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Flsv\1503000_長寿社会課\OLD\150300-25369\長寿社会課共有2(在宅・施設g)\施設Ｇ\●35-4省エネ投資緊急支援事業費補助金\R5\20230707 ホームページ掲載\"/>
    </mc:Choice>
  </mc:AlternateContent>
  <xr:revisionPtr revIDLastSave="0" documentId="8_{F87E4F86-6D16-4623-920F-B670E148DA82}" xr6:coauthVersionLast="47" xr6:coauthVersionMax="47" xr10:uidLastSave="{00000000-0000-0000-0000-000000000000}"/>
  <bookViews>
    <workbookView xWindow="-108" yWindow="-108" windowWidth="22080" windowHeight="13176" tabRatio="776" xr2:uid="{00000000-000D-0000-FFFF-FFFF00000000}"/>
  </bookViews>
  <sheets>
    <sheet name="様式一覧" sheetId="20" r:id="rId1"/>
    <sheet name="1)交付申請書" sheetId="1" r:id="rId2"/>
    <sheet name="1-1)所要額調書" sheetId="46" r:id="rId3"/>
    <sheet name="1-2)計画書" sheetId="48" r:id="rId4"/>
    <sheet name="1-3)誓約書" sheetId="49" r:id="rId5"/>
    <sheet name="債権者登録" sheetId="66" r:id="rId6"/>
    <sheet name="5)事前着手届" sheetId="50" r:id="rId7"/>
    <sheet name="連絡用宛名" sheetId="45" state="hidden" r:id="rId8"/>
    <sheet name="2)変更申請" sheetId="2" r:id="rId9"/>
    <sheet name="3)中止・廃止申請" sheetId="51" r:id="rId10"/>
    <sheet name="4)交付申請取下" sheetId="52" r:id="rId11"/>
    <sheet name="6)遅延報告" sheetId="53" r:id="rId12"/>
    <sheet name="7)繰越申請" sheetId="13" r:id="rId13"/>
    <sheet name="8)状況報告" sheetId="54" r:id="rId14"/>
    <sheet name="9)実績報告書" sheetId="57" r:id="rId15"/>
    <sheet name="9-1)精算額調書" sheetId="64" r:id="rId16"/>
    <sheet name="9-2)結果報告書" sheetId="65" r:id="rId17"/>
    <sheet name="10)請求書" sheetId="60" r:id="rId18"/>
    <sheet name="11)財産処分" sheetId="61" r:id="rId19"/>
  </sheets>
  <externalReferences>
    <externalReference r:id="rId20"/>
    <externalReference r:id="rId21"/>
  </externalReferences>
  <definedNames>
    <definedName name="__xlnm.Print_Area" localSheetId="2">'1-1)所要額調書'!$A$1:$P$41</definedName>
    <definedName name="__xlnm.Print_Area" localSheetId="3">'1-2)計画書'!$B$1:$R$40</definedName>
    <definedName name="__xlnm.Print_Area" localSheetId="15">'9-1)精算額調書'!$A$1:$P$41</definedName>
    <definedName name="__xlnm.Print_Area" localSheetId="16">'9-2)結果報告書'!$B$1:$R$40</definedName>
    <definedName name="_Order1" hidden="1">255</definedName>
    <definedName name="_Order2" hidden="1">255</definedName>
    <definedName name="_xlnm.Print_Area" localSheetId="1">'1)交付申請書'!$A$1:$AF$43</definedName>
    <definedName name="_xlnm.Print_Area" localSheetId="17">'10)請求書'!$A$1:$AF$41</definedName>
    <definedName name="_xlnm.Print_Area" localSheetId="18">'11)財産処分'!$A$1:$AF$46</definedName>
    <definedName name="_xlnm.Print_Area" localSheetId="2">'1-1)所要額調書'!$A$1:$P$44</definedName>
    <definedName name="_xlnm.Print_Area" localSheetId="3">'1-2)計画書'!$B$1:$R$45</definedName>
    <definedName name="_xlnm.Print_Area" localSheetId="4">'1-3)誓約書'!$A$1:$AF$33</definedName>
    <definedName name="_xlnm.Print_Area" localSheetId="8">'2)変更申請'!$A$1:$AF$43</definedName>
    <definedName name="_xlnm.Print_Area" localSheetId="9">'3)中止・廃止申請'!$A$1:$AF$38</definedName>
    <definedName name="_xlnm.Print_Area" localSheetId="10">'4)交付申請取下'!$A$1:$AF$34</definedName>
    <definedName name="_xlnm.Print_Area" localSheetId="6">'5)事前着手届'!$A$1:$AF$42</definedName>
    <definedName name="_xlnm.Print_Area" localSheetId="11">'6)遅延報告'!$A$1:$AF$44</definedName>
    <definedName name="_xlnm.Print_Area" localSheetId="12">'7)繰越申請'!$A$1:$AF$46</definedName>
    <definedName name="_xlnm.Print_Area" localSheetId="13">'8)状況報告'!$A$1:$AF$43</definedName>
    <definedName name="_xlnm.Print_Area" localSheetId="14">'9)実績報告書'!$A$1:$AF$44</definedName>
    <definedName name="_xlnm.Print_Area" localSheetId="15">'9-1)精算額調書'!$A$1:$R$40</definedName>
    <definedName name="_xlnm.Print_Area" localSheetId="16">'9-2)結果報告書'!$B$1:$R$40</definedName>
    <definedName name="_xlnm.Print_Area" localSheetId="5">債権者登録!$A$1:$AL$70</definedName>
    <definedName name="_xlnm.Print_Area" localSheetId="0">様式一覧!$A$1:$D$35</definedName>
    <definedName name="_xlnm.Print_Area" localSheetId="7">連絡用宛名!$B$4:$M$58</definedName>
    <definedName name="サービス種別">[1]R4一覧!$S$1</definedName>
    <definedName name="まるばつ">[2]リスト・集計用!$A$2:$A$3</definedName>
    <definedName name="完了予定日">'1)交付申請書'!$N$36:$V$36</definedName>
    <definedName name="着手予定日">'1)交付申請書'!$N$34:$V$34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54" l="1"/>
  <c r="F12" i="2"/>
  <c r="P44" i="65"/>
  <c r="K44" i="65"/>
  <c r="P43" i="65"/>
  <c r="K43" i="65"/>
  <c r="I12" i="54"/>
  <c r="X3" i="13"/>
  <c r="N27" i="13"/>
  <c r="I12" i="2"/>
  <c r="I13" i="50"/>
  <c r="D8" i="65"/>
  <c r="I8" i="65"/>
  <c r="I9" i="65"/>
  <c r="I10" i="65"/>
  <c r="I11" i="65"/>
  <c r="I12" i="65"/>
  <c r="I13" i="65"/>
  <c r="I14" i="65"/>
  <c r="I15" i="65"/>
  <c r="I16" i="65"/>
  <c r="I17" i="65"/>
  <c r="I18" i="65"/>
  <c r="I19" i="65"/>
  <c r="I20" i="65"/>
  <c r="I21" i="65"/>
  <c r="I22" i="65"/>
  <c r="I23" i="65"/>
  <c r="I24" i="65"/>
  <c r="I25" i="65"/>
  <c r="I26" i="65"/>
  <c r="I27" i="65"/>
  <c r="I28" i="65"/>
  <c r="I29" i="65"/>
  <c r="I30" i="65"/>
  <c r="I31" i="65"/>
  <c r="I32" i="65"/>
  <c r="I33" i="65"/>
  <c r="I34" i="65"/>
  <c r="I35" i="65"/>
  <c r="I36" i="65"/>
  <c r="I37" i="65"/>
  <c r="J31" i="65"/>
  <c r="J32" i="65"/>
  <c r="J33" i="65"/>
  <c r="J34" i="65"/>
  <c r="J35" i="65"/>
  <c r="J36" i="65"/>
  <c r="J9" i="48"/>
  <c r="J9" i="65" s="1"/>
  <c r="P44" i="48"/>
  <c r="K44" i="48"/>
  <c r="G57" i="66" l="1"/>
  <c r="G68" i="66"/>
  <c r="J67" i="66"/>
  <c r="I67" i="66"/>
  <c r="H67" i="66"/>
  <c r="G67" i="66"/>
  <c r="G66" i="66"/>
  <c r="G65" i="66"/>
  <c r="G64" i="66"/>
  <c r="G63" i="66"/>
  <c r="G52" i="66"/>
  <c r="G56" i="66"/>
  <c r="G58" i="66"/>
  <c r="G51" i="66"/>
  <c r="G69" i="66"/>
  <c r="G54" i="66"/>
  <c r="G53" i="66"/>
  <c r="G59" i="66" l="1"/>
  <c r="G60" i="66" s="1"/>
  <c r="G61" i="66" s="1"/>
  <c r="G55" i="66"/>
  <c r="G62" i="66" l="1"/>
  <c r="I13" i="61" l="1"/>
  <c r="F13" i="61"/>
  <c r="V10" i="61"/>
  <c r="V9" i="61"/>
  <c r="V8" i="61"/>
  <c r="X7" i="61"/>
  <c r="V10" i="60"/>
  <c r="V9" i="60"/>
  <c r="V8" i="60"/>
  <c r="X7" i="60"/>
  <c r="I13" i="60"/>
  <c r="F13" i="60"/>
  <c r="R8" i="65"/>
  <c r="R9" i="65"/>
  <c r="R10" i="65"/>
  <c r="R11" i="65"/>
  <c r="R12" i="65"/>
  <c r="R13" i="65"/>
  <c r="R14" i="65"/>
  <c r="R15" i="65"/>
  <c r="R16" i="65"/>
  <c r="R17" i="65"/>
  <c r="R18" i="65"/>
  <c r="R19" i="65"/>
  <c r="R20" i="65"/>
  <c r="R21" i="65"/>
  <c r="R22" i="65"/>
  <c r="R23" i="65"/>
  <c r="R24" i="65"/>
  <c r="R25" i="65"/>
  <c r="R26" i="65"/>
  <c r="R27" i="65"/>
  <c r="R28" i="65"/>
  <c r="R29" i="65"/>
  <c r="R30" i="65"/>
  <c r="R31" i="65"/>
  <c r="R32" i="65"/>
  <c r="R33" i="65"/>
  <c r="R34" i="65"/>
  <c r="R35" i="65"/>
  <c r="R36" i="65"/>
  <c r="R37" i="65"/>
  <c r="Q37" i="65"/>
  <c r="Q36" i="65"/>
  <c r="Q35" i="65"/>
  <c r="Q34" i="65"/>
  <c r="Q33" i="65"/>
  <c r="Q32" i="65"/>
  <c r="Q31" i="65"/>
  <c r="Q30" i="65"/>
  <c r="Q29" i="65"/>
  <c r="Q28" i="65"/>
  <c r="Q27" i="65"/>
  <c r="Q26" i="65"/>
  <c r="Q25" i="65"/>
  <c r="Q24" i="65"/>
  <c r="Q23" i="65"/>
  <c r="Q22" i="65"/>
  <c r="Q21" i="65"/>
  <c r="Q20" i="65"/>
  <c r="Q19" i="65"/>
  <c r="Q18" i="65"/>
  <c r="Q17" i="65"/>
  <c r="Q16" i="65"/>
  <c r="Q15" i="65"/>
  <c r="Q14" i="65"/>
  <c r="Q13" i="65"/>
  <c r="P13" i="65" s="1"/>
  <c r="Q12" i="65"/>
  <c r="Q11" i="65"/>
  <c r="Q10" i="65"/>
  <c r="Q9" i="65"/>
  <c r="Q8" i="65"/>
  <c r="L9" i="65"/>
  <c r="M9" i="65"/>
  <c r="N9" i="65"/>
  <c r="O9" i="65"/>
  <c r="L10" i="65"/>
  <c r="M10" i="65"/>
  <c r="N10" i="65"/>
  <c r="O10" i="65"/>
  <c r="L11" i="65"/>
  <c r="M11" i="65"/>
  <c r="N11" i="65"/>
  <c r="O11" i="65"/>
  <c r="P11" i="65" s="1"/>
  <c r="L12" i="65"/>
  <c r="M12" i="65"/>
  <c r="N12" i="65"/>
  <c r="O12" i="65"/>
  <c r="P12" i="65" s="1"/>
  <c r="L13" i="65"/>
  <c r="M13" i="65"/>
  <c r="N13" i="65"/>
  <c r="O13" i="65"/>
  <c r="L14" i="65"/>
  <c r="M14" i="65"/>
  <c r="N14" i="65"/>
  <c r="O14" i="65"/>
  <c r="L15" i="65"/>
  <c r="M15" i="65"/>
  <c r="N15" i="65"/>
  <c r="O15" i="65"/>
  <c r="L16" i="65"/>
  <c r="M16" i="65"/>
  <c r="N16" i="65"/>
  <c r="O16" i="65"/>
  <c r="P16" i="65" s="1"/>
  <c r="L17" i="65"/>
  <c r="M17" i="65"/>
  <c r="N17" i="65"/>
  <c r="O17" i="65"/>
  <c r="L18" i="65"/>
  <c r="M18" i="65"/>
  <c r="N18" i="65"/>
  <c r="O18" i="65"/>
  <c r="L19" i="65"/>
  <c r="M19" i="65"/>
  <c r="N19" i="65"/>
  <c r="O19" i="65"/>
  <c r="P19" i="65" s="1"/>
  <c r="L20" i="65"/>
  <c r="M20" i="65"/>
  <c r="N20" i="65"/>
  <c r="O20" i="65"/>
  <c r="P20" i="65" s="1"/>
  <c r="L21" i="65"/>
  <c r="M21" i="65"/>
  <c r="N21" i="65"/>
  <c r="O21" i="65"/>
  <c r="L22" i="65"/>
  <c r="M22" i="65"/>
  <c r="N22" i="65"/>
  <c r="O22" i="65"/>
  <c r="L23" i="65"/>
  <c r="M23" i="65"/>
  <c r="N23" i="65"/>
  <c r="O23" i="65"/>
  <c r="L24" i="65"/>
  <c r="M24" i="65"/>
  <c r="N24" i="65"/>
  <c r="O24" i="65"/>
  <c r="P24" i="65" s="1"/>
  <c r="L25" i="65"/>
  <c r="M25" i="65"/>
  <c r="N25" i="65"/>
  <c r="O25" i="65"/>
  <c r="L26" i="65"/>
  <c r="M26" i="65"/>
  <c r="N26" i="65"/>
  <c r="O26" i="65"/>
  <c r="L27" i="65"/>
  <c r="M27" i="65"/>
  <c r="N27" i="65"/>
  <c r="O27" i="65"/>
  <c r="P27" i="65" s="1"/>
  <c r="L28" i="65"/>
  <c r="M28" i="65"/>
  <c r="N28" i="65"/>
  <c r="O28" i="65"/>
  <c r="P28" i="65" s="1"/>
  <c r="L29" i="65"/>
  <c r="M29" i="65"/>
  <c r="N29" i="65"/>
  <c r="O29" i="65"/>
  <c r="L30" i="65"/>
  <c r="M30" i="65"/>
  <c r="N30" i="65"/>
  <c r="O30" i="65"/>
  <c r="L31" i="65"/>
  <c r="M31" i="65"/>
  <c r="N31" i="65"/>
  <c r="O31" i="65"/>
  <c r="L32" i="65"/>
  <c r="M32" i="65"/>
  <c r="N32" i="65"/>
  <c r="O32" i="65"/>
  <c r="P32" i="65" s="1"/>
  <c r="L33" i="65"/>
  <c r="M33" i="65"/>
  <c r="N33" i="65"/>
  <c r="O33" i="65"/>
  <c r="L34" i="65"/>
  <c r="M34" i="65"/>
  <c r="N34" i="65"/>
  <c r="O34" i="65"/>
  <c r="L35" i="65"/>
  <c r="M35" i="65"/>
  <c r="N35" i="65"/>
  <c r="O35" i="65"/>
  <c r="P35" i="65" s="1"/>
  <c r="L36" i="65"/>
  <c r="M36" i="65"/>
  <c r="N36" i="65"/>
  <c r="O36" i="65"/>
  <c r="P36" i="65" s="1"/>
  <c r="L37" i="65"/>
  <c r="M37" i="65"/>
  <c r="N37" i="65"/>
  <c r="O37" i="65"/>
  <c r="M8" i="65"/>
  <c r="N8" i="65"/>
  <c r="O8" i="65"/>
  <c r="J10" i="48"/>
  <c r="J10" i="65" s="1"/>
  <c r="J11" i="48"/>
  <c r="J11" i="65" s="1"/>
  <c r="J12" i="48"/>
  <c r="J13" i="48"/>
  <c r="J13" i="65" s="1"/>
  <c r="J14" i="48"/>
  <c r="J14" i="65" s="1"/>
  <c r="J15" i="48"/>
  <c r="J16" i="48"/>
  <c r="J17" i="48"/>
  <c r="J17" i="65" s="1"/>
  <c r="J18" i="48"/>
  <c r="J18" i="65" s="1"/>
  <c r="J19" i="48"/>
  <c r="J20" i="48"/>
  <c r="J21" i="48"/>
  <c r="J21" i="65" s="1"/>
  <c r="J22" i="48"/>
  <c r="J22" i="65" s="1"/>
  <c r="J23" i="48"/>
  <c r="J24" i="48"/>
  <c r="J25" i="48"/>
  <c r="J25" i="65" s="1"/>
  <c r="J26" i="48"/>
  <c r="J26" i="65" s="1"/>
  <c r="J27" i="48"/>
  <c r="J27" i="65" s="1"/>
  <c r="J28" i="48"/>
  <c r="J28" i="65" s="1"/>
  <c r="J29" i="48"/>
  <c r="J29" i="65" s="1"/>
  <c r="J30" i="48"/>
  <c r="J30" i="65" s="1"/>
  <c r="J31" i="48"/>
  <c r="K31" i="48" s="1"/>
  <c r="J32" i="48"/>
  <c r="K32" i="48" s="1"/>
  <c r="J33" i="48"/>
  <c r="J34" i="48"/>
  <c r="J35" i="48"/>
  <c r="K35" i="48" s="1"/>
  <c r="J36" i="48"/>
  <c r="K36" i="48" s="1"/>
  <c r="J37" i="48"/>
  <c r="J37" i="65" s="1"/>
  <c r="J8" i="48"/>
  <c r="J8" i="65" s="1"/>
  <c r="L8" i="65"/>
  <c r="K9" i="48"/>
  <c r="K13" i="48"/>
  <c r="K21" i="48"/>
  <c r="K25" i="48"/>
  <c r="K29" i="48"/>
  <c r="K33" i="48"/>
  <c r="K34" i="48"/>
  <c r="B9" i="65"/>
  <c r="C9" i="65"/>
  <c r="D9" i="65"/>
  <c r="E9" i="65"/>
  <c r="F9" i="65"/>
  <c r="G9" i="65"/>
  <c r="H9" i="65"/>
  <c r="B10" i="65"/>
  <c r="C10" i="65"/>
  <c r="D10" i="65"/>
  <c r="E10" i="65"/>
  <c r="F10" i="65"/>
  <c r="G10" i="65"/>
  <c r="H10" i="65"/>
  <c r="B11" i="65"/>
  <c r="C11" i="65"/>
  <c r="D11" i="65"/>
  <c r="E11" i="65"/>
  <c r="F11" i="65"/>
  <c r="G11" i="65"/>
  <c r="H11" i="65"/>
  <c r="B12" i="65"/>
  <c r="C12" i="65"/>
  <c r="D12" i="65"/>
  <c r="E12" i="65"/>
  <c r="F12" i="65"/>
  <c r="G12" i="65"/>
  <c r="H12" i="65"/>
  <c r="B13" i="65"/>
  <c r="C13" i="65"/>
  <c r="D13" i="65"/>
  <c r="E13" i="65"/>
  <c r="F13" i="65"/>
  <c r="G13" i="65"/>
  <c r="H13" i="65"/>
  <c r="B14" i="65"/>
  <c r="C14" i="65"/>
  <c r="D14" i="65"/>
  <c r="E14" i="65"/>
  <c r="F14" i="65"/>
  <c r="G14" i="65"/>
  <c r="H14" i="65"/>
  <c r="B15" i="65"/>
  <c r="C15" i="65"/>
  <c r="D15" i="65"/>
  <c r="E15" i="65"/>
  <c r="F15" i="65"/>
  <c r="G15" i="65"/>
  <c r="H15" i="65"/>
  <c r="B16" i="65"/>
  <c r="C16" i="65"/>
  <c r="D16" i="65"/>
  <c r="E16" i="65"/>
  <c r="F16" i="65"/>
  <c r="G16" i="65"/>
  <c r="H16" i="65"/>
  <c r="B17" i="65"/>
  <c r="C17" i="65"/>
  <c r="D17" i="65"/>
  <c r="E17" i="65"/>
  <c r="F17" i="65"/>
  <c r="G17" i="65"/>
  <c r="H17" i="65"/>
  <c r="B18" i="65"/>
  <c r="C18" i="65"/>
  <c r="D18" i="65"/>
  <c r="E18" i="65"/>
  <c r="F18" i="65"/>
  <c r="G18" i="65"/>
  <c r="H18" i="65"/>
  <c r="B19" i="65"/>
  <c r="C19" i="65"/>
  <c r="D19" i="65"/>
  <c r="E19" i="65"/>
  <c r="F19" i="65"/>
  <c r="G19" i="65"/>
  <c r="H19" i="65"/>
  <c r="B20" i="65"/>
  <c r="C20" i="65"/>
  <c r="D20" i="65"/>
  <c r="E20" i="65"/>
  <c r="F20" i="65"/>
  <c r="G20" i="65"/>
  <c r="H20" i="65"/>
  <c r="B21" i="65"/>
  <c r="C21" i="65"/>
  <c r="D21" i="65"/>
  <c r="E21" i="65"/>
  <c r="F21" i="65"/>
  <c r="G21" i="65"/>
  <c r="H21" i="65"/>
  <c r="B22" i="65"/>
  <c r="C22" i="65"/>
  <c r="D22" i="65"/>
  <c r="E22" i="65"/>
  <c r="F22" i="65"/>
  <c r="G22" i="65"/>
  <c r="H22" i="65"/>
  <c r="B23" i="65"/>
  <c r="C23" i="65"/>
  <c r="A23" i="65" s="1"/>
  <c r="D23" i="65"/>
  <c r="E23" i="65"/>
  <c r="F23" i="65"/>
  <c r="G23" i="65"/>
  <c r="H23" i="65"/>
  <c r="B24" i="65"/>
  <c r="C24" i="65"/>
  <c r="D24" i="65"/>
  <c r="E24" i="65"/>
  <c r="F24" i="65"/>
  <c r="G24" i="65"/>
  <c r="H24" i="65"/>
  <c r="B25" i="65"/>
  <c r="C25" i="65"/>
  <c r="D25" i="65"/>
  <c r="E25" i="65"/>
  <c r="F25" i="65"/>
  <c r="G25" i="65"/>
  <c r="H25" i="65"/>
  <c r="B26" i="65"/>
  <c r="C26" i="65"/>
  <c r="D26" i="65"/>
  <c r="E26" i="65"/>
  <c r="F26" i="65"/>
  <c r="G26" i="65"/>
  <c r="H26" i="65"/>
  <c r="B27" i="65"/>
  <c r="C27" i="65"/>
  <c r="D27" i="65"/>
  <c r="E27" i="65"/>
  <c r="F27" i="65"/>
  <c r="G27" i="65"/>
  <c r="H27" i="65"/>
  <c r="B28" i="65"/>
  <c r="C28" i="65"/>
  <c r="D28" i="65"/>
  <c r="E28" i="65"/>
  <c r="F28" i="65"/>
  <c r="G28" i="65"/>
  <c r="H28" i="65"/>
  <c r="B29" i="65"/>
  <c r="C29" i="65"/>
  <c r="D29" i="65"/>
  <c r="E29" i="65"/>
  <c r="F29" i="65"/>
  <c r="G29" i="65"/>
  <c r="H29" i="65"/>
  <c r="B30" i="65"/>
  <c r="C30" i="65"/>
  <c r="D30" i="65"/>
  <c r="E30" i="65"/>
  <c r="F30" i="65"/>
  <c r="G30" i="65"/>
  <c r="H30" i="65"/>
  <c r="B31" i="65"/>
  <c r="C31" i="65"/>
  <c r="D31" i="65"/>
  <c r="E31" i="65"/>
  <c r="F31" i="65"/>
  <c r="G31" i="65"/>
  <c r="H31" i="65"/>
  <c r="B32" i="65"/>
  <c r="C32" i="65"/>
  <c r="D32" i="65"/>
  <c r="E32" i="65"/>
  <c r="F32" i="65"/>
  <c r="G32" i="65"/>
  <c r="H32" i="65"/>
  <c r="B33" i="65"/>
  <c r="C33" i="65"/>
  <c r="D33" i="65"/>
  <c r="E33" i="65"/>
  <c r="F33" i="65"/>
  <c r="G33" i="65"/>
  <c r="H33" i="65"/>
  <c r="B34" i="65"/>
  <c r="C34" i="65"/>
  <c r="D34" i="65"/>
  <c r="E34" i="65"/>
  <c r="F34" i="65"/>
  <c r="G34" i="65"/>
  <c r="H34" i="65"/>
  <c r="B35" i="65"/>
  <c r="C35" i="65"/>
  <c r="D35" i="65"/>
  <c r="E35" i="65"/>
  <c r="F35" i="65"/>
  <c r="G35" i="65"/>
  <c r="H35" i="65"/>
  <c r="B36" i="65"/>
  <c r="C36" i="65"/>
  <c r="D36" i="65"/>
  <c r="E36" i="65"/>
  <c r="F36" i="65"/>
  <c r="G36" i="65"/>
  <c r="H36" i="65"/>
  <c r="B37" i="65"/>
  <c r="C37" i="65"/>
  <c r="D37" i="65"/>
  <c r="E37" i="65"/>
  <c r="F37" i="65"/>
  <c r="G37" i="65"/>
  <c r="H37" i="65"/>
  <c r="F8" i="65"/>
  <c r="G8" i="65"/>
  <c r="H8" i="65"/>
  <c r="E8" i="65"/>
  <c r="C8" i="65"/>
  <c r="B8" i="65"/>
  <c r="Q44" i="64"/>
  <c r="Q10" i="64"/>
  <c r="Q11" i="64"/>
  <c r="Q12" i="64"/>
  <c r="Q13" i="64"/>
  <c r="Q14" i="64"/>
  <c r="Q15" i="64"/>
  <c r="Q16" i="64"/>
  <c r="Q17" i="64"/>
  <c r="Q18" i="64"/>
  <c r="Q19" i="64"/>
  <c r="Q20" i="64"/>
  <c r="Q21" i="64"/>
  <c r="Q22" i="64"/>
  <c r="Q23" i="64"/>
  <c r="Q24" i="64"/>
  <c r="Q25" i="64"/>
  <c r="Q26" i="64"/>
  <c r="Q27" i="64"/>
  <c r="Q28" i="64"/>
  <c r="Q29" i="64"/>
  <c r="Q30" i="64"/>
  <c r="Q31" i="64"/>
  <c r="Q32" i="64"/>
  <c r="Q33" i="64"/>
  <c r="Q34" i="64"/>
  <c r="Q35" i="64"/>
  <c r="Q36" i="64"/>
  <c r="Q37" i="64"/>
  <c r="G8" i="64"/>
  <c r="B9" i="64"/>
  <c r="C9" i="64"/>
  <c r="D9" i="64"/>
  <c r="E9" i="64"/>
  <c r="F9" i="64"/>
  <c r="G9" i="64"/>
  <c r="H9" i="64"/>
  <c r="B10" i="64"/>
  <c r="C10" i="64"/>
  <c r="D10" i="64"/>
  <c r="E10" i="64"/>
  <c r="F10" i="64"/>
  <c r="L10" i="64" s="1"/>
  <c r="G10" i="64"/>
  <c r="H10" i="64"/>
  <c r="B11" i="64"/>
  <c r="C11" i="64"/>
  <c r="D11" i="64"/>
  <c r="E11" i="64"/>
  <c r="F11" i="64"/>
  <c r="G11" i="64"/>
  <c r="I11" i="64" s="1"/>
  <c r="J11" i="64" s="1"/>
  <c r="H11" i="64"/>
  <c r="B12" i="64"/>
  <c r="C12" i="64"/>
  <c r="D12" i="64"/>
  <c r="E12" i="64"/>
  <c r="F12" i="64"/>
  <c r="G12" i="64"/>
  <c r="H12" i="64"/>
  <c r="I12" i="64" s="1"/>
  <c r="J12" i="64" s="1"/>
  <c r="B13" i="64"/>
  <c r="C13" i="64"/>
  <c r="D13" i="64"/>
  <c r="E13" i="64"/>
  <c r="F13" i="64"/>
  <c r="G13" i="64"/>
  <c r="H13" i="64"/>
  <c r="B14" i="64"/>
  <c r="C14" i="64"/>
  <c r="D14" i="64"/>
  <c r="E14" i="64"/>
  <c r="F14" i="64"/>
  <c r="L14" i="64" s="1"/>
  <c r="G14" i="64"/>
  <c r="H14" i="64"/>
  <c r="B15" i="64"/>
  <c r="C15" i="64"/>
  <c r="D15" i="64"/>
  <c r="E15" i="64"/>
  <c r="F15" i="64"/>
  <c r="G15" i="64"/>
  <c r="I15" i="64" s="1"/>
  <c r="J15" i="64" s="1"/>
  <c r="H15" i="64"/>
  <c r="B16" i="64"/>
  <c r="C16" i="64"/>
  <c r="D16" i="64"/>
  <c r="E16" i="64"/>
  <c r="F16" i="64"/>
  <c r="G16" i="64"/>
  <c r="H16" i="64"/>
  <c r="I16" i="64" s="1"/>
  <c r="J16" i="64" s="1"/>
  <c r="B17" i="64"/>
  <c r="C17" i="64"/>
  <c r="D17" i="64"/>
  <c r="E17" i="64"/>
  <c r="F17" i="64"/>
  <c r="G17" i="64"/>
  <c r="H17" i="64"/>
  <c r="B18" i="64"/>
  <c r="C18" i="64"/>
  <c r="D18" i="64"/>
  <c r="E18" i="64"/>
  <c r="F18" i="64"/>
  <c r="L18" i="64" s="1"/>
  <c r="G18" i="64"/>
  <c r="H18" i="64"/>
  <c r="B19" i="64"/>
  <c r="C19" i="64"/>
  <c r="D19" i="64"/>
  <c r="E19" i="64"/>
  <c r="F19" i="64"/>
  <c r="G19" i="64"/>
  <c r="I19" i="64" s="1"/>
  <c r="J19" i="64" s="1"/>
  <c r="H19" i="64"/>
  <c r="B20" i="64"/>
  <c r="C20" i="64"/>
  <c r="D20" i="64"/>
  <c r="E20" i="64"/>
  <c r="F20" i="64"/>
  <c r="G20" i="64"/>
  <c r="H20" i="64"/>
  <c r="I20" i="64" s="1"/>
  <c r="J20" i="64" s="1"/>
  <c r="B21" i="64"/>
  <c r="C21" i="64"/>
  <c r="D21" i="64"/>
  <c r="E21" i="64"/>
  <c r="F21" i="64"/>
  <c r="G21" i="64"/>
  <c r="H21" i="64"/>
  <c r="B22" i="64"/>
  <c r="C22" i="64"/>
  <c r="D22" i="64"/>
  <c r="E22" i="64"/>
  <c r="F22" i="64"/>
  <c r="L22" i="64" s="1"/>
  <c r="G22" i="64"/>
  <c r="H22" i="64"/>
  <c r="B23" i="64"/>
  <c r="C23" i="64"/>
  <c r="D23" i="64"/>
  <c r="E23" i="64"/>
  <c r="F23" i="64"/>
  <c r="G23" i="64"/>
  <c r="I23" i="64" s="1"/>
  <c r="J23" i="64" s="1"/>
  <c r="H23" i="64"/>
  <c r="B24" i="64"/>
  <c r="C24" i="64"/>
  <c r="D24" i="64"/>
  <c r="E24" i="64"/>
  <c r="F24" i="64"/>
  <c r="G24" i="64"/>
  <c r="H24" i="64"/>
  <c r="I24" i="64" s="1"/>
  <c r="J24" i="64" s="1"/>
  <c r="B25" i="64"/>
  <c r="C25" i="64"/>
  <c r="D25" i="64"/>
  <c r="E25" i="64"/>
  <c r="F25" i="64"/>
  <c r="G25" i="64"/>
  <c r="H25" i="64"/>
  <c r="B26" i="64"/>
  <c r="C26" i="64"/>
  <c r="D26" i="64"/>
  <c r="E26" i="64"/>
  <c r="F26" i="64"/>
  <c r="L26" i="64" s="1"/>
  <c r="G26" i="64"/>
  <c r="H26" i="64"/>
  <c r="B27" i="64"/>
  <c r="C27" i="64"/>
  <c r="D27" i="64"/>
  <c r="E27" i="64"/>
  <c r="F27" i="64"/>
  <c r="G27" i="64"/>
  <c r="I27" i="64" s="1"/>
  <c r="J27" i="64" s="1"/>
  <c r="H27" i="64"/>
  <c r="B28" i="64"/>
  <c r="C28" i="64"/>
  <c r="D28" i="64"/>
  <c r="E28" i="64"/>
  <c r="F28" i="64"/>
  <c r="G28" i="64"/>
  <c r="H28" i="64"/>
  <c r="I28" i="64" s="1"/>
  <c r="J28" i="64" s="1"/>
  <c r="B29" i="64"/>
  <c r="C29" i="64"/>
  <c r="D29" i="64"/>
  <c r="E29" i="64"/>
  <c r="F29" i="64"/>
  <c r="G29" i="64"/>
  <c r="H29" i="64"/>
  <c r="B30" i="64"/>
  <c r="C30" i="64"/>
  <c r="D30" i="64"/>
  <c r="E30" i="64"/>
  <c r="F30" i="64"/>
  <c r="L30" i="64" s="1"/>
  <c r="G30" i="64"/>
  <c r="H30" i="64"/>
  <c r="B31" i="64"/>
  <c r="C31" i="64"/>
  <c r="D31" i="64"/>
  <c r="E31" i="64"/>
  <c r="F31" i="64"/>
  <c r="G31" i="64"/>
  <c r="I31" i="64" s="1"/>
  <c r="J31" i="64" s="1"/>
  <c r="H31" i="64"/>
  <c r="B32" i="64"/>
  <c r="C32" i="64"/>
  <c r="D32" i="64"/>
  <c r="E32" i="64"/>
  <c r="F32" i="64"/>
  <c r="G32" i="64"/>
  <c r="H32" i="64"/>
  <c r="I32" i="64" s="1"/>
  <c r="J32" i="64" s="1"/>
  <c r="B33" i="64"/>
  <c r="C33" i="64"/>
  <c r="D33" i="64"/>
  <c r="E33" i="64"/>
  <c r="F33" i="64"/>
  <c r="G33" i="64"/>
  <c r="H33" i="64"/>
  <c r="B34" i="64"/>
  <c r="C34" i="64"/>
  <c r="D34" i="64"/>
  <c r="E34" i="64"/>
  <c r="F34" i="64"/>
  <c r="L34" i="64" s="1"/>
  <c r="G34" i="64"/>
  <c r="H34" i="64"/>
  <c r="B35" i="64"/>
  <c r="C35" i="64"/>
  <c r="D35" i="64"/>
  <c r="E35" i="64"/>
  <c r="F35" i="64"/>
  <c r="G35" i="64"/>
  <c r="H35" i="64"/>
  <c r="B36" i="64"/>
  <c r="C36" i="64"/>
  <c r="D36" i="64"/>
  <c r="E36" i="64"/>
  <c r="F36" i="64"/>
  <c r="G36" i="64"/>
  <c r="H36" i="64"/>
  <c r="I36" i="64" s="1"/>
  <c r="J36" i="64" s="1"/>
  <c r="B37" i="64"/>
  <c r="C37" i="64"/>
  <c r="D37" i="64"/>
  <c r="E37" i="64"/>
  <c r="F37" i="64"/>
  <c r="G37" i="64"/>
  <c r="H37" i="64"/>
  <c r="H8" i="64"/>
  <c r="H38" i="64" s="1"/>
  <c r="C8" i="64"/>
  <c r="D8" i="64"/>
  <c r="E8" i="64"/>
  <c r="A37" i="64"/>
  <c r="A36" i="64"/>
  <c r="A35" i="64"/>
  <c r="A34" i="64"/>
  <c r="A33" i="64"/>
  <c r="A32" i="64"/>
  <c r="A31" i="64"/>
  <c r="A30" i="64"/>
  <c r="A29" i="64"/>
  <c r="A28" i="64"/>
  <c r="A27" i="64"/>
  <c r="A26" i="64"/>
  <c r="A25" i="64"/>
  <c r="A24" i="64"/>
  <c r="A23" i="64"/>
  <c r="A22" i="64"/>
  <c r="A21" i="64"/>
  <c r="A20" i="64"/>
  <c r="A19" i="64"/>
  <c r="A18" i="64"/>
  <c r="A17" i="64"/>
  <c r="A16" i="64"/>
  <c r="A15" i="64"/>
  <c r="A14" i="64"/>
  <c r="A13" i="64"/>
  <c r="A12" i="64"/>
  <c r="A11" i="64"/>
  <c r="A10" i="64"/>
  <c r="A9" i="64"/>
  <c r="A8" i="64"/>
  <c r="A9" i="46"/>
  <c r="A10" i="46"/>
  <c r="A11" i="46"/>
  <c r="A12" i="46"/>
  <c r="A13" i="46"/>
  <c r="A14" i="46"/>
  <c r="A15" i="46"/>
  <c r="A16" i="46"/>
  <c r="A17" i="46"/>
  <c r="A18" i="46"/>
  <c r="A19" i="46"/>
  <c r="A20" i="46"/>
  <c r="A21" i="46"/>
  <c r="A22" i="46"/>
  <c r="A23" i="46"/>
  <c r="A24" i="46"/>
  <c r="A25" i="46"/>
  <c r="A26" i="46"/>
  <c r="A27" i="46"/>
  <c r="A28" i="46"/>
  <c r="A29" i="46"/>
  <c r="A30" i="46"/>
  <c r="A31" i="46"/>
  <c r="A32" i="46"/>
  <c r="A33" i="46"/>
  <c r="A34" i="46"/>
  <c r="A35" i="46"/>
  <c r="A36" i="46"/>
  <c r="A37" i="46"/>
  <c r="A8" i="46"/>
  <c r="B8" i="64"/>
  <c r="N8" i="64"/>
  <c r="N38" i="64" s="1"/>
  <c r="M36" i="64"/>
  <c r="L37" i="64"/>
  <c r="P31" i="65"/>
  <c r="P23" i="65"/>
  <c r="P15" i="65"/>
  <c r="P4" i="65"/>
  <c r="M44" i="64"/>
  <c r="L44" i="64"/>
  <c r="I44" i="64"/>
  <c r="J44" i="64" s="1"/>
  <c r="I37" i="64"/>
  <c r="J37" i="64" s="1"/>
  <c r="L36" i="64"/>
  <c r="L35" i="64"/>
  <c r="I34" i="64"/>
  <c r="J34" i="64" s="1"/>
  <c r="I33" i="64"/>
  <c r="J33" i="64" s="1"/>
  <c r="L33" i="64"/>
  <c r="L32" i="64"/>
  <c r="L31" i="64"/>
  <c r="I30" i="64"/>
  <c r="J30" i="64" s="1"/>
  <c r="I29" i="64"/>
  <c r="J29" i="64" s="1"/>
  <c r="L29" i="64"/>
  <c r="L28" i="64"/>
  <c r="L27" i="64"/>
  <c r="I26" i="64"/>
  <c r="J26" i="64" s="1"/>
  <c r="I25" i="64"/>
  <c r="J25" i="64" s="1"/>
  <c r="L25" i="64"/>
  <c r="L24" i="64"/>
  <c r="L23" i="64"/>
  <c r="I22" i="64"/>
  <c r="J22" i="64" s="1"/>
  <c r="I21" i="64"/>
  <c r="J21" i="64" s="1"/>
  <c r="L21" i="64"/>
  <c r="L20" i="64"/>
  <c r="L19" i="64"/>
  <c r="I18" i="64"/>
  <c r="J18" i="64" s="1"/>
  <c r="I17" i="64"/>
  <c r="J17" i="64" s="1"/>
  <c r="L17" i="64"/>
  <c r="L16" i="64"/>
  <c r="L15" i="64"/>
  <c r="I14" i="64"/>
  <c r="J14" i="64" s="1"/>
  <c r="I13" i="64"/>
  <c r="J13" i="64" s="1"/>
  <c r="L13" i="64"/>
  <c r="L12" i="64"/>
  <c r="L11" i="64"/>
  <c r="I10" i="64"/>
  <c r="J10" i="64" s="1"/>
  <c r="I9" i="64"/>
  <c r="J9" i="64" s="1"/>
  <c r="L9" i="64"/>
  <c r="M4" i="64"/>
  <c r="N25" i="57"/>
  <c r="I13" i="57"/>
  <c r="F13" i="57"/>
  <c r="V10" i="57"/>
  <c r="V9" i="57"/>
  <c r="V8" i="57"/>
  <c r="X7" i="57"/>
  <c r="X7" i="51"/>
  <c r="V8" i="51"/>
  <c r="V9" i="51"/>
  <c r="V10" i="51"/>
  <c r="F13" i="51"/>
  <c r="I13" i="51"/>
  <c r="V10" i="54"/>
  <c r="V9" i="54"/>
  <c r="V8" i="54"/>
  <c r="X7" i="54"/>
  <c r="I13" i="13"/>
  <c r="F13" i="13"/>
  <c r="V10" i="13"/>
  <c r="V9" i="13"/>
  <c r="V8" i="13"/>
  <c r="X7" i="13"/>
  <c r="D33" i="53"/>
  <c r="I13" i="53"/>
  <c r="F13" i="53"/>
  <c r="V10" i="53"/>
  <c r="V9" i="53"/>
  <c r="V8" i="53"/>
  <c r="X7" i="53"/>
  <c r="I13" i="52"/>
  <c r="F13" i="52"/>
  <c r="V10" i="52"/>
  <c r="V9" i="52"/>
  <c r="V8" i="52"/>
  <c r="X7" i="52"/>
  <c r="V10" i="2"/>
  <c r="V9" i="2"/>
  <c r="V8" i="2"/>
  <c r="X7" i="2"/>
  <c r="F64" i="45"/>
  <c r="F63" i="45"/>
  <c r="F62" i="45"/>
  <c r="F61" i="45"/>
  <c r="D33" i="50"/>
  <c r="H17" i="50"/>
  <c r="F17" i="50"/>
  <c r="D17" i="50"/>
  <c r="X3" i="50"/>
  <c r="F13" i="50"/>
  <c r="V10" i="50"/>
  <c r="V9" i="50"/>
  <c r="V8" i="50"/>
  <c r="X7" i="50"/>
  <c r="V32" i="49"/>
  <c r="V31" i="49"/>
  <c r="B31" i="49"/>
  <c r="B7" i="49"/>
  <c r="P4" i="48"/>
  <c r="N38" i="46"/>
  <c r="M44" i="46"/>
  <c r="L44" i="46"/>
  <c r="K44" i="46" s="1"/>
  <c r="I44" i="46"/>
  <c r="I9" i="46"/>
  <c r="I10" i="46"/>
  <c r="I11" i="46"/>
  <c r="I12" i="46"/>
  <c r="I13" i="46"/>
  <c r="I14" i="46"/>
  <c r="I15" i="46"/>
  <c r="I16" i="46"/>
  <c r="I17" i="46"/>
  <c r="I18" i="46"/>
  <c r="I19" i="46"/>
  <c r="I20" i="46"/>
  <c r="I21" i="46"/>
  <c r="I22" i="46"/>
  <c r="I23" i="46"/>
  <c r="I24" i="46"/>
  <c r="I25" i="46"/>
  <c r="I26" i="46"/>
  <c r="I27" i="46"/>
  <c r="I28" i="46"/>
  <c r="I29" i="46"/>
  <c r="I30" i="46"/>
  <c r="I31" i="46"/>
  <c r="I32" i="46"/>
  <c r="I33" i="46"/>
  <c r="I34" i="46"/>
  <c r="I35" i="46"/>
  <c r="I36" i="46"/>
  <c r="I37" i="46"/>
  <c r="I8" i="46"/>
  <c r="M4" i="46"/>
  <c r="B15" i="1"/>
  <c r="I12" i="1"/>
  <c r="K43" i="48"/>
  <c r="O16" i="57"/>
  <c r="E47" i="57"/>
  <c r="B47" i="57"/>
  <c r="A47" i="57"/>
  <c r="B46" i="54"/>
  <c r="A46" i="54"/>
  <c r="E49" i="13"/>
  <c r="D49" i="13"/>
  <c r="C49" i="13"/>
  <c r="B49" i="13"/>
  <c r="A49" i="13"/>
  <c r="B46" i="2"/>
  <c r="A46" i="2"/>
  <c r="X4" i="46"/>
  <c r="W4" i="46"/>
  <c r="V4" i="46"/>
  <c r="W2" i="46"/>
  <c r="U2" i="46"/>
  <c r="T2" i="46"/>
  <c r="S2" i="46"/>
  <c r="R2" i="46"/>
  <c r="F9" i="46"/>
  <c r="F10" i="46"/>
  <c r="F11" i="46"/>
  <c r="F12" i="46"/>
  <c r="F13" i="46"/>
  <c r="F14" i="46"/>
  <c r="F15" i="46"/>
  <c r="F16" i="46"/>
  <c r="F17" i="46"/>
  <c r="F18" i="46"/>
  <c r="F19" i="46"/>
  <c r="F20" i="46"/>
  <c r="F21" i="46"/>
  <c r="F22" i="46"/>
  <c r="F23" i="46"/>
  <c r="F24" i="46"/>
  <c r="F25" i="46"/>
  <c r="F26" i="46"/>
  <c r="F27" i="46"/>
  <c r="F28" i="46"/>
  <c r="F29" i="46"/>
  <c r="F30" i="46"/>
  <c r="F31" i="46"/>
  <c r="F32" i="46"/>
  <c r="F33" i="46"/>
  <c r="F34" i="46"/>
  <c r="F35" i="46"/>
  <c r="F36" i="46"/>
  <c r="F37" i="46"/>
  <c r="F8" i="46"/>
  <c r="F8" i="64" s="1"/>
  <c r="L8" i="64" s="1"/>
  <c r="S9" i="46"/>
  <c r="U9" i="46"/>
  <c r="S10" i="46"/>
  <c r="U10" i="46"/>
  <c r="S11" i="46"/>
  <c r="U11" i="46"/>
  <c r="S12" i="46"/>
  <c r="T12" i="46"/>
  <c r="U12" i="46"/>
  <c r="S13" i="46"/>
  <c r="T13" i="46"/>
  <c r="U13" i="46"/>
  <c r="S14" i="46"/>
  <c r="T14" i="46"/>
  <c r="U14" i="46"/>
  <c r="S15" i="46"/>
  <c r="T15" i="46"/>
  <c r="U15" i="46"/>
  <c r="S16" i="46"/>
  <c r="T16" i="46"/>
  <c r="U16" i="46"/>
  <c r="S17" i="46"/>
  <c r="T17" i="46"/>
  <c r="U17" i="46"/>
  <c r="S18" i="46"/>
  <c r="T18" i="46"/>
  <c r="U18" i="46"/>
  <c r="S19" i="46"/>
  <c r="T19" i="46"/>
  <c r="U19" i="46"/>
  <c r="S20" i="46"/>
  <c r="T20" i="46"/>
  <c r="U20" i="46"/>
  <c r="S21" i="46"/>
  <c r="T21" i="46"/>
  <c r="U21" i="46"/>
  <c r="S22" i="46"/>
  <c r="T22" i="46"/>
  <c r="U22" i="46"/>
  <c r="S23" i="46"/>
  <c r="T23" i="46"/>
  <c r="U23" i="46"/>
  <c r="S24" i="46"/>
  <c r="T24" i="46"/>
  <c r="U24" i="46"/>
  <c r="S25" i="46"/>
  <c r="T25" i="46"/>
  <c r="U25" i="46"/>
  <c r="S26" i="46"/>
  <c r="T26" i="46"/>
  <c r="U26" i="46"/>
  <c r="S27" i="46"/>
  <c r="T27" i="46"/>
  <c r="U27" i="46"/>
  <c r="S28" i="46"/>
  <c r="T28" i="46"/>
  <c r="U28" i="46"/>
  <c r="S29" i="46"/>
  <c r="T29" i="46"/>
  <c r="U29" i="46"/>
  <c r="S30" i="46"/>
  <c r="T30" i="46"/>
  <c r="U30" i="46"/>
  <c r="S31" i="46"/>
  <c r="T31" i="46"/>
  <c r="U31" i="46"/>
  <c r="S32" i="46"/>
  <c r="T32" i="46"/>
  <c r="U32" i="46"/>
  <c r="S33" i="46"/>
  <c r="T33" i="46"/>
  <c r="U33" i="46"/>
  <c r="S34" i="46"/>
  <c r="T34" i="46"/>
  <c r="U34" i="46"/>
  <c r="S35" i="46"/>
  <c r="T35" i="46"/>
  <c r="U35" i="46"/>
  <c r="S36" i="46"/>
  <c r="T36" i="46"/>
  <c r="U36" i="46"/>
  <c r="S37" i="46"/>
  <c r="T37" i="46"/>
  <c r="U37" i="46"/>
  <c r="U8" i="46"/>
  <c r="S8" i="46"/>
  <c r="A9" i="48"/>
  <c r="A10" i="48"/>
  <c r="A11" i="48"/>
  <c r="A12" i="48"/>
  <c r="A13" i="48"/>
  <c r="A14" i="48"/>
  <c r="A15" i="48"/>
  <c r="A16" i="48"/>
  <c r="A17" i="48"/>
  <c r="A18" i="48"/>
  <c r="A19" i="48"/>
  <c r="A20" i="48"/>
  <c r="A21" i="48"/>
  <c r="A22" i="48"/>
  <c r="A23" i="48"/>
  <c r="A24" i="48"/>
  <c r="A25" i="48"/>
  <c r="A26" i="48"/>
  <c r="A27" i="48"/>
  <c r="A28" i="48"/>
  <c r="A29" i="48"/>
  <c r="A30" i="48"/>
  <c r="A31" i="48"/>
  <c r="A32" i="48"/>
  <c r="A33" i="48"/>
  <c r="A34" i="48"/>
  <c r="A35" i="48"/>
  <c r="A36" i="48"/>
  <c r="A37" i="48"/>
  <c r="A8" i="48"/>
  <c r="R9" i="46" s="1"/>
  <c r="F46" i="1"/>
  <c r="D46" i="1"/>
  <c r="C46" i="1"/>
  <c r="B46" i="1"/>
  <c r="A46" i="1"/>
  <c r="P8" i="65" l="1"/>
  <c r="K30" i="48"/>
  <c r="K10" i="48"/>
  <c r="K22" i="48"/>
  <c r="K26" i="48"/>
  <c r="K18" i="48"/>
  <c r="K24" i="48"/>
  <c r="J24" i="65"/>
  <c r="K20" i="48"/>
  <c r="J20" i="65"/>
  <c r="K20" i="65" s="1"/>
  <c r="K16" i="48"/>
  <c r="J16" i="65"/>
  <c r="J12" i="65"/>
  <c r="K12" i="65" s="1"/>
  <c r="K14" i="48"/>
  <c r="K23" i="48"/>
  <c r="J23" i="65"/>
  <c r="K19" i="48"/>
  <c r="J19" i="65"/>
  <c r="K19" i="65" s="1"/>
  <c r="K15" i="48"/>
  <c r="J15" i="65"/>
  <c r="K15" i="65" s="1"/>
  <c r="K8" i="48"/>
  <c r="A25" i="65"/>
  <c r="A24" i="65"/>
  <c r="A8" i="65"/>
  <c r="K35" i="65"/>
  <c r="A34" i="65"/>
  <c r="A33" i="65"/>
  <c r="K23" i="65"/>
  <c r="A30" i="65"/>
  <c r="A29" i="65"/>
  <c r="A27" i="65"/>
  <c r="K22" i="65"/>
  <c r="A17" i="65"/>
  <c r="K27" i="48"/>
  <c r="K28" i="65"/>
  <c r="A13" i="65"/>
  <c r="A11" i="65"/>
  <c r="K31" i="65"/>
  <c r="A31" i="65"/>
  <c r="A21" i="65"/>
  <c r="K11" i="48"/>
  <c r="A16" i="65"/>
  <c r="K9" i="65"/>
  <c r="K37" i="65"/>
  <c r="A37" i="65"/>
  <c r="A36" i="65"/>
  <c r="A35" i="65"/>
  <c r="K30" i="65"/>
  <c r="K10" i="65"/>
  <c r="A10" i="65"/>
  <c r="A9" i="65"/>
  <c r="K13" i="65"/>
  <c r="K27" i="65"/>
  <c r="K11" i="65"/>
  <c r="P18" i="65"/>
  <c r="P26" i="65"/>
  <c r="P34" i="65"/>
  <c r="K16" i="65"/>
  <c r="K33" i="65"/>
  <c r="A32" i="65"/>
  <c r="A22" i="65"/>
  <c r="A19" i="65"/>
  <c r="A15" i="65"/>
  <c r="A14" i="65"/>
  <c r="K29" i="65"/>
  <c r="K17" i="65"/>
  <c r="A28" i="65"/>
  <c r="A20" i="65"/>
  <c r="Q38" i="65"/>
  <c r="K34" i="65"/>
  <c r="A26" i="65"/>
  <c r="A18" i="65"/>
  <c r="K14" i="65"/>
  <c r="A12" i="65"/>
  <c r="K32" i="65"/>
  <c r="K26" i="65"/>
  <c r="K18" i="65"/>
  <c r="K21" i="65"/>
  <c r="K25" i="65"/>
  <c r="P37" i="65"/>
  <c r="P33" i="65"/>
  <c r="P29" i="65"/>
  <c r="P25" i="65"/>
  <c r="P21" i="65"/>
  <c r="P17" i="65"/>
  <c r="O38" i="65"/>
  <c r="P30" i="65"/>
  <c r="P22" i="65"/>
  <c r="P14" i="65"/>
  <c r="P10" i="65"/>
  <c r="P9" i="65"/>
  <c r="K36" i="65"/>
  <c r="K12" i="48"/>
  <c r="K24" i="65"/>
  <c r="K28" i="48"/>
  <c r="K8" i="65"/>
  <c r="K17" i="48"/>
  <c r="K37" i="48"/>
  <c r="I8" i="64"/>
  <c r="G38" i="64"/>
  <c r="I35" i="64"/>
  <c r="J35" i="64" s="1"/>
  <c r="O36" i="64"/>
  <c r="P36" i="64" s="1"/>
  <c r="R36" i="64" s="1"/>
  <c r="M8" i="64"/>
  <c r="K8" i="64" s="1"/>
  <c r="K38" i="64" s="1"/>
  <c r="K44" i="64"/>
  <c r="O44" i="64" s="1"/>
  <c r="P44" i="64" s="1"/>
  <c r="R44" i="64" s="1"/>
  <c r="M9" i="64"/>
  <c r="O9" i="64" s="1"/>
  <c r="P9" i="64" s="1"/>
  <c r="M10" i="64"/>
  <c r="O10" i="64" s="1"/>
  <c r="P10" i="64" s="1"/>
  <c r="R10" i="64" s="1"/>
  <c r="M11" i="64"/>
  <c r="O11" i="64" s="1"/>
  <c r="P11" i="64" s="1"/>
  <c r="R11" i="64" s="1"/>
  <c r="M33" i="64"/>
  <c r="O33" i="64" s="1"/>
  <c r="P33" i="64" s="1"/>
  <c r="R33" i="64" s="1"/>
  <c r="M35" i="64"/>
  <c r="M37" i="64"/>
  <c r="O37" i="64" s="1"/>
  <c r="P37" i="64" s="1"/>
  <c r="R37" i="64" s="1"/>
  <c r="J8" i="64"/>
  <c r="J38" i="64" s="1"/>
  <c r="M12" i="64"/>
  <c r="O12" i="64" s="1"/>
  <c r="P12" i="64" s="1"/>
  <c r="R12" i="64" s="1"/>
  <c r="M13" i="64"/>
  <c r="O13" i="64" s="1"/>
  <c r="P13" i="64" s="1"/>
  <c r="R13" i="64" s="1"/>
  <c r="M14" i="64"/>
  <c r="O14" i="64" s="1"/>
  <c r="P14" i="64" s="1"/>
  <c r="R14" i="64" s="1"/>
  <c r="M15" i="64"/>
  <c r="O15" i="64" s="1"/>
  <c r="P15" i="64" s="1"/>
  <c r="R15" i="64" s="1"/>
  <c r="M16" i="64"/>
  <c r="O16" i="64" s="1"/>
  <c r="P16" i="64" s="1"/>
  <c r="R16" i="64" s="1"/>
  <c r="M17" i="64"/>
  <c r="O17" i="64" s="1"/>
  <c r="P17" i="64" s="1"/>
  <c r="R17" i="64" s="1"/>
  <c r="M18" i="64"/>
  <c r="O18" i="64" s="1"/>
  <c r="P18" i="64" s="1"/>
  <c r="R18" i="64" s="1"/>
  <c r="M19" i="64"/>
  <c r="O19" i="64" s="1"/>
  <c r="P19" i="64" s="1"/>
  <c r="R19" i="64" s="1"/>
  <c r="M20" i="64"/>
  <c r="O20" i="64" s="1"/>
  <c r="P20" i="64" s="1"/>
  <c r="R20" i="64" s="1"/>
  <c r="M21" i="64"/>
  <c r="O21" i="64" s="1"/>
  <c r="P21" i="64" s="1"/>
  <c r="R21" i="64" s="1"/>
  <c r="M22" i="64"/>
  <c r="O22" i="64" s="1"/>
  <c r="P22" i="64" s="1"/>
  <c r="R22" i="64" s="1"/>
  <c r="M23" i="64"/>
  <c r="O23" i="64" s="1"/>
  <c r="P23" i="64" s="1"/>
  <c r="R23" i="64" s="1"/>
  <c r="M24" i="64"/>
  <c r="O24" i="64" s="1"/>
  <c r="P24" i="64" s="1"/>
  <c r="R24" i="64" s="1"/>
  <c r="M25" i="64"/>
  <c r="O25" i="64" s="1"/>
  <c r="P25" i="64" s="1"/>
  <c r="R25" i="64" s="1"/>
  <c r="M26" i="64"/>
  <c r="O26" i="64" s="1"/>
  <c r="P26" i="64" s="1"/>
  <c r="R26" i="64" s="1"/>
  <c r="M27" i="64"/>
  <c r="O27" i="64" s="1"/>
  <c r="P27" i="64" s="1"/>
  <c r="R27" i="64" s="1"/>
  <c r="M28" i="64"/>
  <c r="O28" i="64" s="1"/>
  <c r="P28" i="64" s="1"/>
  <c r="R28" i="64" s="1"/>
  <c r="M29" i="64"/>
  <c r="O29" i="64" s="1"/>
  <c r="P29" i="64" s="1"/>
  <c r="R29" i="64" s="1"/>
  <c r="M30" i="64"/>
  <c r="O30" i="64" s="1"/>
  <c r="P30" i="64" s="1"/>
  <c r="R30" i="64" s="1"/>
  <c r="M31" i="64"/>
  <c r="O31" i="64" s="1"/>
  <c r="P31" i="64" s="1"/>
  <c r="R31" i="64" s="1"/>
  <c r="M32" i="64"/>
  <c r="O32" i="64" s="1"/>
  <c r="P32" i="64" s="1"/>
  <c r="R32" i="64" s="1"/>
  <c r="M34" i="64"/>
  <c r="O34" i="64" s="1"/>
  <c r="P34" i="64" s="1"/>
  <c r="R34" i="64" s="1"/>
  <c r="R8" i="46"/>
  <c r="S38" i="46"/>
  <c r="U38" i="46"/>
  <c r="R37" i="46"/>
  <c r="R36" i="46"/>
  <c r="R35" i="46"/>
  <c r="R34" i="46"/>
  <c r="R33" i="46"/>
  <c r="R32" i="46"/>
  <c r="R31" i="46"/>
  <c r="R30" i="46"/>
  <c r="R29" i="46"/>
  <c r="R28" i="46"/>
  <c r="R27" i="46"/>
  <c r="R26" i="46"/>
  <c r="R25" i="46"/>
  <c r="R24" i="46"/>
  <c r="R23" i="46"/>
  <c r="R22" i="46"/>
  <c r="R21" i="46"/>
  <c r="R20" i="46"/>
  <c r="R19" i="46"/>
  <c r="R18" i="46"/>
  <c r="R17" i="46"/>
  <c r="R16" i="46"/>
  <c r="R15" i="46"/>
  <c r="R14" i="46"/>
  <c r="R13" i="46"/>
  <c r="R12" i="46"/>
  <c r="R11" i="46"/>
  <c r="R10" i="46"/>
  <c r="K38" i="48" l="1"/>
  <c r="K38" i="65"/>
  <c r="P38" i="65"/>
  <c r="O35" i="64"/>
  <c r="P35" i="64" s="1"/>
  <c r="R35" i="64" s="1"/>
  <c r="I38" i="64"/>
  <c r="O8" i="64"/>
  <c r="M9" i="46"/>
  <c r="M10" i="46"/>
  <c r="M11" i="46"/>
  <c r="M12" i="46"/>
  <c r="M13" i="46"/>
  <c r="M14" i="46"/>
  <c r="M15" i="46"/>
  <c r="M16" i="46"/>
  <c r="M17" i="46"/>
  <c r="M18" i="46"/>
  <c r="M19" i="46"/>
  <c r="M20" i="46"/>
  <c r="M21" i="46"/>
  <c r="M22" i="46"/>
  <c r="M23" i="46"/>
  <c r="M24" i="46"/>
  <c r="M25" i="46"/>
  <c r="M26" i="46"/>
  <c r="M27" i="46"/>
  <c r="M28" i="46"/>
  <c r="M29" i="46"/>
  <c r="M30" i="46"/>
  <c r="M31" i="46"/>
  <c r="M32" i="46"/>
  <c r="M33" i="46"/>
  <c r="M34" i="46"/>
  <c r="M35" i="46"/>
  <c r="M36" i="46"/>
  <c r="M37" i="46"/>
  <c r="M8" i="46"/>
  <c r="I40" i="64" l="1"/>
  <c r="P8" i="64"/>
  <c r="O38" i="64"/>
  <c r="W41" i="60"/>
  <c r="W40" i="60"/>
  <c r="W39" i="60"/>
  <c r="W38" i="60"/>
  <c r="W37" i="60"/>
  <c r="W36" i="60"/>
  <c r="G37" i="60"/>
  <c r="G38" i="60"/>
  <c r="G39" i="60"/>
  <c r="G40" i="60"/>
  <c r="G41" i="60"/>
  <c r="G36" i="60"/>
  <c r="W44" i="57"/>
  <c r="W43" i="57"/>
  <c r="W42" i="57"/>
  <c r="W41" i="57"/>
  <c r="W40" i="57"/>
  <c r="W39" i="57"/>
  <c r="G40" i="57"/>
  <c r="G41" i="57"/>
  <c r="G42" i="57"/>
  <c r="G43" i="57"/>
  <c r="G44" i="57"/>
  <c r="G39" i="57"/>
  <c r="W46" i="13"/>
  <c r="W45" i="13"/>
  <c r="W44" i="13"/>
  <c r="W43" i="13"/>
  <c r="W42" i="13"/>
  <c r="W41" i="13"/>
  <c r="G42" i="13"/>
  <c r="G43" i="13"/>
  <c r="G44" i="13"/>
  <c r="G45" i="13"/>
  <c r="G46" i="13"/>
  <c r="G41" i="13"/>
  <c r="P38" i="64" l="1"/>
  <c r="D17" i="61" l="1"/>
  <c r="W46" i="61" l="1"/>
  <c r="G46" i="61"/>
  <c r="W45" i="61"/>
  <c r="G45" i="61"/>
  <c r="W44" i="61"/>
  <c r="G44" i="61"/>
  <c r="W43" i="61"/>
  <c r="G43" i="61"/>
  <c r="W42" i="61"/>
  <c r="G42" i="61"/>
  <c r="W41" i="61"/>
  <c r="G41" i="61"/>
  <c r="L37" i="46" l="1"/>
  <c r="L36" i="46"/>
  <c r="L35" i="46"/>
  <c r="L34" i="46"/>
  <c r="L33" i="46"/>
  <c r="L32" i="46"/>
  <c r="L31" i="46"/>
  <c r="L30" i="46"/>
  <c r="L29" i="46"/>
  <c r="L28" i="46"/>
  <c r="L27" i="46"/>
  <c r="L26" i="46"/>
  <c r="L25" i="46"/>
  <c r="L24" i="46"/>
  <c r="L23" i="46"/>
  <c r="L22" i="46"/>
  <c r="L21" i="46"/>
  <c r="L20" i="46"/>
  <c r="L19" i="46"/>
  <c r="L18" i="46"/>
  <c r="L17" i="46"/>
  <c r="L16" i="46"/>
  <c r="L15" i="46"/>
  <c r="L14" i="46"/>
  <c r="L13" i="46"/>
  <c r="L12" i="46"/>
  <c r="L11" i="46"/>
  <c r="L10" i="46"/>
  <c r="L9" i="46"/>
  <c r="L8" i="46"/>
  <c r="D47" i="57"/>
  <c r="H16" i="57"/>
  <c r="F16" i="57"/>
  <c r="D16" i="57"/>
  <c r="K8" i="46" l="1"/>
  <c r="K38" i="46" s="1"/>
  <c r="W43" i="54"/>
  <c r="G43" i="54"/>
  <c r="W42" i="54"/>
  <c r="G42" i="54"/>
  <c r="W41" i="54"/>
  <c r="G41" i="54"/>
  <c r="W40" i="54"/>
  <c r="G40" i="54"/>
  <c r="W39" i="54"/>
  <c r="G39" i="54"/>
  <c r="W38" i="54"/>
  <c r="G38" i="54"/>
  <c r="O24" i="13"/>
  <c r="W44" i="53"/>
  <c r="G44" i="53"/>
  <c r="W43" i="53"/>
  <c r="G43" i="53"/>
  <c r="W42" i="53"/>
  <c r="G42" i="53"/>
  <c r="W41" i="53"/>
  <c r="G41" i="53"/>
  <c r="W40" i="53"/>
  <c r="G40" i="53"/>
  <c r="W39" i="53"/>
  <c r="G39" i="53"/>
  <c r="W34" i="52" l="1"/>
  <c r="G34" i="52"/>
  <c r="W33" i="52"/>
  <c r="G33" i="52"/>
  <c r="W32" i="52"/>
  <c r="G32" i="52"/>
  <c r="W31" i="52"/>
  <c r="G31" i="52"/>
  <c r="W30" i="52"/>
  <c r="G30" i="52"/>
  <c r="W29" i="52"/>
  <c r="G29" i="52"/>
  <c r="W38" i="51"/>
  <c r="G38" i="51"/>
  <c r="W37" i="51"/>
  <c r="G37" i="51"/>
  <c r="W36" i="51"/>
  <c r="G36" i="51"/>
  <c r="W35" i="51"/>
  <c r="G35" i="51"/>
  <c r="W34" i="51"/>
  <c r="G34" i="51"/>
  <c r="W33" i="51"/>
  <c r="G33" i="51"/>
  <c r="W42" i="50"/>
  <c r="G42" i="50"/>
  <c r="W41" i="50"/>
  <c r="G41" i="50"/>
  <c r="W40" i="50"/>
  <c r="G40" i="50"/>
  <c r="W39" i="50"/>
  <c r="G39" i="50"/>
  <c r="W38" i="50"/>
  <c r="G38" i="50"/>
  <c r="W37" i="50"/>
  <c r="G37" i="50"/>
  <c r="Q38" i="48" l="1"/>
  <c r="P9" i="48"/>
  <c r="T9" i="46" s="1"/>
  <c r="P10" i="48"/>
  <c r="T10" i="46" s="1"/>
  <c r="P11" i="48"/>
  <c r="T11" i="46" s="1"/>
  <c r="P12" i="48"/>
  <c r="P13" i="48"/>
  <c r="P14" i="48"/>
  <c r="P15" i="48"/>
  <c r="P16" i="48"/>
  <c r="P17" i="48"/>
  <c r="P18" i="48"/>
  <c r="P19" i="48"/>
  <c r="P20" i="48"/>
  <c r="P21" i="48"/>
  <c r="P22" i="48"/>
  <c r="P23" i="48"/>
  <c r="P24" i="48"/>
  <c r="P25" i="48"/>
  <c r="P26" i="48"/>
  <c r="P27" i="48"/>
  <c r="P28" i="48"/>
  <c r="P29" i="48"/>
  <c r="P30" i="48"/>
  <c r="P31" i="48"/>
  <c r="P32" i="48"/>
  <c r="P33" i="48"/>
  <c r="P34" i="48"/>
  <c r="P35" i="48"/>
  <c r="P36" i="48"/>
  <c r="P37" i="48"/>
  <c r="P8" i="48"/>
  <c r="T8" i="46" s="1"/>
  <c r="P43" i="48"/>
  <c r="O38" i="48"/>
  <c r="J18" i="46"/>
  <c r="O18" i="46" s="1"/>
  <c r="P18" i="46" s="1"/>
  <c r="J17" i="46"/>
  <c r="J16" i="46"/>
  <c r="J15" i="46"/>
  <c r="J14" i="46"/>
  <c r="J13" i="46"/>
  <c r="O13" i="46" s="1"/>
  <c r="P13" i="46" s="1"/>
  <c r="J12" i="46"/>
  <c r="J11" i="46"/>
  <c r="J10" i="46"/>
  <c r="J27" i="46"/>
  <c r="J26" i="46"/>
  <c r="J25" i="46"/>
  <c r="J24" i="46"/>
  <c r="J23" i="46"/>
  <c r="J22" i="46"/>
  <c r="J21" i="46"/>
  <c r="J20" i="46"/>
  <c r="J19" i="46"/>
  <c r="J30" i="46"/>
  <c r="J29" i="46"/>
  <c r="J28" i="46"/>
  <c r="J9" i="46"/>
  <c r="J34" i="46"/>
  <c r="J33" i="46"/>
  <c r="J32" i="46"/>
  <c r="J31" i="46"/>
  <c r="J44" i="46"/>
  <c r="O44" i="46" s="1"/>
  <c r="P44" i="46" s="1"/>
  <c r="Z4" i="46" l="1"/>
  <c r="O22" i="54"/>
  <c r="T38" i="46"/>
  <c r="P38" i="48"/>
  <c r="O17" i="46"/>
  <c r="P17" i="46" s="1"/>
  <c r="O10" i="46"/>
  <c r="P10" i="46" s="1"/>
  <c r="O14" i="46"/>
  <c r="P14" i="46" s="1"/>
  <c r="O24" i="46"/>
  <c r="P24" i="46" s="1"/>
  <c r="O26" i="46"/>
  <c r="P26" i="46" s="1"/>
  <c r="O19" i="46"/>
  <c r="P19" i="46" s="1"/>
  <c r="O20" i="46"/>
  <c r="P20" i="46" s="1"/>
  <c r="O31" i="46"/>
  <c r="P31" i="46" s="1"/>
  <c r="O33" i="46"/>
  <c r="P33" i="46" s="1"/>
  <c r="O9" i="46"/>
  <c r="P9" i="46" s="1"/>
  <c r="Q9" i="64" s="1"/>
  <c r="R9" i="64" s="1"/>
  <c r="O29" i="46"/>
  <c r="P29" i="46" s="1"/>
  <c r="O21" i="46"/>
  <c r="P21" i="46" s="1"/>
  <c r="O22" i="46"/>
  <c r="P22" i="46" s="1"/>
  <c r="O27" i="46"/>
  <c r="P27" i="46" s="1"/>
  <c r="O15" i="46"/>
  <c r="P15" i="46" s="1"/>
  <c r="O16" i="46"/>
  <c r="P16" i="46" s="1"/>
  <c r="O11" i="46"/>
  <c r="P11" i="46" s="1"/>
  <c r="O12" i="46"/>
  <c r="P12" i="46" s="1"/>
  <c r="O23" i="46"/>
  <c r="P23" i="46" s="1"/>
  <c r="O30" i="46"/>
  <c r="P30" i="46" s="1"/>
  <c r="O25" i="46"/>
  <c r="P25" i="46" s="1"/>
  <c r="O32" i="46"/>
  <c r="P32" i="46" s="1"/>
  <c r="O28" i="46"/>
  <c r="P28" i="46" s="1"/>
  <c r="O34" i="46"/>
  <c r="P34" i="46" s="1"/>
  <c r="J35" i="46" l="1"/>
  <c r="O35" i="46" s="1"/>
  <c r="P35" i="46" s="1"/>
  <c r="H38" i="46"/>
  <c r="G38" i="46"/>
  <c r="J8" i="46" l="1"/>
  <c r="O8" i="46" s="1"/>
  <c r="J36" i="46"/>
  <c r="O36" i="46" s="1"/>
  <c r="P36" i="46" s="1"/>
  <c r="J37" i="46"/>
  <c r="O37" i="46" s="1"/>
  <c r="P37" i="46" s="1"/>
  <c r="I38" i="46"/>
  <c r="I40" i="46" s="1"/>
  <c r="C25" i="45"/>
  <c r="U4" i="46" s="1"/>
  <c r="C24" i="45"/>
  <c r="T4" i="46" s="1"/>
  <c r="C18" i="45"/>
  <c r="S4" i="46" s="1"/>
  <c r="M4" i="45"/>
  <c r="L4" i="45"/>
  <c r="K4" i="45"/>
  <c r="J4" i="45"/>
  <c r="I4" i="45"/>
  <c r="H4" i="45"/>
  <c r="G4" i="45"/>
  <c r="R4" i="46" l="1"/>
  <c r="J38" i="46"/>
  <c r="P8" i="46"/>
  <c r="Q8" i="64" s="1"/>
  <c r="O38" i="46"/>
  <c r="Q38" i="64" l="1"/>
  <c r="R8" i="64"/>
  <c r="R38" i="64" s="1"/>
  <c r="O23" i="57" s="1"/>
  <c r="P23" i="60" s="1"/>
  <c r="C47" i="57"/>
  <c r="P38" i="46"/>
  <c r="W43" i="2"/>
  <c r="W42" i="2"/>
  <c r="W41" i="2"/>
  <c r="W40" i="2"/>
  <c r="W39" i="2"/>
  <c r="W38" i="2"/>
  <c r="G39" i="2"/>
  <c r="G40" i="2"/>
  <c r="G41" i="2"/>
  <c r="G42" i="2"/>
  <c r="G43" i="2"/>
  <c r="G38" i="2"/>
  <c r="O20" i="1" l="1"/>
  <c r="AA4" i="46"/>
  <c r="P25" i="60"/>
  <c r="P21" i="60" s="1"/>
  <c r="O20" i="54" l="1"/>
  <c r="O21" i="57"/>
  <c r="E46" i="1"/>
  <c r="N26" i="13"/>
  <c r="V2"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川崎　紘</author>
  </authors>
  <commentList>
    <comment ref="U14" authorId="0" shapeId="0" xr:uid="{6C924F54-02B5-49E7-907A-C3CB7DD2946C}">
      <text>
        <r>
          <rPr>
            <b/>
            <sz val="9"/>
            <color indexed="81"/>
            <rFont val="MS P ゴシック"/>
            <family val="3"/>
            <charset val="128"/>
          </rPr>
          <t>色付きのセルを入力してください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98AD3C4A-1EF8-4270-A27B-2A2CBCCB61D1}">
      <text>
        <r>
          <rPr>
            <b/>
            <sz val="16"/>
            <color indexed="81"/>
            <rFont val="MS P ゴシック"/>
            <family val="3"/>
            <charset val="128"/>
          </rPr>
          <t>交付申請時の情報が入力されているので、必要に応じて修正すること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C76F148F-B969-458D-A4D8-238142F2CA79}">
      <text>
        <r>
          <rPr>
            <b/>
            <sz val="16"/>
            <color indexed="81"/>
            <rFont val="MS P ゴシック"/>
            <family val="3"/>
            <charset val="128"/>
          </rPr>
          <t>交付申請時の情報が入力されているので、必要に応じて修正すること</t>
        </r>
      </text>
    </comment>
  </commentList>
</comments>
</file>

<file path=xl/sharedStrings.xml><?xml version="1.0" encoding="utf-8"?>
<sst xmlns="http://schemas.openxmlformats.org/spreadsheetml/2006/main" count="1418" uniqueCount="554">
  <si>
    <t>所　在　地</t>
    <phoneticPr fontId="5"/>
  </si>
  <si>
    <t>名　　　称</t>
    <phoneticPr fontId="5"/>
  </si>
  <si>
    <t>代表者職氏名</t>
    <rPh sb="3" eb="4">
      <t>ショク</t>
    </rPh>
    <phoneticPr fontId="5"/>
  </si>
  <si>
    <t>記</t>
    <rPh sb="0" eb="1">
      <t>キ</t>
    </rPh>
    <phoneticPr fontId="5"/>
  </si>
  <si>
    <t>円</t>
    <rPh sb="0" eb="1">
      <t>エン</t>
    </rPh>
    <phoneticPr fontId="5"/>
  </si>
  <si>
    <t>交付決定額</t>
    <rPh sb="0" eb="2">
      <t>コウフ</t>
    </rPh>
    <rPh sb="2" eb="5">
      <t>ケッテイガク</t>
    </rPh>
    <phoneticPr fontId="5"/>
  </si>
  <si>
    <t>１　請　求　額</t>
    <rPh sb="2" eb="3">
      <t>ショウ</t>
    </rPh>
    <rPh sb="4" eb="5">
      <t>モトム</t>
    </rPh>
    <rPh sb="6" eb="7">
      <t>ガク</t>
    </rPh>
    <phoneticPr fontId="5"/>
  </si>
  <si>
    <t>（内訳）</t>
    <rPh sb="1" eb="3">
      <t>ウチワケ</t>
    </rPh>
    <phoneticPr fontId="5"/>
  </si>
  <si>
    <t>残額</t>
    <rPh sb="0" eb="2">
      <t>ザンガク</t>
    </rPh>
    <phoneticPr fontId="5"/>
  </si>
  <si>
    <t>２　振　込　先</t>
    <rPh sb="2" eb="3">
      <t>オサム</t>
    </rPh>
    <rPh sb="4" eb="5">
      <t>コミ</t>
    </rPh>
    <rPh sb="6" eb="7">
      <t>サキ</t>
    </rPh>
    <phoneticPr fontId="5"/>
  </si>
  <si>
    <t>（金融機関名・支店名）</t>
    <rPh sb="1" eb="3">
      <t>キンユウ</t>
    </rPh>
    <rPh sb="3" eb="6">
      <t>キカンメイ</t>
    </rPh>
    <rPh sb="7" eb="10">
      <t>シテンメイ</t>
    </rPh>
    <phoneticPr fontId="5"/>
  </si>
  <si>
    <t>（口座種別・口座番号）</t>
    <rPh sb="1" eb="3">
      <t>コウザ</t>
    </rPh>
    <rPh sb="3" eb="5">
      <t>シュベツ</t>
    </rPh>
    <rPh sb="6" eb="8">
      <t>コウザ</t>
    </rPh>
    <rPh sb="8" eb="10">
      <t>バンゴウ</t>
    </rPh>
    <phoneticPr fontId="5"/>
  </si>
  <si>
    <t>（口座名義）</t>
    <rPh sb="1" eb="3">
      <t>コウザ</t>
    </rPh>
    <rPh sb="3" eb="5">
      <t>メイギ</t>
    </rPh>
    <phoneticPr fontId="5"/>
  </si>
  <si>
    <t>（様式第７号）</t>
    <rPh sb="1" eb="3">
      <t>ヨウシキ</t>
    </rPh>
    <rPh sb="3" eb="4">
      <t>ダイ</t>
    </rPh>
    <rPh sb="5" eb="6">
      <t>ゴウ</t>
    </rPh>
    <phoneticPr fontId="5"/>
  </si>
  <si>
    <t>（様式第１号）</t>
    <rPh sb="1" eb="3">
      <t>ヨウシキ</t>
    </rPh>
    <rPh sb="3" eb="4">
      <t>ダイ</t>
    </rPh>
    <rPh sb="5" eb="6">
      <t>ゴウ</t>
    </rPh>
    <phoneticPr fontId="5"/>
  </si>
  <si>
    <t>（様式第２号）</t>
    <rPh sb="1" eb="3">
      <t>ヨウシキ</t>
    </rPh>
    <rPh sb="3" eb="4">
      <t>ダイ</t>
    </rPh>
    <rPh sb="5" eb="6">
      <t>ゴウ</t>
    </rPh>
    <phoneticPr fontId="5"/>
  </si>
  <si>
    <t>（様式第３号）</t>
    <rPh sb="1" eb="3">
      <t>ヨウシキ</t>
    </rPh>
    <rPh sb="3" eb="4">
      <t>ダイ</t>
    </rPh>
    <rPh sb="5" eb="6">
      <t>ゴウ</t>
    </rPh>
    <phoneticPr fontId="5"/>
  </si>
  <si>
    <t>（様式第４号）</t>
    <rPh sb="1" eb="3">
      <t>ヨウシキ</t>
    </rPh>
    <rPh sb="3" eb="4">
      <t>ダイ</t>
    </rPh>
    <rPh sb="5" eb="6">
      <t>ゴウ</t>
    </rPh>
    <phoneticPr fontId="5"/>
  </si>
  <si>
    <t>（様式第５号）</t>
    <rPh sb="1" eb="3">
      <t>ヨウシキ</t>
    </rPh>
    <rPh sb="3" eb="4">
      <t>ダイ</t>
    </rPh>
    <rPh sb="5" eb="6">
      <t>ゴウ</t>
    </rPh>
    <phoneticPr fontId="5"/>
  </si>
  <si>
    <t>（様式第６号）</t>
    <rPh sb="1" eb="3">
      <t>ヨウシキ</t>
    </rPh>
    <rPh sb="3" eb="4">
      <t>ダイ</t>
    </rPh>
    <rPh sb="5" eb="6">
      <t>ゴウ</t>
    </rPh>
    <phoneticPr fontId="5"/>
  </si>
  <si>
    <t>所在地</t>
    <rPh sb="0" eb="3">
      <t>ショザイチ</t>
    </rPh>
    <phoneticPr fontId="5"/>
  </si>
  <si>
    <t>電話番号</t>
    <rPh sb="0" eb="2">
      <t>デンワ</t>
    </rPh>
    <rPh sb="2" eb="4">
      <t>バンゴウ</t>
    </rPh>
    <phoneticPr fontId="5"/>
  </si>
  <si>
    <t>E-mail</t>
    <phoneticPr fontId="5"/>
  </si>
  <si>
    <t>FAX番号</t>
    <rPh sb="3" eb="5">
      <t>バンゴウ</t>
    </rPh>
    <phoneticPr fontId="5"/>
  </si>
  <si>
    <t>所在地</t>
    <rPh sb="0" eb="3">
      <t>ショザイチ</t>
    </rPh>
    <phoneticPr fontId="5"/>
  </si>
  <si>
    <t>所　属</t>
    <rPh sb="0" eb="1">
      <t>ショ</t>
    </rPh>
    <rPh sb="2" eb="3">
      <t>ゾク</t>
    </rPh>
    <phoneticPr fontId="5"/>
  </si>
  <si>
    <t>氏　名</t>
    <rPh sb="0" eb="1">
      <t>シ</t>
    </rPh>
    <rPh sb="2" eb="3">
      <t>ナ</t>
    </rPh>
    <phoneticPr fontId="5"/>
  </si>
  <si>
    <t>・</t>
    <phoneticPr fontId="5"/>
  </si>
  <si>
    <t>（カナ）</t>
    <phoneticPr fontId="5"/>
  </si>
  <si>
    <t>）</t>
    <phoneticPr fontId="5"/>
  </si>
  <si>
    <t>発行責任者</t>
    <rPh sb="0" eb="2">
      <t>ハッコウ</t>
    </rPh>
    <rPh sb="2" eb="5">
      <t>セキニンシャ</t>
    </rPh>
    <phoneticPr fontId="5"/>
  </si>
  <si>
    <t>担当者</t>
    <rPh sb="0" eb="3">
      <t>タントウシャ</t>
    </rPh>
    <phoneticPr fontId="5"/>
  </si>
  <si>
    <t>　石川県知事　　馳　浩　様</t>
    <phoneticPr fontId="5"/>
  </si>
  <si>
    <t>令和</t>
    <rPh sb="0" eb="2">
      <t>レイワ</t>
    </rPh>
    <phoneticPr fontId="5"/>
  </si>
  <si>
    <t>（〒</t>
    <phoneticPr fontId="5"/>
  </si>
  <si>
    <t>）</t>
    <phoneticPr fontId="5"/>
  </si>
  <si>
    <t>令和</t>
    <rPh sb="0" eb="2">
      <t>レイワ</t>
    </rPh>
    <phoneticPr fontId="5"/>
  </si>
  <si>
    <t>郵便番号</t>
    <rPh sb="0" eb="4">
      <t>ユウビンバンゴウ</t>
    </rPh>
    <phoneticPr fontId="5"/>
  </si>
  <si>
    <t>←入力必要</t>
    <rPh sb="1" eb="3">
      <t>ニュウリョク</t>
    </rPh>
    <rPh sb="3" eb="5">
      <t>ヒツヨウ</t>
    </rPh>
    <phoneticPr fontId="5"/>
  </si>
  <si>
    <t>令和　年　月　日</t>
    <rPh sb="0" eb="2">
      <t>レイワ</t>
    </rPh>
    <rPh sb="3" eb="4">
      <t>ネン</t>
    </rPh>
    <rPh sb="5" eb="6">
      <t>ツキ</t>
    </rPh>
    <rPh sb="7" eb="8">
      <t>ヒ</t>
    </rPh>
    <phoneticPr fontId="5"/>
  </si>
  <si>
    <t>年</t>
    <rPh sb="0" eb="1">
      <t>ネン</t>
    </rPh>
    <phoneticPr fontId="5"/>
  </si>
  <si>
    <t>月</t>
    <rPh sb="0" eb="1">
      <t>ツキ</t>
    </rPh>
    <phoneticPr fontId="5"/>
  </si>
  <si>
    <t>←交付申請書から自動入力</t>
    <rPh sb="5" eb="6">
      <t>ショ</t>
    </rPh>
    <rPh sb="8" eb="12">
      <t>ジドウニ</t>
    </rPh>
    <phoneticPr fontId="5"/>
  </si>
  <si>
    <t>←交付申請書から自動入力　変更があれば手入力</t>
    <rPh sb="1" eb="6">
      <t>コウフシンセイショ</t>
    </rPh>
    <rPh sb="8" eb="12">
      <t>ジドウニ</t>
    </rPh>
    <phoneticPr fontId="5"/>
  </si>
  <si>
    <t>から</t>
    <phoneticPr fontId="5"/>
  </si>
  <si>
    <t>番号</t>
  </si>
  <si>
    <t>住所</t>
    <rPh sb="0" eb="2">
      <t>ジュウショ</t>
    </rPh>
    <phoneticPr fontId="5"/>
  </si>
  <si>
    <t>補助対象経費</t>
    <rPh sb="0" eb="4">
      <t>ホジョタイショウ</t>
    </rPh>
    <rPh sb="4" eb="6">
      <t>ケイヒ</t>
    </rPh>
    <phoneticPr fontId="5"/>
  </si>
  <si>
    <t>宛名1</t>
    <rPh sb="0" eb="2">
      <t>アテナ</t>
    </rPh>
    <phoneticPr fontId="5"/>
  </si>
  <si>
    <t>宛名2</t>
    <rPh sb="0" eb="2">
      <t>アテナ</t>
    </rPh>
    <phoneticPr fontId="5"/>
  </si>
  <si>
    <t>年度</t>
    <rPh sb="0" eb="2">
      <t>ネンド</t>
    </rPh>
    <phoneticPr fontId="5"/>
  </si>
  <si>
    <t>交付申請書</t>
    <rPh sb="0" eb="5">
      <t>コウフシンセイショ</t>
    </rPh>
    <phoneticPr fontId="5"/>
  </si>
  <si>
    <t>←事業者で文書番号を付ける仕組みがある場合、ここに記入</t>
    <rPh sb="1" eb="4">
      <t>ジギョウシャ</t>
    </rPh>
    <rPh sb="5" eb="9">
      <t>ブンショバンゴウ</t>
    </rPh>
    <rPh sb="10" eb="11">
      <t>ツ</t>
    </rPh>
    <rPh sb="13" eb="15">
      <t>シク</t>
    </rPh>
    <rPh sb="19" eb="21">
      <t>バアイ</t>
    </rPh>
    <rPh sb="25" eb="27">
      <t>キニュウ</t>
    </rPh>
    <phoneticPr fontId="5"/>
  </si>
  <si>
    <t>←記入</t>
    <rPh sb="1" eb="3">
      <t>キニュウ</t>
    </rPh>
    <phoneticPr fontId="5"/>
  </si>
  <si>
    <t>←省エネ改修を実施する事業所の住所ではなく、法人の住所を記入</t>
    <rPh sb="1" eb="2">
      <t>ショウ</t>
    </rPh>
    <rPh sb="4" eb="6">
      <t>カイシュウ</t>
    </rPh>
    <rPh sb="7" eb="9">
      <t>ジッシ</t>
    </rPh>
    <rPh sb="11" eb="14">
      <t>ジギョウショ</t>
    </rPh>
    <rPh sb="15" eb="17">
      <t>ジュウショ</t>
    </rPh>
    <rPh sb="22" eb="24">
      <t>ホウジン</t>
    </rPh>
    <rPh sb="25" eb="27">
      <t>ジュウショ</t>
    </rPh>
    <rPh sb="28" eb="30">
      <t>キニュウ</t>
    </rPh>
    <phoneticPr fontId="5"/>
  </si>
  <si>
    <t>←省エネ改修を実施する事業所の住所ではなく、法人の郵便番号を記入</t>
    <rPh sb="1" eb="2">
      <t>ショウ</t>
    </rPh>
    <rPh sb="4" eb="6">
      <t>カイシュウ</t>
    </rPh>
    <rPh sb="7" eb="9">
      <t>ジッシ</t>
    </rPh>
    <rPh sb="11" eb="14">
      <t>ジギョウショ</t>
    </rPh>
    <rPh sb="15" eb="17">
      <t>ジュウショ</t>
    </rPh>
    <rPh sb="22" eb="24">
      <t>ホウジン</t>
    </rPh>
    <rPh sb="25" eb="29">
      <t>ユウビンバンゴウ</t>
    </rPh>
    <rPh sb="30" eb="32">
      <t>キニュウ</t>
    </rPh>
    <phoneticPr fontId="5"/>
  </si>
  <si>
    <t>←法人名を記入</t>
    <rPh sb="1" eb="3">
      <t>ホウジン</t>
    </rPh>
    <rPh sb="3" eb="4">
      <t>メイ</t>
    </rPh>
    <rPh sb="5" eb="7">
      <t>キニュウ</t>
    </rPh>
    <phoneticPr fontId="5"/>
  </si>
  <si>
    <t>※押印は不要です。</t>
    <rPh sb="1" eb="3">
      <t>オウイン</t>
    </rPh>
    <rPh sb="4" eb="6">
      <t>フヨウ</t>
    </rPh>
    <phoneticPr fontId="5"/>
  </si>
  <si>
    <t>により関係書類を添えて申請します。</t>
    <rPh sb="3" eb="5">
      <t>カンケイ</t>
    </rPh>
    <rPh sb="5" eb="7">
      <t>ショルイ</t>
    </rPh>
    <rPh sb="11" eb="13">
      <t>シンセイ</t>
    </rPh>
    <phoneticPr fontId="5"/>
  </si>
  <si>
    <t>１　交付申請額</t>
    <rPh sb="2" eb="6">
      <t>コウフシンセイ</t>
    </rPh>
    <rPh sb="6" eb="7">
      <t>ガク</t>
    </rPh>
    <phoneticPr fontId="5"/>
  </si>
  <si>
    <t>金</t>
    <rPh sb="0" eb="1">
      <t>キン</t>
    </rPh>
    <phoneticPr fontId="5"/>
  </si>
  <si>
    <t>円</t>
    <rPh sb="0" eb="1">
      <t>エン</t>
    </rPh>
    <phoneticPr fontId="5"/>
  </si>
  <si>
    <t>事業所・施設名</t>
  </si>
  <si>
    <t>サービス種別</t>
  </si>
  <si>
    <t>所在地</t>
  </si>
  <si>
    <t>総事業費</t>
  </si>
  <si>
    <t>寄付その他の
収入額</t>
  </si>
  <si>
    <t>金沢市鞍月1-1</t>
    <rPh sb="0" eb="3">
      <t>カナザワシ</t>
    </rPh>
    <rPh sb="3" eb="5">
      <t>クラツキ</t>
    </rPh>
    <phoneticPr fontId="5"/>
  </si>
  <si>
    <t>例</t>
    <rPh sb="0" eb="1">
      <t>レイ</t>
    </rPh>
    <phoneticPr fontId="5"/>
  </si>
  <si>
    <t>特別養護老人ホーム　いしかわの里</t>
    <rPh sb="0" eb="9">
      <t>トクベ</t>
    </rPh>
    <rPh sb="15" eb="16">
      <t>サト</t>
    </rPh>
    <phoneticPr fontId="5"/>
  </si>
  <si>
    <t>介護老人保健施設</t>
    <rPh sb="0" eb="8">
      <t>カイゴロウジ</t>
    </rPh>
    <phoneticPr fontId="5"/>
  </si>
  <si>
    <t>合計額</t>
    <phoneticPr fontId="5"/>
  </si>
  <si>
    <t>補助金の施設区分</t>
    <rPh sb="0" eb="3">
      <t>ホジョキン</t>
    </rPh>
    <rPh sb="4" eb="6">
      <t>シセツ</t>
    </rPh>
    <rPh sb="6" eb="8">
      <t>クブン</t>
    </rPh>
    <phoneticPr fontId="5"/>
  </si>
  <si>
    <t>高齢者施設－入所系施設</t>
  </si>
  <si>
    <t>金沢市鞍月1-1</t>
    <rPh sb="0" eb="3">
      <t>カナザワシ</t>
    </rPh>
    <rPh sb="3" eb="5">
      <t>クラツキ</t>
    </rPh>
    <phoneticPr fontId="5"/>
  </si>
  <si>
    <t>病床数・定員
（病院、入所施設、救護施設のみ記載）</t>
    <rPh sb="0" eb="3">
      <t>ビョウショウスウ</t>
    </rPh>
    <rPh sb="4" eb="6">
      <t>テイイン</t>
    </rPh>
    <rPh sb="8" eb="10">
      <t>ビョウイン</t>
    </rPh>
    <rPh sb="11" eb="15">
      <t>ニュウショシセツ</t>
    </rPh>
    <rPh sb="16" eb="18">
      <t>キュウゴ</t>
    </rPh>
    <rPh sb="18" eb="20">
      <t>シセツ</t>
    </rPh>
    <rPh sb="22" eb="24">
      <t>キサイ</t>
    </rPh>
    <phoneticPr fontId="5"/>
  </si>
  <si>
    <t>医療機関等－有床診療所</t>
  </si>
  <si>
    <t>医療機関等－助産所・施術所・薬局</t>
  </si>
  <si>
    <t>高齢者施設－グループホーム</t>
  </si>
  <si>
    <t>高齢者施設－通所・訪問</t>
  </si>
  <si>
    <t>障害者施設－入所系施設</t>
  </si>
  <si>
    <t>障害者施設－グループホーム</t>
  </si>
  <si>
    <t>障害者施設－通所・訪問</t>
  </si>
  <si>
    <t>児童福祉施設等－保育所・認定こども園</t>
  </si>
  <si>
    <t>児童福祉施設等－放課後児童クラブ</t>
  </si>
  <si>
    <t>児童福祉施設等－児童養護施設</t>
  </si>
  <si>
    <t>救護施設</t>
    <phoneticPr fontId="5"/>
  </si>
  <si>
    <t>公衆浴場</t>
    <phoneticPr fontId="5"/>
  </si>
  <si>
    <t>200万円＋病床数×3万円</t>
  </si>
  <si>
    <t>100万円</t>
  </si>
  <si>
    <t>50万円</t>
  </si>
  <si>
    <t>200万円＋定員×3万円</t>
  </si>
  <si>
    <t>150万円</t>
  </si>
  <si>
    <t>医療機関等－病院</t>
    <phoneticPr fontId="5"/>
  </si>
  <si>
    <t>助成上限額（定額分）</t>
    <phoneticPr fontId="5"/>
  </si>
  <si>
    <t>一般用冷凍・冷蔵庫</t>
  </si>
  <si>
    <t>業務用エアコン</t>
  </si>
  <si>
    <t>一般用エアコン</t>
  </si>
  <si>
    <t>換気装置（熱交換型）</t>
  </si>
  <si>
    <t>温風暖房機・ジェットヒーター</t>
  </si>
  <si>
    <t>業務用冷蔵・冷凍庫</t>
  </si>
  <si>
    <t>エネルギーマネジメントシステム</t>
  </si>
  <si>
    <t>凍結防止ヒータ用節電器</t>
  </si>
  <si>
    <t>チラー（冷却水循環装置）</t>
  </si>
  <si>
    <t>一般用ヒートポンプ式給湯器</t>
  </si>
  <si>
    <t>業務用ヒートポンプ式給湯器</t>
  </si>
  <si>
    <t>高効率コージェネレーション</t>
  </si>
  <si>
    <t>産業用モータ</t>
  </si>
  <si>
    <t>太陽光発電システム</t>
  </si>
  <si>
    <t>設備の種別</t>
    <rPh sb="0" eb="2">
      <t>セツビ</t>
    </rPh>
    <rPh sb="3" eb="5">
      <t>シュベツ</t>
    </rPh>
    <phoneticPr fontId="5"/>
  </si>
  <si>
    <t>事業番号</t>
    <rPh sb="0" eb="2">
      <t>ジギョウ</t>
    </rPh>
    <rPh sb="2" eb="4">
      <t>バンゴウ</t>
    </rPh>
    <phoneticPr fontId="5"/>
  </si>
  <si>
    <t>木質バイオマスエネルギー利用設備</t>
    <phoneticPr fontId="5"/>
  </si>
  <si>
    <t>数量</t>
    <rPh sb="0" eb="2">
      <t>スウリョウ</t>
    </rPh>
    <phoneticPr fontId="5"/>
  </si>
  <si>
    <t>単位</t>
    <rPh sb="0" eb="2">
      <t>タンイ</t>
    </rPh>
    <phoneticPr fontId="5"/>
  </si>
  <si>
    <t>積算の概要</t>
    <rPh sb="0" eb="2">
      <t>セキサン</t>
    </rPh>
    <rPh sb="3" eb="5">
      <t>ガイヨウ</t>
    </rPh>
    <phoneticPr fontId="5"/>
  </si>
  <si>
    <t>kWh</t>
    <phoneticPr fontId="5"/>
  </si>
  <si>
    <t>導入する機器等のメーカー、製品、型番、数量等</t>
    <rPh sb="0" eb="2">
      <t>ドウニュウ</t>
    </rPh>
    <rPh sb="4" eb="6">
      <t>キキ</t>
    </rPh>
    <rPh sb="6" eb="7">
      <t>ナド</t>
    </rPh>
    <rPh sb="13" eb="15">
      <t>セイヒン</t>
    </rPh>
    <rPh sb="16" eb="18">
      <t>カタバン</t>
    </rPh>
    <rPh sb="19" eb="21">
      <t>スウリョウ</t>
    </rPh>
    <rPh sb="21" eb="22">
      <t>ナド</t>
    </rPh>
    <phoneticPr fontId="5"/>
  </si>
  <si>
    <t>○○社 ○○ AA-BB 5台</t>
    <rPh sb="2" eb="3">
      <t>シャ</t>
    </rPh>
    <rPh sb="14" eb="15">
      <t>ダイ</t>
    </rPh>
    <phoneticPr fontId="5"/>
  </si>
  <si>
    <t>補助対象外経費</t>
    <rPh sb="0" eb="2">
      <t>ホジョ</t>
    </rPh>
    <rPh sb="2" eb="5">
      <t>タイショウガイ</t>
    </rPh>
    <rPh sb="5" eb="7">
      <t>ケイヒ</t>
    </rPh>
    <phoneticPr fontId="5"/>
  </si>
  <si>
    <t>補助対象外経費の内訳、積算</t>
    <rPh sb="0" eb="2">
      <t>ホジョ</t>
    </rPh>
    <rPh sb="2" eb="4">
      <t>タイショウ</t>
    </rPh>
    <rPh sb="4" eb="5">
      <t>ガイ</t>
    </rPh>
    <rPh sb="5" eb="7">
      <t>ケイヒ</t>
    </rPh>
    <rPh sb="8" eb="10">
      <t>ウチワケ</t>
    </rPh>
    <rPh sb="11" eb="13">
      <t>セキサン</t>
    </rPh>
    <phoneticPr fontId="5"/>
  </si>
  <si>
    <t>消費税</t>
    <rPh sb="0" eb="3">
      <t>ショウヒゼイ</t>
    </rPh>
    <phoneticPr fontId="5"/>
  </si>
  <si>
    <t>導入する設備の種別</t>
    <rPh sb="0" eb="2">
      <t>ドウニュウ</t>
    </rPh>
    <rPh sb="4" eb="6">
      <t>セツビ</t>
    </rPh>
    <rPh sb="7" eb="9">
      <t>シュベツ</t>
    </rPh>
    <phoneticPr fontId="5"/>
  </si>
  <si>
    <t>補助事業者名</t>
    <rPh sb="0" eb="2">
      <t>ホジョ</t>
    </rPh>
    <rPh sb="2" eb="5">
      <t>ジギョウシャ</t>
    </rPh>
    <rPh sb="5" eb="6">
      <t>メイ</t>
    </rPh>
    <phoneticPr fontId="5"/>
  </si>
  <si>
    <t>補助事業者名</t>
    <rPh sb="0" eb="2">
      <t>ホジョ</t>
    </rPh>
    <rPh sb="5" eb="6">
      <t>メイ</t>
    </rPh>
    <phoneticPr fontId="5"/>
  </si>
  <si>
    <t>規格及び省エネルギーに関する基準等の適合の確認</t>
    <rPh sb="0" eb="2">
      <t>キカク</t>
    </rPh>
    <rPh sb="2" eb="3">
      <t>オヨ</t>
    </rPh>
    <rPh sb="4" eb="5">
      <t>ショウ</t>
    </rPh>
    <rPh sb="11" eb="12">
      <t>カン</t>
    </rPh>
    <rPh sb="14" eb="16">
      <t>キジュン</t>
    </rPh>
    <rPh sb="16" eb="17">
      <t>ナド</t>
    </rPh>
    <rPh sb="18" eb="20">
      <t>テキゴウ</t>
    </rPh>
    <rPh sb="21" eb="23">
      <t>カクニン</t>
    </rPh>
    <phoneticPr fontId="5"/>
  </si>
  <si>
    <t>確認済</t>
    <rPh sb="0" eb="3">
      <t>カクニンズ</t>
    </rPh>
    <phoneticPr fontId="5"/>
  </si>
  <si>
    <t>補助対象経費
（①）</t>
    <rPh sb="0" eb="2">
      <t>ホジョ</t>
    </rPh>
    <phoneticPr fontId="5"/>
  </si>
  <si>
    <t>①×補助率
(②）</t>
  </si>
  <si>
    <t>エネルギー種別</t>
    <rPh sb="5" eb="7">
      <t>シュベツ</t>
    </rPh>
    <phoneticPr fontId="5"/>
  </si>
  <si>
    <t>電気</t>
    <rPh sb="0" eb="2">
      <t>デンキ</t>
    </rPh>
    <phoneticPr fontId="5"/>
  </si>
  <si>
    <t>事業実施計画書</t>
    <rPh sb="0" eb="4">
      <t>ジギョウジッシ</t>
    </rPh>
    <rPh sb="4" eb="7">
      <t>ケイカクショ</t>
    </rPh>
    <phoneticPr fontId="5"/>
  </si>
  <si>
    <t>様式第１－１号のとおり</t>
    <phoneticPr fontId="5"/>
  </si>
  <si>
    <t>様式第１－２号のとおり</t>
  </si>
  <si>
    <t>４　添付書類</t>
    <rPh sb="2" eb="6">
      <t>テンプショルイ</t>
    </rPh>
    <phoneticPr fontId="5"/>
  </si>
  <si>
    <t>事項について誓約します。</t>
    <phoneticPr fontId="5"/>
  </si>
  <si>
    <t>誓約書</t>
    <rPh sb="0" eb="3">
      <t>セイヤクショ</t>
    </rPh>
    <phoneticPr fontId="5"/>
  </si>
  <si>
    <t>（申請者要件の確認）</t>
    <rPh sb="1" eb="4">
      <t>シンセイシャ</t>
    </rPh>
    <rPh sb="4" eb="6">
      <t>ヨウケン</t>
    </rPh>
    <rPh sb="7" eb="9">
      <t>カクニン</t>
    </rPh>
    <phoneticPr fontId="2"/>
  </si>
  <si>
    <t>暴力団員もしくは暴力団または暴力団員と密接な関係を有していない。</t>
  </si>
  <si>
    <t>（対象事業等の確認）</t>
    <rPh sb="1" eb="3">
      <t>タイショウ</t>
    </rPh>
    <rPh sb="3" eb="5">
      <t>ジギョウ</t>
    </rPh>
    <rPh sb="5" eb="6">
      <t>トウ</t>
    </rPh>
    <rPh sb="7" eb="9">
      <t>カクニン</t>
    </rPh>
    <phoneticPr fontId="2"/>
  </si>
  <si>
    <t>（交付条件の確認）</t>
    <rPh sb="1" eb="3">
      <t>コウフ</t>
    </rPh>
    <rPh sb="3" eb="5">
      <t>ジョウケン</t>
    </rPh>
    <rPh sb="6" eb="8">
      <t>カクニン</t>
    </rPh>
    <phoneticPr fontId="2"/>
  </si>
  <si>
    <t>交付要綱第３条に定める交付対象者である。</t>
    <rPh sb="0" eb="2">
      <t>コウフ</t>
    </rPh>
    <rPh sb="2" eb="4">
      <t>ヨウコウ</t>
    </rPh>
    <rPh sb="4" eb="5">
      <t>ダイ</t>
    </rPh>
    <rPh sb="6" eb="7">
      <t>ジョウ</t>
    </rPh>
    <rPh sb="8" eb="9">
      <t>サダ</t>
    </rPh>
    <rPh sb="11" eb="13">
      <t>コウフ</t>
    </rPh>
    <rPh sb="13" eb="15">
      <t>タイショウ</t>
    </rPh>
    <rPh sb="15" eb="16">
      <t>シャ</t>
    </rPh>
    <phoneticPr fontId="2"/>
  </si>
  <si>
    <t>対象設備は交付要綱別表２に掲げる規格等に該当している。</t>
    <rPh sb="0" eb="2">
      <t>タイショウ</t>
    </rPh>
    <rPh sb="2" eb="4">
      <t>セツビ</t>
    </rPh>
    <rPh sb="5" eb="7">
      <t>コウフ</t>
    </rPh>
    <rPh sb="7" eb="9">
      <t>ヨウコウ</t>
    </rPh>
    <rPh sb="9" eb="11">
      <t>ベッピョウ</t>
    </rPh>
    <rPh sb="13" eb="14">
      <t>カカ</t>
    </rPh>
    <rPh sb="16" eb="18">
      <t>キカク</t>
    </rPh>
    <rPh sb="18" eb="19">
      <t>トウ</t>
    </rPh>
    <rPh sb="20" eb="22">
      <t>ガイトウ</t>
    </rPh>
    <phoneticPr fontId="2"/>
  </si>
  <si>
    <t>対象経費は交付要綱第６条に定める経費に該当している。</t>
    <rPh sb="5" eb="7">
      <t>コウフ</t>
    </rPh>
    <rPh sb="7" eb="9">
      <t>ヨウコウ</t>
    </rPh>
    <rPh sb="9" eb="10">
      <t>ダイ</t>
    </rPh>
    <rPh sb="11" eb="12">
      <t>ジョウ</t>
    </rPh>
    <rPh sb="13" eb="14">
      <t>サダ</t>
    </rPh>
    <rPh sb="16" eb="18">
      <t>ケイヒ</t>
    </rPh>
    <rPh sb="19" eb="21">
      <t>ガイトウ</t>
    </rPh>
    <phoneticPr fontId="2"/>
  </si>
  <si>
    <t>交付決定前の事前着手を行う際は交付決定前事業着手届出書を提出する。</t>
    <rPh sb="0" eb="4">
      <t>コウフケッテイ</t>
    </rPh>
    <rPh sb="4" eb="5">
      <t>マエ</t>
    </rPh>
    <rPh sb="6" eb="10">
      <t>ジゼン</t>
    </rPh>
    <rPh sb="11" eb="12">
      <t>オコナ</t>
    </rPh>
    <rPh sb="13" eb="14">
      <t>サイ</t>
    </rPh>
    <rPh sb="28" eb="30">
      <t>テイシュツ</t>
    </rPh>
    <phoneticPr fontId="2"/>
  </si>
  <si>
    <t>（その他）</t>
    <rPh sb="3" eb="4">
      <t>タ</t>
    </rPh>
    <phoneticPr fontId="2"/>
  </si>
  <si>
    <t>（様式第１－３号）</t>
    <rPh sb="1" eb="3">
      <t>ヨウシキ</t>
    </rPh>
    <rPh sb="3" eb="4">
      <t>ダイ</t>
    </rPh>
    <rPh sb="7" eb="8">
      <t>ゴウ</t>
    </rPh>
    <phoneticPr fontId="5"/>
  </si>
  <si>
    <t>誓約書（様式第１－３号）</t>
    <rPh sb="0" eb="3">
      <t>セイヤクショ</t>
    </rPh>
    <phoneticPr fontId="5"/>
  </si>
  <si>
    <t>建物の平面図、設備更新等の内容がわかる概略図等</t>
    <phoneticPr fontId="5"/>
  </si>
  <si>
    <t>（１）</t>
    <phoneticPr fontId="5"/>
  </si>
  <si>
    <t>（２）</t>
  </si>
  <si>
    <t>（３）</t>
  </si>
  <si>
    <t>（４）</t>
  </si>
  <si>
    <t>（機器・設備のカタログ等の該当ページを抜粋し、下線や印を付ける）</t>
    <rPh sb="11" eb="12">
      <t>ナド</t>
    </rPh>
    <rPh sb="13" eb="15">
      <t>ガイトウ</t>
    </rPh>
    <rPh sb="23" eb="25">
      <t>カセン</t>
    </rPh>
    <rPh sb="26" eb="27">
      <t>シルシ</t>
    </rPh>
    <rPh sb="28" eb="29">
      <t>ツ</t>
    </rPh>
    <phoneticPr fontId="5"/>
  </si>
  <si>
    <t>（設置場所に印を付ける）</t>
    <rPh sb="1" eb="5">
      <t>セッチバショ</t>
    </rPh>
    <rPh sb="6" eb="7">
      <t>シルシ</t>
    </rPh>
    <rPh sb="8" eb="9">
      <t>ツ</t>
    </rPh>
    <phoneticPr fontId="5"/>
  </si>
  <si>
    <t>省エネ効果（年間想定削減電気量・燃料費、太陽光の場合は年間想定発電量）
※概算額で構わないので、できる限り記載すること</t>
    <rPh sb="0" eb="1">
      <t>ショウ</t>
    </rPh>
    <rPh sb="3" eb="5">
      <t>コウカ</t>
    </rPh>
    <rPh sb="6" eb="8">
      <t>ネンカン</t>
    </rPh>
    <rPh sb="10" eb="12">
      <t>サクゲン</t>
    </rPh>
    <rPh sb="12" eb="15">
      <t>デンキリョウ</t>
    </rPh>
    <rPh sb="16" eb="19">
      <t>ネンリョウヒ</t>
    </rPh>
    <rPh sb="20" eb="23">
      <t>タイヨウコウ</t>
    </rPh>
    <rPh sb="24" eb="26">
      <t>バアイ</t>
    </rPh>
    <rPh sb="27" eb="29">
      <t>ネンカン</t>
    </rPh>
    <rPh sb="31" eb="34">
      <t>ハツデンリョウ</t>
    </rPh>
    <rPh sb="37" eb="40">
      <t>ガイサンガク</t>
    </rPh>
    <rPh sb="41" eb="42">
      <t>カマ</t>
    </rPh>
    <rPh sb="51" eb="52">
      <t>カギ</t>
    </rPh>
    <rPh sb="53" eb="55">
      <t>キサイ</t>
    </rPh>
    <phoneticPr fontId="5"/>
  </si>
  <si>
    <t>日付け</t>
    <rPh sb="0" eb="1">
      <t>ヒ</t>
    </rPh>
    <rPh sb="1" eb="2">
      <t>ヅケ</t>
    </rPh>
    <phoneticPr fontId="5"/>
  </si>
  <si>
    <t>第</t>
    <rPh sb="0" eb="1">
      <t>ダイ</t>
    </rPh>
    <phoneticPr fontId="5"/>
  </si>
  <si>
    <t>号により補助金交付決定の通知があった</t>
    <phoneticPr fontId="5"/>
  </si>
  <si>
    <t>２　変更の内容</t>
    <rPh sb="2" eb="4">
      <t>ヘンコウ</t>
    </rPh>
    <rPh sb="5" eb="7">
      <t>ナイヨウ</t>
    </rPh>
    <phoneticPr fontId="5"/>
  </si>
  <si>
    <t>３　添付書類</t>
    <rPh sb="2" eb="6">
      <t>テンプショルイ</t>
    </rPh>
    <phoneticPr fontId="5"/>
  </si>
  <si>
    <t>交付決定前に事業に着手したいので、届け出ます。</t>
    <phoneticPr fontId="5"/>
  </si>
  <si>
    <t>日付けで交付申請した標記事業について、下記のとおり補助金の</t>
    <rPh sb="0" eb="1">
      <t>ヒ</t>
    </rPh>
    <rPh sb="1" eb="2">
      <t>ヅケ</t>
    </rPh>
    <rPh sb="4" eb="8">
      <t>コウフシンセイ</t>
    </rPh>
    <rPh sb="10" eb="12">
      <t>ヒョウキ</t>
    </rPh>
    <rPh sb="12" eb="14">
      <t>ジギョウ</t>
    </rPh>
    <rPh sb="19" eb="21">
      <t>カキ</t>
    </rPh>
    <phoneticPr fontId="5"/>
  </si>
  <si>
    <t>なお、交付決定前に着手する事業に関し、交付要綱に規定する要件を備えていない</t>
    <rPh sb="3" eb="7">
      <t>コウフケッテイ</t>
    </rPh>
    <rPh sb="7" eb="8">
      <t>マエ</t>
    </rPh>
    <rPh sb="9" eb="11">
      <t>チャクシュ</t>
    </rPh>
    <rPh sb="13" eb="15">
      <t>ジギョウ</t>
    </rPh>
    <rPh sb="16" eb="17">
      <t>カン</t>
    </rPh>
    <rPh sb="19" eb="23">
      <t>コウフヨウコウ</t>
    </rPh>
    <rPh sb="24" eb="26">
      <t>キテイ</t>
    </rPh>
    <rPh sb="28" eb="30">
      <t>ヨウケン</t>
    </rPh>
    <rPh sb="31" eb="32">
      <t>ソナ</t>
    </rPh>
    <phoneticPr fontId="5"/>
  </si>
  <si>
    <t>が交付されないこととなっても異議を申し立てないことを誓約します。</t>
    <rPh sb="26" eb="28">
      <t>セイヤク</t>
    </rPh>
    <phoneticPr fontId="5"/>
  </si>
  <si>
    <t>ことまたはその他の事由により、補助金の交付決定額が申請額を下回る、または補助金</t>
    <rPh sb="7" eb="8">
      <t>タ</t>
    </rPh>
    <rPh sb="9" eb="11">
      <t>ジユウ</t>
    </rPh>
    <rPh sb="15" eb="18">
      <t>ホジョキン</t>
    </rPh>
    <rPh sb="19" eb="23">
      <t>コウフケッテイ</t>
    </rPh>
    <rPh sb="23" eb="24">
      <t>ガク</t>
    </rPh>
    <rPh sb="25" eb="27">
      <t>シンセイ</t>
    </rPh>
    <rPh sb="27" eb="28">
      <t>ガク</t>
    </rPh>
    <rPh sb="29" eb="31">
      <t>シタマワ</t>
    </rPh>
    <rPh sb="36" eb="38">
      <t>ホジョ</t>
    </rPh>
    <phoneticPr fontId="5"/>
  </si>
  <si>
    <t>１　交付決定前に事業に着手する理由</t>
    <rPh sb="2" eb="6">
      <t>コウフケッテイ</t>
    </rPh>
    <rPh sb="6" eb="7">
      <t>マエ</t>
    </rPh>
    <rPh sb="8" eb="10">
      <t>ジギョウ</t>
    </rPh>
    <rPh sb="11" eb="13">
      <t>チャクシュ</t>
    </rPh>
    <rPh sb="15" eb="17">
      <t>リユウ</t>
    </rPh>
    <phoneticPr fontId="5"/>
  </si>
  <si>
    <t>２　着手日（予定）</t>
    <rPh sb="2" eb="4">
      <t>チャクシュ</t>
    </rPh>
    <rPh sb="4" eb="5">
      <t>ヒ</t>
    </rPh>
    <rPh sb="6" eb="8">
      <t>ヨテイ</t>
    </rPh>
    <phoneticPr fontId="5"/>
  </si>
  <si>
    <t>令和　年　月　日</t>
  </si>
  <si>
    <t>令和　年　月　日</t>
    <phoneticPr fontId="5"/>
  </si>
  <si>
    <t>←交付申請日を「2023/1/10」のように入力してください。和暦で表示されます。</t>
    <rPh sb="5" eb="6">
      <t>ビ</t>
    </rPh>
    <rPh sb="22" eb="24">
      <t>ニュウリョク</t>
    </rPh>
    <rPh sb="31" eb="33">
      <t>ワレキ</t>
    </rPh>
    <rPh sb="34" eb="36">
      <t>ヒョウジ</t>
    </rPh>
    <phoneticPr fontId="5"/>
  </si>
  <si>
    <t>←変更申請日を記入</t>
    <rPh sb="1" eb="3">
      <t>ヘンコウ</t>
    </rPh>
    <rPh sb="5" eb="6">
      <t>ビ</t>
    </rPh>
    <rPh sb="7" eb="9">
      <t>キニュウ</t>
    </rPh>
    <phoneticPr fontId="5"/>
  </si>
  <si>
    <t>１　中止（廃止）の理由</t>
    <rPh sb="2" eb="4">
      <t>チュウシ</t>
    </rPh>
    <rPh sb="5" eb="7">
      <t>ハイシ</t>
    </rPh>
    <rPh sb="9" eb="11">
      <t>リユウ</t>
    </rPh>
    <phoneticPr fontId="5"/>
  </si>
  <si>
    <t>２　中止（廃止）日（予定）</t>
    <rPh sb="2" eb="4">
      <t>チュウシ</t>
    </rPh>
    <rPh sb="5" eb="7">
      <t>ハイシ</t>
    </rPh>
    <rPh sb="8" eb="9">
      <t>ヒ</t>
    </rPh>
    <rPh sb="10" eb="12">
      <t>ヨテイ</t>
    </rPh>
    <phoneticPr fontId="5"/>
  </si>
  <si>
    <t>※詳細に記載し、参考となる資料等がある場合は添付すること。</t>
    <phoneticPr fontId="5"/>
  </si>
  <si>
    <t>１　変更の理由</t>
    <rPh sb="2" eb="4">
      <t>ヘンコウ</t>
    </rPh>
    <rPh sb="5" eb="7">
      <t>リユウ</t>
    </rPh>
    <phoneticPr fontId="5"/>
  </si>
  <si>
    <t>※申請時に提出した書類のうち、変更があったものを添付すること。</t>
    <rPh sb="1" eb="3">
      <t>シンセイ</t>
    </rPh>
    <rPh sb="3" eb="4">
      <t>ジ</t>
    </rPh>
    <rPh sb="5" eb="7">
      <t>テイシュツ</t>
    </rPh>
    <rPh sb="9" eb="11">
      <t>ショルイ</t>
    </rPh>
    <rPh sb="15" eb="17">
      <t>ヘンコウ</t>
    </rPh>
    <rPh sb="24" eb="26">
      <t>テンプ</t>
    </rPh>
    <phoneticPr fontId="5"/>
  </si>
  <si>
    <t>交付申請取下届出書</t>
    <rPh sb="0" eb="4">
      <t>コウフシンセイ</t>
    </rPh>
    <rPh sb="4" eb="6">
      <t>トリサ</t>
    </rPh>
    <rPh sb="6" eb="8">
      <t>トドケデ</t>
    </rPh>
    <rPh sb="8" eb="9">
      <t>ショ</t>
    </rPh>
    <phoneticPr fontId="5"/>
  </si>
  <si>
    <t>標記事業費補助金事業について、下記の理由により交付申請を取り下げます。</t>
    <rPh sb="2" eb="4">
      <t>ジギョウ</t>
    </rPh>
    <rPh sb="15" eb="17">
      <t>カキ</t>
    </rPh>
    <phoneticPr fontId="5"/>
  </si>
  <si>
    <t>１　交付申請を取り下げる理由</t>
    <rPh sb="2" eb="4">
      <t>コウフ</t>
    </rPh>
    <rPh sb="4" eb="6">
      <t>シンセイ</t>
    </rPh>
    <rPh sb="7" eb="8">
      <t>ト</t>
    </rPh>
    <rPh sb="9" eb="10">
      <t>サ</t>
    </rPh>
    <rPh sb="12" eb="14">
      <t>リユウ</t>
    </rPh>
    <phoneticPr fontId="5"/>
  </si>
  <si>
    <t>←取下届出日を記入</t>
    <rPh sb="1" eb="2">
      <t>トリ</t>
    </rPh>
    <rPh sb="2" eb="3">
      <t>シタ</t>
    </rPh>
    <rPh sb="3" eb="5">
      <t>トドケデ</t>
    </rPh>
    <rPh sb="5" eb="6">
      <t>ビ</t>
    </rPh>
    <rPh sb="7" eb="9">
      <t>キニュウ</t>
    </rPh>
    <phoneticPr fontId="5"/>
  </si>
  <si>
    <t>繰越承認申請書</t>
    <rPh sb="0" eb="2">
      <t>クリコシ</t>
    </rPh>
    <rPh sb="2" eb="4">
      <t>ショウニン</t>
    </rPh>
    <rPh sb="4" eb="7">
      <t>シンセイショ</t>
    </rPh>
    <phoneticPr fontId="5"/>
  </si>
  <si>
    <t>標記事業費補助金事業について、次年度に繰り越したいので、下記のとおり申請します。</t>
    <rPh sb="2" eb="4">
      <t>ジギョウ</t>
    </rPh>
    <rPh sb="15" eb="18">
      <t>ジネンド</t>
    </rPh>
    <rPh sb="19" eb="20">
      <t>ク</t>
    </rPh>
    <rPh sb="21" eb="22">
      <t>コ</t>
    </rPh>
    <rPh sb="28" eb="30">
      <t>カキ</t>
    </rPh>
    <rPh sb="34" eb="36">
      <t>シンセイ</t>
    </rPh>
    <phoneticPr fontId="5"/>
  </si>
  <si>
    <t>５　着手日（予定）</t>
    <rPh sb="2" eb="4">
      <t>チャクシュ</t>
    </rPh>
    <rPh sb="4" eb="5">
      <t>ヒ</t>
    </rPh>
    <rPh sb="6" eb="8">
      <t>ヨテイ</t>
    </rPh>
    <phoneticPr fontId="5"/>
  </si>
  <si>
    <t>６　完了日（予定）</t>
    <rPh sb="2" eb="4">
      <t>カンリョウ</t>
    </rPh>
    <rPh sb="4" eb="5">
      <t>ヒ</t>
    </rPh>
    <rPh sb="6" eb="8">
      <t>ヨテイ</t>
    </rPh>
    <phoneticPr fontId="5"/>
  </si>
  <si>
    <t>←交付申請日の概ね1ヶ月後以降の日付を「2023/2/10」のように入力してください。</t>
    <rPh sb="1" eb="3">
      <t>コウフ</t>
    </rPh>
    <rPh sb="3" eb="5">
      <t>シンセイ</t>
    </rPh>
    <rPh sb="5" eb="6">
      <t>ビ</t>
    </rPh>
    <rPh sb="7" eb="8">
      <t>オオム</t>
    </rPh>
    <rPh sb="11" eb="12">
      <t>ゲツ</t>
    </rPh>
    <rPh sb="12" eb="13">
      <t>ゴ</t>
    </rPh>
    <rPh sb="13" eb="15">
      <t>イコウ</t>
    </rPh>
    <rPh sb="16" eb="18">
      <t>ヒヅケ</t>
    </rPh>
    <rPh sb="34" eb="36">
      <t>ニュウリョク</t>
    </rPh>
    <phoneticPr fontId="5"/>
  </si>
  <si>
    <t>　それより早い日付を書く場合は、事前着手届出書を提出してください。</t>
    <rPh sb="5" eb="6">
      <t>ハヤ</t>
    </rPh>
    <rPh sb="7" eb="9">
      <t>ヒヅケ</t>
    </rPh>
    <rPh sb="10" eb="11">
      <t>カ</t>
    </rPh>
    <rPh sb="12" eb="14">
      <t>バアイ</t>
    </rPh>
    <rPh sb="16" eb="18">
      <t>ジゼン</t>
    </rPh>
    <rPh sb="18" eb="20">
      <t>チャクシュ</t>
    </rPh>
    <rPh sb="20" eb="23">
      <t>トドケデショ</t>
    </rPh>
    <rPh sb="24" eb="26">
      <t>テイシュツ</t>
    </rPh>
    <phoneticPr fontId="5"/>
  </si>
  <si>
    <t>事業計画遅延等報告書</t>
    <rPh sb="0" eb="2">
      <t>ジギョウ</t>
    </rPh>
    <rPh sb="2" eb="4">
      <t>ケイカク</t>
    </rPh>
    <rPh sb="4" eb="6">
      <t>チエン</t>
    </rPh>
    <rPh sb="6" eb="7">
      <t>ナド</t>
    </rPh>
    <rPh sb="7" eb="10">
      <t>ホウコクショ</t>
    </rPh>
    <phoneticPr fontId="5"/>
  </si>
  <si>
    <t>標記事業を下記のとおり中止（廃止）したいので、承認されたく、申請します。</t>
    <rPh sb="2" eb="4">
      <t>ジギョウ</t>
    </rPh>
    <rPh sb="5" eb="7">
      <t>カキ</t>
    </rPh>
    <rPh sb="11" eb="13">
      <t>チュウシ</t>
    </rPh>
    <rPh sb="14" eb="16">
      <t>ハイシ</t>
    </rPh>
    <rPh sb="23" eb="25">
      <t>ショウニン</t>
    </rPh>
    <rPh sb="30" eb="32">
      <t>シンセイ</t>
    </rPh>
    <phoneticPr fontId="5"/>
  </si>
  <si>
    <t>標記事業を下記のとおり変更したいので、承認されたく、申請します。</t>
    <rPh sb="2" eb="4">
      <t>ジギョウ</t>
    </rPh>
    <rPh sb="5" eb="7">
      <t>カキ</t>
    </rPh>
    <rPh sb="11" eb="13">
      <t>ヘンコウ</t>
    </rPh>
    <rPh sb="19" eb="21">
      <t>ショウニン</t>
    </rPh>
    <rPh sb="26" eb="28">
      <t>シンセイ</t>
    </rPh>
    <phoneticPr fontId="5"/>
  </si>
  <si>
    <t>１　補助事業の進捗状況</t>
  </si>
  <si>
    <t>２　遅延の理由及び原因</t>
    <phoneticPr fontId="5"/>
  </si>
  <si>
    <t>←報告日を記入</t>
    <rPh sb="1" eb="3">
      <t>ホウコク</t>
    </rPh>
    <rPh sb="3" eb="4">
      <t>ビ</t>
    </rPh>
    <rPh sb="5" eb="7">
      <t>キニュウ</t>
    </rPh>
    <phoneticPr fontId="5"/>
  </si>
  <si>
    <t>３　当初予定完了日</t>
    <rPh sb="2" eb="4">
      <t>トウショ</t>
    </rPh>
    <rPh sb="4" eb="6">
      <t>ヨテイ</t>
    </rPh>
    <rPh sb="6" eb="8">
      <t>カンリョウ</t>
    </rPh>
    <rPh sb="8" eb="9">
      <t>ヒ</t>
    </rPh>
    <phoneticPr fontId="5"/>
  </si>
  <si>
    <t>４　変更後完了日（予定）</t>
    <rPh sb="2" eb="5">
      <t>ヘンコウゴ</t>
    </rPh>
    <rPh sb="5" eb="7">
      <t>カンリョウ</t>
    </rPh>
    <rPh sb="7" eb="8">
      <t>ヒ</t>
    </rPh>
    <rPh sb="9" eb="11">
      <t>ヨテイ</t>
    </rPh>
    <phoneticPr fontId="5"/>
  </si>
  <si>
    <t>標記事業が予定の期間内に完了しない見込みであるため、下記のとおり報告します。</t>
    <rPh sb="2" eb="4">
      <t>ジギョウ</t>
    </rPh>
    <rPh sb="17" eb="19">
      <t>ミコ</t>
    </rPh>
    <rPh sb="26" eb="28">
      <t>カキ</t>
    </rPh>
    <rPh sb="32" eb="34">
      <t>ホウコク</t>
    </rPh>
    <phoneticPr fontId="5"/>
  </si>
  <si>
    <t>１　交付決定額</t>
    <rPh sb="2" eb="4">
      <t>コウフ</t>
    </rPh>
    <rPh sb="4" eb="6">
      <t>ケッテイ</t>
    </rPh>
    <rPh sb="6" eb="7">
      <t>ガク</t>
    </rPh>
    <phoneticPr fontId="5"/>
  </si>
  <si>
    <t>２　繰越額</t>
    <rPh sb="2" eb="5">
      <t>クリコシガク</t>
    </rPh>
    <phoneticPr fontId="5"/>
  </si>
  <si>
    <t>←自動入力</t>
    <rPh sb="1" eb="5">
      <t>ジドウニュウリョク</t>
    </rPh>
    <phoneticPr fontId="5"/>
  </si>
  <si>
    <t>３　当初予定事業期間</t>
    <rPh sb="2" eb="6">
      <t>トウショヨテイ</t>
    </rPh>
    <rPh sb="6" eb="8">
      <t>ジギョウ</t>
    </rPh>
    <rPh sb="8" eb="10">
      <t>キカン</t>
    </rPh>
    <phoneticPr fontId="5"/>
  </si>
  <si>
    <t>から</t>
    <phoneticPr fontId="5"/>
  </si>
  <si>
    <t>まで</t>
    <phoneticPr fontId="5"/>
  </si>
  <si>
    <t>４　変更後事業期間（予定）</t>
    <rPh sb="2" eb="5">
      <t>ヘンコウゴ</t>
    </rPh>
    <rPh sb="5" eb="7">
      <t>ジギョウ</t>
    </rPh>
    <rPh sb="7" eb="9">
      <t>キカン</t>
    </rPh>
    <rPh sb="10" eb="12">
      <t>ヨテイ</t>
    </rPh>
    <phoneticPr fontId="5"/>
  </si>
  <si>
    <t>５　繰越の理由</t>
    <rPh sb="2" eb="4">
      <t>クリコシ</t>
    </rPh>
    <rPh sb="5" eb="7">
      <t>リユウ</t>
    </rPh>
    <phoneticPr fontId="5"/>
  </si>
  <si>
    <t>例1　半導体不足により○○の調達に不測の日数を要したため</t>
    <rPh sb="0" eb="1">
      <t>レイ</t>
    </rPh>
    <rPh sb="3" eb="6">
      <t>ハンドウタイ</t>
    </rPh>
    <rPh sb="6" eb="8">
      <t>ブソク</t>
    </rPh>
    <rPh sb="14" eb="16">
      <t>チョウタツ</t>
    </rPh>
    <phoneticPr fontId="5"/>
  </si>
  <si>
    <t>例2　人手不足により労務者の手配調整に不測の日数を要したため</t>
    <rPh sb="0" eb="1">
      <t>レイ</t>
    </rPh>
    <rPh sb="3" eb="5">
      <t>ヒトデ</t>
    </rPh>
    <rPh sb="5" eb="7">
      <t>ブソク</t>
    </rPh>
    <phoneticPr fontId="5"/>
  </si>
  <si>
    <t>例3　工事の施行に伴い発生した○○の問題について、対応に不測の日数を要したため</t>
    <rPh sb="0" eb="1">
      <t>レイ</t>
    </rPh>
    <rPh sb="3" eb="5">
      <t>コウジ</t>
    </rPh>
    <rPh sb="6" eb="8">
      <t>シコウ</t>
    </rPh>
    <rPh sb="9" eb="10">
      <t>トモナ</t>
    </rPh>
    <rPh sb="11" eb="13">
      <t>ハッセイ</t>
    </rPh>
    <rPh sb="18" eb="20">
      <t>モンダイ</t>
    </rPh>
    <rPh sb="25" eb="27">
      <t>タイオウ</t>
    </rPh>
    <rPh sb="28" eb="30">
      <t>フソク</t>
    </rPh>
    <rPh sb="31" eb="33">
      <t>ニッスウ</t>
    </rPh>
    <rPh sb="34" eb="35">
      <t>ヨウ</t>
    </rPh>
    <phoneticPr fontId="5"/>
  </si>
  <si>
    <t>□</t>
    <phoneticPr fontId="5"/>
  </si>
  <si>
    <t>計画</t>
    <rPh sb="0" eb="2">
      <t>ケイカク</t>
    </rPh>
    <phoneticPr fontId="5"/>
  </si>
  <si>
    <t>設計</t>
    <rPh sb="0" eb="2">
      <t>セッケイ</t>
    </rPh>
    <phoneticPr fontId="5"/>
  </si>
  <si>
    <t>気象</t>
    <rPh sb="0" eb="2">
      <t>キショウ</t>
    </rPh>
    <phoneticPr fontId="5"/>
  </si>
  <si>
    <t>用地</t>
    <rPh sb="0" eb="2">
      <t>ヨウチ</t>
    </rPh>
    <phoneticPr fontId="5"/>
  </si>
  <si>
    <t>資材</t>
    <rPh sb="0" eb="2">
      <t>シザイ</t>
    </rPh>
    <phoneticPr fontId="5"/>
  </si>
  <si>
    <t>補償処理</t>
    <rPh sb="0" eb="2">
      <t>ホショウ</t>
    </rPh>
    <rPh sb="2" eb="4">
      <t>ショリ</t>
    </rPh>
    <phoneticPr fontId="5"/>
  </si>
  <si>
    <t>事故</t>
    <rPh sb="0" eb="2">
      <t>ジコ</t>
    </rPh>
    <phoneticPr fontId="5"/>
  </si>
  <si>
    <t>←該当するものに☑</t>
    <rPh sb="1" eb="3">
      <t>ガイトウ</t>
    </rPh>
    <phoneticPr fontId="5"/>
  </si>
  <si>
    <t>（具体的な理由）</t>
    <rPh sb="1" eb="4">
      <t>グタイテキ</t>
    </rPh>
    <rPh sb="5" eb="7">
      <t>リユウ</t>
    </rPh>
    <phoneticPr fontId="5"/>
  </si>
  <si>
    <t>状況報告書</t>
    <rPh sb="0" eb="2">
      <t>ジョウキョウ</t>
    </rPh>
    <rPh sb="2" eb="5">
      <t>ホウコクショ</t>
    </rPh>
    <phoneticPr fontId="5"/>
  </si>
  <si>
    <t>標記事業について、下記のとおり報告します。</t>
    <rPh sb="2" eb="4">
      <t>ジギョウ</t>
    </rPh>
    <rPh sb="9" eb="11">
      <t>カキ</t>
    </rPh>
    <rPh sb="15" eb="17">
      <t>ホウコク</t>
    </rPh>
    <phoneticPr fontId="5"/>
  </si>
  <si>
    <t>←繰越申請書から自動入力</t>
    <rPh sb="1" eb="3">
      <t>クリコシ</t>
    </rPh>
    <rPh sb="5" eb="6">
      <t>ショ</t>
    </rPh>
    <rPh sb="8" eb="12">
      <t>ジドウニ</t>
    </rPh>
    <phoneticPr fontId="5"/>
  </si>
  <si>
    <t>例</t>
    <rPh sb="0" eb="1">
      <t>レイ</t>
    </rPh>
    <phoneticPr fontId="5"/>
  </si>
  <si>
    <t>２　事業所・施設別申請額</t>
    <phoneticPr fontId="5"/>
  </si>
  <si>
    <t>３　事業実施計画</t>
    <rPh sb="2" eb="4">
      <t>ジギョウ</t>
    </rPh>
    <rPh sb="4" eb="6">
      <t>ジッシ</t>
    </rPh>
    <rPh sb="6" eb="8">
      <t>ケイカク</t>
    </rPh>
    <phoneticPr fontId="5"/>
  </si>
  <si>
    <t>（見積額の計）</t>
    <rPh sb="1" eb="4">
      <t>ミツモリガク</t>
    </rPh>
    <rPh sb="5" eb="6">
      <t>ケイ</t>
    </rPh>
    <phoneticPr fontId="5"/>
  </si>
  <si>
    <t>２　交付申請時総事業費</t>
    <rPh sb="2" eb="7">
      <t>コウフシンセイジ</t>
    </rPh>
    <rPh sb="7" eb="11">
      <t>ソウジギ</t>
    </rPh>
    <phoneticPr fontId="5"/>
  </si>
  <si>
    <t>３　契約後総事業費</t>
    <rPh sb="2" eb="5">
      <t>ケイヤクゴ</t>
    </rPh>
    <rPh sb="5" eb="9">
      <t>ソウジギ</t>
    </rPh>
    <phoneticPr fontId="5"/>
  </si>
  <si>
    <t>（契約額の計）</t>
    <rPh sb="1" eb="3">
      <t>ケイヤク</t>
    </rPh>
    <rPh sb="3" eb="4">
      <t>ガク</t>
    </rPh>
    <rPh sb="5" eb="6">
      <t>ケイ</t>
    </rPh>
    <phoneticPr fontId="5"/>
  </si>
  <si>
    <t>４　精算見込額</t>
    <rPh sb="2" eb="4">
      <t>セイサン</t>
    </rPh>
    <rPh sb="4" eb="6">
      <t>ミコミ</t>
    </rPh>
    <rPh sb="6" eb="7">
      <t>ガク</t>
    </rPh>
    <phoneticPr fontId="5"/>
  </si>
  <si>
    <t>←交付申請書から自動入力</t>
    <rPh sb="1" eb="3">
      <t>コウフ</t>
    </rPh>
    <rPh sb="5" eb="6">
      <t>ショ</t>
    </rPh>
    <rPh sb="8" eb="12">
      <t>ジドウニ</t>
    </rPh>
    <phoneticPr fontId="5"/>
  </si>
  <si>
    <t>←事業実施計画書から自動入力</t>
    <rPh sb="1" eb="3">
      <t>ジギョウ</t>
    </rPh>
    <rPh sb="3" eb="5">
      <t>ジッシ</t>
    </rPh>
    <rPh sb="5" eb="8">
      <t>ケイカクショ</t>
    </rPh>
    <rPh sb="10" eb="14">
      <t>ジドウニ</t>
    </rPh>
    <phoneticPr fontId="5"/>
  </si>
  <si>
    <t>　見積書と契約書の金額が全て同じなら交付決定額を記入</t>
    <rPh sb="1" eb="4">
      <t>ミツモリショ</t>
    </rPh>
    <rPh sb="5" eb="8">
      <t>ケイヤクショ</t>
    </rPh>
    <rPh sb="9" eb="11">
      <t>キンガク</t>
    </rPh>
    <rPh sb="12" eb="13">
      <t>スベ</t>
    </rPh>
    <rPh sb="14" eb="15">
      <t>オナ</t>
    </rPh>
    <rPh sb="18" eb="22">
      <t>コウフケッテイ</t>
    </rPh>
    <rPh sb="22" eb="23">
      <t>ガク</t>
    </rPh>
    <rPh sb="24" eb="26">
      <t>キニュウ</t>
    </rPh>
    <phoneticPr fontId="5"/>
  </si>
  <si>
    <t>補助対象経費の算定根拠となる資料（見積書、見積内訳書の写し）</t>
    <rPh sb="0" eb="2">
      <t>ホジョ</t>
    </rPh>
    <rPh sb="14" eb="16">
      <t>シリョウ</t>
    </rPh>
    <rPh sb="21" eb="23">
      <t>ミツ</t>
    </rPh>
    <rPh sb="23" eb="26">
      <t>ウチワケショ</t>
    </rPh>
    <rPh sb="27" eb="28">
      <t>ウツ</t>
    </rPh>
    <phoneticPr fontId="5"/>
  </si>
  <si>
    <t>←繰越しない場合は「2023/3/10」までの日付を入力してください。</t>
    <rPh sb="1" eb="3">
      <t>クリコシ</t>
    </rPh>
    <rPh sb="6" eb="8">
      <t>バアイ</t>
    </rPh>
    <rPh sb="23" eb="25">
      <t>ヒヅケ</t>
    </rPh>
    <rPh sb="26" eb="28">
      <t>ニュウリョク</t>
    </rPh>
    <phoneticPr fontId="5"/>
  </si>
  <si>
    <t>（３）</t>
    <phoneticPr fontId="5"/>
  </si>
  <si>
    <t>５　添付書類</t>
    <rPh sb="2" eb="6">
      <t>テンプショルイ</t>
    </rPh>
    <phoneticPr fontId="5"/>
  </si>
  <si>
    <t>６　その他</t>
    <rPh sb="4" eb="5">
      <t>タ</t>
    </rPh>
    <phoneticPr fontId="5"/>
  </si>
  <si>
    <t>契約・発注金額がわかる資料（契約書・発注書等の写し）</t>
    <rPh sb="0" eb="2">
      <t>ケイヤク</t>
    </rPh>
    <rPh sb="3" eb="5">
      <t>ハッチュウ</t>
    </rPh>
    <rPh sb="5" eb="7">
      <t>キンガク</t>
    </rPh>
    <rPh sb="11" eb="13">
      <t>シリョウ</t>
    </rPh>
    <rPh sb="14" eb="17">
      <t>ケイヤクショ</t>
    </rPh>
    <rPh sb="18" eb="21">
      <t>ハッチュウショ</t>
    </rPh>
    <rPh sb="21" eb="22">
      <t>ナド</t>
    </rPh>
    <rPh sb="23" eb="24">
      <t>ウツ</t>
    </rPh>
    <phoneticPr fontId="5"/>
  </si>
  <si>
    <t>　繰越する場合は「2023/3/31」と入力してください。</t>
    <phoneticPr fontId="5"/>
  </si>
  <si>
    <t>実績報告書</t>
    <rPh sb="0" eb="2">
      <t>ジッセキ</t>
    </rPh>
    <rPh sb="2" eb="5">
      <t>ホウコクショ</t>
    </rPh>
    <phoneticPr fontId="5"/>
  </si>
  <si>
    <t>←実績報告日を記入</t>
    <rPh sb="1" eb="3">
      <t>ジッセキ</t>
    </rPh>
    <rPh sb="3" eb="5">
      <t>ホウコク</t>
    </rPh>
    <rPh sb="5" eb="6">
      <t>ビ</t>
    </rPh>
    <rPh sb="7" eb="9">
      <t>キニュウ</t>
    </rPh>
    <phoneticPr fontId="5"/>
  </si>
  <si>
    <t>　繰越せずに実績報告する場合は入力必要</t>
    <rPh sb="1" eb="3">
      <t>クリコシ</t>
    </rPh>
    <rPh sb="6" eb="10">
      <t>ジッセキホウコク</t>
    </rPh>
    <rPh sb="12" eb="14">
      <t>バアイ</t>
    </rPh>
    <rPh sb="15" eb="17">
      <t>ニュウリョク</t>
    </rPh>
    <rPh sb="17" eb="19">
      <t>ヒツヨウ</t>
    </rPh>
    <phoneticPr fontId="5"/>
  </si>
  <si>
    <t>２　精算額</t>
    <rPh sb="2" eb="4">
      <t>セイサン</t>
    </rPh>
    <rPh sb="4" eb="5">
      <t>ガク</t>
    </rPh>
    <phoneticPr fontId="5"/>
  </si>
  <si>
    <t>令和　年　月　日</t>
    <phoneticPr fontId="5"/>
  </si>
  <si>
    <t>事業実施結果報告書</t>
    <rPh sb="0" eb="4">
      <t>ジギョウジッシ</t>
    </rPh>
    <rPh sb="4" eb="6">
      <t>ケッカ</t>
    </rPh>
    <rPh sb="6" eb="9">
      <t>ホウコクショ</t>
    </rPh>
    <phoneticPr fontId="5"/>
  </si>
  <si>
    <t>事業内容がわかる資料</t>
    <rPh sb="0" eb="2">
      <t>ジギョウ</t>
    </rPh>
    <rPh sb="8" eb="10">
      <t>シリョウ</t>
    </rPh>
    <phoneticPr fontId="5"/>
  </si>
  <si>
    <t>備品、施工箇所の写真</t>
    <rPh sb="0" eb="2">
      <t>ビヒン</t>
    </rPh>
    <rPh sb="3" eb="5">
      <t>セコウ</t>
    </rPh>
    <rPh sb="5" eb="7">
      <t>カショ</t>
    </rPh>
    <rPh sb="8" eb="10">
      <t>シャシン</t>
    </rPh>
    <phoneticPr fontId="5"/>
  </si>
  <si>
    <t>（５）</t>
    <phoneticPr fontId="5"/>
  </si>
  <si>
    <t>３　事業期間</t>
    <rPh sb="2" eb="4">
      <t>ジギョウ</t>
    </rPh>
    <rPh sb="4" eb="6">
      <t>キカン</t>
    </rPh>
    <phoneticPr fontId="5"/>
  </si>
  <si>
    <t>まで</t>
    <phoneticPr fontId="5"/>
  </si>
  <si>
    <t>←精算額一覧表から自動入力</t>
    <rPh sb="1" eb="4">
      <t>セイサンガク</t>
    </rPh>
    <rPh sb="4" eb="6">
      <t>イチラン</t>
    </rPh>
    <rPh sb="6" eb="7">
      <t>ヒョウ</t>
    </rPh>
    <rPh sb="9" eb="13">
      <t>ジドウニ</t>
    </rPh>
    <phoneticPr fontId="5"/>
  </si>
  <si>
    <t>補助金交付請求書</t>
    <rPh sb="0" eb="3">
      <t>ホジョキン</t>
    </rPh>
    <rPh sb="3" eb="5">
      <t>コウフ</t>
    </rPh>
    <rPh sb="5" eb="8">
      <t>セイキュウショ</t>
    </rPh>
    <phoneticPr fontId="5"/>
  </si>
  <si>
    <t>号により額の確定の通知があった</t>
    <rPh sb="4" eb="5">
      <t>ガク</t>
    </rPh>
    <rPh sb="6" eb="8">
      <t>カクテイ</t>
    </rPh>
    <phoneticPr fontId="5"/>
  </si>
  <si>
    <t>←入力必要　債権者登録申出書と同じ振込先を記入</t>
    <rPh sb="1" eb="3">
      <t>ニュウリョク</t>
    </rPh>
    <rPh sb="3" eb="5">
      <t>ヒツヨウ</t>
    </rPh>
    <rPh sb="6" eb="9">
      <t>サイケンシャ</t>
    </rPh>
    <rPh sb="9" eb="11">
      <t>トウロク</t>
    </rPh>
    <rPh sb="11" eb="14">
      <t>モウシデショ</t>
    </rPh>
    <rPh sb="15" eb="16">
      <t>オナ</t>
    </rPh>
    <rPh sb="17" eb="20">
      <t>フリコミサキ</t>
    </rPh>
    <rPh sb="21" eb="23">
      <t>キニュウ</t>
    </rPh>
    <phoneticPr fontId="5"/>
  </si>
  <si>
    <t>標記事業について、下記のとおり補助金の交付を請求します。</t>
    <rPh sb="2" eb="4">
      <t>ジギョウ</t>
    </rPh>
    <rPh sb="9" eb="11">
      <t>カキ</t>
    </rPh>
    <rPh sb="15" eb="18">
      <t>ホジョキン</t>
    </rPh>
    <rPh sb="19" eb="21">
      <t>コウフ</t>
    </rPh>
    <rPh sb="22" eb="24">
      <t>セイキュウ</t>
    </rPh>
    <phoneticPr fontId="5"/>
  </si>
  <si>
    <t>財産処分承認申請書</t>
    <rPh sb="0" eb="2">
      <t>ザイサン</t>
    </rPh>
    <rPh sb="2" eb="4">
      <t>ショブン</t>
    </rPh>
    <rPh sb="4" eb="6">
      <t>ショウニン</t>
    </rPh>
    <rPh sb="6" eb="9">
      <t>シンセイショ</t>
    </rPh>
    <phoneticPr fontId="5"/>
  </si>
  <si>
    <t>１　処分財産</t>
    <rPh sb="2" eb="4">
      <t>ショブン</t>
    </rPh>
    <rPh sb="4" eb="6">
      <t>ザイサン</t>
    </rPh>
    <phoneticPr fontId="5"/>
  </si>
  <si>
    <t>２　取得金額</t>
    <rPh sb="2" eb="4">
      <t>シュトク</t>
    </rPh>
    <rPh sb="4" eb="6">
      <t>キンガク</t>
    </rPh>
    <phoneticPr fontId="5"/>
  </si>
  <si>
    <t>３　補助相当額</t>
    <rPh sb="2" eb="4">
      <t>ホジョ</t>
    </rPh>
    <rPh sb="4" eb="6">
      <t>ソウトウ</t>
    </rPh>
    <rPh sb="6" eb="7">
      <t>ガク</t>
    </rPh>
    <phoneticPr fontId="5"/>
  </si>
  <si>
    <t>４　評価額</t>
    <rPh sb="2" eb="5">
      <t>ヒョウカガク</t>
    </rPh>
    <phoneticPr fontId="5"/>
  </si>
  <si>
    <t>５　種類</t>
    <rPh sb="2" eb="4">
      <t>シュルイ</t>
    </rPh>
    <phoneticPr fontId="5"/>
  </si>
  <si>
    <t>６　構造または用途</t>
    <rPh sb="2" eb="4">
      <t>コウゾウ</t>
    </rPh>
    <rPh sb="7" eb="9">
      <t>ヨウト</t>
    </rPh>
    <phoneticPr fontId="5"/>
  </si>
  <si>
    <t>７　細目</t>
    <rPh sb="2" eb="4">
      <t>サイモク</t>
    </rPh>
    <phoneticPr fontId="5"/>
  </si>
  <si>
    <t>←補助事業等により取得し、又は効用の増加した財産の処分制限期間(平成二十年七月十一日)(厚生労働省告示第三百八十四号)の別表参照</t>
    <rPh sb="60" eb="62">
      <t>ベッピョウ</t>
    </rPh>
    <rPh sb="62" eb="64">
      <t>サンショウ</t>
    </rPh>
    <phoneticPr fontId="5"/>
  </si>
  <si>
    <t>８　処分制限期間</t>
    <rPh sb="2" eb="4">
      <t>ショブン</t>
    </rPh>
    <rPh sb="4" eb="6">
      <t>セイゲン</t>
    </rPh>
    <rPh sb="6" eb="8">
      <t>キカン</t>
    </rPh>
    <phoneticPr fontId="5"/>
  </si>
  <si>
    <t>９　経過年数</t>
    <rPh sb="2" eb="6">
      <t>ケイカネンスウ</t>
    </rPh>
    <phoneticPr fontId="5"/>
  </si>
  <si>
    <t>10　処分の内容</t>
    <rPh sb="3" eb="5">
      <t>ショブン</t>
    </rPh>
    <rPh sb="6" eb="8">
      <t>ナイヨウ</t>
    </rPh>
    <phoneticPr fontId="5"/>
  </si>
  <si>
    <t>11　処分予定年月日</t>
    <rPh sb="3" eb="5">
      <t>ショブン</t>
    </rPh>
    <rPh sb="5" eb="7">
      <t>ヨテイ</t>
    </rPh>
    <rPh sb="7" eb="10">
      <t>ネンガッピ</t>
    </rPh>
    <phoneticPr fontId="5"/>
  </si>
  <si>
    <t>12　経緯及び処分の理由</t>
    <rPh sb="3" eb="5">
      <t>ケイイ</t>
    </rPh>
    <rPh sb="5" eb="6">
      <t>オヨ</t>
    </rPh>
    <rPh sb="7" eb="9">
      <t>ショブン</t>
    </rPh>
    <rPh sb="10" eb="12">
      <t>リユウ</t>
    </rPh>
    <phoneticPr fontId="5"/>
  </si>
  <si>
    <t>13　添付資料</t>
    <rPh sb="3" eb="7">
      <t>テンプシリョウ</t>
    </rPh>
    <phoneticPr fontId="5"/>
  </si>
  <si>
    <t>処分財産の図面及び写真</t>
    <rPh sb="0" eb="2">
      <t>ショブン</t>
    </rPh>
    <rPh sb="2" eb="4">
      <t>ザイサン</t>
    </rPh>
    <rPh sb="5" eb="7">
      <t>ズメン</t>
    </rPh>
    <rPh sb="7" eb="8">
      <t>オヨ</t>
    </rPh>
    <rPh sb="9" eb="11">
      <t>シャシン</t>
    </rPh>
    <phoneticPr fontId="5"/>
  </si>
  <si>
    <t>保管されてない場合は交付額を確認できる</t>
    <phoneticPr fontId="5"/>
  </si>
  <si>
    <t>交付決定通知書及び確定通知書の写し</t>
    <phoneticPr fontId="5"/>
  </si>
  <si>
    <t>決算書等でも可</t>
    <rPh sb="0" eb="3">
      <t>ケッサンショ</t>
    </rPh>
    <rPh sb="3" eb="4">
      <t>ナド</t>
    </rPh>
    <rPh sb="6" eb="7">
      <t>カ</t>
    </rPh>
    <phoneticPr fontId="5"/>
  </si>
  <si>
    <t>その他参考となる資料</t>
    <rPh sb="2" eb="3">
      <t>タ</t>
    </rPh>
    <rPh sb="3" eb="5">
      <t>サンコウ</t>
    </rPh>
    <rPh sb="8" eb="10">
      <t>シリョウ</t>
    </rPh>
    <phoneticPr fontId="5"/>
  </si>
  <si>
    <t>年度に標記の補助金の交付を受け取得した財産を処分したいので、下記の</t>
    <rPh sb="0" eb="1">
      <t>ネン</t>
    </rPh>
    <rPh sb="1" eb="2">
      <t>ド</t>
    </rPh>
    <rPh sb="3" eb="5">
      <t>ヒョウキ</t>
    </rPh>
    <rPh sb="6" eb="9">
      <t>ホジョキン</t>
    </rPh>
    <rPh sb="10" eb="12">
      <t>コウフ</t>
    </rPh>
    <rPh sb="13" eb="14">
      <t>ウ</t>
    </rPh>
    <rPh sb="30" eb="32">
      <t>カキ</t>
    </rPh>
    <phoneticPr fontId="5"/>
  </si>
  <si>
    <t>とおり報告します。</t>
    <rPh sb="3" eb="5">
      <t>ホウコク</t>
    </rPh>
    <phoneticPr fontId="5"/>
  </si>
  <si>
    <t>←実績報告書から自動入力</t>
    <rPh sb="1" eb="5">
      <t>ジッセキホウコク</t>
    </rPh>
    <rPh sb="5" eb="6">
      <t>ショ</t>
    </rPh>
    <rPh sb="8" eb="12">
      <t>ジドウニ</t>
    </rPh>
    <phoneticPr fontId="5"/>
  </si>
  <si>
    <t>変更承認申請書</t>
    <rPh sb="0" eb="2">
      <t>ヘンコウ</t>
    </rPh>
    <rPh sb="2" eb="4">
      <t>ショウニン</t>
    </rPh>
    <rPh sb="4" eb="7">
      <t>シンセイショ</t>
    </rPh>
    <phoneticPr fontId="5"/>
  </si>
  <si>
    <t>事業中止（廃止）承認申請書</t>
    <rPh sb="0" eb="2">
      <t>ジギョウ</t>
    </rPh>
    <rPh sb="2" eb="4">
      <t>チュウシ</t>
    </rPh>
    <rPh sb="5" eb="7">
      <t>ハイシ</t>
    </rPh>
    <rPh sb="8" eb="10">
      <t>ショウニン</t>
    </rPh>
    <rPh sb="10" eb="13">
      <t>シンセイショ</t>
    </rPh>
    <phoneticPr fontId="5"/>
  </si>
  <si>
    <t>事前着手届</t>
    <rPh sb="0" eb="4">
      <t>ジゼンチ</t>
    </rPh>
    <rPh sb="4" eb="5">
      <t>トドケ</t>
    </rPh>
    <phoneticPr fontId="5"/>
  </si>
  <si>
    <t>（様式第８号）</t>
    <rPh sb="1" eb="3">
      <t>ヨウシキ</t>
    </rPh>
    <rPh sb="3" eb="4">
      <t>ダイ</t>
    </rPh>
    <rPh sb="5" eb="6">
      <t>ゴウ</t>
    </rPh>
    <phoneticPr fontId="5"/>
  </si>
  <si>
    <t>（様式第８－１号）</t>
    <phoneticPr fontId="5"/>
  </si>
  <si>
    <t>（様式第８－２号）</t>
    <phoneticPr fontId="5"/>
  </si>
  <si>
    <t>（様式第１－２号）</t>
    <phoneticPr fontId="5"/>
  </si>
  <si>
    <t>（様式第１－１号）</t>
    <phoneticPr fontId="5"/>
  </si>
  <si>
    <t>（様式第９号）</t>
    <rPh sb="1" eb="3">
      <t>ヨウシキ</t>
    </rPh>
    <rPh sb="3" eb="4">
      <t>ダイ</t>
    </rPh>
    <rPh sb="5" eb="6">
      <t>ゴウ</t>
    </rPh>
    <phoneticPr fontId="5"/>
  </si>
  <si>
    <t>（様式第９－１号）</t>
    <phoneticPr fontId="5"/>
  </si>
  <si>
    <t>（様式第10号）</t>
    <rPh sb="1" eb="3">
      <t>ヨウシキ</t>
    </rPh>
    <rPh sb="3" eb="4">
      <t>ダイ</t>
    </rPh>
    <rPh sb="6" eb="7">
      <t>ゴウ</t>
    </rPh>
    <phoneticPr fontId="5"/>
  </si>
  <si>
    <t>（様式第11号）</t>
    <rPh sb="1" eb="3">
      <t>ヨウシキ</t>
    </rPh>
    <rPh sb="3" eb="4">
      <t>ダイ</t>
    </rPh>
    <rPh sb="6" eb="7">
      <t>ゴウ</t>
    </rPh>
    <phoneticPr fontId="5"/>
  </si>
  <si>
    <t>交付決定等の文書発送時に使いますので、以下の宛先で問題ないかご確認ください。</t>
    <rPh sb="0" eb="4">
      <t>コウフケッテイ</t>
    </rPh>
    <rPh sb="4" eb="5">
      <t>ナド</t>
    </rPh>
    <rPh sb="6" eb="8">
      <t>ブンショ</t>
    </rPh>
    <rPh sb="8" eb="11">
      <t>ハッソウジ</t>
    </rPh>
    <rPh sb="12" eb="13">
      <t>ツカ</t>
    </rPh>
    <rPh sb="19" eb="21">
      <t>イカ</t>
    </rPh>
    <rPh sb="22" eb="24">
      <t>アテサキ</t>
    </rPh>
    <rPh sb="25" eb="27">
      <t>モンダイ</t>
    </rPh>
    <rPh sb="31" eb="33">
      <t>カクニン</t>
    </rPh>
    <phoneticPr fontId="5"/>
  </si>
  <si>
    <t>　１つでも違っている場合は様式８－１の精算見込額を記入</t>
    <rPh sb="5" eb="6">
      <t>チガ</t>
    </rPh>
    <rPh sb="10" eb="12">
      <t>バアイ</t>
    </rPh>
    <rPh sb="13" eb="15">
      <t>ヨウシキ</t>
    </rPh>
    <rPh sb="19" eb="21">
      <t>セイサン</t>
    </rPh>
    <rPh sb="21" eb="23">
      <t>ミコミ</t>
    </rPh>
    <rPh sb="23" eb="24">
      <t>ガク</t>
    </rPh>
    <rPh sb="25" eb="27">
      <t>キニュウ</t>
    </rPh>
    <phoneticPr fontId="5"/>
  </si>
  <si>
    <r>
      <t xml:space="preserve">交付申請額
</t>
    </r>
    <r>
      <rPr>
        <sz val="10"/>
        <rFont val="ＭＳ Ｐゴシック"/>
        <family val="3"/>
        <charset val="128"/>
      </rPr>
      <t>（⑤の千円未満切捨）</t>
    </r>
    <rPh sb="0" eb="2">
      <t>コウフ</t>
    </rPh>
    <rPh sb="2" eb="4">
      <t>シンセイ</t>
    </rPh>
    <rPh sb="9" eb="11">
      <t>センエン</t>
    </rPh>
    <rPh sb="11" eb="13">
      <t>ミマン</t>
    </rPh>
    <rPh sb="13" eb="15">
      <t>キリステ</t>
    </rPh>
    <phoneticPr fontId="5"/>
  </si>
  <si>
    <t>交付決定額（⑦）</t>
    <rPh sb="0" eb="4">
      <t>コウフケッテイ</t>
    </rPh>
    <rPh sb="4" eb="5">
      <t>ガク</t>
    </rPh>
    <phoneticPr fontId="5"/>
  </si>
  <si>
    <r>
      <t xml:space="preserve">精算額
</t>
    </r>
    <r>
      <rPr>
        <sz val="10"/>
        <rFont val="ＭＳ Ｐゴシック"/>
        <family val="3"/>
        <charset val="128"/>
      </rPr>
      <t>(⑥と⑦を比較して
少ない方の額)</t>
    </r>
    <rPh sb="0" eb="2">
      <t>セイサン</t>
    </rPh>
    <rPh sb="2" eb="3">
      <t>ガク</t>
    </rPh>
    <phoneticPr fontId="5"/>
  </si>
  <si>
    <t>適合を確認した省エネ設備納入・工事事業者名</t>
    <rPh sb="0" eb="2">
      <t>テキゴウ</t>
    </rPh>
    <rPh sb="3" eb="5">
      <t>カクニン</t>
    </rPh>
    <phoneticPr fontId="5"/>
  </si>
  <si>
    <t>←申請額一覧表から自動入力</t>
    <rPh sb="1" eb="4">
      <t>シンセイガク</t>
    </rPh>
    <rPh sb="4" eb="6">
      <t>イチラン</t>
    </rPh>
    <rPh sb="6" eb="7">
      <t>ヒョウ</t>
    </rPh>
    <rPh sb="9" eb="13">
      <t>ジドウニュウリョク</t>
    </rPh>
    <phoneticPr fontId="5"/>
  </si>
  <si>
    <t>株式会社○○電気</t>
    <rPh sb="0" eb="4">
      <t>カブシキカイシャ</t>
    </rPh>
    <rPh sb="6" eb="8">
      <t>デンキ</t>
    </rPh>
    <phoneticPr fontId="5"/>
  </si>
  <si>
    <t>←請求書発行日を記入</t>
    <rPh sb="1" eb="3">
      <t>セイキュウ</t>
    </rPh>
    <rPh sb="4" eb="6">
      <t>ハッコウ</t>
    </rPh>
    <rPh sb="6" eb="7">
      <t>ビ</t>
    </rPh>
    <rPh sb="8" eb="10">
      <t>キニュウ</t>
    </rPh>
    <phoneticPr fontId="5"/>
  </si>
  <si>
    <t>←届いた額の確定の通知の右上に書いてある日付、文書番号を記入</t>
    <rPh sb="1" eb="2">
      <t>トド</t>
    </rPh>
    <rPh sb="4" eb="5">
      <t>ガク</t>
    </rPh>
    <rPh sb="6" eb="8">
      <t>カクテイ</t>
    </rPh>
    <rPh sb="9" eb="11">
      <t>ツウチ</t>
    </rPh>
    <rPh sb="12" eb="14">
      <t>ミギウエ</t>
    </rPh>
    <rPh sb="15" eb="16">
      <t>カ</t>
    </rPh>
    <rPh sb="20" eb="22">
      <t>ヒヅケ</t>
    </rPh>
    <rPh sb="23" eb="27">
      <t>ブンショバンゴウ</t>
    </rPh>
    <rPh sb="28" eb="30">
      <t>キニュウ</t>
    </rPh>
    <phoneticPr fontId="5"/>
  </si>
  <si>
    <t>　交付決定通知の日付、文書番号ではないので注意</t>
    <rPh sb="1" eb="5">
      <t>コウフケッテイ</t>
    </rPh>
    <rPh sb="5" eb="7">
      <t>ツウチ</t>
    </rPh>
    <rPh sb="8" eb="10">
      <t>ヒヅケ</t>
    </rPh>
    <rPh sb="11" eb="15">
      <t>ブンシ</t>
    </rPh>
    <rPh sb="21" eb="23">
      <t>チュウイ</t>
    </rPh>
    <phoneticPr fontId="5"/>
  </si>
  <si>
    <t>　交付申請額と交付決定額と異なる場合は要修正</t>
    <rPh sb="1" eb="5">
      <t>コウフシンセイ</t>
    </rPh>
    <rPh sb="5" eb="6">
      <t>ガク</t>
    </rPh>
    <rPh sb="7" eb="11">
      <t>コウフケッテイ</t>
    </rPh>
    <rPh sb="11" eb="12">
      <t>ガク</t>
    </rPh>
    <rPh sb="13" eb="14">
      <t>コト</t>
    </rPh>
    <rPh sb="16" eb="18">
      <t>バアイ</t>
    </rPh>
    <rPh sb="19" eb="22">
      <t>ヨウシュウセイ</t>
    </rPh>
    <phoneticPr fontId="5"/>
  </si>
  <si>
    <t>←入力必要　債権者登録申出書・通帳と名義を一致させてください。</t>
    <rPh sb="1" eb="3">
      <t>ニュウリョク</t>
    </rPh>
    <rPh sb="3" eb="5">
      <t>ヒツヨウ</t>
    </rPh>
    <phoneticPr fontId="5"/>
  </si>
  <si>
    <t>←自動入力</t>
    <rPh sb="1" eb="5">
      <t>ジドウニ</t>
    </rPh>
    <phoneticPr fontId="5"/>
  </si>
  <si>
    <t>税金の滞納がない。</t>
    <rPh sb="0" eb="2">
      <t>ゼイキン</t>
    </rPh>
    <rPh sb="3" eb="5">
      <t>タイノウ</t>
    </rPh>
    <phoneticPr fontId="2"/>
  </si>
  <si>
    <t>交付要綱第９条各号に定める交付条件をすべて遵守する。</t>
    <rPh sb="6" eb="7">
      <t>ジョウ</t>
    </rPh>
    <rPh sb="13" eb="15">
      <t>コウフ</t>
    </rPh>
    <rPh sb="15" eb="17">
      <t>ジョウケン</t>
    </rPh>
    <rPh sb="21" eb="23">
      <t>ジュンシュ</t>
    </rPh>
    <phoneticPr fontId="2"/>
  </si>
  <si>
    <t>（様式第９－２号）</t>
    <phoneticPr fontId="5"/>
  </si>
  <si>
    <t>非常時用照明器具（非常灯・誘導灯）</t>
    <phoneticPr fontId="5"/>
  </si>
  <si>
    <t>提出書類</t>
    <rPh sb="0" eb="4">
      <t>テイシュツショルイ</t>
    </rPh>
    <phoneticPr fontId="5"/>
  </si>
  <si>
    <t>交付申請書</t>
    <rPh sb="0" eb="5">
      <t>コウフシンセイショ</t>
    </rPh>
    <phoneticPr fontId="5"/>
  </si>
  <si>
    <t>（様式第１－２号）</t>
  </si>
  <si>
    <t>（様式第１－３号）</t>
  </si>
  <si>
    <t>書類の提出先</t>
    <rPh sb="0" eb="2">
      <t>ショルイ</t>
    </rPh>
    <rPh sb="3" eb="6">
      <t>テイシュツサキ</t>
    </rPh>
    <phoneticPr fontId="5"/>
  </si>
  <si>
    <t>※原則メールにてご提出ください。</t>
    <phoneticPr fontId="5"/>
  </si>
  <si>
    <t>建物の平面図、設備更新等の内容がわかる概略図等（設置場所に印を付ける）</t>
    <phoneticPr fontId="5"/>
  </si>
  <si>
    <t>事前着手届</t>
    <rPh sb="0" eb="4">
      <t>ジゼンチャ</t>
    </rPh>
    <rPh sb="4" eb="5">
      <t>トド</t>
    </rPh>
    <phoneticPr fontId="5"/>
  </si>
  <si>
    <t>交付決定後、対象経費が20パーセント以上変動した</t>
    <rPh sb="0" eb="4">
      <t>コウフケッテイ</t>
    </rPh>
    <rPh sb="4" eb="5">
      <t>ゴ</t>
    </rPh>
    <rPh sb="6" eb="8">
      <t>タイショウ</t>
    </rPh>
    <rPh sb="8" eb="10">
      <t>ケイヒ</t>
    </rPh>
    <rPh sb="18" eb="20">
      <t>イジョウ</t>
    </rPh>
    <rPh sb="20" eb="22">
      <t>ヘンドウ</t>
    </rPh>
    <phoneticPr fontId="5"/>
  </si>
  <si>
    <t>状況</t>
    <rPh sb="0" eb="2">
      <t>ジョウキョウ</t>
    </rPh>
    <phoneticPr fontId="5"/>
  </si>
  <si>
    <t>交付決定後、20日以内に申請を取り下げる</t>
    <rPh sb="0" eb="4">
      <t>コウフケッテイ</t>
    </rPh>
    <rPh sb="4" eb="5">
      <t>ゴ</t>
    </rPh>
    <rPh sb="8" eb="9">
      <t>ヒ</t>
    </rPh>
    <rPh sb="9" eb="11">
      <t>イナイ</t>
    </rPh>
    <rPh sb="12" eb="14">
      <t>シンセイ</t>
    </rPh>
    <rPh sb="15" eb="16">
      <t>ト</t>
    </rPh>
    <rPh sb="17" eb="18">
      <t>サ</t>
    </rPh>
    <phoneticPr fontId="5"/>
  </si>
  <si>
    <t>事業を中止または廃止する</t>
    <phoneticPr fontId="5"/>
  </si>
  <si>
    <t>事業が交付申請書に記載した期間内に完了しない見込みとなった</t>
    <rPh sb="3" eb="8">
      <t>コウフシンセイショ</t>
    </rPh>
    <rPh sb="9" eb="11">
      <t>キサイ</t>
    </rPh>
    <rPh sb="22" eb="24">
      <t>ミコ</t>
    </rPh>
    <phoneticPr fontId="5"/>
  </si>
  <si>
    <t>事業所・施設別精算額一覧表（様式第９－１号）</t>
    <rPh sb="0" eb="3">
      <t>ジギョウショ</t>
    </rPh>
    <rPh sb="4" eb="6">
      <t>シセツ</t>
    </rPh>
    <rPh sb="6" eb="7">
      <t>ベツ</t>
    </rPh>
    <rPh sb="7" eb="9">
      <t>セイサン</t>
    </rPh>
    <rPh sb="9" eb="10">
      <t>ガク</t>
    </rPh>
    <rPh sb="10" eb="12">
      <t>イチラン</t>
    </rPh>
    <rPh sb="12" eb="13">
      <t>ヒョウ</t>
    </rPh>
    <phoneticPr fontId="5"/>
  </si>
  <si>
    <t>事業実施結果報告書（様式第９－２号）</t>
    <rPh sb="0" eb="2">
      <t>ジギョウ</t>
    </rPh>
    <rPh sb="2" eb="4">
      <t>ジッシ</t>
    </rPh>
    <rPh sb="4" eb="6">
      <t>ケッカ</t>
    </rPh>
    <rPh sb="6" eb="9">
      <t>ホウコクショ</t>
    </rPh>
    <rPh sb="8" eb="9">
      <t>ショ</t>
    </rPh>
    <phoneticPr fontId="5"/>
  </si>
  <si>
    <t>https://www.pref.ishikawa.lg.jp/suitou/saiken.html</t>
  </si>
  <si>
    <t>※以下は交付申請時の見積額と実際の契約額が違っている場合に添付</t>
    <rPh sb="0" eb="2">
      <t>イカ</t>
    </rPh>
    <rPh sb="4" eb="6">
      <t>コウフ</t>
    </rPh>
    <rPh sb="6" eb="9">
      <t>シンセイジ</t>
    </rPh>
    <rPh sb="10" eb="12">
      <t>ミツモリ</t>
    </rPh>
    <rPh sb="11" eb="12">
      <t>ガク</t>
    </rPh>
    <rPh sb="14" eb="16">
      <t>ジッサイ</t>
    </rPh>
    <rPh sb="17" eb="19">
      <t>ケイヤク</t>
    </rPh>
    <rPh sb="18" eb="19">
      <t>ガク</t>
    </rPh>
    <rPh sb="20" eb="21">
      <t>チガ</t>
    </rPh>
    <rPh sb="25" eb="27">
      <t>バアイ</t>
    </rPh>
    <rPh sb="28" eb="30">
      <t>テンプ</t>
    </rPh>
    <phoneticPr fontId="5"/>
  </si>
  <si>
    <t>契約書・発注書等の写し</t>
    <rPh sb="0" eb="3">
      <t>ケイヤクショ</t>
    </rPh>
    <rPh sb="4" eb="7">
      <t>ハッチュウショ</t>
    </rPh>
    <rPh sb="7" eb="8">
      <t>ナド</t>
    </rPh>
    <rPh sb="9" eb="10">
      <t>ウツ</t>
    </rPh>
    <phoneticPr fontId="5"/>
  </si>
  <si>
    <t>事業実施結果報告書</t>
    <rPh sb="0" eb="2">
      <t>ジギョウ</t>
    </rPh>
    <rPh sb="2" eb="4">
      <t>ジッシ</t>
    </rPh>
    <rPh sb="4" eb="6">
      <t>ケッカ</t>
    </rPh>
    <rPh sb="6" eb="9">
      <t>ホウコクショ</t>
    </rPh>
    <rPh sb="8" eb="9">
      <t>ショ</t>
    </rPh>
    <phoneticPr fontId="5"/>
  </si>
  <si>
    <t>（様式第９－２号）</t>
  </si>
  <si>
    <t>補助金交付請求書</t>
    <rPh sb="0" eb="3">
      <t>ホジョキン</t>
    </rPh>
    <rPh sb="3" eb="5">
      <t>コウフ</t>
    </rPh>
    <rPh sb="5" eb="8">
      <t>セイキュウショ</t>
    </rPh>
    <phoneticPr fontId="5"/>
  </si>
  <si>
    <t>財産処分承認申請書</t>
    <phoneticPr fontId="5"/>
  </si>
  <si>
    <t>交付決定前に事前着手する</t>
    <rPh sb="0" eb="4">
      <t>コウフケッテイ</t>
    </rPh>
    <rPh sb="4" eb="5">
      <t>マエ</t>
    </rPh>
    <phoneticPr fontId="5"/>
  </si>
  <si>
    <t>補助金額の確定通知書が届いた</t>
    <rPh sb="0" eb="4">
      <t>ホジョキンガク</t>
    </rPh>
    <rPh sb="5" eb="7">
      <t>カクテイ</t>
    </rPh>
    <rPh sb="7" eb="10">
      <t>ツウチショ</t>
    </rPh>
    <rPh sb="11" eb="12">
      <t>トド</t>
    </rPh>
    <phoneticPr fontId="5"/>
  </si>
  <si>
    <t>介護老人福祉施設</t>
  </si>
  <si>
    <t>地域密着型介護老人福祉施設</t>
  </si>
  <si>
    <t>介護老人保健施設</t>
  </si>
  <si>
    <t>介護医療院</t>
  </si>
  <si>
    <t>介護療養型医療施設</t>
  </si>
  <si>
    <t>養護老人ホーム</t>
  </si>
  <si>
    <t>軽費老人ホーム</t>
  </si>
  <si>
    <t>特定施設入居者生活介護</t>
  </si>
  <si>
    <t>地域密着型特定施設入居者生活介護</t>
  </si>
  <si>
    <t>認知症対応型共同生活介護事業所</t>
  </si>
  <si>
    <t>訪問介護事業所</t>
  </si>
  <si>
    <t>訪問入浴介護事業所</t>
  </si>
  <si>
    <t>訪問看護事業所</t>
  </si>
  <si>
    <t>夜間対応型訪問介護事業所</t>
  </si>
  <si>
    <t>定期巡回・随時対応型訪問介護看護事業所</t>
  </si>
  <si>
    <t>通所介護事業所</t>
  </si>
  <si>
    <t>地域密着型通所介護事業所</t>
  </si>
  <si>
    <t>認知症対応型通所介護事業所</t>
  </si>
  <si>
    <t>通所リハビリテーション事業所</t>
  </si>
  <si>
    <t>訪問リハビリ事業所</t>
  </si>
  <si>
    <t>短期入所生活介護事業所（空床・併設型除く）</t>
  </si>
  <si>
    <t>短期入所療養介護事業所（空床・併設型除く）</t>
  </si>
  <si>
    <t>小規模多機能型居宅介護事業所</t>
  </si>
  <si>
    <t>看護小規模多機能型居宅介護事業所</t>
  </si>
  <si>
    <t>訪問型サービス事業所</t>
  </si>
  <si>
    <t>通所型サービス事業所</t>
  </si>
  <si>
    <t>居宅介護支援事業所</t>
  </si>
  <si>
    <t>介護予防支援事業所</t>
  </si>
  <si>
    <t>福祉用具貸与・販売事業所</t>
  </si>
  <si>
    <t>サービス種別</t>
    <rPh sb="4" eb="6">
      <t>シュベツ</t>
    </rPh>
    <phoneticPr fontId="5"/>
  </si>
  <si>
    <t>補助を受けて取得した財産を処分、売渡、譲渡、貸付、担保に供する</t>
    <rPh sb="0" eb="2">
      <t>ホジョ</t>
    </rPh>
    <rPh sb="3" eb="4">
      <t>ウ</t>
    </rPh>
    <rPh sb="6" eb="8">
      <t>シュトク</t>
    </rPh>
    <rPh sb="10" eb="12">
      <t>ザイサン</t>
    </rPh>
    <rPh sb="13" eb="15">
      <t>ショブン</t>
    </rPh>
    <rPh sb="16" eb="18">
      <t>ウリワタシ</t>
    </rPh>
    <rPh sb="19" eb="21">
      <t>ジョウト</t>
    </rPh>
    <rPh sb="22" eb="24">
      <t>カシツケ</t>
    </rPh>
    <rPh sb="25" eb="27">
      <t>タンポ</t>
    </rPh>
    <rPh sb="28" eb="29">
      <t>キョウ</t>
    </rPh>
    <phoneticPr fontId="5"/>
  </si>
  <si>
    <t>規格及び省エネルギーに関する基準等を満たしていることがわかる資料</t>
    <rPh sb="0" eb="2">
      <t>キカク</t>
    </rPh>
    <rPh sb="2" eb="3">
      <t>オヨ</t>
    </rPh>
    <rPh sb="18" eb="19">
      <t>ミ</t>
    </rPh>
    <rPh sb="30" eb="32">
      <t>シリョウ</t>
    </rPh>
    <phoneticPr fontId="5"/>
  </si>
  <si>
    <t>業務用ＬＥＤ照明器具</t>
    <phoneticPr fontId="5"/>
  </si>
  <si>
    <t>一般用ＬＥＤ照明器具</t>
    <phoneticPr fontId="5"/>
  </si>
  <si>
    <t>高性能ボイラ</t>
    <rPh sb="0" eb="3">
      <t>コウセイノウ</t>
    </rPh>
    <phoneticPr fontId="4"/>
  </si>
  <si>
    <t>変圧器</t>
    <phoneticPr fontId="5"/>
  </si>
  <si>
    <t>断熱材</t>
    <rPh sb="0" eb="3">
      <t>ダンネツザイ</t>
    </rPh>
    <phoneticPr fontId="5"/>
  </si>
  <si>
    <t>機器・設備のカタログ等の抜粋（規格及び省エネ基準等を満たしていることがわかる該当ページを抜粋し、下線や印を付ける）</t>
    <rPh sb="12" eb="14">
      <t>バッスイ</t>
    </rPh>
    <rPh sb="15" eb="17">
      <t>キカク</t>
    </rPh>
    <rPh sb="17" eb="18">
      <t>オヨ</t>
    </rPh>
    <phoneticPr fontId="5"/>
  </si>
  <si>
    <t>補助対象外経費の内訳、積算
按分時の積算</t>
    <rPh sb="0" eb="2">
      <t>ホジョ</t>
    </rPh>
    <rPh sb="2" eb="4">
      <t>タイショウ</t>
    </rPh>
    <rPh sb="4" eb="5">
      <t>ガイ</t>
    </rPh>
    <rPh sb="5" eb="7">
      <t>ケイヒ</t>
    </rPh>
    <rPh sb="8" eb="10">
      <t>ウチワケ</t>
    </rPh>
    <rPh sb="11" eb="13">
      <t>セキサン</t>
    </rPh>
    <rPh sb="14" eb="16">
      <t>アンブン</t>
    </rPh>
    <rPh sb="16" eb="17">
      <t>ジ</t>
    </rPh>
    <rPh sb="18" eb="20">
      <t>セキサン</t>
    </rPh>
    <phoneticPr fontId="5"/>
  </si>
  <si>
    <t>所要額調書</t>
    <rPh sb="0" eb="3">
      <t>ショヨウガク</t>
    </rPh>
    <rPh sb="3" eb="5">
      <t>チョウショ</t>
    </rPh>
    <phoneticPr fontId="5"/>
  </si>
  <si>
    <t>精算額調書</t>
    <rPh sb="0" eb="3">
      <t>セイサンガク</t>
    </rPh>
    <rPh sb="3" eb="5">
      <t>チョウショ</t>
    </rPh>
    <phoneticPr fontId="5"/>
  </si>
  <si>
    <t>所要額調書　※交付申請時の見積額と実際の契約額が違っている場合に必要</t>
    <rPh sb="0" eb="3">
      <t>ショヨウガク</t>
    </rPh>
    <rPh sb="3" eb="5">
      <t>チョウショ</t>
    </rPh>
    <rPh sb="7" eb="12">
      <t>コウフシンセイジ</t>
    </rPh>
    <rPh sb="13" eb="15">
      <t>ミツモリ</t>
    </rPh>
    <rPh sb="17" eb="19">
      <t>ジッサイ</t>
    </rPh>
    <rPh sb="32" eb="34">
      <t>ヒツヨウ</t>
    </rPh>
    <phoneticPr fontId="5"/>
  </si>
  <si>
    <t>事業実施計画書　※交付申請時の見積額と実際の契約額が違っている場合に必要</t>
    <rPh sb="0" eb="2">
      <t>ジギョウ</t>
    </rPh>
    <rPh sb="2" eb="4">
      <t>ジッシ</t>
    </rPh>
    <rPh sb="4" eb="6">
      <t>ケイカク</t>
    </rPh>
    <rPh sb="6" eb="7">
      <t>ショ</t>
    </rPh>
    <rPh sb="9" eb="14">
      <t>コウ</t>
    </rPh>
    <rPh sb="19" eb="21">
      <t>ジッサイ</t>
    </rPh>
    <rPh sb="34" eb="36">
      <t>ヒツヨウ</t>
    </rPh>
    <phoneticPr fontId="5"/>
  </si>
  <si>
    <t>精算額調書</t>
    <rPh sb="0" eb="5">
      <t>セイサンガクチ</t>
    </rPh>
    <phoneticPr fontId="5"/>
  </si>
  <si>
    <t>請求額</t>
    <rPh sb="0" eb="3">
      <t>セイキュウガク</t>
    </rPh>
    <phoneticPr fontId="5"/>
  </si>
  <si>
    <t>交付申請文書番号</t>
    <rPh sb="0" eb="4">
      <t>コウフシンセイ</t>
    </rPh>
    <rPh sb="4" eb="8">
      <t>ブンショバンゴウ</t>
    </rPh>
    <phoneticPr fontId="6"/>
  </si>
  <si>
    <t>交付申請日</t>
    <rPh sb="0" eb="4">
      <t>コウフシンセイ</t>
    </rPh>
    <rPh sb="4" eb="5">
      <t>ビ</t>
    </rPh>
    <phoneticPr fontId="6"/>
  </si>
  <si>
    <t>法人</t>
    <rPh sb="0" eb="2">
      <t>ホウジン</t>
    </rPh>
    <phoneticPr fontId="6"/>
  </si>
  <si>
    <t>代表者</t>
    <rPh sb="0" eb="3">
      <t>ダイヒョウシャ</t>
    </rPh>
    <phoneticPr fontId="6"/>
  </si>
  <si>
    <t>着手予定日</t>
    <rPh sb="0" eb="2">
      <t>チャクシュ</t>
    </rPh>
    <rPh sb="2" eb="5">
      <t>ヨテイビ</t>
    </rPh>
    <phoneticPr fontId="6"/>
  </si>
  <si>
    <t>完了予定日</t>
    <rPh sb="0" eb="2">
      <t>カンリョウ</t>
    </rPh>
    <rPh sb="2" eb="5">
      <t>ヨテイビ</t>
    </rPh>
    <phoneticPr fontId="6"/>
  </si>
  <si>
    <t>○第１号</t>
    <rPh sb="1" eb="2">
      <t>ダイ</t>
    </rPh>
    <rPh sb="3" eb="4">
      <t>ゴウ</t>
    </rPh>
    <phoneticPr fontId="5"/>
  </si>
  <si>
    <t>社会福祉法人石川会</t>
    <rPh sb="0" eb="6">
      <t>シャカイ</t>
    </rPh>
    <rPh sb="6" eb="8">
      <t>イシカワ</t>
    </rPh>
    <rPh sb="8" eb="9">
      <t>カイ</t>
    </rPh>
    <phoneticPr fontId="6"/>
  </si>
  <si>
    <t>理事長　石川　太郎</t>
    <rPh sb="0" eb="3">
      <t>リジチョウ</t>
    </rPh>
    <rPh sb="4" eb="6">
      <t>イシカワ</t>
    </rPh>
    <rPh sb="7" eb="9">
      <t>タロウ</t>
    </rPh>
    <phoneticPr fontId="6"/>
  </si>
  <si>
    <t>導入する設備の種別</t>
    <rPh sb="0" eb="2">
      <t>ドウニュウ</t>
    </rPh>
    <rPh sb="4" eb="6">
      <t>セツビ</t>
    </rPh>
    <rPh sb="7" eb="9">
      <t>シュベツ</t>
    </rPh>
    <phoneticPr fontId="6"/>
  </si>
  <si>
    <t>対象外/対象</t>
    <rPh sb="0" eb="3">
      <t>タイショウガイ</t>
    </rPh>
    <rPh sb="4" eb="6">
      <t>タイショウ</t>
    </rPh>
    <phoneticPr fontId="5"/>
  </si>
  <si>
    <t>所要額調書と一致</t>
    <rPh sb="0" eb="3">
      <t>ショヨウガク</t>
    </rPh>
    <rPh sb="3" eb="5">
      <t>チョウショ</t>
    </rPh>
    <rPh sb="6" eb="8">
      <t>イッチ</t>
    </rPh>
    <phoneticPr fontId="5"/>
  </si>
  <si>
    <t>補助対象経費≧申請下限額</t>
    <rPh sb="0" eb="4">
      <t>ホジョタイショウ</t>
    </rPh>
    <rPh sb="4" eb="6">
      <t>ケイヒ</t>
    </rPh>
    <rPh sb="7" eb="9">
      <t>シンセイ</t>
    </rPh>
    <rPh sb="9" eb="12">
      <t>カゲンガク</t>
    </rPh>
    <phoneticPr fontId="5"/>
  </si>
  <si>
    <t>郵便番号</t>
    <rPh sb="0" eb="4">
      <t>ユウビンバ</t>
    </rPh>
    <phoneticPr fontId="6"/>
  </si>
  <si>
    <t>住所</t>
    <rPh sb="0" eb="2">
      <t>ジュウショ</t>
    </rPh>
    <phoneticPr fontId="6"/>
  </si>
  <si>
    <t>封筒宛先1</t>
    <rPh sb="0" eb="2">
      <t>フウトウ</t>
    </rPh>
    <rPh sb="2" eb="4">
      <t>アテサキ</t>
    </rPh>
    <phoneticPr fontId="6"/>
  </si>
  <si>
    <t>封筒宛先2</t>
    <rPh sb="0" eb="2">
      <t>フウトウ</t>
    </rPh>
    <rPh sb="2" eb="4">
      <t>アテサキ</t>
    </rPh>
    <phoneticPr fontId="6"/>
  </si>
  <si>
    <t>○</t>
  </si>
  <si>
    <t>920-8580</t>
  </si>
  <si>
    <t>金沢市鞍月1-1</t>
  </si>
  <si>
    <t>社会福祉法人石川会</t>
  </si>
  <si>
    <t>理事長　石川　太郎　様</t>
  </si>
  <si>
    <t>交付申請文書番号</t>
    <rPh sb="0" eb="4">
      <t>コウフシンセイ</t>
    </rPh>
    <rPh sb="4" eb="8">
      <t>ブンショバンゴウ</t>
    </rPh>
    <phoneticPr fontId="5"/>
  </si>
  <si>
    <t>交付申請日</t>
    <rPh sb="0" eb="4">
      <t>コウフシンセイ</t>
    </rPh>
    <rPh sb="4" eb="5">
      <t>ビ</t>
    </rPh>
    <phoneticPr fontId="5"/>
  </si>
  <si>
    <t>法人</t>
    <rPh sb="0" eb="2">
      <t>ホウジン</t>
    </rPh>
    <phoneticPr fontId="5"/>
  </si>
  <si>
    <t>代表者</t>
    <rPh sb="0" eb="3">
      <t>ダイヒョウシャ</t>
    </rPh>
    <phoneticPr fontId="5"/>
  </si>
  <si>
    <t>着手予定日</t>
    <rPh sb="0" eb="2">
      <t>チャクシュ</t>
    </rPh>
    <rPh sb="2" eb="5">
      <t>ヨテイビ</t>
    </rPh>
    <phoneticPr fontId="5"/>
  </si>
  <si>
    <t>完了予定日</t>
    <rPh sb="0" eb="2">
      <t>カンリョウ</t>
    </rPh>
    <rPh sb="2" eb="5">
      <t>ヨテイビ</t>
    </rPh>
    <phoneticPr fontId="5"/>
  </si>
  <si>
    <t>メール</t>
    <phoneticPr fontId="5"/>
  </si>
  <si>
    <t>事前着手届</t>
    <rPh sb="0" eb="4">
      <t>ジゼンチ</t>
    </rPh>
    <rPh sb="4" eb="5">
      <t>トド</t>
    </rPh>
    <phoneticPr fontId="5"/>
  </si>
  <si>
    <t>総事業費</t>
    <rPh sb="0" eb="4">
      <t>ソウジギョウヒ</t>
    </rPh>
    <phoneticPr fontId="5"/>
  </si>
  <si>
    <t>交付申請額</t>
    <rPh sb="0" eb="4">
      <t>コウフシンセイ</t>
    </rPh>
    <rPh sb="4" eb="5">
      <t>ガク</t>
    </rPh>
    <phoneticPr fontId="5"/>
  </si>
  <si>
    <t>変更申請文書番号</t>
    <rPh sb="0" eb="2">
      <t>ヘンコウ</t>
    </rPh>
    <rPh sb="2" eb="4">
      <t>シンセイ</t>
    </rPh>
    <rPh sb="4" eb="8">
      <t>ブンショバンゴウ</t>
    </rPh>
    <phoneticPr fontId="6"/>
  </si>
  <si>
    <t>変更申請日</t>
    <rPh sb="0" eb="2">
      <t>ヘンコウ</t>
    </rPh>
    <rPh sb="2" eb="4">
      <t>シンセイ</t>
    </rPh>
    <rPh sb="4" eb="5">
      <t>ビ</t>
    </rPh>
    <phoneticPr fontId="6"/>
  </si>
  <si>
    <t>繰越申請文書番号</t>
    <rPh sb="0" eb="2">
      <t>クリコシ</t>
    </rPh>
    <rPh sb="2" eb="4">
      <t>シンセイ</t>
    </rPh>
    <rPh sb="4" eb="8">
      <t>ブンショバンゴウ</t>
    </rPh>
    <phoneticPr fontId="6"/>
  </si>
  <si>
    <t>繰越申請日</t>
    <rPh sb="0" eb="2">
      <t>クリコシ</t>
    </rPh>
    <rPh sb="2" eb="4">
      <t>シンセイ</t>
    </rPh>
    <rPh sb="4" eb="5">
      <t>ビ</t>
    </rPh>
    <phoneticPr fontId="6"/>
  </si>
  <si>
    <t>着手日</t>
    <rPh sb="0" eb="2">
      <t>チャクシュ</t>
    </rPh>
    <rPh sb="2" eb="3">
      <t>ヒ</t>
    </rPh>
    <phoneticPr fontId="6"/>
  </si>
  <si>
    <t>繰越後完了予定日</t>
    <rPh sb="0" eb="2">
      <t>クリコシ</t>
    </rPh>
    <rPh sb="2" eb="3">
      <t>ゴ</t>
    </rPh>
    <rPh sb="3" eb="5">
      <t>カンリョウ</t>
    </rPh>
    <rPh sb="5" eb="8">
      <t>ヨテイビ</t>
    </rPh>
    <phoneticPr fontId="6"/>
  </si>
  <si>
    <t>繰越の理由</t>
    <rPh sb="0" eb="2">
      <t>クリコシ</t>
    </rPh>
    <rPh sb="3" eb="5">
      <t>リユウ</t>
    </rPh>
    <phoneticPr fontId="5"/>
  </si>
  <si>
    <t>状況報告日</t>
    <rPh sb="0" eb="4">
      <t>ジョウキョ</t>
    </rPh>
    <rPh sb="4" eb="5">
      <t>ビ</t>
    </rPh>
    <phoneticPr fontId="6"/>
  </si>
  <si>
    <t>精算見込額</t>
    <rPh sb="0" eb="2">
      <t>セイサン</t>
    </rPh>
    <rPh sb="2" eb="4">
      <t>ミコ</t>
    </rPh>
    <rPh sb="4" eb="5">
      <t>ガク</t>
    </rPh>
    <phoneticPr fontId="6"/>
  </si>
  <si>
    <t>実績報告文書番号</t>
    <rPh sb="0" eb="4">
      <t>ジッセキホウコク</t>
    </rPh>
    <rPh sb="4" eb="8">
      <t>ブンショバンゴウ</t>
    </rPh>
    <phoneticPr fontId="6"/>
  </si>
  <si>
    <t>実績報告日</t>
    <rPh sb="0" eb="4">
      <t>ジッセキホウコク</t>
    </rPh>
    <rPh sb="4" eb="5">
      <t>ビ</t>
    </rPh>
    <phoneticPr fontId="6"/>
  </si>
  <si>
    <t>実績報告額（精算額）</t>
    <rPh sb="0" eb="4">
      <t>ジッセキホウコク</t>
    </rPh>
    <rPh sb="4" eb="5">
      <t>ガク</t>
    </rPh>
    <rPh sb="6" eb="9">
      <t>セイサンガク</t>
    </rPh>
    <phoneticPr fontId="6"/>
  </si>
  <si>
    <t>完了日</t>
    <rPh sb="0" eb="2">
      <t>カンリョウ</t>
    </rPh>
    <phoneticPr fontId="6"/>
  </si>
  <si>
    <t>長</t>
    <rPh sb="0" eb="1">
      <t>チョウ</t>
    </rPh>
    <phoneticPr fontId="5"/>
  </si>
  <si>
    <t>年間削減額</t>
    <rPh sb="0" eb="2">
      <t>ネンカン</t>
    </rPh>
    <rPh sb="2" eb="4">
      <t>サクゲン</t>
    </rPh>
    <rPh sb="4" eb="5">
      <t>ガク</t>
    </rPh>
    <phoneticPr fontId="5"/>
  </si>
  <si>
    <t>耐用
年数</t>
    <rPh sb="0" eb="2">
      <t>タイヨウ</t>
    </rPh>
    <rPh sb="3" eb="5">
      <t>ネンスウ</t>
    </rPh>
    <phoneticPr fontId="5"/>
  </si>
  <si>
    <t>埋め込み式</t>
    <rPh sb="0" eb="1">
      <t>ウ</t>
    </rPh>
    <rPh sb="2" eb="3">
      <t>コ</t>
    </rPh>
    <rPh sb="4" eb="5">
      <t>シキ</t>
    </rPh>
    <phoneticPr fontId="5"/>
  </si>
  <si>
    <t>後付け、移動可能</t>
    <rPh sb="0" eb="1">
      <t>アト</t>
    </rPh>
    <rPh sb="1" eb="2">
      <t>ヅ</t>
    </rPh>
    <rPh sb="4" eb="6">
      <t>イドウ</t>
    </rPh>
    <rPh sb="6" eb="8">
      <t>カノウ</t>
    </rPh>
    <phoneticPr fontId="5"/>
  </si>
  <si>
    <t>設備入替工事を伴う、単なる電球のみは×</t>
    <rPh sb="0" eb="2">
      <t>セツビ</t>
    </rPh>
    <rPh sb="2" eb="4">
      <t>イレカエ</t>
    </rPh>
    <rPh sb="4" eb="6">
      <t>コウジ</t>
    </rPh>
    <rPh sb="7" eb="8">
      <t>トモナ</t>
    </rPh>
    <rPh sb="10" eb="11">
      <t>タン</t>
    </rPh>
    <rPh sb="13" eb="15">
      <t>デンキュウ</t>
    </rPh>
    <phoneticPr fontId="5"/>
  </si>
  <si>
    <t>補助上限額
(③)</t>
    <rPh sb="0" eb="5">
      <t>ホジョジョウゲンガク</t>
    </rPh>
    <phoneticPr fontId="5"/>
  </si>
  <si>
    <t>（定額分）</t>
    <rPh sb="1" eb="3">
      <t>テイガク</t>
    </rPh>
    <rPh sb="3" eb="4">
      <t>ブン</t>
    </rPh>
    <phoneticPr fontId="5"/>
  </si>
  <si>
    <t>（変動分）</t>
    <rPh sb="1" eb="3">
      <t>ヘンドウ</t>
    </rPh>
    <rPh sb="3" eb="4">
      <t>ブン</t>
    </rPh>
    <phoneticPr fontId="5"/>
  </si>
  <si>
    <t>令和4年度
交付額
(④)</t>
    <rPh sb="0" eb="2">
      <t>レイワ</t>
    </rPh>
    <rPh sb="3" eb="5">
      <t>ネンド</t>
    </rPh>
    <rPh sb="6" eb="9">
      <t>コウフガク</t>
    </rPh>
    <phoneticPr fontId="5"/>
  </si>
  <si>
    <r>
      <t xml:space="preserve">選定額（⑤）
</t>
    </r>
    <r>
      <rPr>
        <sz val="10"/>
        <rFont val="ＭＳ Ｐゴシック"/>
        <family val="3"/>
        <charset val="128"/>
      </rPr>
      <t>(②と③</t>
    </r>
    <r>
      <rPr>
        <sz val="10"/>
        <color rgb="FFFF0000"/>
        <rFont val="ＭＳ Ｐゴシック"/>
        <family val="3"/>
        <charset val="128"/>
      </rPr>
      <t>-</t>
    </r>
    <r>
      <rPr>
        <sz val="10"/>
        <rFont val="ＭＳ Ｐゴシック"/>
        <family val="3"/>
        <charset val="128"/>
      </rPr>
      <t>④を比較して少ない方の額)</t>
    </r>
    <phoneticPr fontId="5"/>
  </si>
  <si>
    <t>導入削減
効果</t>
    <rPh sb="0" eb="2">
      <t>ドウニュウ</t>
    </rPh>
    <rPh sb="2" eb="4">
      <t>サクゲン</t>
    </rPh>
    <rPh sb="5" eb="7">
      <t>コウカ</t>
    </rPh>
    <phoneticPr fontId="5"/>
  </si>
  <si>
    <t>年間削減額の積算の概要</t>
    <rPh sb="0" eb="5">
      <t>ネンカンサクゲンガク</t>
    </rPh>
    <rPh sb="6" eb="8">
      <t>セキサン</t>
    </rPh>
    <rPh sb="9" eb="11">
      <t>ガイヨウ</t>
    </rPh>
    <phoneticPr fontId="5"/>
  </si>
  <si>
    <t>更新前後の定格電力の比較により消費電力は冷房時30%減・暖房時25%減→空調の年間消費電力量の推定値に削減量とkWh単価を掛けて算出</t>
    <rPh sb="0" eb="2">
      <t>コウシン</t>
    </rPh>
    <rPh sb="2" eb="4">
      <t>ゼンゴ</t>
    </rPh>
    <rPh sb="5" eb="7">
      <t>テイカク</t>
    </rPh>
    <rPh sb="7" eb="9">
      <t>デンリョク</t>
    </rPh>
    <rPh sb="10" eb="12">
      <t>ヒカク</t>
    </rPh>
    <rPh sb="15" eb="17">
      <t>ショウヒ</t>
    </rPh>
    <rPh sb="17" eb="19">
      <t>デンリョク</t>
    </rPh>
    <rPh sb="20" eb="22">
      <t>レイボウ</t>
    </rPh>
    <rPh sb="22" eb="23">
      <t>ジ</t>
    </rPh>
    <rPh sb="26" eb="27">
      <t>ゲン</t>
    </rPh>
    <rPh sb="28" eb="30">
      <t>ダンボウ</t>
    </rPh>
    <rPh sb="30" eb="31">
      <t>ジ</t>
    </rPh>
    <rPh sb="34" eb="35">
      <t>ゲン</t>
    </rPh>
    <rPh sb="36" eb="38">
      <t>クウチョウ</t>
    </rPh>
    <rPh sb="39" eb="41">
      <t>ネンカン</t>
    </rPh>
    <rPh sb="41" eb="43">
      <t>ショウヒ</t>
    </rPh>
    <rPh sb="43" eb="45">
      <t>デンリョク</t>
    </rPh>
    <rPh sb="45" eb="46">
      <t>リョウ</t>
    </rPh>
    <rPh sb="47" eb="50">
      <t>スイテイチ</t>
    </rPh>
    <rPh sb="51" eb="54">
      <t>サクゲンリョウ</t>
    </rPh>
    <rPh sb="58" eb="60">
      <t>タンカ</t>
    </rPh>
    <rPh sb="61" eb="62">
      <t>カ</t>
    </rPh>
    <rPh sb="64" eb="66">
      <t>サンシュツ</t>
    </rPh>
    <phoneticPr fontId="5"/>
  </si>
  <si>
    <r>
      <t xml:space="preserve">令和4年度
交付額
</t>
    </r>
    <r>
      <rPr>
        <sz val="10"/>
        <color rgb="FFFF0000"/>
        <rFont val="ＭＳ Ｐゴシック"/>
        <family val="3"/>
        <charset val="128"/>
      </rPr>
      <t>（未完了の場合は交付決定額）</t>
    </r>
    <r>
      <rPr>
        <sz val="12"/>
        <color rgb="FFFF0000"/>
        <rFont val="ＭＳ Ｐゴシック"/>
        <family val="3"/>
        <charset val="128"/>
      </rPr>
      <t xml:space="preserve">
(④)</t>
    </r>
    <rPh sb="0" eb="2">
      <t>レイワ</t>
    </rPh>
    <rPh sb="3" eb="5">
      <t>ネンド</t>
    </rPh>
    <rPh sb="6" eb="8">
      <t>コウフ</t>
    </rPh>
    <rPh sb="8" eb="9">
      <t>ガク</t>
    </rPh>
    <rPh sb="11" eb="12">
      <t>ミ</t>
    </rPh>
    <rPh sb="12" eb="14">
      <t>カンリョウ</t>
    </rPh>
    <rPh sb="15" eb="17">
      <t>バアイ</t>
    </rPh>
    <rPh sb="18" eb="23">
      <t>コウフケッテイガク</t>
    </rPh>
    <phoneticPr fontId="5"/>
  </si>
  <si>
    <t>総事業費</t>
    <phoneticPr fontId="5"/>
  </si>
  <si>
    <t>所要額調書（修正後）</t>
    <rPh sb="0" eb="5">
      <t>ショヨウガクチョウショ</t>
    </rPh>
    <rPh sb="6" eb="9">
      <t>シュウセイゴ</t>
    </rPh>
    <phoneticPr fontId="5"/>
  </si>
  <si>
    <t>事業実施計画書（修正後）</t>
    <rPh sb="0" eb="4">
      <t>ジギョウジッシ</t>
    </rPh>
    <rPh sb="4" eb="7">
      <t>ケイカクショ</t>
    </rPh>
    <rPh sb="8" eb="11">
      <t>シュウセイゴ</t>
    </rPh>
    <phoneticPr fontId="5"/>
  </si>
  <si>
    <t>長</t>
    <rPh sb="0" eb="1">
      <t>チョウ</t>
    </rPh>
    <phoneticPr fontId="5"/>
  </si>
  <si>
    <t>←交付申請書から自動入力　異なる場合は修正</t>
    <rPh sb="1" eb="6">
      <t>コウフシンセイショ</t>
    </rPh>
    <rPh sb="8" eb="12">
      <t>ジドウニ</t>
    </rPh>
    <rPh sb="13" eb="14">
      <t>コト</t>
    </rPh>
    <rPh sb="16" eb="18">
      <t>バアイ</t>
    </rPh>
    <rPh sb="19" eb="21">
      <t>シュウセイ</t>
    </rPh>
    <phoneticPr fontId="5"/>
  </si>
  <si>
    <r>
      <t xml:space="preserve">選定額’（⑥）
</t>
    </r>
    <r>
      <rPr>
        <sz val="10"/>
        <rFont val="ＭＳ Ｐゴシック"/>
        <family val="3"/>
        <charset val="128"/>
      </rPr>
      <t>（⑤の千円未満切捨）</t>
    </r>
    <rPh sb="0" eb="2">
      <t>センテイ</t>
    </rPh>
    <rPh sb="2" eb="3">
      <t>ガク</t>
    </rPh>
    <rPh sb="11" eb="12">
      <t>セン</t>
    </rPh>
    <rPh sb="12" eb="13">
      <t>エン</t>
    </rPh>
    <rPh sb="13" eb="15">
      <t>ミマン</t>
    </rPh>
    <rPh sb="15" eb="16">
      <t>キ</t>
    </rPh>
    <rPh sb="16" eb="17">
      <t>シャ</t>
    </rPh>
    <phoneticPr fontId="5"/>
  </si>
  <si>
    <t>石川県財務</t>
    <rPh sb="0" eb="3">
      <t>イシカワケン</t>
    </rPh>
    <rPh sb="3" eb="5">
      <t>ザイム</t>
    </rPh>
    <phoneticPr fontId="35"/>
  </si>
  <si>
    <t>債 権 者 登 録 申 出 書</t>
    <rPh sb="0" eb="1">
      <t>サイ</t>
    </rPh>
    <rPh sb="2" eb="3">
      <t>ケン</t>
    </rPh>
    <rPh sb="4" eb="5">
      <t>シャ</t>
    </rPh>
    <rPh sb="6" eb="7">
      <t>ノボル</t>
    </rPh>
    <rPh sb="8" eb="9">
      <t>ロク</t>
    </rPh>
    <rPh sb="10" eb="11">
      <t>サル</t>
    </rPh>
    <rPh sb="12" eb="13">
      <t>デ</t>
    </rPh>
    <rPh sb="14" eb="15">
      <t>ショ</t>
    </rPh>
    <phoneticPr fontId="35"/>
  </si>
  <si>
    <t xml:space="preserve"> 石川県知事　様</t>
    <rPh sb="1" eb="4">
      <t>イシカワケン</t>
    </rPh>
    <rPh sb="4" eb="6">
      <t>チジ</t>
    </rPh>
    <rPh sb="7" eb="8">
      <t>サマ</t>
    </rPh>
    <phoneticPr fontId="35"/>
  </si>
  <si>
    <t>下記の方法により支払い願いたく申し出ます。</t>
    <rPh sb="0" eb="2">
      <t>カキ</t>
    </rPh>
    <rPh sb="3" eb="5">
      <t>ホウホウ</t>
    </rPh>
    <rPh sb="8" eb="10">
      <t>シハライ</t>
    </rPh>
    <rPh sb="11" eb="12">
      <t>ネガ</t>
    </rPh>
    <rPh sb="15" eb="16">
      <t>モウ</t>
    </rPh>
    <rPh sb="17" eb="18">
      <t>デ</t>
    </rPh>
    <phoneticPr fontId="35"/>
  </si>
  <si>
    <t>なお、申出内容に変更が生じた場合は、所定の方法で直ちに申し出ます。</t>
    <rPh sb="3" eb="5">
      <t>モウシデ</t>
    </rPh>
    <rPh sb="5" eb="7">
      <t>ナイヨウ</t>
    </rPh>
    <rPh sb="8" eb="10">
      <t>ヘンコウ</t>
    </rPh>
    <rPh sb="11" eb="12">
      <t>ショウ</t>
    </rPh>
    <rPh sb="14" eb="16">
      <t>バアイ</t>
    </rPh>
    <rPh sb="18" eb="20">
      <t>ショテイ</t>
    </rPh>
    <rPh sb="21" eb="23">
      <t>ホウホウ</t>
    </rPh>
    <phoneticPr fontId="35"/>
  </si>
  <si>
    <r>
      <t>区　分</t>
    </r>
    <r>
      <rPr>
        <sz val="7"/>
        <color theme="1"/>
        <rFont val="ＭＳ Ｐゴシック"/>
        <family val="3"/>
        <charset val="128"/>
        <scheme val="minor"/>
      </rPr>
      <t>（該当番号を○で囲んでください。）</t>
    </r>
    <rPh sb="0" eb="1">
      <t>ク</t>
    </rPh>
    <rPh sb="2" eb="3">
      <t>ブン</t>
    </rPh>
    <rPh sb="4" eb="6">
      <t>ガイトウ</t>
    </rPh>
    <rPh sb="6" eb="8">
      <t>バンゴウ</t>
    </rPh>
    <rPh sb="11" eb="12">
      <t>カコ</t>
    </rPh>
    <phoneticPr fontId="35"/>
  </si>
  <si>
    <r>
      <t>変更･取消理由</t>
    </r>
    <r>
      <rPr>
        <sz val="7"/>
        <color theme="1"/>
        <rFont val="ＭＳ Ｐゴシック"/>
        <family val="3"/>
        <charset val="128"/>
        <scheme val="minor"/>
      </rPr>
      <t>（該当番号を○で囲んでください。）</t>
    </r>
    <rPh sb="0" eb="2">
      <t>ヘンコウ</t>
    </rPh>
    <rPh sb="3" eb="5">
      <t>トリケシ</t>
    </rPh>
    <rPh sb="5" eb="7">
      <t>リユウ</t>
    </rPh>
    <rPh sb="8" eb="10">
      <t>ガイトウ</t>
    </rPh>
    <rPh sb="10" eb="12">
      <t>バンゴウ</t>
    </rPh>
    <rPh sb="15" eb="16">
      <t>カコ</t>
    </rPh>
    <phoneticPr fontId="35"/>
  </si>
  <si>
    <t>債権者コード</t>
    <rPh sb="0" eb="3">
      <t>サイケンシャ</t>
    </rPh>
    <phoneticPr fontId="35"/>
  </si>
  <si>
    <t>新規</t>
    <rPh sb="0" eb="2">
      <t>シンキ</t>
    </rPh>
    <phoneticPr fontId="35"/>
  </si>
  <si>
    <t>変更</t>
    <rPh sb="0" eb="2">
      <t>ヘンコウ</t>
    </rPh>
    <phoneticPr fontId="35"/>
  </si>
  <si>
    <t>取消</t>
    <rPh sb="0" eb="2">
      <t>トリケシ</t>
    </rPh>
    <phoneticPr fontId="35"/>
  </si>
  <si>
    <t>債　権　者</t>
    <rPh sb="0" eb="1">
      <t>サイ</t>
    </rPh>
    <rPh sb="2" eb="3">
      <t>ケン</t>
    </rPh>
    <rPh sb="4" eb="5">
      <t>シャ</t>
    </rPh>
    <phoneticPr fontId="35"/>
  </si>
  <si>
    <t>〒</t>
    <phoneticPr fontId="35"/>
  </si>
  <si>
    <t>電話番号</t>
    <rPh sb="0" eb="2">
      <t>デンワ</t>
    </rPh>
    <rPh sb="2" eb="4">
      <t>バンゴウ</t>
    </rPh>
    <phoneticPr fontId="35"/>
  </si>
  <si>
    <t>フリガナ</t>
    <phoneticPr fontId="35"/>
  </si>
  <si>
    <t>住　　所</t>
    <rPh sb="0" eb="1">
      <t>ジュウ</t>
    </rPh>
    <rPh sb="3" eb="4">
      <t>ショ</t>
    </rPh>
    <phoneticPr fontId="35"/>
  </si>
  <si>
    <t>住所コード</t>
    <rPh sb="0" eb="2">
      <t>ジュウショ</t>
    </rPh>
    <phoneticPr fontId="35"/>
  </si>
  <si>
    <t>氏名または
法人名称</t>
    <rPh sb="0" eb="1">
      <t>シ</t>
    </rPh>
    <rPh sb="1" eb="2">
      <t>メイ</t>
    </rPh>
    <rPh sb="6" eb="8">
      <t>ホウジン</t>
    </rPh>
    <rPh sb="8" eb="10">
      <t>メイショウ</t>
    </rPh>
    <phoneticPr fontId="35"/>
  </si>
  <si>
    <t>代表者職・
氏　名</t>
    <rPh sb="0" eb="3">
      <t>ダイヒョウシャ</t>
    </rPh>
    <rPh sb="3" eb="4">
      <t>ショク</t>
    </rPh>
    <rPh sb="6" eb="7">
      <t>シ</t>
    </rPh>
    <rPh sb="8" eb="9">
      <t>メイ</t>
    </rPh>
    <phoneticPr fontId="35"/>
  </si>
  <si>
    <t>担当者氏名</t>
    <rPh sb="0" eb="3">
      <t>タントウシャ</t>
    </rPh>
    <rPh sb="3" eb="5">
      <t>シメイ</t>
    </rPh>
    <phoneticPr fontId="35"/>
  </si>
  <si>
    <t>（連絡先（TEL）　　　　　　　　　　　　　　　　　　　　　　　　　　）</t>
    <rPh sb="1" eb="4">
      <t>レンラクサキ</t>
    </rPh>
    <phoneticPr fontId="35"/>
  </si>
  <si>
    <r>
      <t>支　払　方　法</t>
    </r>
    <r>
      <rPr>
        <sz val="9"/>
        <color theme="1"/>
        <rFont val="ＭＳ Ｐゴシック"/>
        <family val="3"/>
        <charset val="128"/>
        <scheme val="minor"/>
      </rPr>
      <t>（</t>
    </r>
    <r>
      <rPr>
        <sz val="7"/>
        <color theme="1"/>
        <rFont val="ＭＳ Ｐゴシック"/>
        <family val="3"/>
        <charset val="128"/>
        <scheme val="minor"/>
      </rPr>
      <t>該当番号を○で囲んでください。）</t>
    </r>
    <rPh sb="0" eb="1">
      <t>シ</t>
    </rPh>
    <rPh sb="2" eb="3">
      <t>バライ</t>
    </rPh>
    <rPh sb="4" eb="5">
      <t>カタ</t>
    </rPh>
    <rPh sb="6" eb="7">
      <t>ホウ</t>
    </rPh>
    <rPh sb="8" eb="10">
      <t>ガイトウ</t>
    </rPh>
    <rPh sb="10" eb="12">
      <t>バンゴウ</t>
    </rPh>
    <rPh sb="15" eb="16">
      <t>カコ</t>
    </rPh>
    <phoneticPr fontId="35"/>
  </si>
  <si>
    <t>口座振替払</t>
    <rPh sb="0" eb="2">
      <t>コウザ</t>
    </rPh>
    <rPh sb="2" eb="4">
      <t>フリカエ</t>
    </rPh>
    <rPh sb="4" eb="5">
      <t>ハラ</t>
    </rPh>
    <phoneticPr fontId="35"/>
  </si>
  <si>
    <t>その他（　　　　　　　　　　　　　  　）</t>
    <rPh sb="1" eb="2">
      <t>タ</t>
    </rPh>
    <phoneticPr fontId="35"/>
  </si>
  <si>
    <t>←納付書払、現金払、隔地払（送金通知書）から選択</t>
    <rPh sb="1" eb="4">
      <t>ノウフショ</t>
    </rPh>
    <rPh sb="4" eb="5">
      <t>ハラ</t>
    </rPh>
    <rPh sb="6" eb="8">
      <t>ゲンキン</t>
    </rPh>
    <rPh sb="8" eb="9">
      <t>ハラ</t>
    </rPh>
    <rPh sb="10" eb="12">
      <t>カクチ</t>
    </rPh>
    <rPh sb="12" eb="13">
      <t>ハラ</t>
    </rPh>
    <rPh sb="14" eb="16">
      <t>ソウキン</t>
    </rPh>
    <rPh sb="16" eb="19">
      <t>ツウチショ</t>
    </rPh>
    <rPh sb="22" eb="24">
      <t>センタク</t>
    </rPh>
    <phoneticPr fontId="35"/>
  </si>
  <si>
    <r>
      <t>通常払</t>
    </r>
    <r>
      <rPr>
        <sz val="8"/>
        <color theme="1"/>
        <rFont val="ＭＳ Ｐゴシック"/>
        <family val="3"/>
        <charset val="128"/>
        <scheme val="minor"/>
      </rPr>
      <t>の振込口座</t>
    </r>
    <rPh sb="0" eb="1">
      <t>ツウ</t>
    </rPh>
    <rPh sb="1" eb="2">
      <t>ツネ</t>
    </rPh>
    <rPh sb="2" eb="3">
      <t>ハラ</t>
    </rPh>
    <rPh sb="4" eb="6">
      <t>フリコミ</t>
    </rPh>
    <rPh sb="6" eb="8">
      <t>コウザ</t>
    </rPh>
    <phoneticPr fontId="35"/>
  </si>
  <si>
    <t>金融機関コード</t>
    <rPh sb="0" eb="2">
      <t>キンユウ</t>
    </rPh>
    <rPh sb="2" eb="4">
      <t>キカン</t>
    </rPh>
    <phoneticPr fontId="35"/>
  </si>
  <si>
    <t>金融機関名</t>
    <rPh sb="0" eb="2">
      <t>キンユウ</t>
    </rPh>
    <rPh sb="2" eb="4">
      <t>キカン</t>
    </rPh>
    <rPh sb="4" eb="5">
      <t>メイ</t>
    </rPh>
    <phoneticPr fontId="35"/>
  </si>
  <si>
    <t>店 舗 名</t>
    <rPh sb="0" eb="1">
      <t>ミセ</t>
    </rPh>
    <rPh sb="2" eb="3">
      <t>ホ</t>
    </rPh>
    <rPh sb="4" eb="5">
      <t>メイ</t>
    </rPh>
    <phoneticPr fontId="35"/>
  </si>
  <si>
    <r>
      <t>預 金 種 別</t>
    </r>
    <r>
      <rPr>
        <sz val="7"/>
        <color theme="1"/>
        <rFont val="ＭＳ Ｐゴシック"/>
        <family val="3"/>
        <charset val="128"/>
        <scheme val="minor"/>
      </rPr>
      <t>（該当番号を○で囲んでください。）</t>
    </r>
    <rPh sb="0" eb="1">
      <t>アズカリ</t>
    </rPh>
    <rPh sb="2" eb="3">
      <t>キン</t>
    </rPh>
    <rPh sb="4" eb="5">
      <t>タネ</t>
    </rPh>
    <rPh sb="6" eb="7">
      <t>ベツ</t>
    </rPh>
    <rPh sb="8" eb="10">
      <t>ガイトウ</t>
    </rPh>
    <rPh sb="10" eb="12">
      <t>バンゴウ</t>
    </rPh>
    <rPh sb="15" eb="16">
      <t>カコ</t>
    </rPh>
    <phoneticPr fontId="35"/>
  </si>
  <si>
    <t>銀行</t>
  </si>
  <si>
    <t>支店</t>
  </si>
  <si>
    <t>①</t>
  </si>
  <si>
    <t>普通預金</t>
    <rPh sb="0" eb="2">
      <t>フツウ</t>
    </rPh>
    <rPh sb="2" eb="4">
      <t>ヨキン</t>
    </rPh>
    <phoneticPr fontId="35"/>
  </si>
  <si>
    <t>当座預金</t>
    <rPh sb="0" eb="1">
      <t>トウザヨキン</t>
    </rPh>
    <phoneticPr fontId="35"/>
  </si>
  <si>
    <t>貯蓄預金</t>
    <rPh sb="0" eb="2">
      <t>チョチク</t>
    </rPh>
    <rPh sb="2" eb="4">
      <t>ヨキン</t>
    </rPh>
    <phoneticPr fontId="35"/>
  </si>
  <si>
    <t>その他</t>
    <rPh sb="0" eb="1">
      <t>タ</t>
    </rPh>
    <phoneticPr fontId="35"/>
  </si>
  <si>
    <t>口 座 番 号</t>
    <rPh sb="0" eb="1">
      <t>クチ</t>
    </rPh>
    <rPh sb="2" eb="3">
      <t>ザ</t>
    </rPh>
    <rPh sb="4" eb="5">
      <t>バン</t>
    </rPh>
    <rPh sb="6" eb="7">
      <t>ゴウ</t>
    </rPh>
    <phoneticPr fontId="35"/>
  </si>
  <si>
    <r>
      <t>口座名義人</t>
    </r>
    <r>
      <rPr>
        <b/>
        <sz val="9"/>
        <color theme="1"/>
        <rFont val="ＭＳ Ｐゴシック"/>
        <family val="3"/>
        <charset val="128"/>
        <scheme val="minor"/>
      </rPr>
      <t>（カナ）</t>
    </r>
    <rPh sb="0" eb="2">
      <t>コウザ</t>
    </rPh>
    <rPh sb="2" eb="4">
      <t>メイギ</t>
    </rPh>
    <rPh sb="4" eb="5">
      <t>ニン</t>
    </rPh>
    <phoneticPr fontId="35"/>
  </si>
  <si>
    <t>通帳のカナ名義を記入してください。不明の場合は、金融機関に確認してください。</t>
    <rPh sb="0" eb="2">
      <t>ツウチョウ</t>
    </rPh>
    <rPh sb="5" eb="7">
      <t>メイギ</t>
    </rPh>
    <rPh sb="8" eb="10">
      <t>キニュウ</t>
    </rPh>
    <rPh sb="17" eb="19">
      <t>フメイ</t>
    </rPh>
    <rPh sb="20" eb="22">
      <t>バアイ</t>
    </rPh>
    <rPh sb="24" eb="26">
      <t>キンユウ</t>
    </rPh>
    <rPh sb="26" eb="28">
      <t>キカン</t>
    </rPh>
    <rPh sb="29" eb="31">
      <t>カクニン</t>
    </rPh>
    <phoneticPr fontId="35"/>
  </si>
  <si>
    <r>
      <t>前金払</t>
    </r>
    <r>
      <rPr>
        <sz val="8"/>
        <color theme="1"/>
        <rFont val="ＭＳ Ｐゴシック"/>
        <family val="3"/>
        <charset val="128"/>
        <scheme val="minor"/>
      </rPr>
      <t>の振込口座</t>
    </r>
    <rPh sb="0" eb="2">
      <t>マエキン</t>
    </rPh>
    <rPh sb="2" eb="3">
      <t>ハラ</t>
    </rPh>
    <rPh sb="4" eb="6">
      <t>フリコミ</t>
    </rPh>
    <rPh sb="6" eb="8">
      <t>コウザ</t>
    </rPh>
    <phoneticPr fontId="35"/>
  </si>
  <si>
    <t>保証事業会社の保証の基づく、公共工事の前金払を受領する別口口座情報を記入してください。（該当する場合のみ）</t>
    <rPh sb="0" eb="2">
      <t>ホショウ</t>
    </rPh>
    <rPh sb="2" eb="4">
      <t>ジギョウ</t>
    </rPh>
    <rPh sb="4" eb="6">
      <t>カイシャ</t>
    </rPh>
    <rPh sb="7" eb="9">
      <t>ホショウ</t>
    </rPh>
    <rPh sb="10" eb="11">
      <t>モト</t>
    </rPh>
    <rPh sb="14" eb="16">
      <t>コウキョウ</t>
    </rPh>
    <rPh sb="16" eb="18">
      <t>コウジ</t>
    </rPh>
    <rPh sb="19" eb="21">
      <t>マエキン</t>
    </rPh>
    <rPh sb="21" eb="22">
      <t>ハラ</t>
    </rPh>
    <rPh sb="23" eb="25">
      <t>ジュリョウ</t>
    </rPh>
    <rPh sb="27" eb="28">
      <t>ベツ</t>
    </rPh>
    <rPh sb="28" eb="29">
      <t>クチ</t>
    </rPh>
    <rPh sb="29" eb="31">
      <t>コウザ</t>
    </rPh>
    <rPh sb="31" eb="33">
      <t>ジョウホウ</t>
    </rPh>
    <rPh sb="34" eb="36">
      <t>キニュウ</t>
    </rPh>
    <rPh sb="44" eb="46">
      <t>ガイトウ</t>
    </rPh>
    <rPh sb="48" eb="50">
      <t>バアイ</t>
    </rPh>
    <phoneticPr fontId="35"/>
  </si>
  <si>
    <t>預 金 種 別</t>
    <rPh sb="0" eb="1">
      <t>アズカリ</t>
    </rPh>
    <rPh sb="2" eb="3">
      <t>キン</t>
    </rPh>
    <rPh sb="4" eb="5">
      <t>タネ</t>
    </rPh>
    <rPh sb="6" eb="7">
      <t>ベツ</t>
    </rPh>
    <phoneticPr fontId="35"/>
  </si>
  <si>
    <t>銀行
金庫
組合</t>
    <rPh sb="0" eb="2">
      <t>ギンコウ</t>
    </rPh>
    <rPh sb="3" eb="5">
      <t>キンコ</t>
    </rPh>
    <rPh sb="6" eb="8">
      <t>クミアイ</t>
    </rPh>
    <phoneticPr fontId="35"/>
  </si>
  <si>
    <r>
      <t>支</t>
    </r>
    <r>
      <rPr>
        <sz val="8"/>
        <color theme="1"/>
        <rFont val="ＭＳ Ｐゴシック"/>
        <family val="2"/>
        <charset val="128"/>
        <scheme val="minor"/>
      </rPr>
      <t>　店
支　所
出張所</t>
    </r>
    <rPh sb="0" eb="1">
      <t>シ</t>
    </rPh>
    <rPh sb="2" eb="3">
      <t>ミセ</t>
    </rPh>
    <rPh sb="4" eb="5">
      <t>シ</t>
    </rPh>
    <rPh sb="6" eb="7">
      <t>ショ</t>
    </rPh>
    <rPh sb="8" eb="10">
      <t>シュッチョウ</t>
    </rPh>
    <rPh sb="10" eb="11">
      <t>ショ</t>
    </rPh>
    <phoneticPr fontId="35"/>
  </si>
  <si>
    <t>［お知らせ］振込時には通帳に「ｲｼｶﾜｹﾝ+支払所属名」と印字されます。振込についてご不明な点がございましたら、お手数ですが、直接、支払所属へお問い合わせください。
詳しくは石川県ホームページ（http://www.pref.ishikawa.lg.jp/suitou/furikomi.html）をご覧ください。</t>
    <rPh sb="2" eb="3">
      <t>シ</t>
    </rPh>
    <rPh sb="6" eb="8">
      <t>フリコミ</t>
    </rPh>
    <rPh sb="8" eb="9">
      <t>ジ</t>
    </rPh>
    <rPh sb="11" eb="13">
      <t>ツウチョウ</t>
    </rPh>
    <rPh sb="22" eb="24">
      <t>シハライ</t>
    </rPh>
    <rPh sb="24" eb="26">
      <t>ショゾク</t>
    </rPh>
    <rPh sb="26" eb="27">
      <t>メイ</t>
    </rPh>
    <rPh sb="29" eb="31">
      <t>インジ</t>
    </rPh>
    <rPh sb="36" eb="38">
      <t>フリコミ</t>
    </rPh>
    <rPh sb="43" eb="45">
      <t>フメイ</t>
    </rPh>
    <rPh sb="46" eb="47">
      <t>テン</t>
    </rPh>
    <rPh sb="57" eb="59">
      <t>テスウ</t>
    </rPh>
    <rPh sb="63" eb="65">
      <t>チョクセツ</t>
    </rPh>
    <rPh sb="66" eb="68">
      <t>シハライ</t>
    </rPh>
    <rPh sb="68" eb="70">
      <t>ショゾク</t>
    </rPh>
    <rPh sb="72" eb="73">
      <t>ト</t>
    </rPh>
    <rPh sb="74" eb="75">
      <t>ア</t>
    </rPh>
    <rPh sb="83" eb="84">
      <t>クワ</t>
    </rPh>
    <rPh sb="87" eb="90">
      <t>イシカワケン</t>
    </rPh>
    <rPh sb="151" eb="152">
      <t>ラン</t>
    </rPh>
    <phoneticPr fontId="35"/>
  </si>
  <si>
    <t>受付所属名</t>
    <rPh sb="0" eb="2">
      <t>ウケツケ</t>
    </rPh>
    <rPh sb="2" eb="5">
      <t>ショゾクメイ</t>
    </rPh>
    <phoneticPr fontId="35"/>
  </si>
  <si>
    <t>健康福祉部長寿社会課</t>
    <rPh sb="0" eb="5">
      <t>ケンコウフクシブ</t>
    </rPh>
    <rPh sb="5" eb="10">
      <t>チョウジュシャカイカ</t>
    </rPh>
    <phoneticPr fontId="5"/>
  </si>
  <si>
    <t>受付担当者名（TEL）</t>
    <rPh sb="0" eb="2">
      <t>ウケツケ</t>
    </rPh>
    <rPh sb="2" eb="5">
      <t>タントウシャ</t>
    </rPh>
    <rPh sb="5" eb="6">
      <t>メイ</t>
    </rPh>
    <phoneticPr fontId="35"/>
  </si>
  <si>
    <t>　　　　076-225-1416</t>
    <phoneticPr fontId="5"/>
  </si>
  <si>
    <t>以下は触らないでください。</t>
    <rPh sb="0" eb="2">
      <t>イカ</t>
    </rPh>
    <rPh sb="3" eb="4">
      <t>サワ</t>
    </rPh>
    <phoneticPr fontId="35"/>
  </si>
  <si>
    <t>日付</t>
    <rPh sb="0" eb="2">
      <t>ヒヅケ</t>
    </rPh>
    <phoneticPr fontId="35"/>
  </si>
  <si>
    <t>コード</t>
    <phoneticPr fontId="35"/>
  </si>
  <si>
    <t>カナ</t>
    <phoneticPr fontId="35"/>
  </si>
  <si>
    <t>漢字</t>
    <rPh sb="0" eb="2">
      <t>カンジ</t>
    </rPh>
    <phoneticPr fontId="35"/>
  </si>
  <si>
    <t>郵便番号</t>
    <rPh sb="0" eb="4">
      <t>ユウビンハ</t>
    </rPh>
    <phoneticPr fontId="35"/>
  </si>
  <si>
    <t>住所</t>
    <rPh sb="0" eb="2">
      <t>ジュウショ</t>
    </rPh>
    <phoneticPr fontId="35"/>
  </si>
  <si>
    <t>県</t>
    <rPh sb="0" eb="1">
      <t>ケン</t>
    </rPh>
    <phoneticPr fontId="35"/>
  </si>
  <si>
    <t>市町</t>
    <rPh sb="0" eb="2">
      <t>シチョウ</t>
    </rPh>
    <phoneticPr fontId="35"/>
  </si>
  <si>
    <t>町名</t>
    <rPh sb="0" eb="2">
      <t>チョウメイ</t>
    </rPh>
    <phoneticPr fontId="35"/>
  </si>
  <si>
    <t>番地</t>
    <rPh sb="0" eb="2">
      <t>バンチ</t>
    </rPh>
    <phoneticPr fontId="35"/>
  </si>
  <si>
    <t>電話番号</t>
    <rPh sb="0" eb="4">
      <t>デンワバンゴウ</t>
    </rPh>
    <phoneticPr fontId="35"/>
  </si>
  <si>
    <t>金融機関コード</t>
    <rPh sb="0" eb="4">
      <t>キンユウキカン</t>
    </rPh>
    <phoneticPr fontId="35"/>
  </si>
  <si>
    <t>金融機関</t>
    <rPh sb="0" eb="4">
      <t>キンユウキカン</t>
    </rPh>
    <phoneticPr fontId="35"/>
  </si>
  <si>
    <t>店舗</t>
    <rPh sb="0" eb="2">
      <t>テンポ</t>
    </rPh>
    <phoneticPr fontId="35"/>
  </si>
  <si>
    <t>預金種別</t>
    <rPh sb="0" eb="2">
      <t>ヨキン</t>
    </rPh>
    <rPh sb="2" eb="4">
      <t>シュベツ</t>
    </rPh>
    <phoneticPr fontId="35"/>
  </si>
  <si>
    <t>口座番号</t>
    <rPh sb="0" eb="4">
      <t>コウザバンゴウ</t>
    </rPh>
    <phoneticPr fontId="35"/>
  </si>
  <si>
    <t>口座名義カナ</t>
    <rPh sb="0" eb="2">
      <t>コウザ</t>
    </rPh>
    <rPh sb="2" eb="4">
      <t>メイギ</t>
    </rPh>
    <phoneticPr fontId="35"/>
  </si>
  <si>
    <t>債権者登録申出書</t>
    <rPh sb="0" eb="5">
      <t>サイケンシャトウロク</t>
    </rPh>
    <rPh sb="5" eb="8">
      <t>モウシデショ</t>
    </rPh>
    <phoneticPr fontId="5"/>
  </si>
  <si>
    <t>kaigo7@pref.ishikawa.lg.jp</t>
    <phoneticPr fontId="5"/>
  </si>
  <si>
    <r>
      <t>支出金額及び</t>
    </r>
    <r>
      <rPr>
        <sz val="12"/>
        <color rgb="FFFF0000"/>
        <rFont val="ＭＳ 明朝"/>
        <family val="1"/>
        <charset val="128"/>
      </rPr>
      <t>支出</t>
    </r>
    <r>
      <rPr>
        <sz val="12"/>
        <rFont val="ＭＳ 明朝"/>
        <family val="1"/>
        <charset val="128"/>
      </rPr>
      <t>が完了したことがわかる資料の写し</t>
    </r>
    <rPh sb="0" eb="2">
      <t>シシュツ</t>
    </rPh>
    <rPh sb="2" eb="4">
      <t>キンガク</t>
    </rPh>
    <rPh sb="4" eb="5">
      <t>オヨ</t>
    </rPh>
    <rPh sb="6" eb="8">
      <t>シシュツ</t>
    </rPh>
    <rPh sb="9" eb="11">
      <t>カンリョウ</t>
    </rPh>
    <rPh sb="19" eb="21">
      <t>シリョウ</t>
    </rPh>
    <rPh sb="22" eb="23">
      <t>ウツ</t>
    </rPh>
    <phoneticPr fontId="5"/>
  </si>
  <si>
    <t>契約書または発注書、（工事）完成届、請求書、</t>
    <rPh sb="0" eb="3">
      <t>ケイヤクショ</t>
    </rPh>
    <rPh sb="6" eb="9">
      <t>ハッチュウショ</t>
    </rPh>
    <rPh sb="11" eb="13">
      <t>コウジ</t>
    </rPh>
    <rPh sb="14" eb="16">
      <t>カンセイ</t>
    </rPh>
    <rPh sb="16" eb="17">
      <t>トドケ</t>
    </rPh>
    <rPh sb="18" eb="21">
      <t>セイキュウショ</t>
    </rPh>
    <phoneticPr fontId="5"/>
  </si>
  <si>
    <t>領収書、銀行等で振込したことが解る資料等</t>
    <phoneticPr fontId="5"/>
  </si>
  <si>
    <t>導入設備の保証書等の写し</t>
    <rPh sb="0" eb="2">
      <t>ドウニュウ</t>
    </rPh>
    <rPh sb="2" eb="4">
      <t>セツビ</t>
    </rPh>
    <rPh sb="5" eb="7">
      <t>ホショウ</t>
    </rPh>
    <rPh sb="7" eb="8">
      <t>ショ</t>
    </rPh>
    <rPh sb="8" eb="9">
      <t>ナド</t>
    </rPh>
    <rPh sb="10" eb="11">
      <t>ウツ</t>
    </rPh>
    <phoneticPr fontId="5"/>
  </si>
  <si>
    <r>
      <rPr>
        <sz val="12"/>
        <color rgb="FFFF0000"/>
        <rFont val="ＭＳ 明朝"/>
        <family val="1"/>
        <charset val="128"/>
      </rPr>
      <t>（工事を伴う場合）</t>
    </r>
    <r>
      <rPr>
        <sz val="12"/>
        <rFont val="ＭＳ 明朝"/>
        <family val="1"/>
        <charset val="128"/>
      </rPr>
      <t>完成図面等の写し</t>
    </r>
    <rPh sb="1" eb="3">
      <t>コウジ</t>
    </rPh>
    <rPh sb="4" eb="5">
      <t>トモナ</t>
    </rPh>
    <rPh sb="6" eb="8">
      <t>バアイ</t>
    </rPh>
    <rPh sb="9" eb="11">
      <t>カンセイ</t>
    </rPh>
    <rPh sb="11" eb="13">
      <t>ズメン</t>
    </rPh>
    <rPh sb="13" eb="14">
      <t>トウ</t>
    </rPh>
    <rPh sb="15" eb="16">
      <t>ウツ</t>
    </rPh>
    <phoneticPr fontId="5"/>
  </si>
  <si>
    <t>【添付書類】契約書または発注書、（工事）完成届、請求書、</t>
    <rPh sb="1" eb="3">
      <t>テンプ</t>
    </rPh>
    <rPh sb="3" eb="5">
      <t>ショルイ</t>
    </rPh>
    <phoneticPr fontId="5"/>
  </si>
  <si>
    <t>　　　　　　領収書、銀行等で振込したことが解る資料等</t>
    <phoneticPr fontId="5"/>
  </si>
  <si>
    <t>　　　　　　導入設備の保証書等の写し</t>
    <phoneticPr fontId="5"/>
  </si>
  <si>
    <t>　　　　　　（工事を伴う場合）完成図面等の写し</t>
    <rPh sb="7" eb="9">
      <t>コウジ</t>
    </rPh>
    <rPh sb="10" eb="11">
      <t>トモナ</t>
    </rPh>
    <rPh sb="12" eb="14">
      <t>バアイ</t>
    </rPh>
    <rPh sb="15" eb="17">
      <t>カンセイ</t>
    </rPh>
    <rPh sb="17" eb="19">
      <t>ズメン</t>
    </rPh>
    <rPh sb="19" eb="20">
      <t>トウ</t>
    </rPh>
    <rPh sb="21" eb="22">
      <t>ウツ</t>
    </rPh>
    <phoneticPr fontId="5"/>
  </si>
  <si>
    <t>過去に県から支払いを受けたことがない
または今回の振込先は初めて利用する
※URLは参考ページ</t>
    <rPh sb="0" eb="2">
      <t>カコ</t>
    </rPh>
    <rPh sb="3" eb="4">
      <t>ケン</t>
    </rPh>
    <rPh sb="6" eb="8">
      <t>シハラ</t>
    </rPh>
    <rPh sb="10" eb="11">
      <t>ウ</t>
    </rPh>
    <rPh sb="22" eb="24">
      <t>コンカイ</t>
    </rPh>
    <rPh sb="25" eb="27">
      <t>フリコミ</t>
    </rPh>
    <rPh sb="27" eb="28">
      <t>サキ</t>
    </rPh>
    <rPh sb="29" eb="30">
      <t>ハジ</t>
    </rPh>
    <rPh sb="32" eb="34">
      <t>リヨウ</t>
    </rPh>
    <rPh sb="42" eb="44">
      <t>サンコウ</t>
    </rPh>
    <phoneticPr fontId="5"/>
  </si>
  <si>
    <t>　１　住所の変更
　２　氏名の変更
　３　口座情報の変更
　４　その他（　　　　　　　　　　　　　　　　　　　　　　）</t>
    <rPh sb="3" eb="5">
      <t>ジュウショ</t>
    </rPh>
    <rPh sb="6" eb="8">
      <t>ヘンコウ</t>
    </rPh>
    <rPh sb="12" eb="14">
      <t>シメイ</t>
    </rPh>
    <rPh sb="15" eb="17">
      <t>ヘンコウ</t>
    </rPh>
    <rPh sb="21" eb="23">
      <t>コウザ</t>
    </rPh>
    <rPh sb="23" eb="25">
      <t>ジョウホウ</t>
    </rPh>
    <rPh sb="26" eb="28">
      <t>ヘンコウ</t>
    </rPh>
    <rPh sb="34" eb="35">
      <t>タ</t>
    </rPh>
    <phoneticPr fontId="35"/>
  </si>
  <si>
    <r>
      <rPr>
        <b/>
        <u/>
        <sz val="8"/>
        <color theme="1"/>
        <rFont val="ＭＳ Ｐゴシック"/>
        <family val="3"/>
        <charset val="128"/>
        <scheme val="minor"/>
      </rPr>
      <t>通帳のカナ名義</t>
    </r>
    <r>
      <rPr>
        <sz val="8"/>
        <color theme="1"/>
        <rFont val="ＭＳ Ｐゴシック"/>
        <family val="2"/>
        <charset val="128"/>
        <scheme val="minor"/>
      </rPr>
      <t>を記入してください。不明の場合は、金融機関に確認してください。</t>
    </r>
    <rPh sb="0" eb="2">
      <t>ツウチョウ</t>
    </rPh>
    <rPh sb="5" eb="7">
      <t>メイギ</t>
    </rPh>
    <rPh sb="8" eb="10">
      <t>キニュウ</t>
    </rPh>
    <rPh sb="17" eb="19">
      <t>フメイ</t>
    </rPh>
    <rPh sb="20" eb="22">
      <t>バアイ</t>
    </rPh>
    <rPh sb="24" eb="26">
      <t>キンユウ</t>
    </rPh>
    <rPh sb="26" eb="28">
      <t>キカン</t>
    </rPh>
    <rPh sb="29" eb="31">
      <t>カクニン</t>
    </rPh>
    <phoneticPr fontId="35"/>
  </si>
  <si>
    <t>潜熱回収型ガス給湯器</t>
    <rPh sb="0" eb="2">
      <t>センネツ</t>
    </rPh>
    <rPh sb="2" eb="5">
      <t>カイシュウガタ</t>
    </rPh>
    <rPh sb="7" eb="9">
      <t>キュウトウ</t>
    </rPh>
    <rPh sb="9" eb="10">
      <t>キ</t>
    </rPh>
    <phoneticPr fontId="5"/>
  </si>
  <si>
    <t>潜熱回収型石油給湯器</t>
    <rPh sb="0" eb="2">
      <t>センネツ</t>
    </rPh>
    <rPh sb="2" eb="5">
      <t>カイシュウガタ</t>
    </rPh>
    <rPh sb="5" eb="7">
      <t>セキユ</t>
    </rPh>
    <rPh sb="7" eb="9">
      <t>キュウトウ</t>
    </rPh>
    <rPh sb="9" eb="10">
      <t>キ</t>
    </rPh>
    <phoneticPr fontId="5"/>
  </si>
  <si>
    <t>電気ヒートポンプ・ガス瞬間式併用型給湯器</t>
    <rPh sb="0" eb="2">
      <t>デンキ</t>
    </rPh>
    <rPh sb="11" eb="13">
      <t>シュンカン</t>
    </rPh>
    <rPh sb="13" eb="14">
      <t>シキ</t>
    </rPh>
    <rPh sb="14" eb="17">
      <t>ヘイヨウガタ</t>
    </rPh>
    <rPh sb="17" eb="20">
      <t>キュウトウキ</t>
    </rPh>
    <phoneticPr fontId="5"/>
  </si>
  <si>
    <t>複層ガラス、真空ガラスおよびサッシ</t>
    <rPh sb="0" eb="2">
      <t>フクソウ</t>
    </rPh>
    <rPh sb="6" eb="8">
      <t>シンクウ</t>
    </rPh>
    <phoneticPr fontId="5"/>
  </si>
  <si>
    <t>太陽熱利用システム</t>
    <rPh sb="0" eb="2">
      <t>タイヨウ</t>
    </rPh>
    <rPh sb="2" eb="3">
      <t>ネツ</t>
    </rPh>
    <rPh sb="3" eb="5">
      <t>リヨウ</t>
    </rPh>
    <phoneticPr fontId="5"/>
  </si>
  <si>
    <t>石川県高齢者施設等省エネ投資支援事業費補助金</t>
    <rPh sb="0" eb="3">
      <t>イシカワケン</t>
    </rPh>
    <rPh sb="19" eb="22">
      <t>ホジョキン</t>
    </rPh>
    <phoneticPr fontId="5"/>
  </si>
  <si>
    <t>手入力してください</t>
    <rPh sb="0" eb="1">
      <t>テ</t>
    </rPh>
    <rPh sb="1" eb="3">
      <t>ニュウリョク</t>
    </rPh>
    <phoneticPr fontId="5"/>
  </si>
  <si>
    <t>介護老人保健施設　いしかわ苑</t>
    <rPh sb="0" eb="2">
      <t>カイゴ</t>
    </rPh>
    <rPh sb="2" eb="4">
      <t>ロウジン</t>
    </rPh>
    <rPh sb="4" eb="6">
      <t>ホケン</t>
    </rPh>
    <rPh sb="6" eb="8">
      <t>シセツ</t>
    </rPh>
    <rPh sb="13" eb="14">
      <t>エン</t>
    </rPh>
    <phoneticPr fontId="5"/>
  </si>
  <si>
    <t>一般用LED照明器具</t>
    <rPh sb="0" eb="3">
      <t>イッパンヨウ</t>
    </rPh>
    <rPh sb="6" eb="8">
      <t>ショウメイ</t>
    </rPh>
    <rPh sb="8" eb="10">
      <t>キグ</t>
    </rPh>
    <phoneticPr fontId="5"/>
  </si>
  <si>
    <t>○○社▲▲‐ Aシリーズ 5台
○○社▲▲‐Bシリーズ10台</t>
    <rPh sb="2" eb="3">
      <t>シャ</t>
    </rPh>
    <rPh sb="14" eb="15">
      <t>ダイ</t>
    </rPh>
    <rPh sb="18" eb="19">
      <t>シャ</t>
    </rPh>
    <rPh sb="29" eb="30">
      <t>ダイ</t>
    </rPh>
    <phoneticPr fontId="5"/>
  </si>
  <si>
    <t>別紙　試算表を参照</t>
    <rPh sb="0" eb="2">
      <t>ベッシ</t>
    </rPh>
    <rPh sb="3" eb="6">
      <t>シサンヒョウ</t>
    </rPh>
    <rPh sb="7" eb="9">
      <t>サンショウ</t>
    </rPh>
    <phoneticPr fontId="5"/>
  </si>
  <si>
    <t>▲▲商会株式会社</t>
    <rPh sb="2" eb="4">
      <t>ショウカイ</t>
    </rPh>
    <rPh sb="4" eb="6">
      <t>カブシキ</t>
    </rPh>
    <rPh sb="6" eb="8">
      <t>カイシャ</t>
    </rPh>
    <phoneticPr fontId="5"/>
  </si>
  <si>
    <t>年間削減額
（円）</t>
    <rPh sb="0" eb="2">
      <t>ネンカン</t>
    </rPh>
    <rPh sb="2" eb="4">
      <t>サクゲン</t>
    </rPh>
    <rPh sb="4" eb="5">
      <t>ガク</t>
    </rPh>
    <rPh sb="7" eb="8">
      <t>エン</t>
    </rPh>
    <phoneticPr fontId="5"/>
  </si>
  <si>
    <t>←見積書は複数者ご提出ください。※間に合わない場合は、概算見積１者でも結構です。</t>
    <rPh sb="1" eb="4">
      <t>ミツモリショ</t>
    </rPh>
    <rPh sb="5" eb="7">
      <t>フクスウ</t>
    </rPh>
    <rPh sb="7" eb="8">
      <t>シャ</t>
    </rPh>
    <rPh sb="9" eb="11">
      <t>テイシュツ</t>
    </rPh>
    <rPh sb="17" eb="18">
      <t>マ</t>
    </rPh>
    <rPh sb="19" eb="20">
      <t>ア</t>
    </rPh>
    <rPh sb="23" eb="25">
      <t>バアイ</t>
    </rPh>
    <rPh sb="27" eb="29">
      <t>ガイサン</t>
    </rPh>
    <rPh sb="29" eb="31">
      <t>ミツモリ</t>
    </rPh>
    <rPh sb="32" eb="33">
      <t>シャ</t>
    </rPh>
    <rPh sb="35" eb="37">
      <t>ケッコウ</t>
    </rPh>
    <phoneticPr fontId="5"/>
  </si>
  <si>
    <t>県からの指示があった場合に契約状況を報告する</t>
    <rPh sb="0" eb="1">
      <t>ケン</t>
    </rPh>
    <rPh sb="4" eb="6">
      <t>シジ</t>
    </rPh>
    <rPh sb="10" eb="12">
      <t>バアイ</t>
    </rPh>
    <rPh sb="13" eb="15">
      <t>ケイヤク</t>
    </rPh>
    <rPh sb="15" eb="17">
      <t>ジョウキョウ</t>
    </rPh>
    <rPh sb="18" eb="20">
      <t>ホウコク</t>
    </rPh>
    <phoneticPr fontId="5"/>
  </si>
  <si>
    <t>←交付申請時に見積書を2者以上提出していない場合、</t>
    <rPh sb="1" eb="3">
      <t>コウフ</t>
    </rPh>
    <rPh sb="3" eb="6">
      <t>シンセイジ</t>
    </rPh>
    <rPh sb="7" eb="9">
      <t>ミツモリ</t>
    </rPh>
    <rPh sb="9" eb="10">
      <t>ショ</t>
    </rPh>
    <rPh sb="12" eb="13">
      <t>シャ</t>
    </rPh>
    <rPh sb="13" eb="15">
      <t>イジョウ</t>
    </rPh>
    <rPh sb="15" eb="17">
      <t>テイシュツ</t>
    </rPh>
    <rPh sb="22" eb="24">
      <t>バアイ</t>
    </rPh>
    <phoneticPr fontId="5"/>
  </si>
  <si>
    <t>　実績報告時に提出してください。</t>
    <rPh sb="7" eb="9">
      <t>テイシュツ</t>
    </rPh>
    <phoneticPr fontId="5"/>
  </si>
  <si>
    <t>見積書・見積内訳書の写し （２者以上）
※交付申請時に間に合わない場合は、概算見積のみでも可
　但し、その場合は実績報告書提出時に、複数者分を提出すること</t>
    <rPh sb="10" eb="11">
      <t>ウツ</t>
    </rPh>
    <rPh sb="15" eb="16">
      <t>シャ</t>
    </rPh>
    <rPh sb="16" eb="18">
      <t>イジョウ</t>
    </rPh>
    <rPh sb="21" eb="23">
      <t>コウフ</t>
    </rPh>
    <rPh sb="23" eb="26">
      <t>シンセイジ</t>
    </rPh>
    <rPh sb="27" eb="28">
      <t>マ</t>
    </rPh>
    <rPh sb="29" eb="30">
      <t>ア</t>
    </rPh>
    <rPh sb="33" eb="35">
      <t>バアイ</t>
    </rPh>
    <rPh sb="37" eb="39">
      <t>ガイサン</t>
    </rPh>
    <rPh sb="39" eb="41">
      <t>ミツモリ</t>
    </rPh>
    <rPh sb="45" eb="46">
      <t>カ</t>
    </rPh>
    <rPh sb="48" eb="49">
      <t>タダ</t>
    </rPh>
    <rPh sb="53" eb="55">
      <t>バアイ</t>
    </rPh>
    <rPh sb="56" eb="58">
      <t>ジッセキ</t>
    </rPh>
    <rPh sb="58" eb="60">
      <t>ホウコク</t>
    </rPh>
    <rPh sb="60" eb="61">
      <t>ショ</t>
    </rPh>
    <rPh sb="61" eb="63">
      <t>テイシュツ</t>
    </rPh>
    <rPh sb="63" eb="64">
      <t>ジ</t>
    </rPh>
    <rPh sb="66" eb="68">
      <t>フクスウ</t>
    </rPh>
    <rPh sb="68" eb="69">
      <t>シャ</t>
    </rPh>
    <rPh sb="69" eb="70">
      <t>ブン</t>
    </rPh>
    <rPh sb="71" eb="73">
      <t>テイシュツ</t>
    </rPh>
    <phoneticPr fontId="5"/>
  </si>
  <si>
    <t>←手入力</t>
    <rPh sb="1" eb="2">
      <t>テ</t>
    </rPh>
    <rPh sb="2" eb="4">
      <t>ニュウリョク</t>
    </rPh>
    <phoneticPr fontId="5"/>
  </si>
  <si>
    <t>省エネ効果　：　年間想定削減電気量・燃料費×単価、太陽光の場合は年間想定発電量×単価
※概算額で構わないので、できる限り記載すること
※導入削減効果（年間削減額×耐用年数（目安））は参考値</t>
    <rPh sb="0" eb="1">
      <t>ショウ</t>
    </rPh>
    <rPh sb="3" eb="5">
      <t>コウカ</t>
    </rPh>
    <rPh sb="8" eb="10">
      <t>ネンカン</t>
    </rPh>
    <rPh sb="12" eb="14">
      <t>サクゲン</t>
    </rPh>
    <rPh sb="14" eb="17">
      <t>デンキリョウ</t>
    </rPh>
    <rPh sb="18" eb="21">
      <t>ネンリョウヒ</t>
    </rPh>
    <rPh sb="22" eb="24">
      <t>タンカ</t>
    </rPh>
    <rPh sb="25" eb="28">
      <t>タイヨウコウ</t>
    </rPh>
    <rPh sb="29" eb="31">
      <t>バアイ</t>
    </rPh>
    <rPh sb="32" eb="34">
      <t>ネンカン</t>
    </rPh>
    <rPh sb="36" eb="39">
      <t>ハツデンリョウ</t>
    </rPh>
    <rPh sb="40" eb="42">
      <t>タンカ</t>
    </rPh>
    <rPh sb="44" eb="47">
      <t>ガイサンガク</t>
    </rPh>
    <rPh sb="48" eb="49">
      <t>カマ</t>
    </rPh>
    <rPh sb="58" eb="59">
      <t>カギ</t>
    </rPh>
    <rPh sb="60" eb="62">
      <t>キサイ</t>
    </rPh>
    <rPh sb="68" eb="70">
      <t>ドウニュウ</t>
    </rPh>
    <rPh sb="70" eb="72">
      <t>サクゲン</t>
    </rPh>
    <rPh sb="72" eb="74">
      <t>コウカ</t>
    </rPh>
    <rPh sb="75" eb="77">
      <t>ネンカン</t>
    </rPh>
    <rPh sb="77" eb="79">
      <t>サクゲン</t>
    </rPh>
    <rPh sb="79" eb="80">
      <t>ガク</t>
    </rPh>
    <rPh sb="81" eb="83">
      <t>タイヨウ</t>
    </rPh>
    <rPh sb="83" eb="85">
      <t>ネンスウ</t>
    </rPh>
    <rPh sb="86" eb="88">
      <t>メヤス</t>
    </rPh>
    <rPh sb="91" eb="93">
      <t>サンコウ</t>
    </rPh>
    <rPh sb="93" eb="94">
      <t>チ</t>
    </rPh>
    <phoneticPr fontId="5"/>
  </si>
  <si>
    <r>
      <t xml:space="preserve">年間削減額
</t>
    </r>
    <r>
      <rPr>
        <b/>
        <sz val="12"/>
        <rFont val="ＭＳ Ｐゴシック"/>
        <family val="3"/>
        <charset val="128"/>
      </rPr>
      <t>（円）</t>
    </r>
    <rPh sb="0" eb="2">
      <t>ネンカン</t>
    </rPh>
    <rPh sb="2" eb="4">
      <t>サクゲン</t>
    </rPh>
    <rPh sb="4" eb="5">
      <t>ガク</t>
    </rPh>
    <rPh sb="7" eb="8">
      <t>エン</t>
    </rPh>
    <phoneticPr fontId="5"/>
  </si>
  <si>
    <t>耐用年数（法定耐用年数を参照）</t>
    <rPh sb="0" eb="2">
      <t>タイヨウ</t>
    </rPh>
    <rPh sb="2" eb="4">
      <t>ネンスウ</t>
    </rPh>
    <rPh sb="5" eb="7">
      <t>ホウテイ</t>
    </rPh>
    <rPh sb="7" eb="9">
      <t>タイヨウ</t>
    </rPh>
    <rPh sb="9" eb="11">
      <t>ネンスウ</t>
    </rPh>
    <rPh sb="12" eb="14">
      <t>サンショウ</t>
    </rPh>
    <phoneticPr fontId="5"/>
  </si>
  <si>
    <t>省エネ効果　：　年間想定削減電気量・燃料費×単価　（太陽光の場合は年間想定発電量×単価）
※概算額で構わないので、できる限り記載すること
※導入削減効果　（年間削減額×耐用年数（目安））　は参考値</t>
    <rPh sb="0" eb="1">
      <t>ショウ</t>
    </rPh>
    <rPh sb="3" eb="5">
      <t>コウカ</t>
    </rPh>
    <rPh sb="8" eb="10">
      <t>ネンカン</t>
    </rPh>
    <rPh sb="12" eb="14">
      <t>サクゲン</t>
    </rPh>
    <rPh sb="14" eb="17">
      <t>デンキリョウ</t>
    </rPh>
    <rPh sb="18" eb="21">
      <t>ネンリョウヒ</t>
    </rPh>
    <rPh sb="22" eb="24">
      <t>タンカ</t>
    </rPh>
    <rPh sb="26" eb="29">
      <t>タイヨウコウ</t>
    </rPh>
    <rPh sb="30" eb="32">
      <t>バアイ</t>
    </rPh>
    <rPh sb="33" eb="35">
      <t>ネンカン</t>
    </rPh>
    <rPh sb="37" eb="40">
      <t>ハツデンリョウ</t>
    </rPh>
    <rPh sb="41" eb="43">
      <t>タンカ</t>
    </rPh>
    <rPh sb="46" eb="49">
      <t>ガイサンガク</t>
    </rPh>
    <rPh sb="50" eb="51">
      <t>カマ</t>
    </rPh>
    <rPh sb="60" eb="61">
      <t>カギ</t>
    </rPh>
    <rPh sb="62" eb="64">
      <t>キサイ</t>
    </rPh>
    <rPh sb="70" eb="72">
      <t>ドウニュウ</t>
    </rPh>
    <rPh sb="72" eb="74">
      <t>サクゲン</t>
    </rPh>
    <rPh sb="74" eb="76">
      <t>コウカ</t>
    </rPh>
    <rPh sb="78" eb="80">
      <t>ネンカン</t>
    </rPh>
    <rPh sb="80" eb="82">
      <t>サクゲン</t>
    </rPh>
    <rPh sb="82" eb="83">
      <t>ガク</t>
    </rPh>
    <rPh sb="84" eb="86">
      <t>タイヨウ</t>
    </rPh>
    <rPh sb="86" eb="88">
      <t>ネンスウ</t>
    </rPh>
    <rPh sb="89" eb="91">
      <t>メヤス</t>
    </rPh>
    <rPh sb="95" eb="97">
      <t>サンコウ</t>
    </rPh>
    <rPh sb="97" eb="98">
      <t>チ</t>
    </rPh>
    <phoneticPr fontId="5"/>
  </si>
  <si>
    <t>病床数・定員
（病院、入所施設
のみ記載）</t>
    <rPh sb="0" eb="3">
      <t>ビョウショウスウ</t>
    </rPh>
    <rPh sb="4" eb="6">
      <t>テイイン</t>
    </rPh>
    <rPh sb="8" eb="10">
      <t>ビョウイン</t>
    </rPh>
    <rPh sb="11" eb="13">
      <t>ニュウショ</t>
    </rPh>
    <rPh sb="13" eb="15">
      <t>シセツ</t>
    </rPh>
    <phoneticPr fontId="5"/>
  </si>
  <si>
    <t>令和　年　月　日</t>
    <rPh sb="0" eb="2">
      <t>レイワ</t>
    </rPh>
    <rPh sb="3" eb="4">
      <t>ネン</t>
    </rPh>
    <rPh sb="5" eb="6">
      <t>ガツ</t>
    </rPh>
    <rPh sb="7" eb="8">
      <t>ニチ</t>
    </rPh>
    <phoneticPr fontId="5"/>
  </si>
  <si>
    <t>‐</t>
  </si>
  <si>
    <t/>
  </si>
  <si>
    <t>　</t>
  </si>
  <si>
    <t>R5.11.30までに交付申請する</t>
    <rPh sb="11" eb="15">
      <t>コウフシンセイ</t>
    </rPh>
    <phoneticPr fontId="5"/>
  </si>
  <si>
    <t>事業を翌年度に繰り越しする
※R5年度は原則使用しない</t>
    <rPh sb="0" eb="2">
      <t>ジギョウ</t>
    </rPh>
    <rPh sb="3" eb="6">
      <t>ヨクネンド</t>
    </rPh>
    <rPh sb="7" eb="8">
      <t>ク</t>
    </rPh>
    <rPh sb="9" eb="10">
      <t>コ</t>
    </rPh>
    <rPh sb="17" eb="19">
      <t>ネンド</t>
    </rPh>
    <rPh sb="20" eb="22">
      <t>ゲンソク</t>
    </rPh>
    <rPh sb="22" eb="24">
      <t>シヨウ</t>
    </rPh>
    <phoneticPr fontId="5"/>
  </si>
  <si>
    <t xml:space="preserve">事業が完了した
※完了から30日以内、かつ令和6年2月29日まで
</t>
    <rPh sb="3" eb="5">
      <t>カンリョウ</t>
    </rPh>
    <rPh sb="10" eb="12">
      <t>カンリョウ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</si>
</sst>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DBNum3]ggge&quot;年&quot;m&quot;月&quot;d&quot;日&quot;"/>
    <numFmt numFmtId="177" formatCode="[DBNum3]#"/>
    <numFmt numFmtId="178" formatCode="[DBNum3]#,###"/>
    <numFmt numFmtId="179" formatCode="#,##0&quot;円&quot;"/>
    <numFmt numFmtId="180" formatCode="[DBNum3]#,##0"/>
    <numFmt numFmtId="181" formatCode="[$-411]ge\.m\.d;@"/>
    <numFmt numFmtId="182" formatCode="#&quot;年&quot;"/>
    <numFmt numFmtId="183" formatCode="#,##0&quot;円&quot;;[Red]\-#,##0&quot;円&quot;"/>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2"/>
      <name val="ＭＳ 明朝"/>
      <family val="1"/>
      <charset val="128"/>
    </font>
    <font>
      <sz val="12"/>
      <color theme="1"/>
      <name val="ＭＳ 明朝"/>
      <family val="1"/>
      <charset val="128"/>
    </font>
    <font>
      <b/>
      <sz val="12"/>
      <name val="ＭＳ 明朝"/>
      <family val="1"/>
      <charset val="128"/>
    </font>
    <font>
      <b/>
      <sz val="12"/>
      <color theme="1"/>
      <name val="ＭＳ 明朝"/>
      <family val="1"/>
      <charset val="128"/>
    </font>
    <font>
      <sz val="12"/>
      <color rgb="FFFF0000"/>
      <name val="ＭＳ 明朝"/>
      <family val="1"/>
      <charset val="128"/>
    </font>
    <font>
      <sz val="10"/>
      <name val="ＭＳ 明朝"/>
      <family val="1"/>
      <charset val="128"/>
    </font>
    <font>
      <b/>
      <sz val="12"/>
      <color rgb="FFFF0000"/>
      <name val="ＭＳ 明朝"/>
      <family val="1"/>
      <charset val="128"/>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0"/>
      <name val="ＭＳ Ｐゴシック"/>
      <family val="3"/>
      <charset val="128"/>
    </font>
    <font>
      <sz val="26"/>
      <color theme="1"/>
      <name val="ＭＳ ゴシック"/>
      <family val="3"/>
      <charset val="128"/>
    </font>
    <font>
      <sz val="12"/>
      <color theme="1"/>
      <name val="ＭＳ Ｐゴシック"/>
      <family val="3"/>
      <charset val="128"/>
      <scheme val="minor"/>
    </font>
    <font>
      <sz val="22"/>
      <color theme="1"/>
      <name val="ＭＳ ゴシック"/>
      <family val="3"/>
      <charset val="128"/>
    </font>
    <font>
      <sz val="22"/>
      <color theme="1"/>
      <name val="ＭＳ Ｐゴシック"/>
      <family val="3"/>
      <charset val="128"/>
      <scheme val="minor"/>
    </font>
    <font>
      <sz val="14"/>
      <name val="ＭＳ Ｐゴシック"/>
      <family val="3"/>
      <charset val="128"/>
    </font>
    <font>
      <sz val="12"/>
      <name val="ＭＳ Ｐゴシック"/>
      <family val="3"/>
      <charset val="128"/>
    </font>
    <font>
      <b/>
      <sz val="14"/>
      <name val="ＭＳ Ｐゴシック"/>
      <family val="3"/>
      <charset val="128"/>
    </font>
    <font>
      <b/>
      <sz val="12"/>
      <name val="ＭＳ Ｐゴシック"/>
      <family val="3"/>
      <charset val="128"/>
    </font>
    <font>
      <sz val="18"/>
      <name val="ＭＳ Ｐゴシック"/>
      <family val="3"/>
      <charset val="128"/>
    </font>
    <font>
      <b/>
      <sz val="14"/>
      <color rgb="FFFF0000"/>
      <name val="ＭＳ Ｐゴシック"/>
      <family val="3"/>
      <charset val="128"/>
      <scheme val="minor"/>
    </font>
    <font>
      <b/>
      <sz val="11"/>
      <color rgb="FFFF0000"/>
      <name val="ＭＳ Ｐゴシック"/>
      <family val="3"/>
      <charset val="128"/>
    </font>
    <font>
      <b/>
      <sz val="16"/>
      <color indexed="81"/>
      <name val="MS P ゴシック"/>
      <family val="3"/>
      <charset val="128"/>
    </font>
    <font>
      <sz val="12"/>
      <color rgb="FFFF0000"/>
      <name val="ＭＳ Ｐゴシック"/>
      <family val="3"/>
      <charset val="128"/>
    </font>
    <font>
      <sz val="11"/>
      <color theme="0"/>
      <name val="ＭＳ Ｐゴシック"/>
      <family val="3"/>
      <charset val="128"/>
      <scheme val="minor"/>
    </font>
    <font>
      <b/>
      <sz val="11"/>
      <color rgb="FFFF0000"/>
      <name val="ＭＳ ゴシック"/>
      <family val="3"/>
      <charset val="128"/>
    </font>
    <font>
      <sz val="10"/>
      <color rgb="FFFF0000"/>
      <name val="ＭＳ Ｐゴシック"/>
      <family val="3"/>
      <charset val="128"/>
    </font>
    <font>
      <b/>
      <sz val="9"/>
      <color indexed="81"/>
      <name val="MS P ゴシック"/>
      <family val="3"/>
      <charset val="128"/>
    </font>
    <font>
      <sz val="10"/>
      <color theme="1"/>
      <name val="ＭＳ Ｐゴシック"/>
      <family val="2"/>
      <charset val="128"/>
      <scheme val="minor"/>
    </font>
    <font>
      <sz val="6"/>
      <name val="ＭＳ Ｐゴシック"/>
      <family val="2"/>
      <charset val="128"/>
      <scheme val="minor"/>
    </font>
    <font>
      <sz val="20"/>
      <color theme="1"/>
      <name val="ＭＳ Ｐゴシック"/>
      <family val="3"/>
      <charset val="128"/>
      <scheme val="minor"/>
    </font>
    <font>
      <sz val="14"/>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7"/>
      <color theme="1"/>
      <name val="ＭＳ Ｐゴシック"/>
      <family val="3"/>
      <charset val="128"/>
      <scheme val="minor"/>
    </font>
    <font>
      <sz val="12"/>
      <color theme="1"/>
      <name val="ＭＳ Ｐ明朝"/>
      <family val="1"/>
      <charset val="128"/>
    </font>
    <font>
      <sz val="13"/>
      <color theme="1"/>
      <name val="ＭＳ Ｐ明朝"/>
      <family val="1"/>
      <charset val="128"/>
    </font>
    <font>
      <sz val="11"/>
      <color theme="1"/>
      <name val="ＭＳ Ｐ明朝"/>
      <family val="1"/>
      <charset val="128"/>
    </font>
    <font>
      <sz val="15"/>
      <color theme="1"/>
      <name val="ＭＳ Ｐ明朝"/>
      <family val="1"/>
      <charset val="128"/>
    </font>
    <font>
      <sz val="9"/>
      <color theme="1"/>
      <name val="ＭＳ Ｐゴシック"/>
      <family val="3"/>
      <charset val="128"/>
    </font>
    <font>
      <sz val="7"/>
      <color theme="1"/>
      <name val="ＭＳ Ｐゴシック"/>
      <family val="2"/>
      <charset val="128"/>
      <scheme val="minor"/>
    </font>
    <font>
      <sz val="8"/>
      <color theme="1"/>
      <name val="ＭＳ Ｐゴシック"/>
      <family val="3"/>
      <charset val="128"/>
      <scheme val="minor"/>
    </font>
    <font>
      <sz val="14"/>
      <color theme="1"/>
      <name val="ＭＳ Ｐ明朝"/>
      <family val="1"/>
      <charset val="128"/>
    </font>
    <font>
      <b/>
      <sz val="9"/>
      <color theme="1"/>
      <name val="ＭＳ Ｐゴシック"/>
      <family val="3"/>
      <charset val="128"/>
      <scheme val="minor"/>
    </font>
    <font>
      <u/>
      <sz val="11"/>
      <color theme="1"/>
      <name val="ＭＳ Ｐゴシック"/>
      <family val="3"/>
      <charset val="128"/>
      <scheme val="minor"/>
    </font>
    <font>
      <sz val="11"/>
      <color theme="1"/>
      <name val="ＭＳ ゴシック"/>
      <family val="3"/>
      <charset val="128"/>
    </font>
    <font>
      <b/>
      <u/>
      <sz val="8"/>
      <color theme="1"/>
      <name val="ＭＳ Ｐゴシック"/>
      <family val="3"/>
      <charset val="128"/>
      <scheme val="minor"/>
    </font>
    <font>
      <u/>
      <sz val="14"/>
      <color theme="1"/>
      <name val="ＭＳ ゴシック"/>
      <family val="3"/>
      <charset val="128"/>
    </font>
    <font>
      <b/>
      <sz val="12"/>
      <color theme="1"/>
      <name val="ＭＳ ゴシック"/>
      <family val="3"/>
      <charset val="128"/>
    </font>
    <font>
      <u/>
      <sz val="11"/>
      <color theme="1"/>
      <name val="ＭＳ ゴシック"/>
      <family val="3"/>
      <charset val="128"/>
    </font>
    <font>
      <u/>
      <sz val="11"/>
      <color theme="1"/>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s>
  <borders count="106">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8"/>
      </bottom>
      <diagonal/>
    </border>
    <border diagonalDown="1">
      <left style="thin">
        <color indexed="64"/>
      </left>
      <right style="thin">
        <color indexed="64"/>
      </right>
      <top style="thin">
        <color indexed="64"/>
      </top>
      <bottom style="thin">
        <color indexed="64"/>
      </bottom>
      <diagonal style="thin">
        <color indexed="8"/>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bottom/>
      <diagonal/>
    </border>
    <border>
      <left style="hair">
        <color indexed="64"/>
      </left>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dotted">
        <color indexed="64"/>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top style="dotted">
        <color indexed="64"/>
      </top>
      <bottom/>
      <diagonal/>
    </border>
    <border>
      <left/>
      <right style="thin">
        <color indexed="64"/>
      </right>
      <top style="dotted">
        <color indexed="64"/>
      </top>
      <bottom/>
      <diagonal/>
    </border>
    <border>
      <left style="dotted">
        <color indexed="64"/>
      </left>
      <right/>
      <top style="hair">
        <color indexed="64"/>
      </top>
      <bottom/>
      <diagonal/>
    </border>
    <border>
      <left/>
      <right/>
      <top style="hair">
        <color indexed="64"/>
      </top>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right/>
      <top/>
      <bottom style="dotted">
        <color indexed="64"/>
      </bottom>
      <diagonal/>
    </border>
    <border>
      <left style="dotted">
        <color indexed="64"/>
      </left>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hair">
        <color indexed="64"/>
      </left>
      <right/>
      <top style="dotted">
        <color indexed="64"/>
      </top>
      <bottom/>
      <diagonal/>
    </border>
    <border>
      <left style="hair">
        <color indexed="64"/>
      </left>
      <right style="dotted">
        <color indexed="64"/>
      </right>
      <top style="dotted">
        <color indexed="64"/>
      </top>
      <bottom/>
      <diagonal/>
    </border>
    <border>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top style="dotted">
        <color indexed="64"/>
      </top>
      <bottom style="hair">
        <color indexed="64"/>
      </bottom>
      <diagonal/>
    </border>
    <border>
      <left/>
      <right style="dotted">
        <color indexed="64"/>
      </right>
      <top style="dotted">
        <color indexed="64"/>
      </top>
      <bottom/>
      <diagonal/>
    </border>
    <border>
      <left style="dotted">
        <color indexed="64"/>
      </left>
      <right style="hair">
        <color indexed="64"/>
      </right>
      <top style="dotted">
        <color indexed="64"/>
      </top>
      <bottom style="hair">
        <color indexed="64"/>
      </bottom>
      <diagonal/>
    </border>
    <border>
      <left style="dotted">
        <color indexed="64"/>
      </left>
      <right/>
      <top/>
      <bottom/>
      <diagonal/>
    </border>
    <border>
      <left style="hair">
        <color indexed="64"/>
      </left>
      <right/>
      <top/>
      <bottom/>
      <diagonal/>
    </border>
    <border>
      <left style="hair">
        <color indexed="64"/>
      </left>
      <right style="dotted">
        <color indexed="64"/>
      </right>
      <top/>
      <bottom/>
      <diagonal/>
    </border>
    <border>
      <left style="hair">
        <color indexed="64"/>
      </left>
      <right style="hair">
        <color indexed="64"/>
      </right>
      <top style="hair">
        <color indexed="64"/>
      </top>
      <bottom style="hair">
        <color indexed="64"/>
      </bottom>
      <diagonal/>
    </border>
    <border>
      <left/>
      <right style="dotted">
        <color indexed="64"/>
      </right>
      <top/>
      <bottom/>
      <diagonal/>
    </border>
    <border>
      <left style="dotted">
        <color indexed="64"/>
      </left>
      <right style="hair">
        <color indexed="64"/>
      </right>
      <top style="hair">
        <color indexed="64"/>
      </top>
      <bottom style="hair">
        <color indexed="64"/>
      </bottom>
      <diagonal/>
    </border>
    <border>
      <left style="hair">
        <color indexed="64"/>
      </left>
      <right/>
      <top/>
      <bottom style="dotted">
        <color indexed="64"/>
      </bottom>
      <diagonal/>
    </border>
    <border>
      <left style="hair">
        <color indexed="64"/>
      </left>
      <right style="dotted">
        <color indexed="64"/>
      </right>
      <top/>
      <bottom style="dotted">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dotted">
        <color indexed="64"/>
      </left>
      <right style="hair">
        <color indexed="64"/>
      </right>
      <top style="hair">
        <color indexed="64"/>
      </top>
      <bottom/>
      <diagonal/>
    </border>
    <border>
      <left/>
      <right style="dotted">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hair">
        <color indexed="64"/>
      </left>
      <right style="dotted">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dotted">
        <color indexed="64"/>
      </left>
      <right style="hair">
        <color indexed="64"/>
      </right>
      <top style="dotted">
        <color indexed="64"/>
      </top>
      <bottom style="thin">
        <color indexed="64"/>
      </bottom>
      <diagonal/>
    </border>
    <border>
      <left/>
      <right style="hair">
        <color indexed="64"/>
      </right>
      <top/>
      <bottom/>
      <diagonal/>
    </border>
    <border>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13" fillId="0" borderId="0"/>
    <xf numFmtId="0" fontId="14" fillId="0" borderId="0" applyNumberFormat="0" applyFill="0" applyBorder="0" applyAlignment="0" applyProtection="0">
      <alignment vertical="center"/>
    </xf>
    <xf numFmtId="0" fontId="15" fillId="0" borderId="0">
      <alignment vertical="center"/>
    </xf>
    <xf numFmtId="0" fontId="1" fillId="0" borderId="0">
      <alignment vertical="center"/>
    </xf>
  </cellStyleXfs>
  <cellXfs count="53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6" fillId="0" borderId="0" xfId="0" applyFont="1" applyAlignment="1">
      <alignment vertical="center"/>
    </xf>
    <xf numFmtId="0" fontId="7" fillId="0" borderId="0" xfId="0" applyFont="1">
      <alignment vertical="center"/>
    </xf>
    <xf numFmtId="0" fontId="10" fillId="0" borderId="0" xfId="0" applyFont="1" applyAlignment="1">
      <alignment vertical="center"/>
    </xf>
    <xf numFmtId="0" fontId="6" fillId="0" borderId="0" xfId="0" applyFont="1">
      <alignment vertical="center"/>
    </xf>
    <xf numFmtId="0" fontId="9" fillId="0" borderId="0" xfId="0" applyFont="1" applyAlignment="1">
      <alignment vertical="center"/>
    </xf>
    <xf numFmtId="0" fontId="6" fillId="0" borderId="0" xfId="0" applyFont="1">
      <alignment vertical="center"/>
    </xf>
    <xf numFmtId="0" fontId="7" fillId="0" borderId="0" xfId="0" applyFont="1">
      <alignment vertical="center"/>
    </xf>
    <xf numFmtId="0" fontId="10" fillId="0" borderId="0" xfId="0" applyFont="1">
      <alignment vertical="center"/>
    </xf>
    <xf numFmtId="0" fontId="7" fillId="0" borderId="0" xfId="0" applyFont="1">
      <alignment vertical="center"/>
    </xf>
    <xf numFmtId="0" fontId="11" fillId="0" borderId="0" xfId="0" applyFont="1">
      <alignment vertical="center"/>
    </xf>
    <xf numFmtId="0" fontId="6" fillId="0" borderId="0" xfId="0" applyFont="1">
      <alignment vertical="center"/>
    </xf>
    <xf numFmtId="0" fontId="6" fillId="0" borderId="0" xfId="0" applyFont="1" applyAlignment="1">
      <alignment horizontal="distributed" vertical="center"/>
    </xf>
    <xf numFmtId="0" fontId="6" fillId="0" borderId="0" xfId="0" applyFont="1" applyAlignment="1">
      <alignment horizontal="left" vertical="center"/>
    </xf>
    <xf numFmtId="0" fontId="8" fillId="0" borderId="0" xfId="0" applyFont="1" applyAlignment="1">
      <alignment horizontal="center" vertical="center"/>
    </xf>
    <xf numFmtId="49" fontId="6" fillId="0" borderId="0" xfId="0" applyNumberFormat="1" applyFont="1" applyAlignment="1">
      <alignment vertical="center"/>
    </xf>
    <xf numFmtId="49" fontId="6" fillId="0" borderId="0" xfId="0" applyNumberFormat="1" applyFont="1">
      <alignment vertical="center"/>
    </xf>
    <xf numFmtId="49" fontId="11" fillId="0" borderId="0" xfId="0" applyNumberFormat="1" applyFont="1">
      <alignment vertical="center"/>
    </xf>
    <xf numFmtId="0" fontId="6" fillId="0" borderId="1" xfId="0" applyFont="1" applyBorder="1" applyAlignment="1">
      <alignment vertical="center"/>
    </xf>
    <xf numFmtId="0" fontId="6" fillId="0" borderId="0" xfId="0" applyFont="1">
      <alignment vertical="center"/>
    </xf>
    <xf numFmtId="0" fontId="6" fillId="0" borderId="0" xfId="0" applyFont="1" applyAlignment="1">
      <alignment horizontal="center" vertical="center"/>
    </xf>
    <xf numFmtId="0" fontId="8" fillId="0" borderId="0" xfId="0" applyFont="1" applyAlignment="1">
      <alignment horizontal="left" vertical="center"/>
    </xf>
    <xf numFmtId="0" fontId="6" fillId="0" borderId="0" xfId="0" applyFont="1" applyAlignment="1">
      <alignment horizontal="right" vertical="center"/>
    </xf>
    <xf numFmtId="0" fontId="8" fillId="0" borderId="0" xfId="0" applyFont="1" applyAlignment="1">
      <alignment vertical="center"/>
    </xf>
    <xf numFmtId="0" fontId="6" fillId="0" borderId="0" xfId="0" applyFont="1" applyAlignment="1">
      <alignment vertical="center"/>
    </xf>
    <xf numFmtId="0" fontId="6" fillId="0" borderId="0" xfId="0" applyFont="1">
      <alignment vertical="center"/>
    </xf>
    <xf numFmtId="0" fontId="6" fillId="0" borderId="0" xfId="0" applyFont="1" applyAlignment="1">
      <alignment vertical="center"/>
    </xf>
    <xf numFmtId="0" fontId="6" fillId="0" borderId="0" xfId="0" applyFont="1" applyFill="1">
      <alignment vertical="center"/>
    </xf>
    <xf numFmtId="0" fontId="7" fillId="0" borderId="0" xfId="0" applyFont="1" applyFill="1">
      <alignment vertical="center"/>
    </xf>
    <xf numFmtId="0" fontId="6" fillId="0" borderId="0" xfId="0" applyFont="1" applyAlignment="1">
      <alignment vertical="top" wrapText="1"/>
    </xf>
    <xf numFmtId="38" fontId="6" fillId="0" borderId="0" xfId="2" applyFont="1">
      <alignment vertical="center"/>
    </xf>
    <xf numFmtId="0" fontId="0" fillId="0" borderId="0" xfId="0" applyFont="1">
      <alignment vertical="center"/>
    </xf>
    <xf numFmtId="0" fontId="12" fillId="0" borderId="0" xfId="0" applyFo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15" fillId="0" borderId="0" xfId="6">
      <alignment vertical="center"/>
    </xf>
    <xf numFmtId="0" fontId="16" fillId="0" borderId="0" xfId="0" applyFont="1">
      <alignment vertical="center"/>
    </xf>
    <xf numFmtId="0" fontId="17" fillId="0" borderId="0" xfId="6" applyFont="1" applyAlignment="1">
      <alignment horizontal="right"/>
    </xf>
    <xf numFmtId="0" fontId="17" fillId="0" borderId="0" xfId="6" applyFont="1" applyAlignment="1">
      <alignment vertical="center" shrinkToFit="1"/>
    </xf>
    <xf numFmtId="0" fontId="15" fillId="0" borderId="0" xfId="6" applyNumberFormat="1" applyAlignment="1">
      <alignment vertical="center" shrinkToFit="1"/>
    </xf>
    <xf numFmtId="0" fontId="18" fillId="0" borderId="0" xfId="6" applyFont="1">
      <alignment vertical="center"/>
    </xf>
    <xf numFmtId="0" fontId="15" fillId="0" borderId="0" xfId="6" applyBorder="1">
      <alignment vertical="center"/>
    </xf>
    <xf numFmtId="0" fontId="20" fillId="0" borderId="0" xfId="6" applyNumberFormat="1" applyFont="1" applyBorder="1" applyAlignment="1">
      <alignment vertical="center" shrinkToFit="1"/>
    </xf>
    <xf numFmtId="179" fontId="23" fillId="0" borderId="0" xfId="0" applyNumberFormat="1" applyFont="1" applyAlignment="1">
      <alignment horizontal="center" vertical="center"/>
    </xf>
    <xf numFmtId="0" fontId="23" fillId="0" borderId="0" xfId="0" applyFont="1" applyAlignment="1">
      <alignment horizontal="center" vertical="center"/>
    </xf>
    <xf numFmtId="179" fontId="23" fillId="0" borderId="0" xfId="0" applyNumberFormat="1" applyFont="1" applyAlignment="1">
      <alignment horizontal="left" vertical="center"/>
    </xf>
    <xf numFmtId="179" fontId="22" fillId="0" borderId="0" xfId="0" applyNumberFormat="1" applyFont="1" applyAlignment="1">
      <alignment horizontal="left" vertical="center"/>
    </xf>
    <xf numFmtId="0" fontId="6" fillId="0" borderId="0" xfId="0" applyFont="1">
      <alignment vertical="center"/>
    </xf>
    <xf numFmtId="0" fontId="6" fillId="0" borderId="0" xfId="0" applyFont="1" applyAlignment="1">
      <alignment horizontal="distributed" vertical="center"/>
    </xf>
    <xf numFmtId="0" fontId="6" fillId="0" borderId="0" xfId="0" applyFont="1" applyAlignment="1">
      <alignment horizontal="center" vertical="center"/>
    </xf>
    <xf numFmtId="0" fontId="8" fillId="0" borderId="0" xfId="0" applyFont="1" applyAlignment="1">
      <alignment horizontal="center" vertical="center"/>
    </xf>
    <xf numFmtId="0" fontId="7" fillId="0" borderId="0" xfId="0" applyFont="1" applyFill="1" applyAlignment="1">
      <alignment horizontal="center" vertical="center" shrinkToFit="1"/>
    </xf>
    <xf numFmtId="0" fontId="6" fillId="0" borderId="0" xfId="0" applyFont="1" applyAlignment="1">
      <alignment horizontal="left" vertical="center"/>
    </xf>
    <xf numFmtId="179" fontId="22" fillId="0" borderId="5" xfId="0" applyNumberFormat="1" applyFont="1" applyBorder="1" applyAlignment="1">
      <alignment horizontal="center" vertical="center" wrapText="1" shrinkToFit="1"/>
    </xf>
    <xf numFmtId="0" fontId="0" fillId="0" borderId="5" xfId="0" applyFont="1" applyBorder="1" applyAlignment="1">
      <alignment horizontal="center" vertical="center"/>
    </xf>
    <xf numFmtId="179" fontId="22" fillId="0" borderId="5" xfId="0" applyNumberFormat="1" applyFont="1" applyBorder="1" applyAlignment="1" applyProtection="1">
      <alignment horizontal="right" vertical="center" shrinkToFit="1"/>
      <protection locked="0"/>
    </xf>
    <xf numFmtId="179" fontId="23" fillId="0" borderId="5" xfId="0" applyNumberFormat="1" applyFont="1" applyBorder="1" applyAlignment="1">
      <alignment vertical="center"/>
    </xf>
    <xf numFmtId="179" fontId="24" fillId="0" borderId="12" xfId="0" applyNumberFormat="1" applyFont="1" applyBorder="1" applyAlignment="1">
      <alignment horizontal="right" vertical="center"/>
    </xf>
    <xf numFmtId="179" fontId="23" fillId="0" borderId="5" xfId="0" applyNumberFormat="1" applyFont="1" applyBorder="1" applyAlignment="1">
      <alignment horizontal="right" vertical="center"/>
    </xf>
    <xf numFmtId="179" fontId="25" fillId="0" borderId="0" xfId="0" applyNumberFormat="1" applyFont="1" applyAlignment="1">
      <alignment horizontal="center" vertical="center" wrapText="1"/>
    </xf>
    <xf numFmtId="0" fontId="22" fillId="0" borderId="0" xfId="0" applyFont="1">
      <alignment vertical="center"/>
    </xf>
    <xf numFmtId="179" fontId="25" fillId="0" borderId="0" xfId="0" applyNumberFormat="1" applyFont="1" applyBorder="1" applyAlignment="1">
      <alignment vertical="center" wrapText="1"/>
    </xf>
    <xf numFmtId="179" fontId="25" fillId="0" borderId="0" xfId="0" applyNumberFormat="1" applyFont="1" applyBorder="1" applyAlignment="1">
      <alignment horizontal="center" vertical="center"/>
    </xf>
    <xf numFmtId="0" fontId="23" fillId="0" borderId="6" xfId="0" applyFont="1" applyBorder="1" applyAlignment="1">
      <alignment vertical="center"/>
    </xf>
    <xf numFmtId="0" fontId="23" fillId="0" borderId="9" xfId="0" applyFont="1" applyBorder="1" applyAlignment="1">
      <alignment vertical="center"/>
    </xf>
    <xf numFmtId="0" fontId="22" fillId="0" borderId="5" xfId="0" applyNumberFormat="1" applyFont="1" applyBorder="1" applyAlignment="1" applyProtection="1">
      <alignment horizontal="left" vertical="center" shrinkToFit="1"/>
      <protection locked="0"/>
    </xf>
    <xf numFmtId="0" fontId="22" fillId="0" borderId="5" xfId="0" applyNumberFormat="1" applyFont="1" applyBorder="1" applyAlignment="1" applyProtection="1">
      <alignment horizontal="center" vertical="center" shrinkToFit="1"/>
      <protection locked="0"/>
    </xf>
    <xf numFmtId="0" fontId="21" fillId="0" borderId="11" xfId="0" applyFont="1" applyBorder="1" applyAlignment="1">
      <alignment vertical="center"/>
    </xf>
    <xf numFmtId="0" fontId="22" fillId="2" borderId="5" xfId="0" applyNumberFormat="1" applyFont="1" applyFill="1" applyBorder="1" applyAlignment="1" applyProtection="1">
      <alignment horizontal="left" vertical="center" shrinkToFit="1"/>
      <protection locked="0"/>
    </xf>
    <xf numFmtId="0" fontId="22" fillId="2" borderId="5" xfId="0" applyNumberFormat="1" applyFont="1" applyFill="1" applyBorder="1" applyAlignment="1" applyProtection="1">
      <alignment horizontal="center" vertical="center" shrinkToFit="1"/>
      <protection locked="0"/>
    </xf>
    <xf numFmtId="179" fontId="22" fillId="2" borderId="5" xfId="0" applyNumberFormat="1" applyFont="1" applyFill="1" applyBorder="1" applyAlignment="1" applyProtection="1">
      <alignment horizontal="right" vertical="center" shrinkToFit="1"/>
      <protection locked="0"/>
    </xf>
    <xf numFmtId="0" fontId="22" fillId="2" borderId="5" xfId="0" applyNumberFormat="1" applyFont="1" applyFill="1" applyBorder="1" applyAlignment="1" applyProtection="1">
      <alignment horizontal="left" vertical="center" wrapText="1" shrinkToFit="1"/>
      <protection locked="0"/>
    </xf>
    <xf numFmtId="0" fontId="22" fillId="0" borderId="5" xfId="0" applyNumberFormat="1" applyFont="1" applyBorder="1" applyAlignment="1" applyProtection="1">
      <alignment horizontal="left" vertical="center" wrapText="1" shrinkToFit="1"/>
      <protection locked="0"/>
    </xf>
    <xf numFmtId="38" fontId="22" fillId="2" borderId="5" xfId="2" applyFont="1" applyFill="1" applyBorder="1" applyAlignment="1" applyProtection="1">
      <alignment vertical="center" shrinkToFit="1"/>
      <protection locked="0"/>
    </xf>
    <xf numFmtId="38" fontId="22" fillId="0" borderId="5" xfId="2" applyFont="1" applyBorder="1" applyAlignment="1" applyProtection="1">
      <alignment vertical="center" shrinkToFit="1"/>
      <protection locked="0"/>
    </xf>
    <xf numFmtId="0" fontId="22" fillId="2" borderId="5" xfId="0" applyNumberFormat="1" applyFont="1" applyFill="1" applyBorder="1" applyAlignment="1" applyProtection="1">
      <alignment horizontal="left" vertical="center" wrapText="1"/>
      <protection locked="0"/>
    </xf>
    <xf numFmtId="0" fontId="22" fillId="2" borderId="5" xfId="0" applyNumberFormat="1" applyFont="1" applyFill="1" applyBorder="1" applyAlignment="1" applyProtection="1">
      <alignment horizontal="center" vertical="center" wrapText="1"/>
      <protection locked="0"/>
    </xf>
    <xf numFmtId="179" fontId="22" fillId="0" borderId="3" xfId="0" applyNumberFormat="1" applyFont="1" applyBorder="1" applyAlignment="1">
      <alignment horizontal="center" vertical="center" shrinkToFit="1"/>
    </xf>
    <xf numFmtId="179" fontId="22" fillId="0" borderId="3" xfId="0" applyNumberFormat="1" applyFont="1" applyBorder="1" applyAlignment="1">
      <alignment horizontal="center" vertical="center" wrapText="1" shrinkToFit="1"/>
    </xf>
    <xf numFmtId="179" fontId="22" fillId="0" borderId="4" xfId="0" applyNumberFormat="1" applyFont="1" applyBorder="1" applyAlignment="1">
      <alignment horizontal="center" vertical="center" shrinkToFit="1"/>
    </xf>
    <xf numFmtId="179" fontId="22" fillId="0" borderId="4" xfId="0" applyNumberFormat="1" applyFont="1" applyBorder="1" applyAlignment="1">
      <alignment horizontal="center" vertical="center" wrapText="1" shrinkToFit="1"/>
    </xf>
    <xf numFmtId="179" fontId="22" fillId="0" borderId="2" xfId="0" applyNumberFormat="1" applyFont="1" applyBorder="1" applyAlignment="1">
      <alignment horizontal="center" vertical="center" wrapText="1" shrinkToFit="1"/>
    </xf>
    <xf numFmtId="179" fontId="22" fillId="0" borderId="9" xfId="0" applyNumberFormat="1" applyFont="1" applyBorder="1" applyAlignment="1">
      <alignment horizontal="center" vertical="center" wrapText="1" shrinkToFit="1"/>
    </xf>
    <xf numFmtId="179" fontId="22" fillId="0" borderId="7" xfId="0" applyNumberFormat="1" applyFont="1" applyBorder="1" applyAlignment="1">
      <alignment horizontal="center" vertical="center" wrapText="1" shrinkToFit="1"/>
    </xf>
    <xf numFmtId="179" fontId="22" fillId="0" borderId="5" xfId="0" applyNumberFormat="1" applyFont="1" applyBorder="1" applyAlignment="1" applyProtection="1">
      <alignment horizontal="left" vertical="center" shrinkToFit="1"/>
      <protection locked="0"/>
    </xf>
    <xf numFmtId="0" fontId="0" fillId="0" borderId="5" xfId="0" applyFont="1" applyBorder="1" applyAlignment="1">
      <alignment vertical="center" wrapText="1"/>
    </xf>
    <xf numFmtId="0" fontId="0" fillId="0" borderId="5" xfId="0" applyFont="1" applyBorder="1">
      <alignment vertical="center"/>
    </xf>
    <xf numFmtId="0" fontId="22" fillId="2" borderId="5" xfId="0" applyNumberFormat="1" applyFont="1" applyFill="1" applyBorder="1" applyAlignment="1" applyProtection="1">
      <alignment vertical="center" wrapText="1" shrinkToFit="1"/>
      <protection locked="0"/>
    </xf>
    <xf numFmtId="0" fontId="22" fillId="0" borderId="5" xfId="0" applyNumberFormat="1" applyFont="1" applyBorder="1" applyAlignment="1" applyProtection="1">
      <alignment horizontal="center" vertical="center" wrapText="1" shrinkToFit="1"/>
      <protection locked="0"/>
    </xf>
    <xf numFmtId="0" fontId="22" fillId="0" borderId="5" xfId="0" applyNumberFormat="1" applyFont="1" applyBorder="1" applyAlignment="1" applyProtection="1">
      <alignment vertical="center" wrapText="1" shrinkToFit="1"/>
      <protection locked="0"/>
    </xf>
    <xf numFmtId="0" fontId="21" fillId="0" borderId="1" xfId="0" applyFont="1" applyBorder="1" applyAlignment="1">
      <alignment vertical="center"/>
    </xf>
    <xf numFmtId="179" fontId="22" fillId="0" borderId="8" xfId="0" applyNumberFormat="1" applyFont="1" applyBorder="1" applyAlignment="1">
      <alignment horizontal="center" vertical="center" wrapText="1" shrinkToFit="1"/>
    </xf>
    <xf numFmtId="0" fontId="6" fillId="0" borderId="0" xfId="0" quotePrefix="1" applyFont="1">
      <alignment vertical="center"/>
    </xf>
    <xf numFmtId="0" fontId="7" fillId="2" borderId="0" xfId="0" applyFont="1" applyFill="1" applyAlignment="1">
      <alignment vertical="center" shrinkToFit="1"/>
    </xf>
    <xf numFmtId="0" fontId="6" fillId="2" borderId="0" xfId="0" applyFont="1" applyFill="1" applyAlignment="1">
      <alignment vertical="top" wrapText="1"/>
    </xf>
    <xf numFmtId="177" fontId="6" fillId="0" borderId="0" xfId="0" applyNumberFormat="1" applyFont="1" applyFill="1" applyAlignment="1">
      <alignment horizontal="center" vertical="center" shrinkToFit="1"/>
    </xf>
    <xf numFmtId="0" fontId="6" fillId="0" borderId="0" xfId="0" applyFont="1" applyFill="1" applyAlignment="1">
      <alignment vertical="top" wrapText="1"/>
    </xf>
    <xf numFmtId="0" fontId="6" fillId="2" borderId="0" xfId="0" applyFont="1" applyFill="1">
      <alignment vertical="center"/>
    </xf>
    <xf numFmtId="0" fontId="0" fillId="0" borderId="0" xfId="0" applyFont="1" applyAlignment="1">
      <alignment horizontal="center" vertical="center"/>
    </xf>
    <xf numFmtId="0" fontId="6" fillId="0" borderId="0" xfId="0" applyFont="1">
      <alignment vertical="center"/>
    </xf>
    <xf numFmtId="0" fontId="27" fillId="0" borderId="0" xfId="0" applyFont="1">
      <alignment vertical="center"/>
    </xf>
    <xf numFmtId="0" fontId="22" fillId="0" borderId="5" xfId="0" applyNumberFormat="1" applyFont="1" applyFill="1" applyBorder="1" applyAlignment="1" applyProtection="1">
      <alignment horizontal="left" vertical="center" wrapText="1" shrinkToFit="1"/>
      <protection locked="0"/>
    </xf>
    <xf numFmtId="0" fontId="30" fillId="0" borderId="0" xfId="6" applyFont="1">
      <alignment vertical="center"/>
    </xf>
    <xf numFmtId="0" fontId="6" fillId="0" borderId="0" xfId="0" applyFont="1">
      <alignment vertical="center"/>
    </xf>
    <xf numFmtId="0" fontId="31" fillId="0" borderId="0" xfId="0" applyFont="1">
      <alignment vertical="center"/>
    </xf>
    <xf numFmtId="0" fontId="6" fillId="0" borderId="0" xfId="0" applyFont="1">
      <alignment vertical="center"/>
    </xf>
    <xf numFmtId="0" fontId="0" fillId="0" borderId="0" xfId="0" applyFont="1" applyAlignment="1">
      <alignment vertical="center" wrapText="1"/>
    </xf>
    <xf numFmtId="179" fontId="23" fillId="0" borderId="0" xfId="0" applyNumberFormat="1" applyFont="1" applyBorder="1" applyAlignment="1">
      <alignment horizontal="right" vertical="center"/>
    </xf>
    <xf numFmtId="38" fontId="0" fillId="0" borderId="0" xfId="2" applyFont="1">
      <alignment vertical="center"/>
    </xf>
    <xf numFmtId="38" fontId="0" fillId="0" borderId="0" xfId="2" applyFont="1" applyAlignment="1">
      <alignment vertical="center" wrapText="1"/>
    </xf>
    <xf numFmtId="38" fontId="3" fillId="0" borderId="0" xfId="2" applyFont="1" applyBorder="1" applyAlignment="1">
      <alignment horizontal="right" vertical="center"/>
    </xf>
    <xf numFmtId="0" fontId="22" fillId="0" borderId="5" xfId="0" applyNumberFormat="1" applyFont="1" applyFill="1" applyBorder="1" applyAlignment="1" applyProtection="1">
      <alignment horizontal="left" vertical="center" shrinkToFit="1"/>
      <protection locked="0"/>
    </xf>
    <xf numFmtId="0" fontId="0" fillId="0" borderId="5" xfId="0" applyFont="1" applyBorder="1" applyAlignment="1">
      <alignment vertical="center"/>
    </xf>
    <xf numFmtId="181" fontId="0" fillId="0" borderId="5" xfId="0" applyNumberFormat="1" applyFont="1" applyBorder="1" applyAlignment="1">
      <alignment vertical="center"/>
    </xf>
    <xf numFmtId="38" fontId="0" fillId="0" borderId="5" xfId="2" applyFont="1" applyBorder="1">
      <alignment vertical="center"/>
    </xf>
    <xf numFmtId="0" fontId="0" fillId="0" borderId="5" xfId="0" applyFont="1" applyFill="1" applyBorder="1">
      <alignment vertical="center"/>
    </xf>
    <xf numFmtId="176" fontId="7" fillId="0" borderId="0" xfId="0" applyNumberFormat="1" applyFont="1">
      <alignment vertical="center"/>
    </xf>
    <xf numFmtId="176" fontId="6" fillId="0" borderId="0" xfId="0" applyNumberFormat="1" applyFont="1">
      <alignment vertical="center"/>
    </xf>
    <xf numFmtId="178" fontId="6" fillId="0" borderId="0" xfId="0" applyNumberFormat="1" applyFont="1">
      <alignment vertical="center"/>
    </xf>
    <xf numFmtId="179" fontId="22" fillId="2" borderId="4" xfId="0" applyNumberFormat="1" applyFont="1" applyFill="1" applyBorder="1" applyAlignment="1">
      <alignment horizontal="center" vertical="center" wrapText="1" shrinkToFit="1"/>
    </xf>
    <xf numFmtId="182" fontId="22" fillId="2" borderId="5" xfId="0" applyNumberFormat="1" applyFont="1" applyFill="1" applyBorder="1" applyAlignment="1" applyProtection="1">
      <alignment horizontal="right" vertical="center" shrinkToFit="1"/>
      <protection locked="0"/>
    </xf>
    <xf numFmtId="179" fontId="22" fillId="0" borderId="9" xfId="0" applyNumberFormat="1" applyFont="1" applyBorder="1" applyAlignment="1">
      <alignment horizontal="center" vertical="center" wrapText="1" shrinkToFit="1"/>
    </xf>
    <xf numFmtId="179" fontId="22" fillId="0" borderId="17" xfId="0" applyNumberFormat="1" applyFont="1" applyBorder="1" applyAlignment="1">
      <alignment horizontal="center" vertical="center" wrapText="1" shrinkToFit="1"/>
    </xf>
    <xf numFmtId="0" fontId="23" fillId="0" borderId="1" xfId="0" applyFont="1" applyBorder="1" applyAlignment="1">
      <alignment vertical="center"/>
    </xf>
    <xf numFmtId="179" fontId="22" fillId="0" borderId="1" xfId="0" applyNumberFormat="1" applyFont="1" applyBorder="1" applyAlignment="1">
      <alignment horizontal="center" vertical="center" wrapText="1" shrinkToFit="1"/>
    </xf>
    <xf numFmtId="0" fontId="22" fillId="2" borderId="9" xfId="0" applyNumberFormat="1" applyFont="1" applyFill="1" applyBorder="1" applyAlignment="1" applyProtection="1">
      <alignment horizontal="left" vertical="center" wrapText="1"/>
      <protection locked="0"/>
    </xf>
    <xf numFmtId="0" fontId="6" fillId="0" borderId="0" xfId="0" applyFont="1" applyAlignment="1">
      <alignment horizontal="distributed" vertical="center"/>
    </xf>
    <xf numFmtId="0" fontId="6" fillId="0" borderId="0" xfId="0" applyFont="1">
      <alignment vertical="center"/>
    </xf>
    <xf numFmtId="179" fontId="22" fillId="0" borderId="3" xfId="0" applyNumberFormat="1" applyFont="1" applyBorder="1" applyAlignment="1">
      <alignment horizontal="center" vertical="center" shrinkToFit="1"/>
    </xf>
    <xf numFmtId="179" fontId="22" fillId="0" borderId="4" xfId="0" applyNumberFormat="1" applyFont="1" applyBorder="1" applyAlignment="1">
      <alignment horizontal="center" vertical="center" shrinkToFit="1"/>
    </xf>
    <xf numFmtId="179" fontId="22" fillId="0" borderId="3" xfId="0" applyNumberFormat="1" applyFont="1" applyBorder="1" applyAlignment="1">
      <alignment horizontal="center" vertical="center" wrapText="1" shrinkToFit="1"/>
    </xf>
    <xf numFmtId="179" fontId="22" fillId="0" borderId="4" xfId="0" applyNumberFormat="1" applyFont="1" applyBorder="1" applyAlignment="1">
      <alignment horizontal="center" vertical="center" wrapText="1" shrinkToFit="1"/>
    </xf>
    <xf numFmtId="179" fontId="22" fillId="0" borderId="2" xfId="0" applyNumberFormat="1" applyFont="1" applyBorder="1" applyAlignment="1">
      <alignment horizontal="center" vertical="center" wrapText="1" shrinkToFit="1"/>
    </xf>
    <xf numFmtId="179" fontId="22" fillId="0" borderId="9" xfId="0" applyNumberFormat="1" applyFont="1" applyBorder="1" applyAlignment="1">
      <alignment horizontal="center" vertical="center" wrapText="1" shrinkToFit="1"/>
    </xf>
    <xf numFmtId="179" fontId="22" fillId="0" borderId="7" xfId="0" applyNumberFormat="1" applyFont="1" applyBorder="1" applyAlignment="1">
      <alignment horizontal="center" vertical="center" wrapText="1" shrinkToFit="1"/>
    </xf>
    <xf numFmtId="179" fontId="29" fillId="0" borderId="5" xfId="0" applyNumberFormat="1" applyFont="1" applyBorder="1" applyAlignment="1">
      <alignment horizontal="center" vertical="center" wrapText="1" shrinkToFit="1"/>
    </xf>
    <xf numFmtId="179" fontId="29" fillId="0" borderId="6" xfId="0" applyNumberFormat="1" applyFont="1" applyBorder="1" applyAlignment="1">
      <alignment horizontal="center" vertical="center" wrapText="1" shrinkToFit="1"/>
    </xf>
    <xf numFmtId="179" fontId="29" fillId="2" borderId="5" xfId="0" applyNumberFormat="1" applyFont="1" applyFill="1" applyBorder="1" applyAlignment="1" applyProtection="1">
      <alignment horizontal="right" vertical="center" shrinkToFit="1"/>
      <protection locked="0"/>
    </xf>
    <xf numFmtId="0" fontId="21" fillId="0" borderId="0" xfId="0" applyFont="1" applyBorder="1" applyAlignment="1">
      <alignment vertical="center" shrinkToFit="1"/>
    </xf>
    <xf numFmtId="179" fontId="22" fillId="3" borderId="5" xfId="0" applyNumberFormat="1" applyFont="1" applyFill="1" applyBorder="1" applyAlignment="1">
      <alignment horizontal="center" vertical="center" wrapText="1" shrinkToFit="1"/>
    </xf>
    <xf numFmtId="0" fontId="22" fillId="2" borderId="5" xfId="0" applyNumberFormat="1" applyFont="1" applyFill="1" applyBorder="1" applyAlignment="1" applyProtection="1">
      <alignment horizontal="right" vertical="center" shrinkToFit="1"/>
      <protection locked="0"/>
    </xf>
    <xf numFmtId="0" fontId="22" fillId="0" borderId="5" xfId="0" applyNumberFormat="1" applyFont="1" applyFill="1" applyBorder="1" applyAlignment="1" applyProtection="1">
      <alignment horizontal="left" vertical="center" wrapText="1"/>
      <protection locked="0"/>
    </xf>
    <xf numFmtId="0" fontId="22" fillId="0" borderId="5" xfId="0" applyNumberFormat="1" applyFont="1" applyFill="1" applyBorder="1" applyAlignment="1" applyProtection="1">
      <alignment vertical="center" wrapText="1" shrinkToFit="1"/>
      <protection locked="0"/>
    </xf>
    <xf numFmtId="0" fontId="1" fillId="0" borderId="0" xfId="7">
      <alignment vertical="center"/>
    </xf>
    <xf numFmtId="0" fontId="36" fillId="0" borderId="0" xfId="7" applyFont="1" applyAlignment="1">
      <alignment horizontal="center" vertical="center"/>
    </xf>
    <xf numFmtId="0" fontId="37" fillId="0" borderId="0" xfId="7" applyFont="1">
      <alignment vertical="center"/>
    </xf>
    <xf numFmtId="0" fontId="38" fillId="0" borderId="0" xfId="7" applyFont="1">
      <alignment vertical="center"/>
    </xf>
    <xf numFmtId="0" fontId="39" fillId="0" borderId="0" xfId="7" applyFont="1" applyAlignment="1">
      <alignment vertical="top"/>
    </xf>
    <xf numFmtId="0" fontId="40" fillId="0" borderId="0" xfId="7" applyFont="1" applyAlignment="1"/>
    <xf numFmtId="0" fontId="41" fillId="0" borderId="0" xfId="7" applyFont="1" applyAlignment="1"/>
    <xf numFmtId="0" fontId="34" fillId="0" borderId="30" xfId="0" applyFont="1" applyBorder="1">
      <alignment vertical="center"/>
    </xf>
    <xf numFmtId="0" fontId="38" fillId="0" borderId="31" xfId="0" applyFont="1" applyBorder="1">
      <alignment vertical="center"/>
    </xf>
    <xf numFmtId="0" fontId="38" fillId="0" borderId="32" xfId="0" applyFont="1" applyBorder="1">
      <alignment vertical="center"/>
    </xf>
    <xf numFmtId="0" fontId="43" fillId="0" borderId="30" xfId="7" applyFont="1" applyBorder="1" applyAlignment="1">
      <alignment horizontal="center" vertical="center"/>
    </xf>
    <xf numFmtId="0" fontId="43" fillId="0" borderId="34" xfId="7" applyFont="1" applyBorder="1" applyAlignment="1">
      <alignment horizontal="center" vertical="center"/>
    </xf>
    <xf numFmtId="0" fontId="43" fillId="0" borderId="35" xfId="7" applyFont="1" applyBorder="1" applyAlignment="1">
      <alignment horizontal="center" vertical="center"/>
    </xf>
    <xf numFmtId="0" fontId="1" fillId="0" borderId="8" xfId="7" applyBorder="1">
      <alignment vertical="center"/>
    </xf>
    <xf numFmtId="0" fontId="1" fillId="0" borderId="16" xfId="7" applyBorder="1">
      <alignment vertical="center"/>
    </xf>
    <xf numFmtId="0" fontId="1" fillId="0" borderId="33" xfId="7" applyBorder="1">
      <alignment vertical="center"/>
    </xf>
    <xf numFmtId="0" fontId="41" fillId="4" borderId="0" xfId="7" applyFont="1" applyFill="1" applyAlignment="1">
      <alignment horizontal="center" vertical="center"/>
    </xf>
    <xf numFmtId="0" fontId="41" fillId="4" borderId="1" xfId="7" applyFont="1" applyFill="1" applyBorder="1" applyAlignment="1">
      <alignment horizontal="center" vertical="center"/>
    </xf>
    <xf numFmtId="0" fontId="43" fillId="0" borderId="55" xfId="7" applyFont="1" applyBorder="1" applyAlignment="1">
      <alignment horizontal="center" vertical="center"/>
    </xf>
    <xf numFmtId="0" fontId="43" fillId="0" borderId="56" xfId="7" applyFont="1" applyBorder="1" applyAlignment="1">
      <alignment horizontal="center" vertical="center"/>
    </xf>
    <xf numFmtId="0" fontId="46" fillId="0" borderId="9" xfId="7" applyFont="1" applyBorder="1">
      <alignment vertical="center"/>
    </xf>
    <xf numFmtId="0" fontId="47" fillId="6" borderId="9" xfId="7" applyFont="1" applyFill="1" applyBorder="1">
      <alignment vertical="center"/>
    </xf>
    <xf numFmtId="0" fontId="1" fillId="0" borderId="0" xfId="7" applyAlignment="1">
      <alignment horizontal="center" vertical="center"/>
    </xf>
    <xf numFmtId="0" fontId="40" fillId="0" borderId="0" xfId="7" applyFont="1" applyAlignment="1">
      <alignment horizontal="center" vertical="center"/>
    </xf>
    <xf numFmtId="0" fontId="41" fillId="0" borderId="18" xfId="7" applyFont="1" applyBorder="1" applyAlignment="1">
      <alignment horizontal="center" vertical="center"/>
    </xf>
    <xf numFmtId="0" fontId="34" fillId="0" borderId="60" xfId="0" applyFont="1" applyBorder="1" applyAlignment="1">
      <alignment horizontal="left" vertical="center"/>
    </xf>
    <xf numFmtId="0" fontId="34" fillId="0" borderId="61" xfId="0" quotePrefix="1" applyFont="1" applyBorder="1" applyAlignment="1">
      <alignment horizontal="left" vertical="center"/>
    </xf>
    <xf numFmtId="0" fontId="34" fillId="0" borderId="61" xfId="0" applyFont="1" applyBorder="1" applyAlignment="1">
      <alignment horizontal="left" vertical="center"/>
    </xf>
    <xf numFmtId="0" fontId="34" fillId="0" borderId="61" xfId="7" applyFont="1" applyBorder="1" applyAlignment="1">
      <alignment horizontal="left" vertical="center"/>
    </xf>
    <xf numFmtId="0" fontId="34" fillId="0" borderId="61" xfId="7" quotePrefix="1" applyFont="1" applyBorder="1" applyAlignment="1">
      <alignment horizontal="left" vertical="center"/>
    </xf>
    <xf numFmtId="0" fontId="34" fillId="0" borderId="61" xfId="7" applyFont="1" applyBorder="1" applyAlignment="1">
      <alignment horizontal="right" vertical="center"/>
    </xf>
    <xf numFmtId="0" fontId="48" fillId="0" borderId="61" xfId="7" applyFont="1" applyBorder="1" applyAlignment="1">
      <alignment horizontal="left" vertical="center"/>
    </xf>
    <xf numFmtId="0" fontId="38" fillId="0" borderId="61" xfId="7" applyFont="1" applyBorder="1">
      <alignment vertical="center"/>
    </xf>
    <xf numFmtId="0" fontId="1" fillId="0" borderId="17" xfId="7" applyBorder="1" applyAlignment="1">
      <alignment horizontal="left" vertical="center"/>
    </xf>
    <xf numFmtId="0" fontId="1" fillId="0" borderId="1" xfId="7" applyBorder="1">
      <alignment vertical="center"/>
    </xf>
    <xf numFmtId="0" fontId="1" fillId="0" borderId="18" xfId="7" applyBorder="1">
      <alignment vertical="center"/>
    </xf>
    <xf numFmtId="0" fontId="34" fillId="0" borderId="59" xfId="0" applyFont="1" applyBorder="1" applyAlignment="1">
      <alignment horizontal="left"/>
    </xf>
    <xf numFmtId="0" fontId="34" fillId="7" borderId="47" xfId="0" quotePrefix="1" applyFont="1" applyFill="1" applyBorder="1" applyAlignment="1">
      <alignment horizontal="center"/>
    </xf>
    <xf numFmtId="0" fontId="34" fillId="0" borderId="47" xfId="0" applyFont="1" applyBorder="1" applyAlignment="1">
      <alignment horizontal="left"/>
    </xf>
    <xf numFmtId="0" fontId="38" fillId="7" borderId="47" xfId="0" applyFont="1" applyFill="1" applyBorder="1" applyAlignment="1">
      <alignment horizontal="center"/>
    </xf>
    <xf numFmtId="0" fontId="34" fillId="0" borderId="47" xfId="0" quotePrefix="1" applyFont="1" applyBorder="1" applyAlignment="1">
      <alignment horizontal="left"/>
    </xf>
    <xf numFmtId="0" fontId="38" fillId="0" borderId="48" xfId="0" applyFont="1" applyBorder="1" applyAlignment="1">
      <alignment horizontal="left"/>
    </xf>
    <xf numFmtId="0" fontId="38" fillId="0" borderId="76" xfId="0" applyFont="1" applyBorder="1" applyAlignment="1">
      <alignment horizontal="left" vertical="center"/>
    </xf>
    <xf numFmtId="0" fontId="38" fillId="0" borderId="0" xfId="0" quotePrefix="1" applyFont="1" applyAlignment="1">
      <alignment horizontal="center"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quotePrefix="1" applyFont="1" applyAlignment="1">
      <alignment horizontal="left" vertical="center"/>
    </xf>
    <xf numFmtId="0" fontId="38" fillId="0" borderId="33" xfId="0" applyFont="1" applyBorder="1" applyAlignment="1">
      <alignment horizontal="left" vertical="center"/>
    </xf>
    <xf numFmtId="0" fontId="38" fillId="0" borderId="76" xfId="0" applyFont="1" applyBorder="1" applyAlignment="1">
      <alignment horizontal="left" vertical="top"/>
    </xf>
    <xf numFmtId="0" fontId="38" fillId="7" borderId="0" xfId="0" quotePrefix="1" applyFont="1" applyFill="1" applyAlignment="1">
      <alignment horizontal="center" vertical="top"/>
    </xf>
    <xf numFmtId="0" fontId="38" fillId="0" borderId="0" xfId="0" applyFont="1" applyAlignment="1">
      <alignment horizontal="left" vertical="top"/>
    </xf>
    <xf numFmtId="0" fontId="38" fillId="7" borderId="0" xfId="0" applyFont="1" applyFill="1" applyAlignment="1">
      <alignment horizontal="center" vertical="top"/>
    </xf>
    <xf numFmtId="0" fontId="38" fillId="0" borderId="0" xfId="0" quotePrefix="1" applyFont="1" applyAlignment="1">
      <alignment horizontal="left" vertical="top"/>
    </xf>
    <xf numFmtId="0" fontId="38" fillId="0" borderId="33" xfId="0" applyFont="1" applyBorder="1" applyAlignment="1">
      <alignment horizontal="left" vertical="top"/>
    </xf>
    <xf numFmtId="0" fontId="44" fillId="5" borderId="91" xfId="7" applyFont="1" applyFill="1" applyBorder="1" applyAlignment="1">
      <alignment horizontal="center" vertical="center"/>
    </xf>
    <xf numFmtId="0" fontId="44" fillId="5" borderId="34" xfId="7" applyFont="1" applyFill="1" applyBorder="1" applyAlignment="1">
      <alignment horizontal="center" vertical="center"/>
    </xf>
    <xf numFmtId="0" fontId="44" fillId="5" borderId="92" xfId="7" applyFont="1" applyFill="1" applyBorder="1" applyAlignment="1">
      <alignment horizontal="center" vertical="center"/>
    </xf>
    <xf numFmtId="0" fontId="44" fillId="5" borderId="54" xfId="7" applyFont="1" applyFill="1" applyBorder="1" applyAlignment="1">
      <alignment horizontal="center" vertical="center"/>
    </xf>
    <xf numFmtId="0" fontId="44" fillId="5" borderId="55" xfId="7" applyFont="1" applyFill="1" applyBorder="1" applyAlignment="1">
      <alignment horizontal="center" vertical="center"/>
    </xf>
    <xf numFmtId="0" fontId="44" fillId="5" borderId="56" xfId="7" applyFont="1" applyFill="1" applyBorder="1" applyAlignment="1">
      <alignment horizontal="center" vertical="center"/>
    </xf>
    <xf numFmtId="0" fontId="41" fillId="0" borderId="0" xfId="7" applyFont="1" applyAlignment="1">
      <alignment vertical="center" textRotation="255"/>
    </xf>
    <xf numFmtId="0" fontId="44" fillId="0" borderId="0" xfId="7" applyFont="1" applyAlignment="1">
      <alignment horizontal="center" vertical="center"/>
    </xf>
    <xf numFmtId="0" fontId="38" fillId="0" borderId="2" xfId="7" applyFont="1" applyBorder="1" applyAlignment="1">
      <alignment horizontal="center" vertical="center"/>
    </xf>
    <xf numFmtId="0" fontId="38" fillId="0" borderId="16" xfId="7" applyFont="1" applyBorder="1" applyAlignment="1">
      <alignment horizontal="center" vertical="center"/>
    </xf>
    <xf numFmtId="0" fontId="38" fillId="0" borderId="0" xfId="7" applyFont="1" applyAlignment="1">
      <alignment horizontal="center" vertical="center"/>
    </xf>
    <xf numFmtId="0" fontId="1" fillId="0" borderId="0" xfId="7" applyAlignment="1">
      <alignment horizontal="right" vertical="center"/>
    </xf>
    <xf numFmtId="0" fontId="1" fillId="0" borderId="0" xfId="7" quotePrefix="1">
      <alignment vertical="center"/>
    </xf>
    <xf numFmtId="0" fontId="1" fillId="0" borderId="17" xfId="7" applyBorder="1">
      <alignment vertical="center"/>
    </xf>
    <xf numFmtId="0" fontId="1" fillId="0" borderId="1" xfId="7" applyBorder="1" applyAlignment="1">
      <alignment horizontal="right" vertical="center"/>
    </xf>
    <xf numFmtId="0" fontId="1" fillId="0" borderId="1" xfId="7" quotePrefix="1" applyBorder="1">
      <alignment vertical="center"/>
    </xf>
    <xf numFmtId="0" fontId="44" fillId="0" borderId="91" xfId="7" applyFont="1" applyBorder="1" applyAlignment="1">
      <alignment horizontal="center" vertical="center"/>
    </xf>
    <xf numFmtId="0" fontId="44" fillId="0" borderId="34" xfId="7" applyFont="1" applyBorder="1" applyAlignment="1">
      <alignment horizontal="center" vertical="center"/>
    </xf>
    <xf numFmtId="0" fontId="44" fillId="0" borderId="97" xfId="7" applyFont="1" applyBorder="1" applyAlignment="1">
      <alignment horizontal="center" vertical="center"/>
    </xf>
    <xf numFmtId="0" fontId="44" fillId="0" borderId="55" xfId="7" applyFont="1" applyBorder="1" applyAlignment="1">
      <alignment horizontal="center" vertical="center"/>
    </xf>
    <xf numFmtId="0" fontId="44" fillId="0" borderId="56" xfId="7" applyFont="1" applyBorder="1" applyAlignment="1">
      <alignment horizontal="center" vertical="center"/>
    </xf>
    <xf numFmtId="0" fontId="49" fillId="0" borderId="0" xfId="7" applyFont="1" applyAlignment="1">
      <alignment vertical="center" wrapText="1"/>
    </xf>
    <xf numFmtId="0" fontId="41" fillId="0" borderId="0" xfId="7" applyFont="1">
      <alignment vertical="center"/>
    </xf>
    <xf numFmtId="0" fontId="49" fillId="0" borderId="40" xfId="7" applyFont="1" applyBorder="1">
      <alignment vertical="center"/>
    </xf>
    <xf numFmtId="0" fontId="49" fillId="0" borderId="40" xfId="7" applyFont="1" applyBorder="1" applyAlignment="1">
      <alignment vertical="center" wrapText="1"/>
    </xf>
    <xf numFmtId="0" fontId="34" fillId="0" borderId="0" xfId="7" applyFont="1" applyAlignment="1"/>
    <xf numFmtId="0" fontId="49" fillId="0" borderId="20" xfId="7" applyFont="1" applyBorder="1">
      <alignment vertical="center"/>
    </xf>
    <xf numFmtId="0" fontId="52" fillId="0" borderId="20" xfId="7" applyFont="1" applyBorder="1">
      <alignment vertical="center"/>
    </xf>
    <xf numFmtId="176" fontId="0" fillId="0" borderId="0" xfId="0" applyNumberFormat="1">
      <alignment vertical="center"/>
    </xf>
    <xf numFmtId="0" fontId="53" fillId="0" borderId="0" xfId="0" applyFont="1">
      <alignment vertical="center"/>
    </xf>
    <xf numFmtId="0" fontId="53" fillId="0" borderId="0" xfId="0" applyFont="1" applyAlignment="1">
      <alignment horizontal="left" vertical="center"/>
    </xf>
    <xf numFmtId="0" fontId="6" fillId="0" borderId="0" xfId="0" applyFont="1">
      <alignment vertical="center"/>
    </xf>
    <xf numFmtId="179" fontId="22" fillId="6" borderId="4" xfId="0" applyNumberFormat="1" applyFont="1" applyFill="1" applyBorder="1" applyAlignment="1">
      <alignment horizontal="center" vertical="center" wrapText="1" shrinkToFit="1"/>
    </xf>
    <xf numFmtId="179" fontId="22" fillId="6" borderId="5" xfId="0" applyNumberFormat="1" applyFont="1" applyFill="1" applyBorder="1" applyAlignment="1">
      <alignment horizontal="center" vertical="center" wrapText="1" shrinkToFit="1"/>
    </xf>
    <xf numFmtId="0" fontId="0" fillId="0" borderId="0" xfId="0" applyAlignment="1">
      <alignment horizontal="center" vertical="center"/>
    </xf>
    <xf numFmtId="0" fontId="22" fillId="0" borderId="5" xfId="0" applyFont="1" applyBorder="1" applyAlignment="1" applyProtection="1">
      <alignment horizontal="left" vertical="center" shrinkToFit="1"/>
      <protection locked="0"/>
    </xf>
    <xf numFmtId="0" fontId="22" fillId="0" borderId="5" xfId="0" applyFont="1" applyBorder="1" applyAlignment="1" applyProtection="1">
      <alignment vertical="center" wrapText="1" shrinkToFit="1"/>
      <protection locked="0"/>
    </xf>
    <xf numFmtId="0" fontId="22" fillId="0" borderId="5" xfId="0" applyFont="1" applyBorder="1" applyAlignment="1" applyProtection="1">
      <alignment horizontal="center" vertical="center" wrapText="1" shrinkToFit="1"/>
      <protection locked="0"/>
    </xf>
    <xf numFmtId="0" fontId="22" fillId="0" borderId="5" xfId="0" applyFont="1" applyBorder="1" applyAlignment="1" applyProtection="1">
      <alignment horizontal="center" vertical="center" shrinkToFit="1"/>
      <protection locked="0"/>
    </xf>
    <xf numFmtId="183" fontId="22" fillId="2" borderId="5" xfId="2" applyNumberFormat="1" applyFont="1" applyFill="1" applyBorder="1" applyAlignment="1" applyProtection="1">
      <alignment horizontal="right" vertical="center" shrinkToFit="1"/>
      <protection locked="0"/>
    </xf>
    <xf numFmtId="0" fontId="22" fillId="0" borderId="5" xfId="0" applyFont="1" applyBorder="1" applyAlignment="1" applyProtection="1">
      <alignment horizontal="left" vertical="center" wrapText="1" shrinkToFit="1"/>
      <protection locked="0"/>
    </xf>
    <xf numFmtId="179" fontId="22" fillId="3" borderId="100" xfId="0" applyNumberFormat="1" applyFont="1" applyFill="1" applyBorder="1" applyAlignment="1">
      <alignment horizontal="center" vertical="center" wrapText="1" shrinkToFit="1"/>
    </xf>
    <xf numFmtId="179" fontId="22" fillId="3" borderId="101" xfId="0" applyNumberFormat="1" applyFont="1" applyFill="1" applyBorder="1" applyAlignment="1">
      <alignment horizontal="center" vertical="center" wrapText="1" shrinkToFit="1"/>
    </xf>
    <xf numFmtId="0" fontId="22" fillId="2" borderId="102" xfId="0" applyFont="1" applyFill="1" applyBorder="1" applyAlignment="1" applyProtection="1">
      <alignment horizontal="right" vertical="center" shrinkToFit="1"/>
      <protection locked="0"/>
    </xf>
    <xf numFmtId="183" fontId="22" fillId="0" borderId="103" xfId="2" applyNumberFormat="1" applyFont="1" applyFill="1" applyBorder="1" applyAlignment="1" applyProtection="1">
      <alignment horizontal="right" vertical="center" shrinkToFit="1"/>
      <protection locked="0"/>
    </xf>
    <xf numFmtId="0" fontId="22" fillId="2" borderId="104" xfId="0" applyFont="1" applyFill="1" applyBorder="1" applyAlignment="1" applyProtection="1">
      <alignment horizontal="right" vertical="center" shrinkToFit="1"/>
      <protection locked="0"/>
    </xf>
    <xf numFmtId="183" fontId="22" fillId="0" borderId="105" xfId="2" applyNumberFormat="1" applyFont="1" applyFill="1" applyBorder="1" applyAlignment="1" applyProtection="1">
      <alignment horizontal="right" vertical="center" shrinkToFit="1"/>
      <protection locked="0"/>
    </xf>
    <xf numFmtId="0" fontId="23" fillId="0" borderId="1" xfId="0" applyFont="1" applyBorder="1">
      <alignment vertical="center"/>
    </xf>
    <xf numFmtId="179" fontId="23" fillId="0" borderId="4" xfId="0" applyNumberFormat="1" applyFont="1" applyBorder="1">
      <alignment vertical="center"/>
    </xf>
    <xf numFmtId="183" fontId="22" fillId="2" borderId="6" xfId="2" applyNumberFormat="1" applyFont="1" applyFill="1" applyBorder="1" applyAlignment="1" applyProtection="1">
      <alignment horizontal="right" vertical="center" shrinkToFit="1"/>
      <protection locked="0"/>
    </xf>
    <xf numFmtId="183" fontId="22" fillId="2" borderId="6" xfId="0" applyNumberFormat="1" applyFont="1" applyFill="1" applyBorder="1" applyAlignment="1" applyProtection="1">
      <alignment horizontal="right" vertical="center" shrinkToFit="1"/>
      <protection locked="0"/>
    </xf>
    <xf numFmtId="183" fontId="22" fillId="0" borderId="5" xfId="2" applyNumberFormat="1" applyFont="1" applyFill="1" applyBorder="1" applyAlignment="1" applyProtection="1">
      <alignment horizontal="right" vertical="center" shrinkToFit="1"/>
      <protection locked="0"/>
    </xf>
    <xf numFmtId="179" fontId="22" fillId="3" borderId="4" xfId="0" applyNumberFormat="1" applyFont="1" applyFill="1" applyBorder="1" applyAlignment="1">
      <alignment horizontal="center" vertical="center" wrapText="1" shrinkToFit="1"/>
    </xf>
    <xf numFmtId="183" fontId="22" fillId="2" borderId="5" xfId="0" applyNumberFormat="1" applyFont="1" applyFill="1" applyBorder="1" applyAlignment="1" applyProtection="1">
      <alignment horizontal="right" vertical="center" shrinkToFit="1"/>
      <protection locked="0"/>
    </xf>
    <xf numFmtId="0" fontId="10" fillId="0" borderId="0" xfId="0" quotePrefix="1" applyFont="1">
      <alignment vertical="center"/>
    </xf>
    <xf numFmtId="0" fontId="55" fillId="0" borderId="0" xfId="0" applyFont="1">
      <alignment vertical="center"/>
    </xf>
    <xf numFmtId="0" fontId="56" fillId="0" borderId="0" xfId="0" applyFont="1">
      <alignment vertical="center"/>
    </xf>
    <xf numFmtId="0" fontId="53" fillId="0" borderId="5" xfId="0" applyFont="1" applyBorder="1" applyAlignment="1">
      <alignment horizontal="center" vertical="center"/>
    </xf>
    <xf numFmtId="0" fontId="57" fillId="0" borderId="6" xfId="5" applyFont="1" applyBorder="1">
      <alignment vertical="center"/>
    </xf>
    <xf numFmtId="0" fontId="53" fillId="0" borderId="7" xfId="0" applyFont="1" applyBorder="1">
      <alignment vertical="center"/>
    </xf>
    <xf numFmtId="0" fontId="58" fillId="0" borderId="6" xfId="5" applyFont="1" applyBorder="1">
      <alignment vertical="center"/>
    </xf>
    <xf numFmtId="0" fontId="53" fillId="0" borderId="5" xfId="0" applyFont="1" applyBorder="1" applyAlignment="1">
      <alignment vertical="center" wrapText="1"/>
    </xf>
    <xf numFmtId="0" fontId="53" fillId="0" borderId="6" xfId="0" applyFont="1" applyBorder="1">
      <alignment vertical="center"/>
    </xf>
    <xf numFmtId="0" fontId="53" fillId="0" borderId="7" xfId="0" applyFont="1" applyBorder="1" applyAlignment="1">
      <alignment vertical="center" wrapText="1"/>
    </xf>
    <xf numFmtId="0" fontId="53" fillId="0" borderId="6" xfId="0" applyFont="1" applyBorder="1" applyAlignment="1">
      <alignment vertical="center"/>
    </xf>
    <xf numFmtId="0" fontId="53" fillId="0" borderId="3" xfId="0" applyFont="1" applyBorder="1" applyAlignment="1">
      <alignment vertical="center" wrapText="1"/>
    </xf>
    <xf numFmtId="0" fontId="53" fillId="0" borderId="10" xfId="0" applyFont="1" applyBorder="1" applyAlignment="1">
      <alignment vertical="center" wrapText="1"/>
    </xf>
    <xf numFmtId="0" fontId="53" fillId="0" borderId="4" xfId="0" applyFont="1" applyBorder="1" applyAlignment="1">
      <alignment vertical="center" wrapText="1"/>
    </xf>
    <xf numFmtId="0" fontId="53" fillId="0" borderId="6" xfId="0" applyFont="1" applyBorder="1" applyAlignment="1">
      <alignment horizontal="center" vertical="center"/>
    </xf>
    <xf numFmtId="0" fontId="53" fillId="0" borderId="7" xfId="0" applyFont="1" applyBorder="1" applyAlignment="1">
      <alignment horizontal="center" vertical="center"/>
    </xf>
    <xf numFmtId="0" fontId="53" fillId="0" borderId="6" xfId="0" applyFont="1" applyBorder="1" applyAlignment="1">
      <alignment vertical="center" wrapText="1"/>
    </xf>
    <xf numFmtId="0" fontId="53" fillId="0" borderId="7" xfId="0" applyFont="1" applyBorder="1" applyAlignment="1">
      <alignment vertical="center" wrapText="1"/>
    </xf>
    <xf numFmtId="0" fontId="58" fillId="0" borderId="6" xfId="5" applyFont="1" applyBorder="1">
      <alignment vertical="center"/>
    </xf>
    <xf numFmtId="0" fontId="58" fillId="0" borderId="7" xfId="5" applyFont="1" applyBorder="1">
      <alignment vertical="center"/>
    </xf>
    <xf numFmtId="0" fontId="53" fillId="0" borderId="3" xfId="0" applyFont="1" applyBorder="1" applyAlignment="1">
      <alignment horizontal="left" vertical="center" wrapText="1"/>
    </xf>
    <xf numFmtId="0" fontId="53" fillId="0" borderId="4" xfId="0" applyFont="1" applyBorder="1" applyAlignment="1">
      <alignment horizontal="left" vertical="center" wrapText="1"/>
    </xf>
    <xf numFmtId="0" fontId="53" fillId="0" borderId="6" xfId="0" applyFont="1" applyBorder="1" applyAlignment="1">
      <alignment horizontal="left" vertical="center" wrapText="1"/>
    </xf>
    <xf numFmtId="0" fontId="53" fillId="0" borderId="7" xfId="0" applyFont="1" applyBorder="1" applyAlignment="1">
      <alignment horizontal="left" vertical="center" wrapText="1"/>
    </xf>
    <xf numFmtId="176" fontId="6" fillId="2" borderId="0" xfId="0" applyNumberFormat="1" applyFont="1" applyFill="1" applyAlignment="1">
      <alignment horizontal="left" vertical="center"/>
    </xf>
    <xf numFmtId="0" fontId="6" fillId="0" borderId="0" xfId="0" applyFont="1">
      <alignment vertical="center"/>
    </xf>
    <xf numFmtId="0" fontId="6" fillId="0" borderId="0" xfId="0" applyFont="1" applyAlignment="1">
      <alignment vertical="center" shrinkToFit="1"/>
    </xf>
    <xf numFmtId="178" fontId="6" fillId="0" borderId="0" xfId="0" applyNumberFormat="1" applyFont="1" applyAlignment="1">
      <alignment vertical="center" shrinkToFit="1"/>
    </xf>
    <xf numFmtId="0" fontId="6" fillId="0" borderId="0" xfId="0" applyFont="1" applyFill="1" applyAlignment="1">
      <alignment horizontal="distributed" vertical="center"/>
    </xf>
    <xf numFmtId="176" fontId="6" fillId="2" borderId="0" xfId="0" applyNumberFormat="1" applyFont="1" applyFill="1" applyAlignment="1">
      <alignment horizontal="distributed" vertical="center"/>
    </xf>
    <xf numFmtId="0" fontId="6" fillId="0" borderId="0" xfId="0" applyFont="1" applyAlignment="1">
      <alignment horizontal="distributed" vertical="center"/>
    </xf>
    <xf numFmtId="0" fontId="6" fillId="2" borderId="0" xfId="0" applyFont="1" applyFill="1" applyAlignment="1">
      <alignment horizontal="center" vertical="center"/>
    </xf>
    <xf numFmtId="0" fontId="6" fillId="2" borderId="0" xfId="0" applyFont="1" applyFill="1" applyAlignment="1">
      <alignment vertical="center" shrinkToFit="1"/>
    </xf>
    <xf numFmtId="0" fontId="6" fillId="0" borderId="3" xfId="0" applyFont="1" applyBorder="1" applyAlignment="1">
      <alignment horizontal="center" vertical="distributed" textRotation="255" indent="1" shrinkToFit="1"/>
    </xf>
    <xf numFmtId="0" fontId="6" fillId="0" borderId="10" xfId="0" applyFont="1" applyBorder="1" applyAlignment="1">
      <alignment horizontal="center" vertical="distributed" textRotation="255" indent="1" shrinkToFit="1"/>
    </xf>
    <xf numFmtId="0" fontId="6" fillId="0" borderId="4" xfId="0" applyFont="1" applyBorder="1" applyAlignment="1">
      <alignment horizontal="center" vertical="distributed" textRotation="255" indent="1" shrinkToFit="1"/>
    </xf>
    <xf numFmtId="0" fontId="6" fillId="2" borderId="6" xfId="0" applyFont="1" applyFill="1" applyBorder="1" applyAlignment="1">
      <alignment vertical="center" shrinkToFit="1"/>
    </xf>
    <xf numFmtId="0" fontId="6" fillId="2" borderId="9" xfId="0" applyFont="1" applyFill="1" applyBorder="1" applyAlignment="1">
      <alignment vertical="center" shrinkToFit="1"/>
    </xf>
    <xf numFmtId="0" fontId="6" fillId="2" borderId="7" xfId="0" applyFont="1" applyFill="1" applyBorder="1" applyAlignment="1">
      <alignment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7" xfId="0" applyFont="1" applyBorder="1" applyAlignment="1">
      <alignment horizontal="center" vertical="center" shrinkToFit="1"/>
    </xf>
    <xf numFmtId="179" fontId="22" fillId="0" borderId="3" xfId="0" applyNumberFormat="1" applyFont="1" applyBorder="1" applyAlignment="1">
      <alignment horizontal="center" vertical="center" wrapText="1" shrinkToFit="1"/>
    </xf>
    <xf numFmtId="179" fontId="22" fillId="0" borderId="4" xfId="0" applyNumberFormat="1" applyFont="1" applyBorder="1" applyAlignment="1">
      <alignment horizontal="center" vertical="center" wrapText="1" shrinkToFi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179" fontId="29" fillId="0" borderId="2" xfId="0" applyNumberFormat="1" applyFont="1" applyBorder="1" applyAlignment="1">
      <alignment horizontal="center" vertical="center" wrapText="1" shrinkToFit="1"/>
    </xf>
    <xf numFmtId="179" fontId="29" fillId="0" borderId="4" xfId="0" applyNumberFormat="1" applyFont="1" applyBorder="1" applyAlignment="1">
      <alignment horizontal="center" vertical="center" wrapText="1" shrinkToFit="1"/>
    </xf>
    <xf numFmtId="179" fontId="29" fillId="0" borderId="3" xfId="0" applyNumberFormat="1" applyFont="1" applyBorder="1" applyAlignment="1">
      <alignment horizontal="center" vertical="center" wrapText="1" shrinkToFit="1"/>
    </xf>
    <xf numFmtId="0" fontId="21" fillId="0" borderId="11" xfId="0" applyFont="1" applyBorder="1" applyAlignment="1">
      <alignment vertical="center" shrinkToFit="1"/>
    </xf>
    <xf numFmtId="179" fontId="22" fillId="0" borderId="3" xfId="0" applyNumberFormat="1" applyFont="1" applyBorder="1" applyAlignment="1">
      <alignment horizontal="center" vertical="center"/>
    </xf>
    <xf numFmtId="179" fontId="22" fillId="0" borderId="4" xfId="0" applyNumberFormat="1" applyFont="1" applyBorder="1" applyAlignment="1">
      <alignment horizontal="center" vertical="center"/>
    </xf>
    <xf numFmtId="179" fontId="22" fillId="0" borderId="3" xfId="0" applyNumberFormat="1" applyFont="1" applyBorder="1" applyAlignment="1">
      <alignment horizontal="center" vertical="center" shrinkToFit="1"/>
    </xf>
    <xf numFmtId="179" fontId="22" fillId="0" borderId="4" xfId="0" applyNumberFormat="1" applyFont="1" applyBorder="1" applyAlignment="1">
      <alignment horizontal="center" vertical="center" shrinkToFit="1"/>
    </xf>
    <xf numFmtId="179" fontId="22" fillId="0" borderId="2" xfId="0" applyNumberFormat="1" applyFont="1" applyBorder="1" applyAlignment="1">
      <alignment horizontal="center" vertical="center" wrapText="1" shrinkToFit="1"/>
    </xf>
    <xf numFmtId="179" fontId="22" fillId="0" borderId="16" xfId="0" applyNumberFormat="1" applyFont="1" applyBorder="1" applyAlignment="1">
      <alignment horizontal="center" vertical="center" wrapText="1" shrinkToFit="1"/>
    </xf>
    <xf numFmtId="0" fontId="21" fillId="0" borderId="1" xfId="0" applyFont="1" applyBorder="1" applyAlignment="1">
      <alignment horizontal="left" vertical="center" shrinkToFit="1"/>
    </xf>
    <xf numFmtId="176" fontId="6" fillId="0" borderId="0" xfId="0" applyNumberFormat="1" applyFont="1" applyFill="1" applyAlignment="1">
      <alignment horizontal="distributed" vertical="center"/>
    </xf>
    <xf numFmtId="0" fontId="6" fillId="0" borderId="0" xfId="0" applyFont="1" applyFill="1" applyAlignment="1">
      <alignment vertical="center" shrinkToFit="1"/>
    </xf>
    <xf numFmtId="0" fontId="34" fillId="0" borderId="19" xfId="7" applyFont="1" applyBorder="1" applyAlignment="1">
      <alignment horizontal="center" vertical="center"/>
    </xf>
    <xf numFmtId="0" fontId="1" fillId="0" borderId="20" xfId="7" applyBorder="1">
      <alignment vertical="center"/>
    </xf>
    <xf numFmtId="0" fontId="1" fillId="0" borderId="21" xfId="7" applyBorder="1">
      <alignment vertical="center"/>
    </xf>
    <xf numFmtId="0" fontId="36" fillId="0" borderId="0" xfId="7" applyFont="1" applyAlignment="1">
      <alignment horizontal="center" vertical="center"/>
    </xf>
    <xf numFmtId="0" fontId="1" fillId="0" borderId="0" xfId="7">
      <alignment vertical="center"/>
    </xf>
    <xf numFmtId="176" fontId="6" fillId="0" borderId="0" xfId="0" applyNumberFormat="1" applyFont="1" applyAlignment="1">
      <alignment horizontal="left" vertical="center"/>
    </xf>
    <xf numFmtId="0" fontId="40" fillId="4" borderId="22" xfId="7" applyFont="1" applyFill="1" applyBorder="1" applyAlignment="1">
      <alignment horizontal="center" vertical="center"/>
    </xf>
    <xf numFmtId="0" fontId="41" fillId="4" borderId="23" xfId="7" applyFont="1" applyFill="1" applyBorder="1" applyAlignment="1">
      <alignment horizontal="center" vertical="center"/>
    </xf>
    <xf numFmtId="0" fontId="41" fillId="4" borderId="24" xfId="7" applyFont="1" applyFill="1" applyBorder="1" applyAlignment="1">
      <alignment horizontal="center" vertical="center"/>
    </xf>
    <xf numFmtId="0" fontId="40" fillId="4" borderId="25" xfId="7" applyFont="1" applyFill="1" applyBorder="1" applyAlignment="1">
      <alignment horizontal="center" vertical="center"/>
    </xf>
    <xf numFmtId="0" fontId="1" fillId="4" borderId="23" xfId="7" applyFill="1" applyBorder="1" applyAlignment="1">
      <alignment horizontal="center" vertical="center"/>
    </xf>
    <xf numFmtId="0" fontId="1" fillId="0" borderId="26" xfId="7" applyBorder="1">
      <alignment vertical="center"/>
    </xf>
    <xf numFmtId="0" fontId="40" fillId="4" borderId="27" xfId="7" applyFont="1" applyFill="1" applyBorder="1" applyAlignment="1">
      <alignment horizontal="center" vertical="center"/>
    </xf>
    <xf numFmtId="0" fontId="41" fillId="4" borderId="28" xfId="7" applyFont="1" applyFill="1" applyBorder="1" applyAlignment="1">
      <alignment horizontal="center" vertical="center"/>
    </xf>
    <xf numFmtId="0" fontId="41" fillId="4" borderId="29" xfId="7" applyFont="1" applyFill="1" applyBorder="1" applyAlignment="1">
      <alignment horizontal="center" vertical="center"/>
    </xf>
    <xf numFmtId="0" fontId="40" fillId="0" borderId="0" xfId="7" applyFont="1" applyAlignment="1">
      <alignment horizontal="left" vertical="center" wrapText="1"/>
    </xf>
    <xf numFmtId="0" fontId="41" fillId="0" borderId="0" xfId="7" applyFont="1" applyAlignment="1">
      <alignment vertical="center" wrapText="1"/>
    </xf>
    <xf numFmtId="0" fontId="1" fillId="0" borderId="33" xfId="7" applyBorder="1" applyAlignment="1">
      <alignment vertical="center" wrapText="1"/>
    </xf>
    <xf numFmtId="0" fontId="1" fillId="0" borderId="0" xfId="7" applyAlignment="1">
      <alignment vertical="center" wrapText="1"/>
    </xf>
    <xf numFmtId="0" fontId="1" fillId="0" borderId="1" xfId="7" applyBorder="1" applyAlignment="1">
      <alignment vertical="center" wrapText="1"/>
    </xf>
    <xf numFmtId="0" fontId="1" fillId="0" borderId="36" xfId="7" applyBorder="1" applyAlignment="1">
      <alignment vertical="center" wrapText="1"/>
    </xf>
    <xf numFmtId="0" fontId="40" fillId="4" borderId="3" xfId="7" applyFont="1" applyFill="1" applyBorder="1" applyAlignment="1">
      <alignment horizontal="center" vertical="center" textRotation="255"/>
    </xf>
    <xf numFmtId="0" fontId="40" fillId="4" borderId="10" xfId="7" applyFont="1" applyFill="1" applyBorder="1" applyAlignment="1">
      <alignment horizontal="center" vertical="center" textRotation="255"/>
    </xf>
    <xf numFmtId="0" fontId="40" fillId="4" borderId="4" xfId="7" applyFont="1" applyFill="1" applyBorder="1" applyAlignment="1">
      <alignment horizontal="center" vertical="center" textRotation="255"/>
    </xf>
    <xf numFmtId="0" fontId="40" fillId="4" borderId="9" xfId="7" applyFont="1" applyFill="1" applyBorder="1" applyAlignment="1">
      <alignment horizontal="center" vertical="center"/>
    </xf>
    <xf numFmtId="0" fontId="41" fillId="4" borderId="9" xfId="7" applyFont="1" applyFill="1" applyBorder="1" applyAlignment="1">
      <alignment horizontal="center" vertical="center"/>
    </xf>
    <xf numFmtId="0" fontId="44" fillId="0" borderId="37" xfId="7" applyFont="1" applyBorder="1" applyAlignment="1">
      <alignment horizontal="left" vertical="center"/>
    </xf>
    <xf numFmtId="0" fontId="44" fillId="0" borderId="9" xfId="7" applyFont="1" applyBorder="1" applyAlignment="1">
      <alignment horizontal="left" vertical="center"/>
    </xf>
    <xf numFmtId="0" fontId="44" fillId="0" borderId="38" xfId="7" applyFont="1" applyBorder="1" applyAlignment="1">
      <alignment horizontal="left" vertical="center"/>
    </xf>
    <xf numFmtId="0" fontId="41" fillId="4" borderId="37" xfId="7" applyFont="1" applyFill="1" applyBorder="1" applyAlignment="1">
      <alignment horizontal="center" vertical="center"/>
    </xf>
    <xf numFmtId="0" fontId="41" fillId="4" borderId="38" xfId="7" applyFont="1" applyFill="1" applyBorder="1" applyAlignment="1">
      <alignment horizontal="center" vertical="center"/>
    </xf>
    <xf numFmtId="0" fontId="44" fillId="5" borderId="37" xfId="7" applyFont="1" applyFill="1" applyBorder="1" applyAlignment="1">
      <alignment horizontal="left" vertical="center"/>
    </xf>
    <xf numFmtId="0" fontId="44" fillId="5" borderId="9" xfId="7" applyFont="1" applyFill="1" applyBorder="1" applyAlignment="1">
      <alignment horizontal="left" vertical="center"/>
    </xf>
    <xf numFmtId="0" fontId="44" fillId="5" borderId="7" xfId="7" applyFont="1" applyFill="1" applyBorder="1" applyAlignment="1">
      <alignment horizontal="left" vertical="center"/>
    </xf>
    <xf numFmtId="0" fontId="41" fillId="4" borderId="39" xfId="7" applyFont="1" applyFill="1" applyBorder="1" applyAlignment="1">
      <alignment horizontal="center" vertical="center"/>
    </xf>
    <xf numFmtId="0" fontId="1" fillId="0" borderId="40" xfId="7" applyBorder="1" applyAlignment="1">
      <alignment horizontal="center" vertical="center"/>
    </xf>
    <xf numFmtId="0" fontId="45" fillId="5" borderId="41" xfId="7" applyFont="1" applyFill="1" applyBorder="1" applyAlignment="1">
      <alignment horizontal="left" vertical="center"/>
    </xf>
    <xf numFmtId="0" fontId="45" fillId="5" borderId="42" xfId="7" applyFont="1" applyFill="1" applyBorder="1" applyAlignment="1">
      <alignment horizontal="left" vertical="center"/>
    </xf>
    <xf numFmtId="0" fontId="1" fillId="5" borderId="42" xfId="7" applyFill="1" applyBorder="1">
      <alignment vertical="center"/>
    </xf>
    <xf numFmtId="0" fontId="1" fillId="5" borderId="43" xfId="7" applyFill="1" applyBorder="1">
      <alignment vertical="center"/>
    </xf>
    <xf numFmtId="0" fontId="41" fillId="4" borderId="0" xfId="7" applyFont="1" applyFill="1" applyAlignment="1">
      <alignment horizontal="center" vertical="center"/>
    </xf>
    <xf numFmtId="0" fontId="6" fillId="0" borderId="44" xfId="0" applyFont="1" applyBorder="1" applyAlignment="1">
      <alignment horizontal="left" vertical="center" shrinkToFit="1"/>
    </xf>
    <xf numFmtId="0" fontId="45" fillId="0" borderId="45" xfId="7" applyFont="1" applyBorder="1" applyAlignment="1">
      <alignment horizontal="left" vertical="center"/>
    </xf>
    <xf numFmtId="0" fontId="45" fillId="0" borderId="46" xfId="7" applyFont="1" applyBorder="1" applyAlignment="1">
      <alignment horizontal="left" vertical="center"/>
    </xf>
    <xf numFmtId="0" fontId="45" fillId="0" borderId="47" xfId="7" applyFont="1" applyBorder="1" applyAlignment="1">
      <alignment horizontal="left" vertical="center"/>
    </xf>
    <xf numFmtId="0" fontId="1" fillId="0" borderId="47" xfId="7" applyBorder="1">
      <alignment vertical="center"/>
    </xf>
    <xf numFmtId="0" fontId="1" fillId="0" borderId="48" xfId="7" applyBorder="1">
      <alignment vertical="center"/>
    </xf>
    <xf numFmtId="0" fontId="46" fillId="6" borderId="49" xfId="7" applyFont="1" applyFill="1" applyBorder="1" applyAlignment="1">
      <alignment horizontal="left" vertical="center"/>
    </xf>
    <xf numFmtId="0" fontId="1" fillId="6" borderId="50" xfId="7" applyFill="1" applyBorder="1" applyAlignment="1">
      <alignment horizontal="left" vertical="center"/>
    </xf>
    <xf numFmtId="0" fontId="1" fillId="6" borderId="54" xfId="7" applyFill="1" applyBorder="1" applyAlignment="1">
      <alignment horizontal="left" vertical="center"/>
    </xf>
    <xf numFmtId="0" fontId="1" fillId="6" borderId="1" xfId="7" applyFill="1" applyBorder="1" applyAlignment="1">
      <alignment horizontal="left" vertical="center"/>
    </xf>
    <xf numFmtId="0" fontId="40" fillId="4" borderId="51" xfId="7" applyFont="1" applyFill="1" applyBorder="1" applyAlignment="1">
      <alignment horizontal="center" vertical="center"/>
    </xf>
    <xf numFmtId="0" fontId="41" fillId="4" borderId="52" xfId="7" applyFont="1" applyFill="1" applyBorder="1" applyAlignment="1">
      <alignment horizontal="center" vertical="center"/>
    </xf>
    <xf numFmtId="0" fontId="41" fillId="4" borderId="53" xfId="7" applyFont="1" applyFill="1" applyBorder="1" applyAlignment="1">
      <alignment horizontal="center" vertical="center"/>
    </xf>
    <xf numFmtId="0" fontId="41" fillId="4" borderId="57" xfId="7" applyFont="1" applyFill="1" applyBorder="1" applyAlignment="1">
      <alignment horizontal="center" vertical="center"/>
    </xf>
    <xf numFmtId="0" fontId="1" fillId="0" borderId="42" xfId="7" applyBorder="1" applyAlignment="1">
      <alignment horizontal="center" vertical="center"/>
    </xf>
    <xf numFmtId="0" fontId="45" fillId="5" borderId="41" xfId="7" applyFont="1" applyFill="1" applyBorder="1" applyAlignment="1">
      <alignment horizontal="center" vertical="center"/>
    </xf>
    <xf numFmtId="0" fontId="45" fillId="5" borderId="42" xfId="7" applyFont="1" applyFill="1" applyBorder="1" applyAlignment="1">
      <alignment horizontal="center" vertical="center"/>
    </xf>
    <xf numFmtId="0" fontId="45" fillId="5" borderId="43" xfId="7" applyFont="1" applyFill="1" applyBorder="1" applyAlignment="1">
      <alignment horizontal="center" vertical="center"/>
    </xf>
    <xf numFmtId="0" fontId="45" fillId="5" borderId="59" xfId="7" applyFont="1" applyFill="1" applyBorder="1" applyAlignment="1">
      <alignment horizontal="center" vertical="center"/>
    </xf>
    <xf numFmtId="0" fontId="45" fillId="5" borderId="47" xfId="7" applyFont="1" applyFill="1" applyBorder="1" applyAlignment="1">
      <alignment horizontal="center" vertical="center"/>
    </xf>
    <xf numFmtId="0" fontId="45" fillId="5" borderId="48" xfId="7" applyFont="1" applyFill="1" applyBorder="1" applyAlignment="1">
      <alignment horizontal="center" vertical="center"/>
    </xf>
    <xf numFmtId="0" fontId="41" fillId="4" borderId="1" xfId="7" applyFont="1" applyFill="1" applyBorder="1" applyAlignment="1">
      <alignment horizontal="center" vertical="center" wrapText="1"/>
    </xf>
    <xf numFmtId="0" fontId="41" fillId="4" borderId="1" xfId="7" applyFont="1" applyFill="1" applyBorder="1" applyAlignment="1">
      <alignment horizontal="center" vertical="center"/>
    </xf>
    <xf numFmtId="0" fontId="6" fillId="0" borderId="1" xfId="0" applyFont="1" applyBorder="1" applyAlignment="1">
      <alignment horizontal="left" vertical="center" shrinkToFit="1"/>
    </xf>
    <xf numFmtId="0" fontId="41" fillId="4" borderId="58" xfId="7" applyFont="1" applyFill="1" applyBorder="1" applyAlignment="1">
      <alignment horizontal="center" vertical="center" wrapText="1"/>
    </xf>
    <xf numFmtId="0" fontId="41" fillId="4" borderId="58" xfId="7" applyFont="1" applyFill="1" applyBorder="1" applyAlignment="1">
      <alignment horizontal="center" vertical="center"/>
    </xf>
    <xf numFmtId="0" fontId="41" fillId="4" borderId="6" xfId="7" applyFont="1" applyFill="1" applyBorder="1" applyAlignment="1">
      <alignment horizontal="center" vertical="center" wrapText="1"/>
    </xf>
    <xf numFmtId="0" fontId="41" fillId="4" borderId="9" xfId="7" applyFont="1" applyFill="1" applyBorder="1" applyAlignment="1">
      <alignment horizontal="center" vertical="center" wrapText="1"/>
    </xf>
    <xf numFmtId="0" fontId="41" fillId="4" borderId="38" xfId="7" applyFont="1" applyFill="1" applyBorder="1" applyAlignment="1">
      <alignment horizontal="center" vertical="center" wrapText="1"/>
    </xf>
    <xf numFmtId="0" fontId="6" fillId="0" borderId="6"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7" xfId="0" applyFont="1" applyBorder="1" applyAlignment="1">
      <alignment horizontal="left" vertical="center" shrinkToFit="1"/>
    </xf>
    <xf numFmtId="0" fontId="41" fillId="4" borderId="28" xfId="7" applyFont="1" applyFill="1" applyBorder="1">
      <alignment vertical="center"/>
    </xf>
    <xf numFmtId="0" fontId="41" fillId="4" borderId="25" xfId="7" applyFont="1" applyFill="1" applyBorder="1">
      <alignment vertical="center"/>
    </xf>
    <xf numFmtId="0" fontId="40" fillId="4" borderId="27" xfId="7" applyFont="1" applyFill="1" applyBorder="1" applyAlignment="1">
      <alignment vertical="center" textRotation="255"/>
    </xf>
    <xf numFmtId="0" fontId="41" fillId="4" borderId="68" xfId="7" applyFont="1" applyFill="1" applyBorder="1" applyAlignment="1">
      <alignment vertical="center" textRotation="255"/>
    </xf>
    <xf numFmtId="0" fontId="41" fillId="4" borderId="90" xfId="7" applyFont="1" applyFill="1" applyBorder="1" applyAlignment="1">
      <alignment vertical="center" textRotation="255"/>
    </xf>
    <xf numFmtId="0" fontId="40" fillId="4" borderId="62" xfId="7" applyFont="1" applyFill="1" applyBorder="1" applyAlignment="1">
      <alignment horizontal="center" vertical="center"/>
    </xf>
    <xf numFmtId="0" fontId="41" fillId="4" borderId="62" xfId="7" applyFont="1" applyFill="1" applyBorder="1" applyAlignment="1">
      <alignment horizontal="center" vertical="center"/>
    </xf>
    <xf numFmtId="0" fontId="40" fillId="4" borderId="63" xfId="7" applyFont="1" applyFill="1" applyBorder="1" applyAlignment="1">
      <alignment horizontal="center" vertical="center"/>
    </xf>
    <xf numFmtId="0" fontId="41" fillId="4" borderId="63" xfId="7" applyFont="1" applyFill="1" applyBorder="1" applyAlignment="1">
      <alignment horizontal="center" vertical="center"/>
    </xf>
    <xf numFmtId="0" fontId="40" fillId="4" borderId="64" xfId="7" applyFont="1" applyFill="1" applyBorder="1" applyAlignment="1">
      <alignment horizontal="center" vertical="center"/>
    </xf>
    <xf numFmtId="0" fontId="41" fillId="4" borderId="61" xfId="7" applyFont="1" applyFill="1" applyBorder="1" applyAlignment="1">
      <alignment horizontal="center" vertical="center"/>
    </xf>
    <xf numFmtId="0" fontId="1" fillId="4" borderId="65" xfId="7" applyFill="1" applyBorder="1" applyAlignment="1">
      <alignment horizontal="center" vertical="center"/>
    </xf>
    <xf numFmtId="0" fontId="40" fillId="4" borderId="66" xfId="7" applyFont="1" applyFill="1" applyBorder="1" applyAlignment="1">
      <alignment horizontal="center" vertical="center"/>
    </xf>
    <xf numFmtId="0" fontId="1" fillId="4" borderId="58" xfId="7" applyFill="1" applyBorder="1" applyAlignment="1">
      <alignment horizontal="center" vertical="center"/>
    </xf>
    <xf numFmtId="0" fontId="1" fillId="4" borderId="67" xfId="7" applyFill="1" applyBorder="1" applyAlignment="1">
      <alignment horizontal="center" vertical="center"/>
    </xf>
    <xf numFmtId="0" fontId="44" fillId="5" borderId="59" xfId="7" applyFont="1" applyFill="1" applyBorder="1" applyAlignment="1">
      <alignment horizontal="center" vertical="center"/>
    </xf>
    <xf numFmtId="0" fontId="44" fillId="5" borderId="76" xfId="7" applyFont="1" applyFill="1" applyBorder="1" applyAlignment="1">
      <alignment horizontal="center" vertical="center"/>
    </xf>
    <xf numFmtId="0" fontId="44" fillId="5" borderId="66" xfId="7" applyFont="1" applyFill="1" applyBorder="1" applyAlignment="1">
      <alignment horizontal="center" vertical="center"/>
    </xf>
    <xf numFmtId="0" fontId="44" fillId="5" borderId="69" xfId="7" applyFont="1" applyFill="1" applyBorder="1" applyAlignment="1">
      <alignment horizontal="center" vertical="center"/>
    </xf>
    <xf numFmtId="0" fontId="44" fillId="5" borderId="77" xfId="7" applyFont="1" applyFill="1" applyBorder="1" applyAlignment="1">
      <alignment horizontal="center" vertical="center"/>
    </xf>
    <xf numFmtId="0" fontId="44" fillId="5" borderId="82" xfId="7" applyFont="1" applyFill="1" applyBorder="1" applyAlignment="1">
      <alignment horizontal="center" vertical="center"/>
    </xf>
    <xf numFmtId="0" fontId="39" fillId="7" borderId="47" xfId="0" applyFont="1" applyFill="1" applyBorder="1" applyAlignment="1">
      <alignment horizontal="center" vertical="center" shrinkToFit="1"/>
    </xf>
    <xf numFmtId="0" fontId="0" fillId="7" borderId="74" xfId="0" applyFill="1" applyBorder="1" applyAlignment="1">
      <alignment vertical="center" shrinkToFit="1"/>
    </xf>
    <xf numFmtId="0" fontId="49" fillId="7" borderId="0" xfId="0" applyFont="1" applyFill="1" applyAlignment="1">
      <alignment horizontal="center" vertical="center" shrinkToFit="1"/>
    </xf>
    <xf numFmtId="0" fontId="0" fillId="7" borderId="80" xfId="0" applyFill="1" applyBorder="1" applyAlignment="1">
      <alignment vertical="center" shrinkToFit="1"/>
    </xf>
    <xf numFmtId="0" fontId="49" fillId="7" borderId="58" xfId="0" applyFont="1" applyFill="1" applyBorder="1" applyAlignment="1">
      <alignment horizontal="center" vertical="center" shrinkToFit="1"/>
    </xf>
    <xf numFmtId="0" fontId="0" fillId="7" borderId="88" xfId="0" applyFill="1" applyBorder="1" applyAlignment="1">
      <alignment vertical="center" shrinkToFit="1"/>
    </xf>
    <xf numFmtId="0" fontId="41" fillId="4" borderId="64" xfId="7" applyFont="1" applyFill="1" applyBorder="1" applyAlignment="1">
      <alignment horizontal="center" vertical="center"/>
    </xf>
    <xf numFmtId="0" fontId="49" fillId="4" borderId="61" xfId="7" applyFont="1" applyFill="1" applyBorder="1">
      <alignment vertical="center"/>
    </xf>
    <xf numFmtId="0" fontId="49" fillId="4" borderId="89" xfId="7" applyFont="1" applyFill="1" applyBorder="1">
      <alignment vertical="center"/>
    </xf>
    <xf numFmtId="0" fontId="40" fillId="4" borderId="93" xfId="7" applyFont="1" applyFill="1" applyBorder="1" applyAlignment="1">
      <alignment vertical="center" textRotation="255"/>
    </xf>
    <xf numFmtId="0" fontId="1" fillId="4" borderId="94" xfId="7" applyFill="1" applyBorder="1">
      <alignment vertical="center"/>
    </xf>
    <xf numFmtId="0" fontId="1" fillId="4" borderId="96" xfId="7" applyFill="1" applyBorder="1">
      <alignment vertical="center"/>
    </xf>
    <xf numFmtId="0" fontId="40" fillId="4" borderId="25" xfId="7" applyFont="1" applyFill="1" applyBorder="1">
      <alignment vertical="center"/>
    </xf>
    <xf numFmtId="0" fontId="1" fillId="4" borderId="23" xfId="7" applyFill="1" applyBorder="1">
      <alignment vertical="center"/>
    </xf>
    <xf numFmtId="0" fontId="1" fillId="4" borderId="16" xfId="7" applyFill="1" applyBorder="1">
      <alignment vertical="center"/>
    </xf>
    <xf numFmtId="0" fontId="1" fillId="4" borderId="8" xfId="7" applyFill="1" applyBorder="1">
      <alignment vertical="center"/>
    </xf>
    <xf numFmtId="0" fontId="40" fillId="4" borderId="88" xfId="7" applyFont="1" applyFill="1" applyBorder="1" applyAlignment="1">
      <alignment horizontal="center" vertical="center"/>
    </xf>
    <xf numFmtId="0" fontId="41" fillId="4" borderId="95" xfId="7" applyFont="1" applyFill="1" applyBorder="1" applyAlignment="1">
      <alignment horizontal="center" vertical="center"/>
    </xf>
    <xf numFmtId="0" fontId="40" fillId="4" borderId="95" xfId="7" applyFont="1" applyFill="1" applyBorder="1" applyAlignment="1">
      <alignment horizontal="center" vertical="center"/>
    </xf>
    <xf numFmtId="0" fontId="1" fillId="4" borderId="61" xfId="7" applyFill="1" applyBorder="1" applyAlignment="1">
      <alignment horizontal="center" vertical="center"/>
    </xf>
    <xf numFmtId="0" fontId="1" fillId="4" borderId="89" xfId="7" applyFill="1" applyBorder="1" applyAlignment="1">
      <alignment horizontal="center" vertical="center"/>
    </xf>
    <xf numFmtId="0" fontId="40" fillId="4" borderId="65" xfId="7" applyFont="1" applyFill="1" applyBorder="1" applyAlignment="1">
      <alignment horizontal="center" vertical="center"/>
    </xf>
    <xf numFmtId="0" fontId="39" fillId="4" borderId="61" xfId="7" applyFont="1" applyFill="1" applyBorder="1">
      <alignment vertical="center"/>
    </xf>
    <xf numFmtId="0" fontId="49" fillId="4" borderId="58" xfId="7" applyFont="1" applyFill="1" applyBorder="1">
      <alignment vertical="center"/>
    </xf>
    <xf numFmtId="0" fontId="49" fillId="4" borderId="67" xfId="7" applyFont="1" applyFill="1" applyBorder="1">
      <alignment vertical="center"/>
    </xf>
    <xf numFmtId="0" fontId="44" fillId="5" borderId="70" xfId="7" applyFont="1" applyFill="1" applyBorder="1" applyAlignment="1">
      <alignment horizontal="center" vertical="center"/>
    </xf>
    <xf numFmtId="0" fontId="44" fillId="5" borderId="78" xfId="7" applyFont="1" applyFill="1" applyBorder="1" applyAlignment="1">
      <alignment horizontal="center" vertical="center"/>
    </xf>
    <xf numFmtId="0" fontId="44" fillId="5" borderId="83" xfId="7" applyFont="1" applyFill="1" applyBorder="1" applyAlignment="1">
      <alignment horizontal="center" vertical="center"/>
    </xf>
    <xf numFmtId="0" fontId="50" fillId="5" borderId="71" xfId="7" applyFont="1" applyFill="1" applyBorder="1" applyAlignment="1">
      <alignment horizontal="center" vertical="center"/>
    </xf>
    <xf numFmtId="0" fontId="50" fillId="5" borderId="72" xfId="7" applyFont="1" applyFill="1" applyBorder="1" applyAlignment="1">
      <alignment horizontal="center" vertical="center"/>
    </xf>
    <xf numFmtId="0" fontId="50" fillId="5" borderId="73" xfId="7" applyFont="1" applyFill="1" applyBorder="1" applyAlignment="1">
      <alignment horizontal="center" vertical="center"/>
    </xf>
    <xf numFmtId="0" fontId="50" fillId="5" borderId="21" xfId="7" applyFont="1" applyFill="1" applyBorder="1" applyAlignment="1">
      <alignment horizontal="center" vertical="center"/>
    </xf>
    <xf numFmtId="0" fontId="50" fillId="5" borderId="79" xfId="7" applyFont="1" applyFill="1" applyBorder="1" applyAlignment="1">
      <alignment horizontal="center" vertical="center"/>
    </xf>
    <xf numFmtId="0" fontId="50" fillId="5" borderId="19" xfId="7" applyFont="1" applyFill="1" applyBorder="1" applyAlignment="1">
      <alignment horizontal="center" vertical="center"/>
    </xf>
    <xf numFmtId="0" fontId="50" fillId="5" borderId="84" xfId="7" applyFont="1" applyFill="1" applyBorder="1" applyAlignment="1">
      <alignment horizontal="center" vertical="center"/>
    </xf>
    <xf numFmtId="0" fontId="50" fillId="5" borderId="85" xfId="7" applyFont="1" applyFill="1" applyBorder="1" applyAlignment="1">
      <alignment horizontal="center" vertical="center"/>
    </xf>
    <xf numFmtId="0" fontId="50" fillId="5" borderId="86" xfId="7" applyFont="1" applyFill="1" applyBorder="1" applyAlignment="1">
      <alignment horizontal="center" vertical="center"/>
    </xf>
    <xf numFmtId="0" fontId="49" fillId="7" borderId="74" xfId="0" applyFont="1" applyFill="1" applyBorder="1" applyAlignment="1">
      <alignment horizontal="center" vertical="center" shrinkToFit="1"/>
    </xf>
    <xf numFmtId="0" fontId="49" fillId="7" borderId="80" xfId="0" applyFont="1" applyFill="1" applyBorder="1" applyAlignment="1">
      <alignment horizontal="center" vertical="center" shrinkToFit="1"/>
    </xf>
    <xf numFmtId="0" fontId="39" fillId="0" borderId="86" xfId="7" applyFont="1" applyBorder="1" applyAlignment="1">
      <alignment vertical="center" wrapText="1"/>
    </xf>
    <xf numFmtId="0" fontId="1" fillId="0" borderId="50" xfId="7" applyBorder="1">
      <alignment vertical="center"/>
    </xf>
    <xf numFmtId="0" fontId="1" fillId="0" borderId="84" xfId="7" applyBorder="1">
      <alignment vertical="center"/>
    </xf>
    <xf numFmtId="0" fontId="1" fillId="0" borderId="77" xfId="7" applyBorder="1">
      <alignment vertical="center"/>
    </xf>
    <xf numFmtId="0" fontId="1" fillId="0" borderId="98" xfId="7" applyBorder="1">
      <alignment vertical="center"/>
    </xf>
    <xf numFmtId="0" fontId="1" fillId="0" borderId="39" xfId="7" applyBorder="1">
      <alignment vertical="center"/>
    </xf>
    <xf numFmtId="0" fontId="1" fillId="0" borderId="40" xfId="7" applyBorder="1">
      <alignment vertical="center"/>
    </xf>
    <xf numFmtId="0" fontId="1" fillId="0" borderId="99" xfId="7" applyBorder="1">
      <alignment vertical="center"/>
    </xf>
    <xf numFmtId="0" fontId="49" fillId="0" borderId="40" xfId="7" applyFont="1" applyBorder="1" applyAlignment="1">
      <alignment horizontal="center" vertical="center" wrapText="1"/>
    </xf>
    <xf numFmtId="0" fontId="49" fillId="0" borderId="20" xfId="7" applyFont="1" applyBorder="1" applyAlignment="1">
      <alignment horizontal="left" vertical="center"/>
    </xf>
    <xf numFmtId="0" fontId="50" fillId="5" borderId="75" xfId="7" applyFont="1" applyFill="1" applyBorder="1" applyAlignment="1">
      <alignment horizontal="center" vertical="center"/>
    </xf>
    <xf numFmtId="0" fontId="50" fillId="5" borderId="81" xfId="7" applyFont="1" applyFill="1" applyBorder="1" applyAlignment="1">
      <alignment horizontal="center" vertical="center"/>
    </xf>
    <xf numFmtId="0" fontId="50" fillId="5" borderId="87" xfId="7" applyFont="1" applyFill="1" applyBorder="1" applyAlignment="1">
      <alignment horizontal="center" vertical="center"/>
    </xf>
    <xf numFmtId="0" fontId="38" fillId="0" borderId="69" xfId="7" applyFont="1" applyBorder="1" applyAlignment="1">
      <alignment horizontal="center" vertical="center"/>
    </xf>
    <xf numFmtId="0" fontId="1" fillId="0" borderId="47" xfId="7" applyBorder="1" applyAlignment="1">
      <alignment horizontal="center" vertical="center"/>
    </xf>
    <xf numFmtId="0" fontId="1" fillId="0" borderId="48" xfId="7" applyBorder="1" applyAlignment="1">
      <alignment horizontal="center" vertical="center"/>
    </xf>
    <xf numFmtId="0" fontId="1" fillId="0" borderId="77" xfId="7" applyBorder="1" applyAlignment="1">
      <alignment horizontal="center" vertical="center"/>
    </xf>
    <xf numFmtId="0" fontId="1" fillId="0" borderId="0" xfId="7" applyAlignment="1">
      <alignment horizontal="center" vertical="center"/>
    </xf>
    <xf numFmtId="0" fontId="1" fillId="0" borderId="33" xfId="7" applyBorder="1" applyAlignment="1">
      <alignment horizontal="center" vertical="center"/>
    </xf>
    <xf numFmtId="0" fontId="1" fillId="0" borderId="82" xfId="7" applyBorder="1" applyAlignment="1">
      <alignment horizontal="center" vertical="center"/>
    </xf>
    <xf numFmtId="0" fontId="1" fillId="0" borderId="58" xfId="7" applyBorder="1" applyAlignment="1">
      <alignment horizontal="center" vertical="center"/>
    </xf>
    <xf numFmtId="0" fontId="1" fillId="0" borderId="67" xfId="7" applyBorder="1" applyAlignment="1">
      <alignment horizontal="center" vertical="center"/>
    </xf>
    <xf numFmtId="0" fontId="44" fillId="0" borderId="47" xfId="7" applyFont="1" applyBorder="1" applyAlignment="1">
      <alignment horizontal="center" vertical="center"/>
    </xf>
    <xf numFmtId="0" fontId="44" fillId="0" borderId="0" xfId="7" applyFont="1" applyAlignment="1">
      <alignment horizontal="center" vertical="center"/>
    </xf>
    <xf numFmtId="0" fontId="44" fillId="0" borderId="58" xfId="7" applyFont="1" applyBorder="1" applyAlignment="1">
      <alignment horizontal="center" vertical="center"/>
    </xf>
    <xf numFmtId="0" fontId="44" fillId="0" borderId="69" xfId="7" applyFont="1" applyBorder="1" applyAlignment="1">
      <alignment horizontal="center" vertical="center"/>
    </xf>
    <xf numFmtId="0" fontId="44" fillId="0" borderId="77" xfId="7" applyFont="1" applyBorder="1" applyAlignment="1">
      <alignment horizontal="center" vertical="center"/>
    </xf>
    <xf numFmtId="0" fontId="44" fillId="0" borderId="82" xfId="7" applyFont="1" applyBorder="1" applyAlignment="1">
      <alignment horizontal="center" vertical="center"/>
    </xf>
    <xf numFmtId="0" fontId="44" fillId="0" borderId="70" xfId="7" applyFont="1" applyBorder="1" applyAlignment="1">
      <alignment horizontal="center" vertical="center"/>
    </xf>
    <xf numFmtId="0" fontId="44" fillId="0" borderId="78" xfId="7" applyFont="1" applyBorder="1" applyAlignment="1">
      <alignment horizontal="center" vertical="center"/>
    </xf>
    <xf numFmtId="0" fontId="44" fillId="0" borderId="83" xfId="7" applyFont="1" applyBorder="1" applyAlignment="1">
      <alignment horizontal="center" vertical="center"/>
    </xf>
    <xf numFmtId="0" fontId="50" fillId="0" borderId="71" xfId="7" applyFont="1" applyBorder="1" applyAlignment="1">
      <alignment horizontal="center" vertical="center"/>
    </xf>
    <xf numFmtId="0" fontId="50" fillId="0" borderId="72" xfId="7" applyFont="1" applyBorder="1" applyAlignment="1">
      <alignment horizontal="center" vertical="center"/>
    </xf>
    <xf numFmtId="0" fontId="50" fillId="0" borderId="73" xfId="7" applyFont="1" applyBorder="1" applyAlignment="1">
      <alignment horizontal="center" vertical="center"/>
    </xf>
    <xf numFmtId="0" fontId="50" fillId="0" borderId="21" xfId="7" applyFont="1" applyBorder="1" applyAlignment="1">
      <alignment horizontal="center" vertical="center"/>
    </xf>
    <xf numFmtId="0" fontId="50" fillId="0" borderId="79" xfId="7" applyFont="1" applyBorder="1" applyAlignment="1">
      <alignment horizontal="center" vertical="center"/>
    </xf>
    <xf numFmtId="0" fontId="50" fillId="0" borderId="19" xfId="7" applyFont="1" applyBorder="1" applyAlignment="1">
      <alignment horizontal="center" vertical="center"/>
    </xf>
    <xf numFmtId="0" fontId="50" fillId="0" borderId="84" xfId="7" applyFont="1" applyBorder="1" applyAlignment="1">
      <alignment horizontal="center" vertical="center"/>
    </xf>
    <xf numFmtId="0" fontId="50" fillId="0" borderId="85" xfId="7" applyFont="1" applyBorder="1" applyAlignment="1">
      <alignment horizontal="center" vertical="center"/>
    </xf>
    <xf numFmtId="0" fontId="50" fillId="0" borderId="86" xfId="7" applyFont="1" applyBorder="1" applyAlignment="1">
      <alignment horizontal="center" vertical="center"/>
    </xf>
    <xf numFmtId="0" fontId="39" fillId="0" borderId="47" xfId="7" applyFont="1" applyBorder="1" applyAlignment="1">
      <alignment horizontal="center" vertical="center" wrapText="1"/>
    </xf>
    <xf numFmtId="0" fontId="49" fillId="0" borderId="74" xfId="7" applyFont="1" applyBorder="1" applyAlignment="1">
      <alignment horizontal="center" vertical="center"/>
    </xf>
    <xf numFmtId="0" fontId="49" fillId="0" borderId="0" xfId="7" applyFont="1" applyAlignment="1">
      <alignment horizontal="center" vertical="center"/>
    </xf>
    <xf numFmtId="0" fontId="49" fillId="0" borderId="80" xfId="7" applyFont="1" applyBorder="1" applyAlignment="1">
      <alignment horizontal="center" vertical="center"/>
    </xf>
    <xf numFmtId="0" fontId="50" fillId="0" borderId="75" xfId="7" applyFont="1" applyBorder="1" applyAlignment="1">
      <alignment horizontal="center" vertical="center"/>
    </xf>
    <xf numFmtId="0" fontId="50" fillId="0" borderId="81" xfId="7" applyFont="1" applyBorder="1" applyAlignment="1">
      <alignment horizontal="center" vertical="center"/>
    </xf>
    <xf numFmtId="0" fontId="50" fillId="0" borderId="87" xfId="7" applyFont="1" applyBorder="1" applyAlignment="1">
      <alignment horizontal="center" vertical="center"/>
    </xf>
    <xf numFmtId="0" fontId="49" fillId="0" borderId="47" xfId="7" applyFont="1" applyBorder="1" applyAlignment="1">
      <alignment horizontal="center" vertical="center" wrapText="1"/>
    </xf>
    <xf numFmtId="0" fontId="1" fillId="0" borderId="74" xfId="7" applyBorder="1">
      <alignment vertical="center"/>
    </xf>
    <xf numFmtId="0" fontId="1" fillId="0" borderId="80" xfId="7" applyBorder="1">
      <alignment vertical="center"/>
    </xf>
    <xf numFmtId="0" fontId="49" fillId="0" borderId="58" xfId="7" applyFont="1" applyBorder="1" applyAlignment="1">
      <alignment horizontal="center" vertical="center"/>
    </xf>
    <xf numFmtId="0" fontId="1" fillId="0" borderId="88" xfId="7" applyBorder="1">
      <alignment vertical="center"/>
    </xf>
    <xf numFmtId="0" fontId="6" fillId="0" borderId="6" xfId="0" applyFont="1" applyBorder="1" applyAlignment="1">
      <alignment vertical="center" shrinkToFit="1"/>
    </xf>
    <xf numFmtId="0" fontId="6" fillId="0" borderId="9" xfId="0" applyFont="1" applyBorder="1" applyAlignment="1">
      <alignment vertical="center" shrinkToFit="1"/>
    </xf>
    <xf numFmtId="0" fontId="6" fillId="0" borderId="7" xfId="0" applyFont="1" applyBorder="1" applyAlignment="1">
      <alignment vertical="center" shrinkToFit="1"/>
    </xf>
    <xf numFmtId="176" fontId="6" fillId="0" borderId="0" xfId="0" applyNumberFormat="1" applyFont="1" applyFill="1" applyAlignment="1">
      <alignment horizontal="left" vertical="center"/>
    </xf>
    <xf numFmtId="0" fontId="6" fillId="2" borderId="0" xfId="0" applyFont="1" applyFill="1" applyAlignment="1">
      <alignment vertical="top"/>
    </xf>
    <xf numFmtId="0" fontId="6" fillId="0" borderId="0" xfId="0" applyFont="1" applyFill="1" applyAlignment="1">
      <alignment horizontal="center" vertical="center"/>
    </xf>
    <xf numFmtId="0" fontId="21" fillId="0" borderId="0" xfId="0" applyFont="1" applyAlignment="1">
      <alignment horizontal="center" vertical="center"/>
    </xf>
    <xf numFmtId="0" fontId="26" fillId="0" borderId="13" xfId="6" applyFont="1" applyBorder="1" applyAlignment="1">
      <alignment horizontal="center" vertical="center"/>
    </xf>
    <xf numFmtId="0" fontId="26" fillId="0" borderId="14" xfId="6" applyFont="1" applyBorder="1" applyAlignment="1">
      <alignment horizontal="center" vertical="center"/>
    </xf>
    <xf numFmtId="0" fontId="26" fillId="0" borderId="15" xfId="6" applyFont="1" applyBorder="1" applyAlignment="1">
      <alignment horizontal="center" vertical="center"/>
    </xf>
    <xf numFmtId="0" fontId="17" fillId="0" borderId="0" xfId="6" applyFont="1" applyAlignment="1">
      <alignment vertical="center" shrinkToFit="1"/>
    </xf>
    <xf numFmtId="0" fontId="17" fillId="0" borderId="0" xfId="6" applyNumberFormat="1" applyFont="1" applyAlignment="1">
      <alignment vertical="center" shrinkToFit="1"/>
    </xf>
    <xf numFmtId="0" fontId="19" fillId="0" borderId="0" xfId="6" applyNumberFormat="1" applyFont="1" applyBorder="1" applyAlignment="1">
      <alignment horizontal="center" vertical="center" shrinkToFit="1"/>
    </xf>
    <xf numFmtId="0" fontId="7" fillId="2" borderId="0" xfId="0" applyFont="1" applyFill="1" applyAlignment="1">
      <alignment horizontal="center" vertical="center" shrinkToFit="1"/>
    </xf>
    <xf numFmtId="0" fontId="6" fillId="2" borderId="0" xfId="0" applyFont="1" applyFill="1" applyAlignment="1">
      <alignment vertical="top" wrapText="1"/>
    </xf>
    <xf numFmtId="0" fontId="7" fillId="0" borderId="0" xfId="0" applyFont="1" applyFill="1" applyAlignment="1">
      <alignment horizontal="right" vertical="center"/>
    </xf>
    <xf numFmtId="0" fontId="6" fillId="2" borderId="0" xfId="0" applyFont="1" applyFill="1" applyAlignment="1">
      <alignment horizontal="left" vertical="center"/>
    </xf>
    <xf numFmtId="0" fontId="7" fillId="2" borderId="0" xfId="0" applyFont="1" applyFill="1" applyAlignment="1">
      <alignment horizontal="right" vertical="center"/>
    </xf>
    <xf numFmtId="178" fontId="6" fillId="2" borderId="0" xfId="0" applyNumberFormat="1" applyFont="1" applyFill="1" applyAlignment="1">
      <alignment vertical="center" shrinkToFit="1"/>
    </xf>
    <xf numFmtId="178" fontId="6" fillId="0" borderId="0" xfId="0" applyNumberFormat="1" applyFont="1" applyFill="1" applyAlignment="1">
      <alignment vertical="center" shrinkToFit="1"/>
    </xf>
    <xf numFmtId="0" fontId="8" fillId="2" borderId="0" xfId="0" applyFont="1" applyFill="1" applyAlignment="1">
      <alignment vertical="center" wrapText="1"/>
    </xf>
    <xf numFmtId="176" fontId="6" fillId="6" borderId="0" xfId="0" applyNumberFormat="1" applyFont="1" applyFill="1" applyAlignment="1">
      <alignment horizontal="left" vertical="center"/>
    </xf>
    <xf numFmtId="0" fontId="22" fillId="0" borderId="5" xfId="0" applyFont="1" applyBorder="1" applyAlignment="1">
      <alignment horizontal="center" vertical="center" wrapText="1"/>
    </xf>
    <xf numFmtId="180" fontId="6" fillId="0" borderId="1" xfId="2" applyNumberFormat="1" applyFont="1" applyBorder="1">
      <alignment vertical="center"/>
    </xf>
    <xf numFmtId="0" fontId="6" fillId="2" borderId="0" xfId="0" applyFont="1" applyFill="1" applyAlignment="1">
      <alignment vertical="center"/>
    </xf>
    <xf numFmtId="177" fontId="6" fillId="2" borderId="0" xfId="0" applyNumberFormat="1" applyFont="1" applyFill="1" applyAlignment="1">
      <alignment horizontal="left" vertical="center" shrinkToFit="1"/>
    </xf>
    <xf numFmtId="0" fontId="6" fillId="2" borderId="0" xfId="0" applyFont="1" applyFill="1" applyAlignment="1">
      <alignment horizontal="left" vertical="center" shrinkToFit="1"/>
    </xf>
    <xf numFmtId="0" fontId="6" fillId="2" borderId="0" xfId="0" applyFont="1" applyFill="1" applyAlignment="1">
      <alignment vertical="center" wrapText="1" shrinkToFit="1"/>
    </xf>
  </cellXfs>
  <cellStyles count="8">
    <cellStyle name="ハイパーリンク" xfId="5" builtinId="8"/>
    <cellStyle name="桁区切り" xfId="2" builtinId="6"/>
    <cellStyle name="桁区切り 2" xfId="1" xr:uid="{00000000-0005-0000-0000-000002000000}"/>
    <cellStyle name="標準" xfId="0" builtinId="0"/>
    <cellStyle name="標準 2" xfId="3" xr:uid="{00000000-0005-0000-0000-000004000000}"/>
    <cellStyle name="標準 2 2" xfId="6" xr:uid="{00000000-0005-0000-0000-000005000000}"/>
    <cellStyle name="標準 3" xfId="4" xr:uid="{00000000-0005-0000-0000-000006000000}"/>
    <cellStyle name="標準 4 2" xfId="7" xr:uid="{0CD9C2F9-4465-4DD8-B35E-0458D437DE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2088775</xdr:colOff>
      <xdr:row>0</xdr:row>
      <xdr:rowOff>145676</xdr:rowOff>
    </xdr:from>
    <xdr:to>
      <xdr:col>3</xdr:col>
      <xdr:colOff>3143921</xdr:colOff>
      <xdr:row>2</xdr:row>
      <xdr:rowOff>89646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158751" y="145676"/>
          <a:ext cx="1055146" cy="41013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様式集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26</xdr:row>
      <xdr:rowOff>19050</xdr:rowOff>
    </xdr:from>
    <xdr:to>
      <xdr:col>2</xdr:col>
      <xdr:colOff>161925</xdr:colOff>
      <xdr:row>26</xdr:row>
      <xdr:rowOff>266700</xdr:rowOff>
    </xdr:to>
    <xdr:sp macro="" textlink="">
      <xdr:nvSpPr>
        <xdr:cNvPr id="2" name="楕円 1">
          <a:extLst>
            <a:ext uri="{FF2B5EF4-FFF2-40B4-BE49-F238E27FC236}">
              <a16:creationId xmlns:a16="http://schemas.microsoft.com/office/drawing/2014/main" id="{ABF41FE9-90A6-419D-95B7-1697E109D176}"/>
            </a:ext>
          </a:extLst>
        </xdr:cNvPr>
        <xdr:cNvSpPr/>
      </xdr:nvSpPr>
      <xdr:spPr>
        <a:xfrm>
          <a:off x="384175" y="6864350"/>
          <a:ext cx="228600"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9</xdr:row>
      <xdr:rowOff>57150</xdr:rowOff>
    </xdr:from>
    <xdr:to>
      <xdr:col>1</xdr:col>
      <xdr:colOff>47625</xdr:colOff>
      <xdr:row>9</xdr:row>
      <xdr:rowOff>304800</xdr:rowOff>
    </xdr:to>
    <xdr:sp macro="" textlink="">
      <xdr:nvSpPr>
        <xdr:cNvPr id="3" name="楕円 2">
          <a:extLst>
            <a:ext uri="{FF2B5EF4-FFF2-40B4-BE49-F238E27FC236}">
              <a16:creationId xmlns:a16="http://schemas.microsoft.com/office/drawing/2014/main" id="{EB5934BF-830F-4190-989D-623D641685E8}"/>
            </a:ext>
          </a:extLst>
        </xdr:cNvPr>
        <xdr:cNvSpPr/>
      </xdr:nvSpPr>
      <xdr:spPr>
        <a:xfrm>
          <a:off x="104775" y="1765300"/>
          <a:ext cx="222250"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123265</xdr:colOff>
      <xdr:row>31</xdr:row>
      <xdr:rowOff>56029</xdr:rowOff>
    </xdr:from>
    <xdr:to>
      <xdr:col>25</xdr:col>
      <xdr:colOff>89647</xdr:colOff>
      <xdr:row>32</xdr:row>
      <xdr:rowOff>179294</xdr:rowOff>
    </xdr:to>
    <xdr:sp macro="" textlink="">
      <xdr:nvSpPr>
        <xdr:cNvPr id="2" name="大かっこ 1">
          <a:extLst>
            <a:ext uri="{FF2B5EF4-FFF2-40B4-BE49-F238E27FC236}">
              <a16:creationId xmlns:a16="http://schemas.microsoft.com/office/drawing/2014/main" id="{00000000-0008-0000-0F00-000002000000}"/>
            </a:ext>
          </a:extLst>
        </xdr:cNvPr>
        <xdr:cNvSpPr/>
      </xdr:nvSpPr>
      <xdr:spPr>
        <a:xfrm>
          <a:off x="1064559" y="7281582"/>
          <a:ext cx="3731559" cy="35634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100855</xdr:colOff>
      <xdr:row>34</xdr:row>
      <xdr:rowOff>67235</xdr:rowOff>
    </xdr:from>
    <xdr:to>
      <xdr:col>25</xdr:col>
      <xdr:colOff>98611</xdr:colOff>
      <xdr:row>35</xdr:row>
      <xdr:rowOff>190500</xdr:rowOff>
    </xdr:to>
    <xdr:sp macro="" textlink="">
      <xdr:nvSpPr>
        <xdr:cNvPr id="3" name="大かっこ 2">
          <a:extLst>
            <a:ext uri="{FF2B5EF4-FFF2-40B4-BE49-F238E27FC236}">
              <a16:creationId xmlns:a16="http://schemas.microsoft.com/office/drawing/2014/main" id="{00000000-0008-0000-0F00-000003000000}"/>
            </a:ext>
          </a:extLst>
        </xdr:cNvPr>
        <xdr:cNvSpPr/>
      </xdr:nvSpPr>
      <xdr:spPr>
        <a:xfrm>
          <a:off x="1042149" y="7992035"/>
          <a:ext cx="3762933" cy="35634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95250</xdr:colOff>
      <xdr:row>36</xdr:row>
      <xdr:rowOff>68035</xdr:rowOff>
    </xdr:from>
    <xdr:to>
      <xdr:col>31</xdr:col>
      <xdr:colOff>108858</xdr:colOff>
      <xdr:row>37</xdr:row>
      <xdr:rowOff>184097</xdr:rowOff>
    </xdr:to>
    <xdr:sp macro="" textlink="">
      <xdr:nvSpPr>
        <xdr:cNvPr id="2" name="大かっこ 1">
          <a:extLst>
            <a:ext uri="{FF2B5EF4-FFF2-40B4-BE49-F238E27FC236}">
              <a16:creationId xmlns:a16="http://schemas.microsoft.com/office/drawing/2014/main" id="{00000000-0008-0000-1300-000002000000}"/>
            </a:ext>
          </a:extLst>
        </xdr:cNvPr>
        <xdr:cNvSpPr/>
      </xdr:nvSpPr>
      <xdr:spPr>
        <a:xfrm>
          <a:off x="2952750" y="7932964"/>
          <a:ext cx="3483429" cy="3473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50300-25369\&#38263;&#23551;&#31038;&#20250;&#35506;&#20849;&#26377;2(&#22312;&#23429;&#12539;&#26045;&#35373;g)\&#26045;&#35373;&#65319;\&#9679;&#26628;&#39178;&#31649;&#29702;&#12539;&#24863;&#26579;&#30151;&#23550;&#31574;&#31561;\&#12467;&#12525;&#12490;&#12454;&#12452;&#12523;&#12473;\&#9679;&#12469;&#12540;&#12499;&#12473;&#25552;&#20379;&#20307;&#21046;&#30906;&#20445;&#20107;&#26989;\R4\R4&#12469;&#12540;&#12499;&#12473;&#25552;&#20379;&#30906;&#20445;&#20107;&#26989;&#20107;&#26989;&#32773;&#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4一覧"/>
      <sheetName val="集計"/>
      <sheetName val="角2封筒"/>
      <sheetName val="交付決定起案"/>
      <sheetName val="交付決定罫紙"/>
      <sheetName val="交付決定"/>
      <sheetName val="額の確定起案"/>
      <sheetName val="額の確定罫紙"/>
      <sheetName val="額の確定"/>
      <sheetName val="額の確定審査"/>
      <sheetName val="R3一覧"/>
      <sheetName val="R3申請者（大坪さん未処理分）"/>
      <sheetName val="リスト"/>
    </sheetNames>
    <sheetDataSet>
      <sheetData sheetId="0">
        <row r="1">
          <cell r="J1" t="str">
            <v>4052</v>
          </cell>
          <cell r="S1" t="str">
            <v>介護老人福祉施設</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ishikawa.lg.jp/suitou/saiken.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E35"/>
  <sheetViews>
    <sheetView tabSelected="1" view="pageBreakPreview" zoomScale="85" zoomScaleNormal="85" zoomScaleSheetLayoutView="85" workbookViewId="0">
      <selection activeCell="B7" sqref="B7"/>
    </sheetView>
  </sheetViews>
  <sheetFormatPr defaultColWidth="9" defaultRowHeight="18.75" customHeight="1"/>
  <cols>
    <col min="1" max="1" width="1.33203125" style="234" customWidth="1"/>
    <col min="2" max="2" width="38.88671875" style="234" customWidth="1"/>
    <col min="3" max="3" width="19.109375" style="234" customWidth="1"/>
    <col min="4" max="4" width="47.109375" style="234" customWidth="1"/>
    <col min="5" max="10" width="9" style="1"/>
    <col min="11" max="11" width="5.109375" style="1" customWidth="1"/>
    <col min="12" max="16384" width="9" style="1"/>
  </cols>
  <sheetData>
    <row r="2" spans="2:5" ht="18.75" customHeight="1">
      <c r="B2" s="260" t="s">
        <v>528</v>
      </c>
      <c r="E2" s="112"/>
    </row>
    <row r="3" spans="2:5" ht="18.75" customHeight="1">
      <c r="E3" s="112"/>
    </row>
    <row r="4" spans="2:5" ht="18.75" customHeight="1">
      <c r="B4" s="234" t="s">
        <v>310</v>
      </c>
      <c r="C4" s="261" t="s">
        <v>510</v>
      </c>
    </row>
    <row r="5" spans="2:5" ht="18.75" customHeight="1">
      <c r="C5" s="234" t="s">
        <v>311</v>
      </c>
    </row>
    <row r="7" spans="2:5" ht="28.5" customHeight="1">
      <c r="B7" s="262" t="s">
        <v>315</v>
      </c>
      <c r="C7" s="273" t="s">
        <v>306</v>
      </c>
      <c r="D7" s="274"/>
    </row>
    <row r="8" spans="2:5" ht="28.5" customHeight="1">
      <c r="B8" s="270" t="s">
        <v>551</v>
      </c>
      <c r="C8" s="263" t="s">
        <v>14</v>
      </c>
      <c r="D8" s="264" t="s">
        <v>307</v>
      </c>
    </row>
    <row r="9" spans="2:5" ht="28.5" customHeight="1">
      <c r="B9" s="271"/>
      <c r="C9" s="263" t="s">
        <v>283</v>
      </c>
      <c r="D9" s="264" t="s">
        <v>369</v>
      </c>
    </row>
    <row r="10" spans="2:5" ht="28.5" customHeight="1">
      <c r="B10" s="271"/>
      <c r="C10" s="263" t="s">
        <v>308</v>
      </c>
      <c r="D10" s="264" t="s">
        <v>130</v>
      </c>
    </row>
    <row r="11" spans="2:5" ht="28.5" customHeight="1">
      <c r="B11" s="271"/>
      <c r="C11" s="263" t="s">
        <v>309</v>
      </c>
      <c r="D11" s="264" t="s">
        <v>135</v>
      </c>
    </row>
    <row r="12" spans="2:5" ht="45.6" customHeight="1">
      <c r="B12" s="271"/>
      <c r="C12" s="281" t="s">
        <v>540</v>
      </c>
      <c r="D12" s="282"/>
    </row>
    <row r="13" spans="2:5" ht="28.5" customHeight="1">
      <c r="B13" s="271"/>
      <c r="C13" s="275" t="s">
        <v>367</v>
      </c>
      <c r="D13" s="276"/>
    </row>
    <row r="14" spans="2:5" ht="28.5" customHeight="1">
      <c r="B14" s="272"/>
      <c r="C14" s="275" t="s">
        <v>312</v>
      </c>
      <c r="D14" s="276"/>
    </row>
    <row r="15" spans="2:5" ht="28.5" customHeight="1">
      <c r="B15" s="279" t="s">
        <v>520</v>
      </c>
      <c r="C15" s="277" t="s">
        <v>509</v>
      </c>
      <c r="D15" s="278"/>
    </row>
    <row r="16" spans="2:5" ht="28.5" customHeight="1">
      <c r="B16" s="280"/>
      <c r="C16" s="265" t="s">
        <v>321</v>
      </c>
      <c r="D16" s="264"/>
    </row>
    <row r="17" spans="2:4" ht="28.5" customHeight="1">
      <c r="B17" s="266" t="s">
        <v>328</v>
      </c>
      <c r="C17" s="263" t="s">
        <v>18</v>
      </c>
      <c r="D17" s="264" t="s">
        <v>313</v>
      </c>
    </row>
    <row r="18" spans="2:4" ht="28.5" customHeight="1">
      <c r="B18" s="266" t="s">
        <v>314</v>
      </c>
      <c r="C18" s="263" t="s">
        <v>15</v>
      </c>
      <c r="D18" s="264" t="s">
        <v>276</v>
      </c>
    </row>
    <row r="19" spans="2:4" ht="28.5" customHeight="1">
      <c r="B19" s="266" t="s">
        <v>317</v>
      </c>
      <c r="C19" s="263" t="s">
        <v>16</v>
      </c>
      <c r="D19" s="264" t="s">
        <v>277</v>
      </c>
    </row>
    <row r="20" spans="2:4" ht="28.5" customHeight="1">
      <c r="B20" s="266" t="s">
        <v>316</v>
      </c>
      <c r="C20" s="263" t="s">
        <v>17</v>
      </c>
      <c r="D20" s="264" t="s">
        <v>176</v>
      </c>
    </row>
    <row r="21" spans="2:4" ht="28.5" customHeight="1">
      <c r="B21" s="266" t="s">
        <v>318</v>
      </c>
      <c r="C21" s="263" t="s">
        <v>19</v>
      </c>
      <c r="D21" s="264" t="s">
        <v>186</v>
      </c>
    </row>
    <row r="22" spans="2:4" ht="53.4" customHeight="1">
      <c r="B22" s="266" t="s">
        <v>552</v>
      </c>
      <c r="C22" s="263" t="s">
        <v>13</v>
      </c>
      <c r="D22" s="264" t="s">
        <v>180</v>
      </c>
    </row>
    <row r="23" spans="2:4" ht="28.5" customHeight="1">
      <c r="B23" s="270" t="s">
        <v>537</v>
      </c>
      <c r="C23" s="263" t="s">
        <v>279</v>
      </c>
      <c r="D23" s="264" t="s">
        <v>216</v>
      </c>
    </row>
    <row r="24" spans="2:4" ht="28.5" customHeight="1">
      <c r="B24" s="271"/>
      <c r="C24" s="267" t="s">
        <v>323</v>
      </c>
      <c r="D24" s="264"/>
    </row>
    <row r="25" spans="2:4" ht="28.5" customHeight="1">
      <c r="B25" s="271"/>
      <c r="C25" s="263" t="s">
        <v>280</v>
      </c>
      <c r="D25" s="268" t="s">
        <v>371</v>
      </c>
    </row>
    <row r="26" spans="2:4" ht="28.5" customHeight="1">
      <c r="B26" s="272"/>
      <c r="C26" s="263" t="s">
        <v>281</v>
      </c>
      <c r="D26" s="268" t="s">
        <v>372</v>
      </c>
    </row>
    <row r="27" spans="2:4" ht="28.5" customHeight="1">
      <c r="B27" s="270" t="s">
        <v>553</v>
      </c>
      <c r="C27" s="263" t="s">
        <v>284</v>
      </c>
      <c r="D27" s="264" t="s">
        <v>237</v>
      </c>
    </row>
    <row r="28" spans="2:4" ht="28.5" customHeight="1">
      <c r="B28" s="271"/>
      <c r="C28" s="263" t="s">
        <v>285</v>
      </c>
      <c r="D28" s="264" t="s">
        <v>370</v>
      </c>
    </row>
    <row r="29" spans="2:4" ht="28.5" customHeight="1">
      <c r="B29" s="271"/>
      <c r="C29" s="263" t="s">
        <v>325</v>
      </c>
      <c r="D29" s="264" t="s">
        <v>324</v>
      </c>
    </row>
    <row r="30" spans="2:4" ht="28.5" customHeight="1">
      <c r="B30" s="271"/>
      <c r="C30" s="269" t="s">
        <v>516</v>
      </c>
      <c r="D30" s="264"/>
    </row>
    <row r="31" spans="2:4" ht="28.5" customHeight="1">
      <c r="B31" s="271"/>
      <c r="C31" s="267" t="s">
        <v>517</v>
      </c>
      <c r="D31" s="264"/>
    </row>
    <row r="32" spans="2:4" ht="28.5" customHeight="1">
      <c r="B32" s="271"/>
      <c r="C32" s="267" t="s">
        <v>518</v>
      </c>
      <c r="D32" s="264"/>
    </row>
    <row r="33" spans="2:4" ht="28.5" customHeight="1">
      <c r="B33" s="272"/>
      <c r="C33" s="267" t="s">
        <v>519</v>
      </c>
      <c r="D33" s="264"/>
    </row>
    <row r="34" spans="2:4" ht="28.5" customHeight="1">
      <c r="B34" s="266" t="s">
        <v>329</v>
      </c>
      <c r="C34" s="263" t="s">
        <v>286</v>
      </c>
      <c r="D34" s="264" t="s">
        <v>326</v>
      </c>
    </row>
    <row r="35" spans="2:4" ht="28.5" customHeight="1">
      <c r="B35" s="266" t="s">
        <v>360</v>
      </c>
      <c r="C35" s="263" t="s">
        <v>287</v>
      </c>
      <c r="D35" s="264" t="s">
        <v>327</v>
      </c>
    </row>
  </sheetData>
  <mergeCells count="9">
    <mergeCell ref="B27:B33"/>
    <mergeCell ref="C7:D7"/>
    <mergeCell ref="C13:D13"/>
    <mergeCell ref="C14:D14"/>
    <mergeCell ref="B8:B14"/>
    <mergeCell ref="B23:B26"/>
    <mergeCell ref="C15:D15"/>
    <mergeCell ref="B15:B16"/>
    <mergeCell ref="C12:D12"/>
  </mergeCells>
  <phoneticPr fontId="5"/>
  <hyperlinks>
    <hyperlink ref="C8" location="'1)交付申請書'!A1" display="（様式第１号）" xr:uid="{00000000-0004-0000-0000-000000000000}"/>
    <hyperlink ref="C9" location="'1-1)所要額調書'!A1" display="（様式第１－１号）" xr:uid="{00000000-0004-0000-0000-000001000000}"/>
    <hyperlink ref="C10" location="'1-2)計画書'!A1" display="（様式第１－２号）" xr:uid="{00000000-0004-0000-0000-000002000000}"/>
    <hyperlink ref="C11" location="'1-3)誓約書'!A1" display="（様式第１－３号）" xr:uid="{00000000-0004-0000-0000-000003000000}"/>
    <hyperlink ref="C18" location="'2)変更申請'!A1" display="（様式第２号）" xr:uid="{00000000-0004-0000-0000-000005000000}"/>
    <hyperlink ref="C19" location="'3)中止・廃止申請'!A1" display="（様式第３号）" xr:uid="{00000000-0004-0000-0000-000006000000}"/>
    <hyperlink ref="C20" location="'4)交付申請取下'!A1" display="（様式第４号）" xr:uid="{00000000-0004-0000-0000-000007000000}"/>
    <hyperlink ref="C21" location="'6)遅延報告'!A1" display="（様式第６号）" xr:uid="{00000000-0004-0000-0000-000008000000}"/>
    <hyperlink ref="C22" location="'7)繰越申請'!A1" display="（様式第７号）" xr:uid="{00000000-0004-0000-0000-000009000000}"/>
    <hyperlink ref="C23" location="'8)状況報告'!A1" display="（様式第８号）" xr:uid="{00000000-0004-0000-0000-00000A000000}"/>
    <hyperlink ref="C25" location="'8-1)所要額調書'!A1" display="（様式第８－１号）" xr:uid="{00000000-0004-0000-0000-00000B000000}"/>
    <hyperlink ref="C26" location="'8-2)計画書'!A1" display="（様式第８－２号）" xr:uid="{00000000-0004-0000-0000-00000C000000}"/>
    <hyperlink ref="C27" location="'9)実績報告書'!A1" display="（様式第９号）" xr:uid="{00000000-0004-0000-0000-00000D000000}"/>
    <hyperlink ref="C28" location="'9-1)精算額調書'!A1" display="（様式第９－１号）" xr:uid="{00000000-0004-0000-0000-00000E000000}"/>
    <hyperlink ref="C29" location="'9-2)結果報告書'!A1" display="（様式第９－２号）" xr:uid="{00000000-0004-0000-0000-00000F000000}"/>
    <hyperlink ref="C34" location="'10)請求書'!A1" display="（様式第10号）" xr:uid="{00000000-0004-0000-0000-000010000000}"/>
    <hyperlink ref="C35" location="'11)財産処分'!A1" display="（様式第11号）" xr:uid="{00000000-0004-0000-0000-000011000000}"/>
    <hyperlink ref="C15" location="'5)事前着手届'!A1" display="（様式第５号）" xr:uid="{9D6D1CB4-4F34-4E19-AE64-D5C872F75E91}"/>
    <hyperlink ref="C15:D15" location="債権者登録!A1" display="債権者登録申出書" xr:uid="{42CCD20A-B961-4870-8664-AFB3CBE42078}"/>
    <hyperlink ref="C17" location="'5)事前着手届'!A1" display="（様式第５号）" xr:uid="{00000000-0004-0000-0000-000004000000}"/>
    <hyperlink ref="C16" r:id="rId1" xr:uid="{B77DA1AE-C175-467E-807D-3483DA835736}"/>
  </hyperlinks>
  <pageMargins left="0.7" right="0.7" top="0.75" bottom="0.75" header="0.3" footer="0.3"/>
  <pageSetup paperSize="9" scale="8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M39"/>
  <sheetViews>
    <sheetView showZeros="0" view="pageBreakPreview" zoomScale="85" zoomScaleNormal="100" zoomScaleSheetLayoutView="85" workbookViewId="0">
      <selection activeCell="P3" sqref="P3"/>
    </sheetView>
  </sheetViews>
  <sheetFormatPr defaultColWidth="9" defaultRowHeight="18" customHeight="1"/>
  <cols>
    <col min="1" max="35" width="2.77734375" style="55" customWidth="1"/>
    <col min="36" max="49" width="2.77734375" style="13" customWidth="1"/>
    <col min="50" max="16384" width="9" style="13"/>
  </cols>
  <sheetData>
    <row r="1" spans="1:37" ht="18" customHeight="1">
      <c r="A1" s="1" t="s">
        <v>16</v>
      </c>
    </row>
    <row r="2" spans="1:37" ht="18" customHeight="1">
      <c r="X2" s="289"/>
      <c r="Y2" s="289"/>
      <c r="Z2" s="289"/>
      <c r="AA2" s="289"/>
      <c r="AB2" s="289"/>
      <c r="AC2" s="289"/>
      <c r="AD2" s="289"/>
      <c r="AE2" s="289"/>
      <c r="AF2" s="289"/>
      <c r="AG2" s="55" t="s">
        <v>52</v>
      </c>
      <c r="AH2" s="30"/>
      <c r="AI2" s="30"/>
    </row>
    <row r="3" spans="1:37" ht="18" customHeight="1">
      <c r="W3" s="31"/>
      <c r="X3" s="288" t="s">
        <v>39</v>
      </c>
      <c r="Y3" s="288"/>
      <c r="Z3" s="288"/>
      <c r="AA3" s="288"/>
      <c r="AB3" s="288"/>
      <c r="AC3" s="288"/>
      <c r="AD3" s="288"/>
      <c r="AE3" s="288"/>
      <c r="AF3" s="288"/>
      <c r="AG3" s="55" t="s">
        <v>170</v>
      </c>
      <c r="AH3" s="30"/>
      <c r="AI3" s="30"/>
    </row>
    <row r="4" spans="1:37" ht="18" customHeight="1">
      <c r="W4" s="31"/>
      <c r="X4" s="31"/>
      <c r="Y4" s="31"/>
      <c r="Z4" s="31"/>
      <c r="AA4" s="31"/>
      <c r="AB4" s="31"/>
      <c r="AC4" s="31"/>
      <c r="AD4" s="31"/>
      <c r="AE4" s="31"/>
      <c r="AF4" s="31"/>
    </row>
    <row r="5" spans="1:37" ht="18" customHeight="1">
      <c r="A5" s="55" t="s">
        <v>32</v>
      </c>
      <c r="W5" s="31"/>
      <c r="X5" s="31"/>
      <c r="Y5" s="31"/>
      <c r="Z5" s="31"/>
      <c r="AA5" s="31"/>
      <c r="AB5" s="31"/>
      <c r="AC5" s="31"/>
      <c r="AD5" s="31"/>
      <c r="AE5" s="31"/>
      <c r="AF5" s="31"/>
    </row>
    <row r="6" spans="1:37" ht="18" customHeight="1">
      <c r="W6" s="31"/>
      <c r="X6" s="31"/>
      <c r="Y6" s="31"/>
      <c r="Z6" s="31"/>
      <c r="AA6" s="31"/>
      <c r="AB6" s="31"/>
      <c r="AC6" s="31"/>
      <c r="AD6" s="31"/>
      <c r="AE6" s="31"/>
      <c r="AF6" s="31"/>
    </row>
    <row r="7" spans="1:37" ht="18" customHeight="1">
      <c r="A7" s="135"/>
      <c r="B7" s="135"/>
      <c r="C7" s="135"/>
      <c r="D7" s="135"/>
      <c r="E7" s="135"/>
      <c r="F7" s="135"/>
      <c r="G7" s="135"/>
      <c r="H7" s="135"/>
      <c r="I7" s="135"/>
      <c r="J7" s="135"/>
      <c r="K7" s="135"/>
      <c r="L7" s="135"/>
      <c r="M7" s="135"/>
      <c r="N7" s="135"/>
      <c r="O7" s="135"/>
      <c r="P7" s="135"/>
      <c r="Q7" s="135"/>
      <c r="R7" s="135"/>
      <c r="S7" s="135"/>
      <c r="T7" s="135"/>
      <c r="U7" s="13"/>
      <c r="V7" s="135" t="s">
        <v>34</v>
      </c>
      <c r="W7" s="135"/>
      <c r="X7" s="509">
        <f>'1)交付申請書'!X7</f>
        <v>0</v>
      </c>
      <c r="Y7" s="509"/>
      <c r="Z7" s="509"/>
      <c r="AA7" s="509"/>
      <c r="AB7" s="509"/>
      <c r="AC7" s="509"/>
      <c r="AD7" s="509"/>
      <c r="AE7" s="31" t="s">
        <v>29</v>
      </c>
      <c r="AF7" s="31"/>
      <c r="AG7" s="135" t="s">
        <v>42</v>
      </c>
      <c r="AH7" s="135"/>
      <c r="AI7" s="135"/>
    </row>
    <row r="8" spans="1:37" ht="18" customHeight="1">
      <c r="A8" s="135"/>
      <c r="B8" s="135"/>
      <c r="C8" s="135"/>
      <c r="D8" s="135"/>
      <c r="E8" s="135"/>
      <c r="F8" s="135"/>
      <c r="G8" s="135"/>
      <c r="H8" s="135"/>
      <c r="I8" s="135"/>
      <c r="J8" s="135"/>
      <c r="K8" s="135"/>
      <c r="L8" s="135"/>
      <c r="M8" s="135"/>
      <c r="N8" s="135"/>
      <c r="O8" s="289" t="s">
        <v>0</v>
      </c>
      <c r="P8" s="289"/>
      <c r="Q8" s="289"/>
      <c r="R8" s="289"/>
      <c r="S8" s="289"/>
      <c r="T8" s="289"/>
      <c r="U8" s="13"/>
      <c r="V8" s="285">
        <f>'1)交付申請書'!V8</f>
        <v>0</v>
      </c>
      <c r="W8" s="285"/>
      <c r="X8" s="285"/>
      <c r="Y8" s="285"/>
      <c r="Z8" s="285"/>
      <c r="AA8" s="285"/>
      <c r="AB8" s="285"/>
      <c r="AC8" s="285"/>
      <c r="AD8" s="285"/>
      <c r="AE8" s="285"/>
      <c r="AF8" s="285"/>
      <c r="AG8" s="135" t="s">
        <v>42</v>
      </c>
      <c r="AH8" s="135"/>
      <c r="AI8" s="135"/>
    </row>
    <row r="9" spans="1:37" ht="18" customHeight="1">
      <c r="A9" s="135"/>
      <c r="B9" s="135"/>
      <c r="C9" s="135"/>
      <c r="D9" s="135"/>
      <c r="E9" s="135"/>
      <c r="F9" s="135"/>
      <c r="G9" s="135"/>
      <c r="H9" s="135"/>
      <c r="I9" s="135"/>
      <c r="J9" s="135"/>
      <c r="K9" s="135"/>
      <c r="L9" s="135"/>
      <c r="M9" s="135"/>
      <c r="N9" s="135"/>
      <c r="O9" s="289" t="s">
        <v>1</v>
      </c>
      <c r="P9" s="289"/>
      <c r="Q9" s="289"/>
      <c r="R9" s="289"/>
      <c r="S9" s="289"/>
      <c r="T9" s="289"/>
      <c r="U9" s="13"/>
      <c r="V9" s="285">
        <f>'1)交付申請書'!V9</f>
        <v>0</v>
      </c>
      <c r="W9" s="285"/>
      <c r="X9" s="285"/>
      <c r="Y9" s="285"/>
      <c r="Z9" s="285"/>
      <c r="AA9" s="285"/>
      <c r="AB9" s="285"/>
      <c r="AC9" s="285"/>
      <c r="AD9" s="285"/>
      <c r="AE9" s="285"/>
      <c r="AF9" s="285"/>
      <c r="AG9" s="135" t="s">
        <v>42</v>
      </c>
      <c r="AH9" s="135"/>
      <c r="AI9" s="135"/>
    </row>
    <row r="10" spans="1:37" ht="18" customHeight="1">
      <c r="A10" s="135"/>
      <c r="B10" s="135"/>
      <c r="C10" s="135"/>
      <c r="D10" s="135"/>
      <c r="E10" s="135"/>
      <c r="F10" s="135"/>
      <c r="G10" s="135"/>
      <c r="H10" s="135"/>
      <c r="I10" s="135"/>
      <c r="J10" s="135"/>
      <c r="K10" s="135"/>
      <c r="L10" s="135"/>
      <c r="M10" s="135"/>
      <c r="N10" s="135"/>
      <c r="O10" s="289" t="s">
        <v>2</v>
      </c>
      <c r="P10" s="289"/>
      <c r="Q10" s="289"/>
      <c r="R10" s="289"/>
      <c r="S10" s="289"/>
      <c r="T10" s="289"/>
      <c r="U10" s="13"/>
      <c r="V10" s="285">
        <f>'1)交付申請書'!V10</f>
        <v>0</v>
      </c>
      <c r="W10" s="285"/>
      <c r="X10" s="285"/>
      <c r="Y10" s="285"/>
      <c r="Z10" s="285"/>
      <c r="AA10" s="285"/>
      <c r="AB10" s="285"/>
      <c r="AC10" s="285"/>
      <c r="AD10" s="285"/>
      <c r="AE10" s="285"/>
      <c r="AF10" s="285"/>
      <c r="AG10" s="135" t="s">
        <v>42</v>
      </c>
      <c r="AH10" s="135"/>
      <c r="AI10" s="135"/>
      <c r="AK10" s="12"/>
    </row>
    <row r="11" spans="1:37" ht="18" customHeight="1">
      <c r="A11" s="135"/>
      <c r="B11" s="135"/>
      <c r="C11" s="135"/>
      <c r="D11" s="135"/>
      <c r="E11" s="135"/>
      <c r="F11" s="135"/>
      <c r="G11" s="135"/>
      <c r="H11" s="135"/>
      <c r="I11" s="135"/>
      <c r="J11" s="135"/>
      <c r="K11" s="135"/>
      <c r="L11" s="135"/>
      <c r="M11" s="135"/>
      <c r="N11" s="135"/>
      <c r="O11" s="134"/>
      <c r="P11" s="134"/>
      <c r="Q11" s="134"/>
      <c r="R11" s="134"/>
      <c r="S11" s="134"/>
      <c r="T11" s="134"/>
      <c r="U11" s="135"/>
      <c r="V11" s="135"/>
      <c r="W11" s="135"/>
      <c r="X11" s="135"/>
      <c r="Y11" s="135"/>
      <c r="Z11" s="135"/>
      <c r="AA11" s="135"/>
      <c r="AB11" s="135"/>
      <c r="AC11" s="14"/>
      <c r="AD11" s="135"/>
      <c r="AE11" s="135"/>
      <c r="AF11" s="135"/>
      <c r="AG11" s="135"/>
      <c r="AH11" s="135"/>
      <c r="AI11" s="135"/>
    </row>
    <row r="12" spans="1:37" ht="18" customHeight="1">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K12" s="135"/>
    </row>
    <row r="13" spans="1:37" s="135" customFormat="1" ht="18" customHeight="1">
      <c r="B13" s="27"/>
      <c r="C13" s="27"/>
      <c r="E13" s="26" t="s">
        <v>33</v>
      </c>
      <c r="F13" s="103">
        <f>'1)交付申請書'!F12</f>
        <v>5</v>
      </c>
      <c r="G13" s="30" t="s">
        <v>50</v>
      </c>
      <c r="H13" s="30"/>
      <c r="I13" s="284" t="str">
        <f>様式一覧!B2</f>
        <v>石川県高齢者施設等省エネ投資支援事業費補助金</v>
      </c>
      <c r="J13" s="284"/>
      <c r="K13" s="284"/>
      <c r="L13" s="284"/>
      <c r="M13" s="284"/>
      <c r="N13" s="284"/>
      <c r="O13" s="284"/>
      <c r="P13" s="284"/>
      <c r="Q13" s="284"/>
      <c r="R13" s="284"/>
      <c r="S13" s="284"/>
      <c r="T13" s="284"/>
      <c r="U13" s="284"/>
      <c r="V13" s="284"/>
      <c r="W13" s="284"/>
      <c r="X13" s="284"/>
      <c r="Y13" s="284"/>
      <c r="Z13" s="284"/>
      <c r="AA13" s="284"/>
      <c r="AB13" s="284"/>
      <c r="AC13" s="284"/>
      <c r="AD13" s="27"/>
      <c r="AE13" s="27"/>
      <c r="AF13" s="27"/>
      <c r="AG13" s="135" t="s">
        <v>42</v>
      </c>
      <c r="AH13" s="57"/>
    </row>
    <row r="14" spans="1:37" ht="18" customHeight="1">
      <c r="A14" s="27"/>
      <c r="B14" s="27"/>
      <c r="C14" s="27"/>
      <c r="D14" s="58"/>
      <c r="E14" s="58"/>
      <c r="F14" s="58"/>
      <c r="G14" s="58"/>
      <c r="H14" s="58"/>
      <c r="I14" s="58"/>
      <c r="J14" s="58"/>
      <c r="K14" s="58"/>
      <c r="L14" s="58"/>
      <c r="M14" s="58"/>
      <c r="N14" s="13"/>
      <c r="O14" s="58"/>
      <c r="P14" s="57" t="s">
        <v>277</v>
      </c>
      <c r="Q14" s="58"/>
      <c r="R14" s="58"/>
      <c r="S14" s="58"/>
      <c r="T14" s="58"/>
      <c r="U14" s="58"/>
      <c r="V14" s="58"/>
      <c r="W14" s="58"/>
      <c r="X14" s="58"/>
      <c r="Y14" s="58"/>
      <c r="Z14" s="58"/>
      <c r="AA14" s="58"/>
      <c r="AB14" s="58"/>
      <c r="AC14" s="27"/>
      <c r="AD14" s="27"/>
      <c r="AE14" s="27"/>
      <c r="AF14" s="27"/>
      <c r="AH14" s="9"/>
      <c r="AI14" s="13"/>
    </row>
    <row r="15" spans="1:37" ht="18" customHeight="1">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K15" s="57"/>
    </row>
    <row r="16" spans="1:37" ht="18" customHeight="1">
      <c r="A16" s="25"/>
      <c r="B16" s="25"/>
      <c r="C16" s="25"/>
      <c r="D16" s="25"/>
      <c r="E16" s="25"/>
      <c r="F16" s="25"/>
      <c r="G16" s="25"/>
      <c r="H16" s="25"/>
      <c r="I16" s="25"/>
      <c r="J16" s="25"/>
      <c r="K16" s="25"/>
      <c r="L16" s="25"/>
      <c r="M16" s="25"/>
      <c r="N16" s="13"/>
      <c r="O16" s="13"/>
      <c r="P16" s="13"/>
      <c r="Q16" s="13"/>
      <c r="R16" s="13"/>
      <c r="S16" s="25"/>
      <c r="T16" s="25"/>
      <c r="U16" s="25"/>
      <c r="V16" s="25"/>
      <c r="W16" s="25"/>
      <c r="X16" s="25"/>
      <c r="Y16" s="25"/>
      <c r="Z16" s="25"/>
      <c r="AA16" s="25"/>
      <c r="AB16" s="25"/>
      <c r="AC16" s="25"/>
      <c r="AD16" s="25"/>
      <c r="AE16" s="25"/>
      <c r="AF16" s="25"/>
      <c r="AG16" s="25"/>
      <c r="AH16" s="25"/>
      <c r="AI16" s="25"/>
      <c r="AK16" s="57"/>
    </row>
    <row r="17" spans="1:65" ht="18" customHeight="1">
      <c r="A17" s="13"/>
      <c r="B17" s="13" t="s">
        <v>33</v>
      </c>
      <c r="C17" s="13"/>
      <c r="D17" s="101"/>
      <c r="E17" s="32" t="s">
        <v>40</v>
      </c>
      <c r="F17" s="101"/>
      <c r="G17" s="32" t="s">
        <v>41</v>
      </c>
      <c r="H17" s="101"/>
      <c r="I17" s="32" t="s">
        <v>155</v>
      </c>
      <c r="J17" s="32"/>
      <c r="K17" s="32"/>
      <c r="L17" s="519" t="s">
        <v>420</v>
      </c>
      <c r="M17" s="519"/>
      <c r="N17" s="13" t="s">
        <v>156</v>
      </c>
      <c r="O17" s="517"/>
      <c r="P17" s="517"/>
      <c r="Q17" s="517"/>
      <c r="R17" s="13" t="s">
        <v>157</v>
      </c>
      <c r="S17" s="13"/>
      <c r="T17" s="13"/>
      <c r="U17" s="13"/>
      <c r="V17" s="13"/>
      <c r="W17" s="13"/>
      <c r="X17" s="13"/>
      <c r="Y17" s="13"/>
      <c r="Z17" s="13"/>
      <c r="AA17" s="13"/>
      <c r="AB17" s="13"/>
      <c r="AC17" s="13"/>
      <c r="AD17" s="13"/>
      <c r="AE17" s="13"/>
      <c r="AG17" s="12" t="s">
        <v>38</v>
      </c>
      <c r="AK17" s="55"/>
    </row>
    <row r="18" spans="1:65" ht="18" customHeight="1">
      <c r="A18" s="30" t="s">
        <v>187</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K18" s="12"/>
    </row>
    <row r="19" spans="1:65" ht="18"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row>
    <row r="20" spans="1:65" ht="18" customHeight="1">
      <c r="B20" s="30"/>
      <c r="C20" s="30"/>
      <c r="D20" s="30"/>
      <c r="E20" s="30"/>
      <c r="F20" s="30"/>
      <c r="G20" s="30"/>
      <c r="H20" s="30"/>
      <c r="I20" s="30"/>
      <c r="J20" s="30"/>
      <c r="K20" s="30"/>
      <c r="L20" s="30"/>
      <c r="M20" s="30"/>
      <c r="N20" s="30"/>
      <c r="O20" s="30"/>
      <c r="P20" s="30" t="s">
        <v>3</v>
      </c>
      <c r="Q20" s="30"/>
      <c r="R20" s="30"/>
      <c r="S20" s="30"/>
      <c r="T20" s="30"/>
      <c r="U20" s="30"/>
      <c r="V20" s="30"/>
      <c r="W20" s="30"/>
      <c r="X20" s="30"/>
      <c r="Y20" s="30"/>
      <c r="Z20" s="30"/>
      <c r="AA20" s="30"/>
      <c r="AB20" s="30"/>
      <c r="AC20" s="30"/>
      <c r="AD20" s="30"/>
      <c r="AE20" s="30"/>
      <c r="AF20" s="30"/>
      <c r="AG20" s="30"/>
    </row>
    <row r="22" spans="1:65" ht="18" customHeight="1">
      <c r="B22" s="19" t="s">
        <v>171</v>
      </c>
      <c r="C22" s="30"/>
      <c r="D22" s="30"/>
      <c r="E22" s="30"/>
      <c r="F22" s="30"/>
      <c r="G22" s="30"/>
      <c r="I22" s="13"/>
      <c r="J22" s="13"/>
      <c r="K22" s="13"/>
      <c r="L22" s="13"/>
      <c r="M22" s="13"/>
      <c r="N22" s="13"/>
      <c r="O22" s="13"/>
      <c r="P22" s="13"/>
      <c r="Q22" s="13"/>
      <c r="R22" s="13"/>
      <c r="S22" s="13"/>
      <c r="T22" s="13"/>
      <c r="U22" s="13"/>
      <c r="V22" s="13"/>
      <c r="W22" s="13"/>
      <c r="X22" s="13"/>
      <c r="Y22" s="13"/>
      <c r="Z22" s="13"/>
      <c r="AA22" s="13"/>
      <c r="AB22" s="13"/>
      <c r="AC22" s="13"/>
      <c r="AD22" s="13"/>
      <c r="AE22" s="13"/>
      <c r="AG22" s="13"/>
    </row>
    <row r="23" spans="1:65" ht="18" customHeight="1">
      <c r="B23" s="20"/>
      <c r="D23" s="518"/>
      <c r="E23" s="518"/>
      <c r="F23" s="518"/>
      <c r="G23" s="518"/>
      <c r="H23" s="518"/>
      <c r="I23" s="518"/>
      <c r="J23" s="518"/>
      <c r="K23" s="518"/>
      <c r="L23" s="518"/>
      <c r="M23" s="518"/>
      <c r="N23" s="518"/>
      <c r="O23" s="518"/>
      <c r="P23" s="518"/>
      <c r="Q23" s="518"/>
      <c r="R23" s="518"/>
      <c r="S23" s="518"/>
      <c r="T23" s="518"/>
      <c r="U23" s="518"/>
      <c r="V23" s="518"/>
      <c r="W23" s="518"/>
      <c r="X23" s="518"/>
      <c r="Y23" s="518"/>
      <c r="Z23" s="518"/>
      <c r="AA23" s="518"/>
      <c r="AB23" s="518"/>
      <c r="AC23" s="518"/>
      <c r="AD23" s="518"/>
      <c r="AE23" s="518"/>
      <c r="AG23" s="12" t="s">
        <v>38</v>
      </c>
    </row>
    <row r="24" spans="1:65" ht="18" customHeight="1">
      <c r="A24" s="20"/>
      <c r="D24" s="518"/>
      <c r="E24" s="518"/>
      <c r="F24" s="518"/>
      <c r="G24" s="518"/>
      <c r="H24" s="518"/>
      <c r="I24" s="518"/>
      <c r="J24" s="518"/>
      <c r="K24" s="518"/>
      <c r="L24" s="518"/>
      <c r="M24" s="518"/>
      <c r="N24" s="518"/>
      <c r="O24" s="518"/>
      <c r="P24" s="518"/>
      <c r="Q24" s="518"/>
      <c r="R24" s="518"/>
      <c r="S24" s="518"/>
      <c r="T24" s="518"/>
      <c r="U24" s="518"/>
      <c r="V24" s="518"/>
      <c r="W24" s="518"/>
      <c r="X24" s="518"/>
      <c r="Y24" s="518"/>
      <c r="Z24" s="518"/>
      <c r="AA24" s="518"/>
      <c r="AB24" s="518"/>
      <c r="AC24" s="518"/>
      <c r="AD24" s="518"/>
      <c r="AE24" s="518"/>
    </row>
    <row r="25" spans="1:65" ht="18" customHeight="1">
      <c r="A25" s="21"/>
      <c r="D25" s="518"/>
      <c r="E25" s="518"/>
      <c r="F25" s="518"/>
      <c r="G25" s="518"/>
      <c r="H25" s="518"/>
      <c r="I25" s="518"/>
      <c r="J25" s="518"/>
      <c r="K25" s="518"/>
      <c r="L25" s="518"/>
      <c r="M25" s="518"/>
      <c r="N25" s="518"/>
      <c r="O25" s="518"/>
      <c r="P25" s="518"/>
      <c r="Q25" s="518"/>
      <c r="R25" s="518"/>
      <c r="S25" s="518"/>
      <c r="T25" s="518"/>
      <c r="U25" s="518"/>
      <c r="V25" s="518"/>
      <c r="W25" s="518"/>
      <c r="X25" s="518"/>
      <c r="Y25" s="518"/>
      <c r="Z25" s="518"/>
      <c r="AA25" s="518"/>
      <c r="AB25" s="518"/>
      <c r="AC25" s="518"/>
      <c r="AD25" s="518"/>
      <c r="AE25" s="518"/>
      <c r="AH25" s="13"/>
      <c r="AI25" s="13"/>
    </row>
    <row r="26" spans="1:65" ht="18" customHeight="1">
      <c r="A26" s="21"/>
      <c r="D26" s="55" t="s">
        <v>173</v>
      </c>
      <c r="AH26" s="13"/>
      <c r="AI26" s="13"/>
      <c r="BE26" s="102"/>
      <c r="BF26" s="102"/>
      <c r="BG26" s="102"/>
      <c r="BH26" s="102"/>
      <c r="BI26" s="102"/>
      <c r="BJ26" s="102"/>
      <c r="BK26" s="102"/>
      <c r="BL26" s="102"/>
      <c r="BM26" s="102"/>
    </row>
    <row r="27" spans="1:65" ht="18" customHeight="1">
      <c r="A27" s="21"/>
      <c r="AH27" s="13"/>
      <c r="AI27" s="13"/>
      <c r="BE27" s="102"/>
      <c r="BF27" s="102"/>
      <c r="BG27" s="102"/>
      <c r="BH27" s="102"/>
      <c r="BI27" s="102"/>
      <c r="BJ27" s="102"/>
      <c r="BK27" s="102"/>
      <c r="BL27" s="102"/>
      <c r="BM27" s="102"/>
    </row>
    <row r="28" spans="1:65" ht="18" customHeight="1">
      <c r="B28" s="19" t="s">
        <v>172</v>
      </c>
      <c r="C28" s="30"/>
      <c r="D28" s="30"/>
      <c r="E28" s="30"/>
      <c r="F28" s="30"/>
      <c r="G28" s="30"/>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H28" s="13"/>
      <c r="AI28" s="13"/>
    </row>
    <row r="29" spans="1:65" ht="18" customHeight="1">
      <c r="A29" s="21"/>
      <c r="D29" s="520"/>
      <c r="E29" s="520"/>
      <c r="F29" s="520"/>
      <c r="G29" s="520"/>
      <c r="H29" s="520"/>
      <c r="I29" s="520"/>
      <c r="J29" s="520"/>
      <c r="K29" s="520"/>
      <c r="L29" s="520"/>
      <c r="AG29" s="12" t="s">
        <v>38</v>
      </c>
    </row>
    <row r="30" spans="1:65" ht="18" customHeight="1">
      <c r="A30" s="21"/>
    </row>
    <row r="31" spans="1:65" ht="18" customHeight="1">
      <c r="A31" s="21"/>
    </row>
    <row r="32" spans="1:65" s="55" customFormat="1" ht="18" customHeight="1">
      <c r="A32" s="19"/>
      <c r="B32" s="19"/>
      <c r="C32" s="30"/>
      <c r="D32" s="30"/>
      <c r="E32" s="30"/>
      <c r="F32" s="30"/>
      <c r="G32" s="30"/>
      <c r="AJ32" s="13"/>
      <c r="AK32" s="13"/>
    </row>
    <row r="33" spans="1:37" s="55" customFormat="1" ht="18" customHeight="1">
      <c r="B33" s="292" t="s">
        <v>30</v>
      </c>
      <c r="C33" s="298" t="s">
        <v>25</v>
      </c>
      <c r="D33" s="298"/>
      <c r="E33" s="298"/>
      <c r="F33" s="298"/>
      <c r="G33" s="504">
        <f>'1)交付申請書'!G38</f>
        <v>0</v>
      </c>
      <c r="H33" s="505"/>
      <c r="I33" s="505"/>
      <c r="J33" s="505"/>
      <c r="K33" s="505"/>
      <c r="L33" s="505"/>
      <c r="M33" s="505"/>
      <c r="N33" s="505"/>
      <c r="O33" s="505"/>
      <c r="P33" s="506"/>
      <c r="R33" s="292" t="s">
        <v>31</v>
      </c>
      <c r="S33" s="298" t="s">
        <v>25</v>
      </c>
      <c r="T33" s="298"/>
      <c r="U33" s="298"/>
      <c r="V33" s="298"/>
      <c r="W33" s="504">
        <f>'1)交付申請書'!W38</f>
        <v>0</v>
      </c>
      <c r="X33" s="505"/>
      <c r="Y33" s="505"/>
      <c r="Z33" s="505"/>
      <c r="AA33" s="505"/>
      <c r="AB33" s="505"/>
      <c r="AC33" s="505"/>
      <c r="AD33" s="505"/>
      <c r="AE33" s="505"/>
      <c r="AF33" s="506"/>
      <c r="AG33" s="55" t="s">
        <v>43</v>
      </c>
    </row>
    <row r="34" spans="1:37" s="55" customFormat="1" ht="18" customHeight="1">
      <c r="B34" s="293"/>
      <c r="C34" s="299" t="s">
        <v>20</v>
      </c>
      <c r="D34" s="300"/>
      <c r="E34" s="300"/>
      <c r="F34" s="301"/>
      <c r="G34" s="504">
        <f>'1)交付申請書'!G39</f>
        <v>0</v>
      </c>
      <c r="H34" s="505"/>
      <c r="I34" s="505"/>
      <c r="J34" s="505"/>
      <c r="K34" s="505"/>
      <c r="L34" s="505"/>
      <c r="M34" s="505"/>
      <c r="N34" s="505"/>
      <c r="O34" s="505"/>
      <c r="P34" s="506"/>
      <c r="R34" s="293"/>
      <c r="S34" s="299" t="s">
        <v>20</v>
      </c>
      <c r="T34" s="300"/>
      <c r="U34" s="300"/>
      <c r="V34" s="301"/>
      <c r="W34" s="504">
        <f>'1)交付申請書'!W39</f>
        <v>0</v>
      </c>
      <c r="X34" s="505"/>
      <c r="Y34" s="505"/>
      <c r="Z34" s="505"/>
      <c r="AA34" s="505"/>
      <c r="AB34" s="505"/>
      <c r="AC34" s="505"/>
      <c r="AD34" s="505"/>
      <c r="AE34" s="505"/>
      <c r="AF34" s="506"/>
      <c r="AG34" s="55" t="s">
        <v>43</v>
      </c>
    </row>
    <row r="35" spans="1:37" s="55" customFormat="1" ht="18" customHeight="1">
      <c r="B35" s="293"/>
      <c r="C35" s="298" t="s">
        <v>26</v>
      </c>
      <c r="D35" s="298"/>
      <c r="E35" s="298"/>
      <c r="F35" s="298"/>
      <c r="G35" s="504">
        <f>'1)交付申請書'!G40</f>
        <v>0</v>
      </c>
      <c r="H35" s="505"/>
      <c r="I35" s="505"/>
      <c r="J35" s="505"/>
      <c r="K35" s="505"/>
      <c r="L35" s="505"/>
      <c r="M35" s="505"/>
      <c r="N35" s="505"/>
      <c r="O35" s="505"/>
      <c r="P35" s="506"/>
      <c r="R35" s="293"/>
      <c r="S35" s="298" t="s">
        <v>26</v>
      </c>
      <c r="T35" s="298"/>
      <c r="U35" s="298"/>
      <c r="V35" s="298"/>
      <c r="W35" s="504">
        <f>'1)交付申請書'!W40</f>
        <v>0</v>
      </c>
      <c r="X35" s="505"/>
      <c r="Y35" s="505"/>
      <c r="Z35" s="505"/>
      <c r="AA35" s="505"/>
      <c r="AB35" s="505"/>
      <c r="AC35" s="505"/>
      <c r="AD35" s="505"/>
      <c r="AE35" s="505"/>
      <c r="AF35" s="506"/>
      <c r="AG35" s="55" t="s">
        <v>43</v>
      </c>
    </row>
    <row r="36" spans="1:37" s="55" customFormat="1" ht="18" customHeight="1">
      <c r="B36" s="293"/>
      <c r="C36" s="298" t="s">
        <v>21</v>
      </c>
      <c r="D36" s="298"/>
      <c r="E36" s="298"/>
      <c r="F36" s="298"/>
      <c r="G36" s="504">
        <f>'1)交付申請書'!G41</f>
        <v>0</v>
      </c>
      <c r="H36" s="505"/>
      <c r="I36" s="505"/>
      <c r="J36" s="505"/>
      <c r="K36" s="505"/>
      <c r="L36" s="505"/>
      <c r="M36" s="505"/>
      <c r="N36" s="505"/>
      <c r="O36" s="505"/>
      <c r="P36" s="506"/>
      <c r="R36" s="293"/>
      <c r="S36" s="298" t="s">
        <v>21</v>
      </c>
      <c r="T36" s="298"/>
      <c r="U36" s="298"/>
      <c r="V36" s="298"/>
      <c r="W36" s="504">
        <f>'1)交付申請書'!W41</f>
        <v>0</v>
      </c>
      <c r="X36" s="505"/>
      <c r="Y36" s="505"/>
      <c r="Z36" s="505"/>
      <c r="AA36" s="505"/>
      <c r="AB36" s="505"/>
      <c r="AC36" s="505"/>
      <c r="AD36" s="505"/>
      <c r="AE36" s="505"/>
      <c r="AF36" s="506"/>
      <c r="AG36" s="55" t="s">
        <v>43</v>
      </c>
    </row>
    <row r="37" spans="1:37" s="55" customFormat="1" ht="18" customHeight="1">
      <c r="B37" s="293"/>
      <c r="C37" s="298" t="s">
        <v>23</v>
      </c>
      <c r="D37" s="298"/>
      <c r="E37" s="298"/>
      <c r="F37" s="298"/>
      <c r="G37" s="504">
        <f>'1)交付申請書'!G42</f>
        <v>0</v>
      </c>
      <c r="H37" s="505"/>
      <c r="I37" s="505"/>
      <c r="J37" s="505"/>
      <c r="K37" s="505"/>
      <c r="L37" s="505"/>
      <c r="M37" s="505"/>
      <c r="N37" s="505"/>
      <c r="O37" s="505"/>
      <c r="P37" s="506"/>
      <c r="R37" s="293"/>
      <c r="S37" s="298" t="s">
        <v>23</v>
      </c>
      <c r="T37" s="298"/>
      <c r="U37" s="298"/>
      <c r="V37" s="298"/>
      <c r="W37" s="504">
        <f>'1)交付申請書'!W42</f>
        <v>0</v>
      </c>
      <c r="X37" s="505"/>
      <c r="Y37" s="505"/>
      <c r="Z37" s="505"/>
      <c r="AA37" s="505"/>
      <c r="AB37" s="505"/>
      <c r="AC37" s="505"/>
      <c r="AD37" s="505"/>
      <c r="AE37" s="505"/>
      <c r="AF37" s="506"/>
      <c r="AG37" s="55" t="s">
        <v>43</v>
      </c>
    </row>
    <row r="38" spans="1:37" s="55" customFormat="1" ht="18" customHeight="1">
      <c r="B38" s="294"/>
      <c r="C38" s="298" t="s">
        <v>22</v>
      </c>
      <c r="D38" s="298"/>
      <c r="E38" s="298"/>
      <c r="F38" s="298"/>
      <c r="G38" s="504">
        <f>'1)交付申請書'!G43</f>
        <v>0</v>
      </c>
      <c r="H38" s="505"/>
      <c r="I38" s="505"/>
      <c r="J38" s="505"/>
      <c r="K38" s="505"/>
      <c r="L38" s="505"/>
      <c r="M38" s="505"/>
      <c r="N38" s="505"/>
      <c r="O38" s="505"/>
      <c r="P38" s="506"/>
      <c r="R38" s="294"/>
      <c r="S38" s="298" t="s">
        <v>22</v>
      </c>
      <c r="T38" s="298"/>
      <c r="U38" s="298"/>
      <c r="V38" s="298"/>
      <c r="W38" s="504">
        <f>'1)交付申請書'!W43</f>
        <v>0</v>
      </c>
      <c r="X38" s="505"/>
      <c r="Y38" s="505"/>
      <c r="Z38" s="505"/>
      <c r="AA38" s="505"/>
      <c r="AB38" s="505"/>
      <c r="AC38" s="505"/>
      <c r="AD38" s="505"/>
      <c r="AE38" s="505"/>
      <c r="AF38" s="506"/>
      <c r="AG38" s="55" t="s">
        <v>43</v>
      </c>
    </row>
    <row r="39" spans="1:37" s="55" customFormat="1" ht="18" customHeight="1">
      <c r="A39" s="20"/>
      <c r="AJ39" s="13"/>
      <c r="AK39" s="13"/>
    </row>
  </sheetData>
  <mergeCells count="40">
    <mergeCell ref="O9:T9"/>
    <mergeCell ref="V9:AF9"/>
    <mergeCell ref="X2:AF2"/>
    <mergeCell ref="X3:AF3"/>
    <mergeCell ref="X7:AD7"/>
    <mergeCell ref="O8:T8"/>
    <mergeCell ref="V8:AF8"/>
    <mergeCell ref="O10:T10"/>
    <mergeCell ref="V10:AF10"/>
    <mergeCell ref="I13:AC13"/>
    <mergeCell ref="L17:M17"/>
    <mergeCell ref="O17:Q17"/>
    <mergeCell ref="B33:B38"/>
    <mergeCell ref="C33:F33"/>
    <mergeCell ref="G33:P33"/>
    <mergeCell ref="R33:R38"/>
    <mergeCell ref="S33:V33"/>
    <mergeCell ref="C34:F34"/>
    <mergeCell ref="G34:P34"/>
    <mergeCell ref="C38:F38"/>
    <mergeCell ref="G38:P38"/>
    <mergeCell ref="S38:V38"/>
    <mergeCell ref="D23:AE25"/>
    <mergeCell ref="C36:F36"/>
    <mergeCell ref="G36:P36"/>
    <mergeCell ref="S36:V36"/>
    <mergeCell ref="W36:AF36"/>
    <mergeCell ref="S34:V34"/>
    <mergeCell ref="W34:AF34"/>
    <mergeCell ref="C35:F35"/>
    <mergeCell ref="G35:P35"/>
    <mergeCell ref="S35:V35"/>
    <mergeCell ref="W35:AF35"/>
    <mergeCell ref="W33:AF33"/>
    <mergeCell ref="W38:AF38"/>
    <mergeCell ref="D29:L29"/>
    <mergeCell ref="C37:F37"/>
    <mergeCell ref="G37:P37"/>
    <mergeCell ref="S37:V37"/>
    <mergeCell ref="W37:AF37"/>
  </mergeCells>
  <phoneticPr fontId="5"/>
  <dataValidations count="1">
    <dataValidation imeMode="off" allowBlank="1" showInputMessage="1" showErrorMessage="1" sqref="F17 H17 O17 D17" xr:uid="{00000000-0002-0000-0800-000000000000}"/>
  </dataValidations>
  <pageMargins left="0.70866141732283472" right="0.70866141732283472"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K35"/>
  <sheetViews>
    <sheetView showZeros="0" view="pageBreakPreview" zoomScale="85" zoomScaleNormal="100" zoomScaleSheetLayoutView="85" workbookViewId="0">
      <selection activeCell="AR34" sqref="AR34"/>
    </sheetView>
  </sheetViews>
  <sheetFormatPr defaultColWidth="9" defaultRowHeight="18" customHeight="1"/>
  <cols>
    <col min="1" max="35" width="2.77734375" style="55" customWidth="1"/>
    <col min="36" max="49" width="2.77734375" style="13" customWidth="1"/>
    <col min="50" max="16384" width="9" style="13"/>
  </cols>
  <sheetData>
    <row r="1" spans="1:37" ht="18" customHeight="1">
      <c r="A1" s="1" t="s">
        <v>17</v>
      </c>
    </row>
    <row r="2" spans="1:37" ht="18" customHeight="1">
      <c r="X2" s="289"/>
      <c r="Y2" s="289"/>
      <c r="Z2" s="289"/>
      <c r="AA2" s="289"/>
      <c r="AB2" s="289"/>
      <c r="AC2" s="289"/>
      <c r="AD2" s="289"/>
      <c r="AE2" s="289"/>
      <c r="AF2" s="289"/>
      <c r="AG2" s="55" t="s">
        <v>52</v>
      </c>
      <c r="AH2" s="30"/>
      <c r="AI2" s="30"/>
    </row>
    <row r="3" spans="1:37" ht="18" customHeight="1">
      <c r="W3" s="31"/>
      <c r="X3" s="288" t="s">
        <v>39</v>
      </c>
      <c r="Y3" s="288"/>
      <c r="Z3" s="288"/>
      <c r="AA3" s="288"/>
      <c r="AB3" s="288"/>
      <c r="AC3" s="288"/>
      <c r="AD3" s="288"/>
      <c r="AE3" s="288"/>
      <c r="AF3" s="288"/>
      <c r="AG3" s="55" t="s">
        <v>179</v>
      </c>
      <c r="AH3" s="30"/>
      <c r="AI3" s="30"/>
    </row>
    <row r="4" spans="1:37" ht="18" customHeight="1">
      <c r="W4" s="31"/>
      <c r="X4" s="31"/>
      <c r="Y4" s="31"/>
      <c r="Z4" s="31"/>
      <c r="AA4" s="31"/>
      <c r="AB4" s="31"/>
      <c r="AC4" s="31"/>
      <c r="AD4" s="31"/>
      <c r="AE4" s="31"/>
      <c r="AF4" s="31"/>
    </row>
    <row r="5" spans="1:37" ht="18" customHeight="1">
      <c r="A5" s="55" t="s">
        <v>32</v>
      </c>
      <c r="W5" s="31"/>
      <c r="X5" s="31"/>
      <c r="Y5" s="31"/>
      <c r="Z5" s="31"/>
      <c r="AA5" s="31"/>
      <c r="AB5" s="31"/>
      <c r="AC5" s="31"/>
      <c r="AD5" s="31"/>
      <c r="AE5" s="31"/>
      <c r="AF5" s="31"/>
    </row>
    <row r="6" spans="1:37" ht="18" customHeight="1">
      <c r="W6" s="31"/>
      <c r="X6" s="31"/>
      <c r="Y6" s="31"/>
      <c r="Z6" s="31"/>
      <c r="AA6" s="31"/>
      <c r="AB6" s="31"/>
      <c r="AC6" s="31"/>
      <c r="AD6" s="31"/>
      <c r="AE6" s="31"/>
      <c r="AF6" s="31"/>
    </row>
    <row r="7" spans="1:37" ht="18" customHeight="1">
      <c r="A7" s="135"/>
      <c r="B7" s="135"/>
      <c r="C7" s="135"/>
      <c r="D7" s="135"/>
      <c r="E7" s="135"/>
      <c r="F7" s="135"/>
      <c r="G7" s="135"/>
      <c r="H7" s="135"/>
      <c r="I7" s="135"/>
      <c r="J7" s="135"/>
      <c r="K7" s="135"/>
      <c r="L7" s="135"/>
      <c r="M7" s="135"/>
      <c r="N7" s="135"/>
      <c r="O7" s="135"/>
      <c r="P7" s="135"/>
      <c r="Q7" s="135"/>
      <c r="R7" s="135"/>
      <c r="S7" s="135"/>
      <c r="T7" s="135"/>
      <c r="U7" s="13"/>
      <c r="V7" s="135" t="s">
        <v>34</v>
      </c>
      <c r="W7" s="135"/>
      <c r="X7" s="509">
        <f>'1)交付申請書'!X7</f>
        <v>0</v>
      </c>
      <c r="Y7" s="509"/>
      <c r="Z7" s="509"/>
      <c r="AA7" s="509"/>
      <c r="AB7" s="509"/>
      <c r="AC7" s="509"/>
      <c r="AD7" s="509"/>
      <c r="AE7" s="31" t="s">
        <v>29</v>
      </c>
      <c r="AF7" s="31"/>
      <c r="AG7" s="135" t="s">
        <v>42</v>
      </c>
      <c r="AH7" s="135"/>
      <c r="AI7" s="135"/>
    </row>
    <row r="8" spans="1:37" ht="18" customHeight="1">
      <c r="A8" s="135"/>
      <c r="B8" s="135"/>
      <c r="C8" s="135"/>
      <c r="D8" s="135"/>
      <c r="E8" s="135"/>
      <c r="F8" s="135"/>
      <c r="G8" s="135"/>
      <c r="H8" s="135"/>
      <c r="I8" s="135"/>
      <c r="J8" s="135"/>
      <c r="K8" s="135"/>
      <c r="L8" s="135"/>
      <c r="M8" s="135"/>
      <c r="N8" s="135"/>
      <c r="O8" s="289" t="s">
        <v>0</v>
      </c>
      <c r="P8" s="289"/>
      <c r="Q8" s="289"/>
      <c r="R8" s="289"/>
      <c r="S8" s="289"/>
      <c r="T8" s="289"/>
      <c r="U8" s="13"/>
      <c r="V8" s="285">
        <f>'1)交付申請書'!V8</f>
        <v>0</v>
      </c>
      <c r="W8" s="285"/>
      <c r="X8" s="285"/>
      <c r="Y8" s="285"/>
      <c r="Z8" s="285"/>
      <c r="AA8" s="285"/>
      <c r="AB8" s="285"/>
      <c r="AC8" s="285"/>
      <c r="AD8" s="285"/>
      <c r="AE8" s="285"/>
      <c r="AF8" s="285"/>
      <c r="AG8" s="135" t="s">
        <v>42</v>
      </c>
      <c r="AH8" s="135"/>
      <c r="AI8" s="135"/>
    </row>
    <row r="9" spans="1:37" ht="18" customHeight="1">
      <c r="A9" s="135"/>
      <c r="B9" s="135"/>
      <c r="C9" s="135"/>
      <c r="D9" s="135"/>
      <c r="E9" s="135"/>
      <c r="F9" s="135"/>
      <c r="G9" s="135"/>
      <c r="H9" s="135"/>
      <c r="I9" s="135"/>
      <c r="J9" s="135"/>
      <c r="K9" s="135"/>
      <c r="L9" s="135"/>
      <c r="M9" s="135"/>
      <c r="N9" s="135"/>
      <c r="O9" s="289" t="s">
        <v>1</v>
      </c>
      <c r="P9" s="289"/>
      <c r="Q9" s="289"/>
      <c r="R9" s="289"/>
      <c r="S9" s="289"/>
      <c r="T9" s="289"/>
      <c r="U9" s="13"/>
      <c r="V9" s="285">
        <f>'1)交付申請書'!V9</f>
        <v>0</v>
      </c>
      <c r="W9" s="285"/>
      <c r="X9" s="285"/>
      <c r="Y9" s="285"/>
      <c r="Z9" s="285"/>
      <c r="AA9" s="285"/>
      <c r="AB9" s="285"/>
      <c r="AC9" s="285"/>
      <c r="AD9" s="285"/>
      <c r="AE9" s="285"/>
      <c r="AF9" s="285"/>
      <c r="AG9" s="135" t="s">
        <v>42</v>
      </c>
      <c r="AH9" s="135"/>
      <c r="AI9" s="135"/>
    </row>
    <row r="10" spans="1:37" ht="18" customHeight="1">
      <c r="A10" s="135"/>
      <c r="B10" s="135"/>
      <c r="C10" s="135"/>
      <c r="D10" s="135"/>
      <c r="E10" s="135"/>
      <c r="F10" s="135"/>
      <c r="G10" s="135"/>
      <c r="H10" s="135"/>
      <c r="I10" s="135"/>
      <c r="J10" s="135"/>
      <c r="K10" s="135"/>
      <c r="L10" s="135"/>
      <c r="M10" s="135"/>
      <c r="N10" s="135"/>
      <c r="O10" s="289" t="s">
        <v>2</v>
      </c>
      <c r="P10" s="289"/>
      <c r="Q10" s="289"/>
      <c r="R10" s="289"/>
      <c r="S10" s="289"/>
      <c r="T10" s="289"/>
      <c r="U10" s="13"/>
      <c r="V10" s="285">
        <f>'1)交付申請書'!V10</f>
        <v>0</v>
      </c>
      <c r="W10" s="285"/>
      <c r="X10" s="285"/>
      <c r="Y10" s="285"/>
      <c r="Z10" s="285"/>
      <c r="AA10" s="285"/>
      <c r="AB10" s="285"/>
      <c r="AC10" s="285"/>
      <c r="AD10" s="285"/>
      <c r="AE10" s="285"/>
      <c r="AF10" s="285"/>
      <c r="AG10" s="135" t="s">
        <v>42</v>
      </c>
      <c r="AH10" s="135"/>
      <c r="AI10" s="135"/>
      <c r="AK10" s="12"/>
    </row>
    <row r="11" spans="1:37" ht="18" customHeight="1">
      <c r="A11" s="135"/>
      <c r="B11" s="135"/>
      <c r="C11" s="135"/>
      <c r="D11" s="135"/>
      <c r="E11" s="135"/>
      <c r="F11" s="135"/>
      <c r="G11" s="135"/>
      <c r="H11" s="135"/>
      <c r="I11" s="135"/>
      <c r="J11" s="135"/>
      <c r="K11" s="135"/>
      <c r="L11" s="135"/>
      <c r="M11" s="135"/>
      <c r="N11" s="135"/>
      <c r="O11" s="134"/>
      <c r="P11" s="134"/>
      <c r="Q11" s="134"/>
      <c r="R11" s="134"/>
      <c r="S11" s="134"/>
      <c r="T11" s="134"/>
      <c r="U11" s="135"/>
      <c r="V11" s="135"/>
      <c r="W11" s="135"/>
      <c r="X11" s="135"/>
      <c r="Y11" s="135"/>
      <c r="Z11" s="135"/>
      <c r="AA11" s="135"/>
      <c r="AB11" s="135"/>
      <c r="AC11" s="14"/>
      <c r="AD11" s="135"/>
      <c r="AE11" s="135"/>
      <c r="AF11" s="135"/>
      <c r="AG11" s="135"/>
      <c r="AH11" s="135"/>
      <c r="AI11" s="135"/>
    </row>
    <row r="12" spans="1:37" ht="18" customHeight="1">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K12" s="135"/>
    </row>
    <row r="13" spans="1:37" s="135" customFormat="1" ht="18" customHeight="1">
      <c r="B13" s="27"/>
      <c r="C13" s="27"/>
      <c r="E13" s="26" t="s">
        <v>33</v>
      </c>
      <c r="F13" s="103">
        <f>'1)交付申請書'!F12</f>
        <v>5</v>
      </c>
      <c r="G13" s="30" t="s">
        <v>50</v>
      </c>
      <c r="H13" s="30"/>
      <c r="I13" s="284" t="str">
        <f>様式一覧!B2</f>
        <v>石川県高齢者施設等省エネ投資支援事業費補助金</v>
      </c>
      <c r="J13" s="284"/>
      <c r="K13" s="284"/>
      <c r="L13" s="284"/>
      <c r="M13" s="284"/>
      <c r="N13" s="284"/>
      <c r="O13" s="284"/>
      <c r="P13" s="284"/>
      <c r="Q13" s="284"/>
      <c r="R13" s="284"/>
      <c r="S13" s="284"/>
      <c r="T13" s="284"/>
      <c r="U13" s="284"/>
      <c r="V13" s="284"/>
      <c r="W13" s="284"/>
      <c r="X13" s="284"/>
      <c r="Y13" s="284"/>
      <c r="Z13" s="284"/>
      <c r="AA13" s="284"/>
      <c r="AB13" s="284"/>
      <c r="AC13" s="284"/>
      <c r="AD13" s="27"/>
      <c r="AE13" s="27"/>
      <c r="AF13" s="27"/>
      <c r="AG13" s="135" t="s">
        <v>42</v>
      </c>
      <c r="AH13" s="57"/>
    </row>
    <row r="14" spans="1:37" ht="18" customHeight="1">
      <c r="A14" s="27"/>
      <c r="B14" s="27"/>
      <c r="C14" s="27"/>
      <c r="D14" s="58"/>
      <c r="E14" s="58"/>
      <c r="F14" s="58"/>
      <c r="G14" s="58"/>
      <c r="H14" s="58"/>
      <c r="I14" s="58"/>
      <c r="J14" s="58"/>
      <c r="K14" s="58"/>
      <c r="L14" s="58"/>
      <c r="M14" s="58"/>
      <c r="N14" s="13"/>
      <c r="O14" s="58"/>
      <c r="P14" s="57" t="s">
        <v>176</v>
      </c>
      <c r="Q14" s="58"/>
      <c r="R14" s="58"/>
      <c r="S14" s="58"/>
      <c r="T14" s="58"/>
      <c r="U14" s="58"/>
      <c r="V14" s="58"/>
      <c r="W14" s="58"/>
      <c r="X14" s="58"/>
      <c r="Y14" s="58"/>
      <c r="Z14" s="58"/>
      <c r="AA14" s="58"/>
      <c r="AB14" s="58"/>
      <c r="AC14" s="27"/>
      <c r="AD14" s="27"/>
      <c r="AE14" s="27"/>
      <c r="AF14" s="27"/>
      <c r="AH14" s="9"/>
      <c r="AI14" s="13"/>
    </row>
    <row r="15" spans="1:37" ht="18" customHeight="1">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K15" s="57"/>
    </row>
    <row r="16" spans="1:37" ht="18" customHeight="1">
      <c r="A16" s="25"/>
      <c r="B16" s="25"/>
      <c r="C16" s="25"/>
      <c r="D16" s="25"/>
      <c r="E16" s="25"/>
      <c r="F16" s="25"/>
      <c r="G16" s="25"/>
      <c r="H16" s="25"/>
      <c r="I16" s="25"/>
      <c r="J16" s="25"/>
      <c r="K16" s="25"/>
      <c r="L16" s="25"/>
      <c r="M16" s="25"/>
      <c r="N16" s="13"/>
      <c r="O16" s="13"/>
      <c r="P16" s="13"/>
      <c r="Q16" s="13"/>
      <c r="R16" s="13"/>
      <c r="S16" s="25"/>
      <c r="T16" s="25"/>
      <c r="U16" s="25"/>
      <c r="V16" s="25"/>
      <c r="W16" s="25"/>
      <c r="X16" s="25"/>
      <c r="Y16" s="25"/>
      <c r="Z16" s="25"/>
      <c r="AA16" s="25"/>
      <c r="AB16" s="25"/>
      <c r="AC16" s="25"/>
      <c r="AD16" s="25"/>
      <c r="AE16" s="25"/>
      <c r="AF16" s="25"/>
      <c r="AG16" s="25"/>
      <c r="AH16" s="25"/>
      <c r="AI16" s="25"/>
      <c r="AK16" s="57"/>
    </row>
    <row r="17" spans="1:37" ht="18" customHeight="1">
      <c r="A17" s="13"/>
      <c r="B17" s="13" t="s">
        <v>33</v>
      </c>
      <c r="C17" s="13"/>
      <c r="D17" s="101"/>
      <c r="E17" s="32" t="s">
        <v>40</v>
      </c>
      <c r="F17" s="101"/>
      <c r="G17" s="32" t="s">
        <v>41</v>
      </c>
      <c r="H17" s="101"/>
      <c r="I17" s="32" t="s">
        <v>155</v>
      </c>
      <c r="J17" s="32"/>
      <c r="K17" s="32"/>
      <c r="L17" s="519" t="s">
        <v>420</v>
      </c>
      <c r="M17" s="519"/>
      <c r="N17" s="13" t="s">
        <v>156</v>
      </c>
      <c r="O17" s="517"/>
      <c r="P17" s="517"/>
      <c r="Q17" s="517"/>
      <c r="R17" s="13" t="s">
        <v>157</v>
      </c>
      <c r="S17" s="13"/>
      <c r="T17" s="13"/>
      <c r="U17" s="13"/>
      <c r="V17" s="13"/>
      <c r="W17" s="13"/>
      <c r="X17" s="13"/>
      <c r="Y17" s="13"/>
      <c r="Z17" s="13"/>
      <c r="AA17" s="13"/>
      <c r="AB17" s="13"/>
      <c r="AC17" s="13"/>
      <c r="AD17" s="13"/>
      <c r="AE17" s="13"/>
      <c r="AG17" s="12" t="s">
        <v>38</v>
      </c>
      <c r="AK17" s="55"/>
    </row>
    <row r="18" spans="1:37" ht="18" customHeight="1">
      <c r="A18" s="30" t="s">
        <v>177</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K18" s="12"/>
    </row>
    <row r="19" spans="1:37" ht="18"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row>
    <row r="20" spans="1:37" ht="18" customHeight="1">
      <c r="B20" s="30"/>
      <c r="C20" s="30"/>
      <c r="D20" s="30"/>
      <c r="E20" s="30"/>
      <c r="F20" s="30"/>
      <c r="G20" s="30"/>
      <c r="H20" s="30"/>
      <c r="I20" s="30"/>
      <c r="J20" s="30"/>
      <c r="K20" s="30"/>
      <c r="L20" s="30"/>
      <c r="M20" s="30"/>
      <c r="N20" s="30"/>
      <c r="O20" s="30"/>
      <c r="P20" s="30" t="s">
        <v>3</v>
      </c>
      <c r="Q20" s="30"/>
      <c r="R20" s="30"/>
      <c r="S20" s="30"/>
      <c r="T20" s="30"/>
      <c r="U20" s="30"/>
      <c r="V20" s="30"/>
      <c r="W20" s="30"/>
      <c r="X20" s="30"/>
      <c r="Y20" s="30"/>
      <c r="Z20" s="30"/>
      <c r="AA20" s="30"/>
      <c r="AB20" s="30"/>
      <c r="AC20" s="30"/>
      <c r="AD20" s="30"/>
      <c r="AE20" s="30"/>
      <c r="AF20" s="30"/>
      <c r="AG20" s="30"/>
    </row>
    <row r="22" spans="1:37" ht="18" customHeight="1">
      <c r="B22" s="19" t="s">
        <v>178</v>
      </c>
      <c r="C22" s="30"/>
      <c r="D22" s="30"/>
      <c r="E22" s="30"/>
      <c r="F22" s="30"/>
      <c r="G22" s="30"/>
      <c r="I22" s="13"/>
      <c r="J22" s="13"/>
      <c r="K22" s="13"/>
      <c r="L22" s="13"/>
      <c r="M22" s="13"/>
      <c r="N22" s="13"/>
      <c r="O22" s="13"/>
      <c r="P22" s="13"/>
      <c r="Q22" s="13"/>
      <c r="R22" s="13"/>
      <c r="S22" s="13"/>
      <c r="T22" s="13"/>
      <c r="U22" s="13"/>
      <c r="V22" s="13"/>
      <c r="W22" s="13"/>
      <c r="X22" s="13"/>
      <c r="Y22" s="13"/>
      <c r="Z22" s="13"/>
      <c r="AA22" s="13"/>
      <c r="AB22" s="13"/>
      <c r="AC22" s="13"/>
      <c r="AD22" s="13"/>
      <c r="AE22" s="13"/>
      <c r="AG22" s="13"/>
    </row>
    <row r="23" spans="1:37" ht="18" customHeight="1">
      <c r="B23" s="20"/>
      <c r="D23" s="518"/>
      <c r="E23" s="518"/>
      <c r="F23" s="518"/>
      <c r="G23" s="518"/>
      <c r="H23" s="518"/>
      <c r="I23" s="518"/>
      <c r="J23" s="518"/>
      <c r="K23" s="518"/>
      <c r="L23" s="518"/>
      <c r="M23" s="518"/>
      <c r="N23" s="518"/>
      <c r="O23" s="518"/>
      <c r="P23" s="518"/>
      <c r="Q23" s="518"/>
      <c r="R23" s="518"/>
      <c r="S23" s="518"/>
      <c r="T23" s="518"/>
      <c r="U23" s="518"/>
      <c r="V23" s="518"/>
      <c r="W23" s="518"/>
      <c r="X23" s="518"/>
      <c r="Y23" s="518"/>
      <c r="Z23" s="518"/>
      <c r="AA23" s="518"/>
      <c r="AB23" s="518"/>
      <c r="AC23" s="518"/>
      <c r="AD23" s="518"/>
      <c r="AE23" s="518"/>
      <c r="AG23" s="12" t="s">
        <v>38</v>
      </c>
    </row>
    <row r="24" spans="1:37" ht="18" customHeight="1">
      <c r="A24" s="20"/>
      <c r="D24" s="518"/>
      <c r="E24" s="518"/>
      <c r="F24" s="518"/>
      <c r="G24" s="518"/>
      <c r="H24" s="518"/>
      <c r="I24" s="518"/>
      <c r="J24" s="518"/>
      <c r="K24" s="518"/>
      <c r="L24" s="518"/>
      <c r="M24" s="518"/>
      <c r="N24" s="518"/>
      <c r="O24" s="518"/>
      <c r="P24" s="518"/>
      <c r="Q24" s="518"/>
      <c r="R24" s="518"/>
      <c r="S24" s="518"/>
      <c r="T24" s="518"/>
      <c r="U24" s="518"/>
      <c r="V24" s="518"/>
      <c r="W24" s="518"/>
      <c r="X24" s="518"/>
      <c r="Y24" s="518"/>
      <c r="Z24" s="518"/>
      <c r="AA24" s="518"/>
      <c r="AB24" s="518"/>
      <c r="AC24" s="518"/>
      <c r="AD24" s="518"/>
      <c r="AE24" s="518"/>
    </row>
    <row r="25" spans="1:37" ht="18" customHeight="1">
      <c r="A25" s="21"/>
      <c r="D25" s="518"/>
      <c r="E25" s="518"/>
      <c r="F25" s="518"/>
      <c r="G25" s="518"/>
      <c r="H25" s="518"/>
      <c r="I25" s="518"/>
      <c r="J25" s="518"/>
      <c r="K25" s="518"/>
      <c r="L25" s="518"/>
      <c r="M25" s="518"/>
      <c r="N25" s="518"/>
      <c r="O25" s="518"/>
      <c r="P25" s="518"/>
      <c r="Q25" s="518"/>
      <c r="R25" s="518"/>
      <c r="S25" s="518"/>
      <c r="T25" s="518"/>
      <c r="U25" s="518"/>
      <c r="V25" s="518"/>
      <c r="W25" s="518"/>
      <c r="X25" s="518"/>
      <c r="Y25" s="518"/>
      <c r="Z25" s="518"/>
      <c r="AA25" s="518"/>
      <c r="AB25" s="518"/>
      <c r="AC25" s="518"/>
      <c r="AD25" s="518"/>
      <c r="AE25" s="518"/>
      <c r="AH25" s="13"/>
      <c r="AI25" s="13"/>
    </row>
    <row r="26" spans="1:37" ht="18" customHeight="1">
      <c r="A26" s="21"/>
    </row>
    <row r="27" spans="1:37" ht="18" customHeight="1">
      <c r="A27" s="21"/>
    </row>
    <row r="28" spans="1:37" s="55" customFormat="1" ht="18" customHeight="1">
      <c r="A28" s="19"/>
      <c r="B28" s="19"/>
      <c r="C28" s="30"/>
      <c r="D28" s="30"/>
      <c r="E28" s="30"/>
      <c r="F28" s="30"/>
      <c r="G28" s="30"/>
      <c r="AJ28" s="13"/>
      <c r="AK28" s="13"/>
    </row>
    <row r="29" spans="1:37" s="55" customFormat="1" ht="18" customHeight="1">
      <c r="B29" s="292" t="s">
        <v>30</v>
      </c>
      <c r="C29" s="298" t="s">
        <v>25</v>
      </c>
      <c r="D29" s="298"/>
      <c r="E29" s="298"/>
      <c r="F29" s="298"/>
      <c r="G29" s="504">
        <f>'1)交付申請書'!G38</f>
        <v>0</v>
      </c>
      <c r="H29" s="505"/>
      <c r="I29" s="505"/>
      <c r="J29" s="505"/>
      <c r="K29" s="505"/>
      <c r="L29" s="505"/>
      <c r="M29" s="505"/>
      <c r="N29" s="505"/>
      <c r="O29" s="505"/>
      <c r="P29" s="506"/>
      <c r="R29" s="292" t="s">
        <v>31</v>
      </c>
      <c r="S29" s="298" t="s">
        <v>25</v>
      </c>
      <c r="T29" s="298"/>
      <c r="U29" s="298"/>
      <c r="V29" s="298"/>
      <c r="W29" s="504">
        <f>'1)交付申請書'!W38</f>
        <v>0</v>
      </c>
      <c r="X29" s="505"/>
      <c r="Y29" s="505"/>
      <c r="Z29" s="505"/>
      <c r="AA29" s="505"/>
      <c r="AB29" s="505"/>
      <c r="AC29" s="505"/>
      <c r="AD29" s="505"/>
      <c r="AE29" s="505"/>
      <c r="AF29" s="506"/>
      <c r="AG29" s="55" t="s">
        <v>43</v>
      </c>
    </row>
    <row r="30" spans="1:37" s="55" customFormat="1" ht="18" customHeight="1">
      <c r="B30" s="293"/>
      <c r="C30" s="299" t="s">
        <v>20</v>
      </c>
      <c r="D30" s="300"/>
      <c r="E30" s="300"/>
      <c r="F30" s="301"/>
      <c r="G30" s="504">
        <f>'1)交付申請書'!G39</f>
        <v>0</v>
      </c>
      <c r="H30" s="505"/>
      <c r="I30" s="505"/>
      <c r="J30" s="505"/>
      <c r="K30" s="505"/>
      <c r="L30" s="505"/>
      <c r="M30" s="505"/>
      <c r="N30" s="505"/>
      <c r="O30" s="505"/>
      <c r="P30" s="506"/>
      <c r="R30" s="293"/>
      <c r="S30" s="299" t="s">
        <v>20</v>
      </c>
      <c r="T30" s="300"/>
      <c r="U30" s="300"/>
      <c r="V30" s="301"/>
      <c r="W30" s="504">
        <f>'1)交付申請書'!W39</f>
        <v>0</v>
      </c>
      <c r="X30" s="505"/>
      <c r="Y30" s="505"/>
      <c r="Z30" s="505"/>
      <c r="AA30" s="505"/>
      <c r="AB30" s="505"/>
      <c r="AC30" s="505"/>
      <c r="AD30" s="505"/>
      <c r="AE30" s="505"/>
      <c r="AF30" s="506"/>
      <c r="AG30" s="55" t="s">
        <v>43</v>
      </c>
    </row>
    <row r="31" spans="1:37" s="55" customFormat="1" ht="18" customHeight="1">
      <c r="B31" s="293"/>
      <c r="C31" s="298" t="s">
        <v>26</v>
      </c>
      <c r="D31" s="298"/>
      <c r="E31" s="298"/>
      <c r="F31" s="298"/>
      <c r="G31" s="504">
        <f>'1)交付申請書'!G40</f>
        <v>0</v>
      </c>
      <c r="H31" s="505"/>
      <c r="I31" s="505"/>
      <c r="J31" s="505"/>
      <c r="K31" s="505"/>
      <c r="L31" s="505"/>
      <c r="M31" s="505"/>
      <c r="N31" s="505"/>
      <c r="O31" s="505"/>
      <c r="P31" s="506"/>
      <c r="R31" s="293"/>
      <c r="S31" s="298" t="s">
        <v>26</v>
      </c>
      <c r="T31" s="298"/>
      <c r="U31" s="298"/>
      <c r="V31" s="298"/>
      <c r="W31" s="504">
        <f>'1)交付申請書'!W40</f>
        <v>0</v>
      </c>
      <c r="X31" s="505"/>
      <c r="Y31" s="505"/>
      <c r="Z31" s="505"/>
      <c r="AA31" s="505"/>
      <c r="AB31" s="505"/>
      <c r="AC31" s="505"/>
      <c r="AD31" s="505"/>
      <c r="AE31" s="505"/>
      <c r="AF31" s="506"/>
      <c r="AG31" s="55" t="s">
        <v>43</v>
      </c>
    </row>
    <row r="32" spans="1:37" s="55" customFormat="1" ht="18" customHeight="1">
      <c r="B32" s="293"/>
      <c r="C32" s="298" t="s">
        <v>21</v>
      </c>
      <c r="D32" s="298"/>
      <c r="E32" s="298"/>
      <c r="F32" s="298"/>
      <c r="G32" s="504">
        <f>'1)交付申請書'!G41</f>
        <v>0</v>
      </c>
      <c r="H32" s="505"/>
      <c r="I32" s="505"/>
      <c r="J32" s="505"/>
      <c r="K32" s="505"/>
      <c r="L32" s="505"/>
      <c r="M32" s="505"/>
      <c r="N32" s="505"/>
      <c r="O32" s="505"/>
      <c r="P32" s="506"/>
      <c r="R32" s="293"/>
      <c r="S32" s="298" t="s">
        <v>21</v>
      </c>
      <c r="T32" s="298"/>
      <c r="U32" s="298"/>
      <c r="V32" s="298"/>
      <c r="W32" s="504">
        <f>'1)交付申請書'!W41</f>
        <v>0</v>
      </c>
      <c r="X32" s="505"/>
      <c r="Y32" s="505"/>
      <c r="Z32" s="505"/>
      <c r="AA32" s="505"/>
      <c r="AB32" s="505"/>
      <c r="AC32" s="505"/>
      <c r="AD32" s="505"/>
      <c r="AE32" s="505"/>
      <c r="AF32" s="506"/>
      <c r="AG32" s="55" t="s">
        <v>43</v>
      </c>
    </row>
    <row r="33" spans="1:37" s="55" customFormat="1" ht="18" customHeight="1">
      <c r="B33" s="293"/>
      <c r="C33" s="298" t="s">
        <v>23</v>
      </c>
      <c r="D33" s="298"/>
      <c r="E33" s="298"/>
      <c r="F33" s="298"/>
      <c r="G33" s="504">
        <f>'1)交付申請書'!G42</f>
        <v>0</v>
      </c>
      <c r="H33" s="505"/>
      <c r="I33" s="505"/>
      <c r="J33" s="505"/>
      <c r="K33" s="505"/>
      <c r="L33" s="505"/>
      <c r="M33" s="505"/>
      <c r="N33" s="505"/>
      <c r="O33" s="505"/>
      <c r="P33" s="506"/>
      <c r="R33" s="293"/>
      <c r="S33" s="298" t="s">
        <v>23</v>
      </c>
      <c r="T33" s="298"/>
      <c r="U33" s="298"/>
      <c r="V33" s="298"/>
      <c r="W33" s="504">
        <f>'1)交付申請書'!W42</f>
        <v>0</v>
      </c>
      <c r="X33" s="505"/>
      <c r="Y33" s="505"/>
      <c r="Z33" s="505"/>
      <c r="AA33" s="505"/>
      <c r="AB33" s="505"/>
      <c r="AC33" s="505"/>
      <c r="AD33" s="505"/>
      <c r="AE33" s="505"/>
      <c r="AF33" s="506"/>
      <c r="AG33" s="55" t="s">
        <v>43</v>
      </c>
    </row>
    <row r="34" spans="1:37" s="55" customFormat="1" ht="18" customHeight="1">
      <c r="B34" s="294"/>
      <c r="C34" s="298" t="s">
        <v>22</v>
      </c>
      <c r="D34" s="298"/>
      <c r="E34" s="298"/>
      <c r="F34" s="298"/>
      <c r="G34" s="504">
        <f>'1)交付申請書'!G43</f>
        <v>0</v>
      </c>
      <c r="H34" s="505"/>
      <c r="I34" s="505"/>
      <c r="J34" s="505"/>
      <c r="K34" s="505"/>
      <c r="L34" s="505"/>
      <c r="M34" s="505"/>
      <c r="N34" s="505"/>
      <c r="O34" s="505"/>
      <c r="P34" s="506"/>
      <c r="R34" s="294"/>
      <c r="S34" s="298" t="s">
        <v>22</v>
      </c>
      <c r="T34" s="298"/>
      <c r="U34" s="298"/>
      <c r="V34" s="298"/>
      <c r="W34" s="504">
        <f>'1)交付申請書'!W43</f>
        <v>0</v>
      </c>
      <c r="X34" s="505"/>
      <c r="Y34" s="505"/>
      <c r="Z34" s="505"/>
      <c r="AA34" s="505"/>
      <c r="AB34" s="505"/>
      <c r="AC34" s="505"/>
      <c r="AD34" s="505"/>
      <c r="AE34" s="505"/>
      <c r="AF34" s="506"/>
      <c r="AG34" s="55" t="s">
        <v>43</v>
      </c>
    </row>
    <row r="35" spans="1:37" s="55" customFormat="1" ht="18" customHeight="1">
      <c r="A35" s="20"/>
      <c r="AJ35" s="13"/>
      <c r="AK35" s="13"/>
    </row>
  </sheetData>
  <mergeCells count="39">
    <mergeCell ref="O9:T9"/>
    <mergeCell ref="V9:AF9"/>
    <mergeCell ref="X2:AF2"/>
    <mergeCell ref="X3:AF3"/>
    <mergeCell ref="X7:AD7"/>
    <mergeCell ref="O8:T8"/>
    <mergeCell ref="V8:AF8"/>
    <mergeCell ref="O10:T10"/>
    <mergeCell ref="V10:AF10"/>
    <mergeCell ref="I13:AC13"/>
    <mergeCell ref="D23:AE25"/>
    <mergeCell ref="L17:M17"/>
    <mergeCell ref="O17:Q17"/>
    <mergeCell ref="B29:B34"/>
    <mergeCell ref="C29:F29"/>
    <mergeCell ref="G29:P29"/>
    <mergeCell ref="R29:R34"/>
    <mergeCell ref="S29:V29"/>
    <mergeCell ref="C32:F32"/>
    <mergeCell ref="G32:P32"/>
    <mergeCell ref="S32:V32"/>
    <mergeCell ref="C34:F34"/>
    <mergeCell ref="G34:P34"/>
    <mergeCell ref="S34:V34"/>
    <mergeCell ref="W34:AF34"/>
    <mergeCell ref="W29:AF29"/>
    <mergeCell ref="C30:F30"/>
    <mergeCell ref="G30:P30"/>
    <mergeCell ref="S30:V30"/>
    <mergeCell ref="W30:AF30"/>
    <mergeCell ref="C31:F31"/>
    <mergeCell ref="G31:P31"/>
    <mergeCell ref="S31:V31"/>
    <mergeCell ref="W31:AF31"/>
    <mergeCell ref="W32:AF32"/>
    <mergeCell ref="C33:F33"/>
    <mergeCell ref="G33:P33"/>
    <mergeCell ref="S33:V33"/>
    <mergeCell ref="W33:AF33"/>
  </mergeCells>
  <phoneticPr fontId="5"/>
  <dataValidations count="1">
    <dataValidation imeMode="off" allowBlank="1" showInputMessage="1" showErrorMessage="1" sqref="F17 H17 O17 D17" xr:uid="{00000000-0002-0000-0900-000000000000}"/>
  </dataValidations>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M45"/>
  <sheetViews>
    <sheetView showZeros="0" view="pageBreakPreview" zoomScale="85" zoomScaleNormal="100" zoomScaleSheetLayoutView="85" workbookViewId="0">
      <selection activeCell="F9" sqref="F9"/>
    </sheetView>
  </sheetViews>
  <sheetFormatPr defaultColWidth="9" defaultRowHeight="18" customHeight="1"/>
  <cols>
    <col min="1" max="35" width="2.77734375" style="55" customWidth="1"/>
    <col min="36" max="49" width="2.77734375" style="13" customWidth="1"/>
    <col min="50" max="16384" width="9" style="13"/>
  </cols>
  <sheetData>
    <row r="1" spans="1:37" ht="18" customHeight="1">
      <c r="A1" s="1" t="s">
        <v>19</v>
      </c>
    </row>
    <row r="2" spans="1:37" ht="18" customHeight="1">
      <c r="X2" s="289"/>
      <c r="Y2" s="289"/>
      <c r="Z2" s="289"/>
      <c r="AA2" s="289"/>
      <c r="AB2" s="289"/>
      <c r="AC2" s="289"/>
      <c r="AD2" s="289"/>
      <c r="AE2" s="289"/>
      <c r="AF2" s="289"/>
      <c r="AG2" s="55" t="s">
        <v>52</v>
      </c>
      <c r="AH2" s="30"/>
      <c r="AI2" s="30"/>
    </row>
    <row r="3" spans="1:37" ht="18" customHeight="1">
      <c r="W3" s="31"/>
      <c r="X3" s="288" t="s">
        <v>39</v>
      </c>
      <c r="Y3" s="288"/>
      <c r="Z3" s="288"/>
      <c r="AA3" s="288"/>
      <c r="AB3" s="288"/>
      <c r="AC3" s="288"/>
      <c r="AD3" s="288"/>
      <c r="AE3" s="288"/>
      <c r="AF3" s="288"/>
      <c r="AG3" s="55" t="s">
        <v>191</v>
      </c>
      <c r="AH3" s="30"/>
      <c r="AI3" s="30"/>
    </row>
    <row r="4" spans="1:37" ht="18" customHeight="1">
      <c r="W4" s="31"/>
      <c r="X4" s="31"/>
      <c r="Y4" s="31"/>
      <c r="Z4" s="31"/>
      <c r="AA4" s="31"/>
      <c r="AB4" s="31"/>
      <c r="AC4" s="31"/>
      <c r="AD4" s="31"/>
      <c r="AE4" s="31"/>
      <c r="AF4" s="31"/>
    </row>
    <row r="5" spans="1:37" ht="18" customHeight="1">
      <c r="A5" s="55" t="s">
        <v>32</v>
      </c>
      <c r="W5" s="31"/>
      <c r="X5" s="31"/>
      <c r="Y5" s="31"/>
      <c r="Z5" s="31"/>
      <c r="AA5" s="31"/>
      <c r="AB5" s="31"/>
      <c r="AC5" s="31"/>
      <c r="AD5" s="31"/>
      <c r="AE5" s="31"/>
      <c r="AF5" s="31"/>
    </row>
    <row r="6" spans="1:37" ht="18" customHeight="1">
      <c r="W6" s="31"/>
      <c r="X6" s="31"/>
      <c r="Y6" s="31"/>
      <c r="Z6" s="31"/>
      <c r="AA6" s="31"/>
      <c r="AB6" s="31"/>
      <c r="AC6" s="31"/>
      <c r="AD6" s="31"/>
      <c r="AE6" s="31"/>
      <c r="AF6" s="31"/>
    </row>
    <row r="7" spans="1:37" ht="18" customHeight="1">
      <c r="A7" s="135"/>
      <c r="B7" s="135"/>
      <c r="C7" s="135"/>
      <c r="D7" s="135"/>
      <c r="E7" s="135"/>
      <c r="F7" s="135"/>
      <c r="G7" s="135"/>
      <c r="H7" s="135"/>
      <c r="I7" s="135"/>
      <c r="J7" s="135"/>
      <c r="K7" s="135"/>
      <c r="L7" s="135"/>
      <c r="M7" s="135"/>
      <c r="N7" s="135"/>
      <c r="O7" s="135"/>
      <c r="P7" s="135"/>
      <c r="Q7" s="135"/>
      <c r="R7" s="135"/>
      <c r="S7" s="135"/>
      <c r="T7" s="135"/>
      <c r="U7" s="13"/>
      <c r="V7" s="135" t="s">
        <v>34</v>
      </c>
      <c r="W7" s="135"/>
      <c r="X7" s="509">
        <f>'1)交付申請書'!X7</f>
        <v>0</v>
      </c>
      <c r="Y7" s="509"/>
      <c r="Z7" s="509"/>
      <c r="AA7" s="509"/>
      <c r="AB7" s="509"/>
      <c r="AC7" s="509"/>
      <c r="AD7" s="509"/>
      <c r="AE7" s="31" t="s">
        <v>29</v>
      </c>
      <c r="AF7" s="31"/>
      <c r="AG7" s="135" t="s">
        <v>42</v>
      </c>
      <c r="AH7" s="135"/>
      <c r="AI7" s="135"/>
    </row>
    <row r="8" spans="1:37" ht="18" customHeight="1">
      <c r="A8" s="135"/>
      <c r="B8" s="135"/>
      <c r="C8" s="135"/>
      <c r="D8" s="135"/>
      <c r="E8" s="135"/>
      <c r="F8" s="135"/>
      <c r="G8" s="135"/>
      <c r="H8" s="135"/>
      <c r="I8" s="135"/>
      <c r="J8" s="135"/>
      <c r="K8" s="135"/>
      <c r="L8" s="135"/>
      <c r="M8" s="135"/>
      <c r="N8" s="135"/>
      <c r="O8" s="289" t="s">
        <v>0</v>
      </c>
      <c r="P8" s="289"/>
      <c r="Q8" s="289"/>
      <c r="R8" s="289"/>
      <c r="S8" s="289"/>
      <c r="T8" s="289"/>
      <c r="U8" s="13"/>
      <c r="V8" s="285">
        <f>'1)交付申請書'!V8</f>
        <v>0</v>
      </c>
      <c r="W8" s="285"/>
      <c r="X8" s="285"/>
      <c r="Y8" s="285"/>
      <c r="Z8" s="285"/>
      <c r="AA8" s="285"/>
      <c r="AB8" s="285"/>
      <c r="AC8" s="285"/>
      <c r="AD8" s="285"/>
      <c r="AE8" s="285"/>
      <c r="AF8" s="285"/>
      <c r="AG8" s="135" t="s">
        <v>42</v>
      </c>
      <c r="AH8" s="135"/>
      <c r="AI8" s="135"/>
    </row>
    <row r="9" spans="1:37" ht="18" customHeight="1">
      <c r="A9" s="135"/>
      <c r="B9" s="135"/>
      <c r="C9" s="135"/>
      <c r="D9" s="135"/>
      <c r="E9" s="135"/>
      <c r="F9" s="135"/>
      <c r="G9" s="135"/>
      <c r="H9" s="135"/>
      <c r="I9" s="135"/>
      <c r="J9" s="135"/>
      <c r="K9" s="135"/>
      <c r="L9" s="135"/>
      <c r="M9" s="135"/>
      <c r="N9" s="135"/>
      <c r="O9" s="289" t="s">
        <v>1</v>
      </c>
      <c r="P9" s="289"/>
      <c r="Q9" s="289"/>
      <c r="R9" s="289"/>
      <c r="S9" s="289"/>
      <c r="T9" s="289"/>
      <c r="U9" s="13"/>
      <c r="V9" s="285">
        <f>'1)交付申請書'!V9</f>
        <v>0</v>
      </c>
      <c r="W9" s="285"/>
      <c r="X9" s="285"/>
      <c r="Y9" s="285"/>
      <c r="Z9" s="285"/>
      <c r="AA9" s="285"/>
      <c r="AB9" s="285"/>
      <c r="AC9" s="285"/>
      <c r="AD9" s="285"/>
      <c r="AE9" s="285"/>
      <c r="AF9" s="285"/>
      <c r="AG9" s="135" t="s">
        <v>42</v>
      </c>
      <c r="AH9" s="135"/>
      <c r="AI9" s="135"/>
    </row>
    <row r="10" spans="1:37" ht="18" customHeight="1">
      <c r="A10" s="135"/>
      <c r="B10" s="135"/>
      <c r="C10" s="135"/>
      <c r="D10" s="135"/>
      <c r="E10" s="135"/>
      <c r="F10" s="135"/>
      <c r="G10" s="135"/>
      <c r="H10" s="135"/>
      <c r="I10" s="135"/>
      <c r="J10" s="135"/>
      <c r="K10" s="135"/>
      <c r="L10" s="135"/>
      <c r="M10" s="135"/>
      <c r="N10" s="135"/>
      <c r="O10" s="289" t="s">
        <v>2</v>
      </c>
      <c r="P10" s="289"/>
      <c r="Q10" s="289"/>
      <c r="R10" s="289"/>
      <c r="S10" s="289"/>
      <c r="T10" s="289"/>
      <c r="U10" s="13"/>
      <c r="V10" s="285">
        <f>'1)交付申請書'!V10</f>
        <v>0</v>
      </c>
      <c r="W10" s="285"/>
      <c r="X10" s="285"/>
      <c r="Y10" s="285"/>
      <c r="Z10" s="285"/>
      <c r="AA10" s="285"/>
      <c r="AB10" s="285"/>
      <c r="AC10" s="285"/>
      <c r="AD10" s="285"/>
      <c r="AE10" s="285"/>
      <c r="AF10" s="285"/>
      <c r="AG10" s="135" t="s">
        <v>42</v>
      </c>
      <c r="AH10" s="135"/>
      <c r="AI10" s="135"/>
      <c r="AK10" s="12"/>
    </row>
    <row r="11" spans="1:37" ht="18" customHeight="1">
      <c r="A11" s="135"/>
      <c r="B11" s="135"/>
      <c r="C11" s="135"/>
      <c r="D11" s="135"/>
      <c r="E11" s="135"/>
      <c r="F11" s="135"/>
      <c r="G11" s="135"/>
      <c r="H11" s="135"/>
      <c r="I11" s="135"/>
      <c r="J11" s="135"/>
      <c r="K11" s="135"/>
      <c r="L11" s="135"/>
      <c r="M11" s="135"/>
      <c r="N11" s="135"/>
      <c r="O11" s="134"/>
      <c r="P11" s="134"/>
      <c r="Q11" s="134"/>
      <c r="R11" s="134"/>
      <c r="S11" s="134"/>
      <c r="T11" s="134"/>
      <c r="U11" s="135"/>
      <c r="V11" s="135"/>
      <c r="W11" s="135"/>
      <c r="X11" s="135"/>
      <c r="Y11" s="135"/>
      <c r="Z11" s="135"/>
      <c r="AA11" s="135"/>
      <c r="AB11" s="135"/>
      <c r="AC11" s="14"/>
      <c r="AD11" s="135"/>
      <c r="AE11" s="135"/>
      <c r="AF11" s="135"/>
      <c r="AG11" s="135"/>
      <c r="AH11" s="135"/>
      <c r="AI11" s="135"/>
    </row>
    <row r="12" spans="1:37" ht="18" customHeight="1">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K12" s="135"/>
    </row>
    <row r="13" spans="1:37" s="135" customFormat="1" ht="18" customHeight="1">
      <c r="B13" s="27"/>
      <c r="C13" s="27"/>
      <c r="E13" s="26" t="s">
        <v>33</v>
      </c>
      <c r="F13" s="103">
        <f>'1)交付申請書'!F12</f>
        <v>5</v>
      </c>
      <c r="G13" s="30" t="s">
        <v>50</v>
      </c>
      <c r="H13" s="30"/>
      <c r="I13" s="284" t="str">
        <f>様式一覧!B2</f>
        <v>石川県高齢者施設等省エネ投資支援事業費補助金</v>
      </c>
      <c r="J13" s="284"/>
      <c r="K13" s="284"/>
      <c r="L13" s="284"/>
      <c r="M13" s="284"/>
      <c r="N13" s="284"/>
      <c r="O13" s="284"/>
      <c r="P13" s="284"/>
      <c r="Q13" s="284"/>
      <c r="R13" s="284"/>
      <c r="S13" s="284"/>
      <c r="T13" s="284"/>
      <c r="U13" s="284"/>
      <c r="V13" s="284"/>
      <c r="W13" s="284"/>
      <c r="X13" s="284"/>
      <c r="Y13" s="284"/>
      <c r="Z13" s="284"/>
      <c r="AA13" s="284"/>
      <c r="AB13" s="284"/>
      <c r="AC13" s="284"/>
      <c r="AD13" s="27"/>
      <c r="AE13" s="27"/>
      <c r="AF13" s="27"/>
      <c r="AG13" s="135" t="s">
        <v>42</v>
      </c>
      <c r="AH13" s="57"/>
    </row>
    <row r="14" spans="1:37" ht="18" customHeight="1">
      <c r="A14" s="27"/>
      <c r="B14" s="27"/>
      <c r="C14" s="27"/>
      <c r="D14" s="58"/>
      <c r="E14" s="58"/>
      <c r="F14" s="58"/>
      <c r="G14" s="58"/>
      <c r="H14" s="58"/>
      <c r="I14" s="58"/>
      <c r="J14" s="58"/>
      <c r="K14" s="58"/>
      <c r="L14" s="58"/>
      <c r="M14" s="58"/>
      <c r="N14" s="13"/>
      <c r="O14" s="58"/>
      <c r="P14" s="57" t="s">
        <v>186</v>
      </c>
      <c r="Q14" s="58"/>
      <c r="R14" s="58"/>
      <c r="S14" s="58"/>
      <c r="T14" s="58"/>
      <c r="U14" s="58"/>
      <c r="V14" s="58"/>
      <c r="W14" s="58"/>
      <c r="X14" s="58"/>
      <c r="Y14" s="58"/>
      <c r="Z14" s="58"/>
      <c r="AA14" s="58"/>
      <c r="AB14" s="58"/>
      <c r="AC14" s="27"/>
      <c r="AD14" s="27"/>
      <c r="AE14" s="27"/>
      <c r="AF14" s="27"/>
      <c r="AG14" s="135"/>
      <c r="AH14" s="9"/>
      <c r="AI14" s="13"/>
    </row>
    <row r="15" spans="1:37" ht="18" customHeight="1">
      <c r="A15" s="27"/>
      <c r="B15" s="27"/>
      <c r="C15" s="27"/>
      <c r="D15" s="58"/>
      <c r="E15" s="58"/>
      <c r="F15" s="58"/>
      <c r="G15" s="58"/>
      <c r="H15" s="58"/>
      <c r="I15" s="58"/>
      <c r="J15" s="58"/>
      <c r="K15" s="58"/>
      <c r="L15" s="58"/>
      <c r="M15" s="58"/>
      <c r="N15" s="13"/>
      <c r="O15" s="58"/>
      <c r="P15" s="57"/>
      <c r="Q15" s="58"/>
      <c r="R15" s="58"/>
      <c r="S15" s="58"/>
      <c r="T15" s="58"/>
      <c r="U15" s="58"/>
      <c r="V15" s="58"/>
      <c r="W15" s="58"/>
      <c r="X15" s="58"/>
      <c r="Y15" s="58"/>
      <c r="Z15" s="58"/>
      <c r="AA15" s="58"/>
      <c r="AB15" s="58"/>
      <c r="AC15" s="27"/>
      <c r="AD15" s="27"/>
      <c r="AE15" s="27"/>
      <c r="AF15" s="27"/>
      <c r="AG15" s="135"/>
      <c r="AH15" s="9"/>
      <c r="AI15" s="13"/>
    </row>
    <row r="16" spans="1:37" ht="18" customHeight="1">
      <c r="A16" s="25"/>
      <c r="B16" s="25"/>
      <c r="C16" s="25"/>
      <c r="D16" s="25"/>
      <c r="E16" s="25"/>
      <c r="F16" s="25"/>
      <c r="G16" s="25"/>
      <c r="H16" s="25"/>
      <c r="I16" s="25"/>
      <c r="J16" s="25"/>
      <c r="K16" s="25"/>
      <c r="L16" s="25"/>
      <c r="M16" s="25"/>
      <c r="N16" s="13"/>
      <c r="O16" s="13"/>
      <c r="P16" s="13"/>
      <c r="Q16" s="13"/>
      <c r="R16" s="13"/>
      <c r="S16" s="25"/>
      <c r="T16" s="25"/>
      <c r="U16" s="25"/>
      <c r="V16" s="25"/>
      <c r="W16" s="25"/>
      <c r="X16" s="25"/>
      <c r="Y16" s="25"/>
      <c r="Z16" s="25"/>
      <c r="AA16" s="25"/>
      <c r="AB16" s="25"/>
      <c r="AC16" s="25"/>
      <c r="AD16" s="25"/>
      <c r="AE16" s="25"/>
      <c r="AF16" s="25"/>
      <c r="AG16" s="25"/>
      <c r="AH16" s="25"/>
      <c r="AI16" s="25"/>
      <c r="AK16" s="57"/>
    </row>
    <row r="17" spans="1:65" ht="18" customHeight="1">
      <c r="A17" s="13"/>
      <c r="B17" s="13" t="s">
        <v>33</v>
      </c>
      <c r="C17" s="13"/>
      <c r="D17" s="101"/>
      <c r="E17" s="32" t="s">
        <v>40</v>
      </c>
      <c r="F17" s="101"/>
      <c r="G17" s="32" t="s">
        <v>41</v>
      </c>
      <c r="H17" s="101"/>
      <c r="I17" s="32" t="s">
        <v>155</v>
      </c>
      <c r="J17" s="32"/>
      <c r="K17" s="32"/>
      <c r="L17" s="519" t="s">
        <v>420</v>
      </c>
      <c r="M17" s="519"/>
      <c r="N17" s="13" t="s">
        <v>156</v>
      </c>
      <c r="O17" s="517"/>
      <c r="P17" s="517"/>
      <c r="Q17" s="517"/>
      <c r="R17" s="13" t="s">
        <v>157</v>
      </c>
      <c r="S17" s="13"/>
      <c r="T17" s="13"/>
      <c r="U17" s="13"/>
      <c r="V17" s="13"/>
      <c r="W17" s="13"/>
      <c r="X17" s="13"/>
      <c r="Y17" s="13"/>
      <c r="Z17" s="13"/>
      <c r="AA17" s="13"/>
      <c r="AB17" s="13"/>
      <c r="AC17" s="13"/>
      <c r="AD17" s="13"/>
      <c r="AE17" s="13"/>
      <c r="AG17" s="12" t="s">
        <v>38</v>
      </c>
      <c r="AK17" s="55"/>
    </row>
    <row r="18" spans="1:65" ht="18" customHeight="1">
      <c r="A18" s="30" t="s">
        <v>194</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K18" s="12"/>
    </row>
    <row r="19" spans="1:65" ht="18"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row>
    <row r="20" spans="1:65" ht="18" customHeight="1">
      <c r="B20" s="30"/>
      <c r="C20" s="30"/>
      <c r="D20" s="30"/>
      <c r="E20" s="30"/>
      <c r="F20" s="30"/>
      <c r="G20" s="30"/>
      <c r="H20" s="30"/>
      <c r="I20" s="30"/>
      <c r="J20" s="30"/>
      <c r="K20" s="30"/>
      <c r="L20" s="30"/>
      <c r="M20" s="30"/>
      <c r="N20" s="30"/>
      <c r="O20" s="30"/>
      <c r="P20" s="30" t="s">
        <v>3</v>
      </c>
      <c r="Q20" s="30"/>
      <c r="R20" s="30"/>
      <c r="S20" s="30"/>
      <c r="T20" s="30"/>
      <c r="U20" s="30"/>
      <c r="V20" s="30"/>
      <c r="W20" s="30"/>
      <c r="X20" s="30"/>
      <c r="Y20" s="30"/>
      <c r="Z20" s="30"/>
      <c r="AA20" s="30"/>
      <c r="AB20" s="30"/>
      <c r="AC20" s="30"/>
      <c r="AD20" s="30"/>
      <c r="AE20" s="30"/>
      <c r="AF20" s="30"/>
      <c r="AG20" s="30"/>
    </row>
    <row r="22" spans="1:65" ht="18" customHeight="1">
      <c r="B22" s="55" t="s">
        <v>189</v>
      </c>
      <c r="C22" s="30"/>
      <c r="D22" s="30"/>
      <c r="E22" s="30"/>
      <c r="F22" s="30"/>
      <c r="G22" s="30"/>
      <c r="I22" s="13"/>
      <c r="J22" s="13"/>
      <c r="K22" s="13"/>
      <c r="L22" s="13"/>
      <c r="M22" s="13"/>
      <c r="N22" s="13"/>
      <c r="O22" s="13"/>
      <c r="P22" s="13"/>
      <c r="Q22" s="13"/>
      <c r="R22" s="13"/>
      <c r="S22" s="13"/>
      <c r="T22" s="13"/>
      <c r="U22" s="13"/>
      <c r="V22" s="13"/>
      <c r="W22" s="13"/>
      <c r="X22" s="13"/>
      <c r="Y22" s="13"/>
      <c r="Z22" s="13"/>
      <c r="AA22" s="13"/>
      <c r="AB22" s="13"/>
      <c r="AC22" s="13"/>
      <c r="AD22" s="13"/>
      <c r="AE22" s="13"/>
      <c r="AG22" s="13"/>
    </row>
    <row r="23" spans="1:65" ht="18" customHeight="1">
      <c r="B23" s="20"/>
      <c r="D23" s="518"/>
      <c r="E23" s="518"/>
      <c r="F23" s="518"/>
      <c r="G23" s="518"/>
      <c r="H23" s="518"/>
      <c r="I23" s="518"/>
      <c r="J23" s="518"/>
      <c r="K23" s="518"/>
      <c r="L23" s="518"/>
      <c r="M23" s="518"/>
      <c r="N23" s="518"/>
      <c r="O23" s="518"/>
      <c r="P23" s="518"/>
      <c r="Q23" s="518"/>
      <c r="R23" s="518"/>
      <c r="S23" s="518"/>
      <c r="T23" s="518"/>
      <c r="U23" s="518"/>
      <c r="V23" s="518"/>
      <c r="W23" s="518"/>
      <c r="X23" s="518"/>
      <c r="Y23" s="518"/>
      <c r="Z23" s="518"/>
      <c r="AA23" s="518"/>
      <c r="AB23" s="518"/>
      <c r="AC23" s="518"/>
      <c r="AD23" s="518"/>
      <c r="AE23" s="518"/>
      <c r="AG23" s="12" t="s">
        <v>38</v>
      </c>
    </row>
    <row r="24" spans="1:65" ht="18" customHeight="1">
      <c r="A24" s="20"/>
      <c r="D24" s="518"/>
      <c r="E24" s="518"/>
      <c r="F24" s="518"/>
      <c r="G24" s="518"/>
      <c r="H24" s="518"/>
      <c r="I24" s="518"/>
      <c r="J24" s="518"/>
      <c r="K24" s="518"/>
      <c r="L24" s="518"/>
      <c r="M24" s="518"/>
      <c r="N24" s="518"/>
      <c r="O24" s="518"/>
      <c r="P24" s="518"/>
      <c r="Q24" s="518"/>
      <c r="R24" s="518"/>
      <c r="S24" s="518"/>
      <c r="T24" s="518"/>
      <c r="U24" s="518"/>
      <c r="V24" s="518"/>
      <c r="W24" s="518"/>
      <c r="X24" s="518"/>
      <c r="Y24" s="518"/>
      <c r="Z24" s="518"/>
      <c r="AA24" s="518"/>
      <c r="AB24" s="518"/>
      <c r="AC24" s="518"/>
      <c r="AD24" s="518"/>
      <c r="AE24" s="518"/>
    </row>
    <row r="25" spans="1:65" ht="18" customHeight="1">
      <c r="A25" s="21"/>
      <c r="D25" s="518"/>
      <c r="E25" s="518"/>
      <c r="F25" s="518"/>
      <c r="G25" s="518"/>
      <c r="H25" s="518"/>
      <c r="I25" s="518"/>
      <c r="J25" s="518"/>
      <c r="K25" s="518"/>
      <c r="L25" s="518"/>
      <c r="M25" s="518"/>
      <c r="N25" s="518"/>
      <c r="O25" s="518"/>
      <c r="P25" s="518"/>
      <c r="Q25" s="518"/>
      <c r="R25" s="518"/>
      <c r="S25" s="518"/>
      <c r="T25" s="518"/>
      <c r="U25" s="518"/>
      <c r="V25" s="518"/>
      <c r="W25" s="518"/>
      <c r="X25" s="518"/>
      <c r="Y25" s="518"/>
      <c r="Z25" s="518"/>
      <c r="AA25" s="518"/>
      <c r="AB25" s="518"/>
      <c r="AC25" s="518"/>
      <c r="AD25" s="518"/>
      <c r="AE25" s="518"/>
      <c r="AH25" s="13"/>
      <c r="AI25" s="13"/>
    </row>
    <row r="26" spans="1:65" ht="18" customHeight="1">
      <c r="A26" s="21"/>
      <c r="AH26" s="13"/>
      <c r="AI26" s="13"/>
      <c r="BE26" s="102"/>
      <c r="BF26" s="102"/>
      <c r="BG26" s="102"/>
      <c r="BH26" s="102"/>
      <c r="BI26" s="102"/>
      <c r="BJ26" s="102"/>
      <c r="BK26" s="102"/>
      <c r="BL26" s="102"/>
      <c r="BM26" s="102"/>
    </row>
    <row r="27" spans="1:65" ht="18" customHeight="1">
      <c r="B27" s="55" t="s">
        <v>190</v>
      </c>
      <c r="C27" s="30"/>
      <c r="D27" s="30"/>
      <c r="E27" s="30"/>
      <c r="F27" s="30"/>
      <c r="G27" s="30"/>
      <c r="I27" s="13"/>
      <c r="J27" s="13"/>
      <c r="K27" s="13"/>
      <c r="L27" s="13"/>
      <c r="M27" s="13"/>
      <c r="N27" s="13"/>
      <c r="O27" s="13"/>
      <c r="P27" s="13"/>
      <c r="Q27" s="13"/>
      <c r="R27" s="13"/>
      <c r="S27" s="13"/>
      <c r="T27" s="13"/>
      <c r="U27" s="13"/>
      <c r="V27" s="13"/>
      <c r="W27" s="13"/>
      <c r="X27" s="13"/>
      <c r="Y27" s="13"/>
      <c r="Z27" s="13"/>
      <c r="AA27" s="13"/>
      <c r="AB27" s="13"/>
      <c r="AC27" s="13"/>
      <c r="AD27" s="13"/>
      <c r="AE27" s="13"/>
      <c r="AG27" s="13"/>
    </row>
    <row r="28" spans="1:65" ht="18" customHeight="1">
      <c r="B28" s="20"/>
      <c r="D28" s="518"/>
      <c r="E28" s="518"/>
      <c r="F28" s="518"/>
      <c r="G28" s="518"/>
      <c r="H28" s="518"/>
      <c r="I28" s="518"/>
      <c r="J28" s="518"/>
      <c r="K28" s="518"/>
      <c r="L28" s="518"/>
      <c r="M28" s="518"/>
      <c r="N28" s="518"/>
      <c r="O28" s="518"/>
      <c r="P28" s="518"/>
      <c r="Q28" s="518"/>
      <c r="R28" s="518"/>
      <c r="S28" s="518"/>
      <c r="T28" s="518"/>
      <c r="U28" s="518"/>
      <c r="V28" s="518"/>
      <c r="W28" s="518"/>
      <c r="X28" s="518"/>
      <c r="Y28" s="518"/>
      <c r="Z28" s="518"/>
      <c r="AA28" s="518"/>
      <c r="AB28" s="518"/>
      <c r="AC28" s="518"/>
      <c r="AD28" s="518"/>
      <c r="AE28" s="518"/>
      <c r="AG28" s="12" t="s">
        <v>38</v>
      </c>
    </row>
    <row r="29" spans="1:65" ht="18" customHeight="1">
      <c r="A29" s="20"/>
      <c r="D29" s="518"/>
      <c r="E29" s="518"/>
      <c r="F29" s="518"/>
      <c r="G29" s="518"/>
      <c r="H29" s="518"/>
      <c r="I29" s="518"/>
      <c r="J29" s="518"/>
      <c r="K29" s="518"/>
      <c r="L29" s="518"/>
      <c r="M29" s="518"/>
      <c r="N29" s="518"/>
      <c r="O29" s="518"/>
      <c r="P29" s="518"/>
      <c r="Q29" s="518"/>
      <c r="R29" s="518"/>
      <c r="S29" s="518"/>
      <c r="T29" s="518"/>
      <c r="U29" s="518"/>
      <c r="V29" s="518"/>
      <c r="W29" s="518"/>
      <c r="X29" s="518"/>
      <c r="Y29" s="518"/>
      <c r="Z29" s="518"/>
      <c r="AA29" s="518"/>
      <c r="AB29" s="518"/>
      <c r="AC29" s="518"/>
      <c r="AD29" s="518"/>
      <c r="AE29" s="518"/>
    </row>
    <row r="30" spans="1:65" ht="18" customHeight="1">
      <c r="A30" s="21"/>
      <c r="D30" s="518"/>
      <c r="E30" s="518"/>
      <c r="F30" s="518"/>
      <c r="G30" s="518"/>
      <c r="H30" s="518"/>
      <c r="I30" s="518"/>
      <c r="J30" s="518"/>
      <c r="K30" s="518"/>
      <c r="L30" s="518"/>
      <c r="M30" s="518"/>
      <c r="N30" s="518"/>
      <c r="O30" s="518"/>
      <c r="P30" s="518"/>
      <c r="Q30" s="518"/>
      <c r="R30" s="518"/>
      <c r="S30" s="518"/>
      <c r="T30" s="518"/>
      <c r="U30" s="518"/>
      <c r="V30" s="518"/>
      <c r="W30" s="518"/>
      <c r="X30" s="518"/>
      <c r="Y30" s="518"/>
      <c r="Z30" s="518"/>
      <c r="AA30" s="518"/>
      <c r="AB30" s="518"/>
      <c r="AC30" s="518"/>
      <c r="AD30" s="518"/>
      <c r="AE30" s="518"/>
      <c r="AH30" s="13"/>
      <c r="AI30" s="13"/>
    </row>
    <row r="31" spans="1:65" ht="18" customHeight="1">
      <c r="A31" s="21"/>
      <c r="AH31" s="13"/>
      <c r="AI31" s="13"/>
      <c r="BE31" s="102"/>
      <c r="BF31" s="102"/>
      <c r="BG31" s="102"/>
      <c r="BH31" s="102"/>
      <c r="BI31" s="102"/>
      <c r="BJ31" s="102"/>
      <c r="BK31" s="102"/>
      <c r="BL31" s="102"/>
      <c r="BM31" s="102"/>
    </row>
    <row r="32" spans="1:65" ht="18" customHeight="1">
      <c r="B32" s="19" t="s">
        <v>192</v>
      </c>
      <c r="C32" s="30"/>
      <c r="D32" s="30"/>
      <c r="E32" s="30"/>
      <c r="F32" s="30"/>
      <c r="G32" s="30"/>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H32" s="13"/>
      <c r="AI32" s="13"/>
    </row>
    <row r="33" spans="1:37" ht="18" customHeight="1">
      <c r="A33" s="21"/>
      <c r="D33" s="507" t="str">
        <f>'1)交付申請書'!N36</f>
        <v>令和　年　月　日</v>
      </c>
      <c r="E33" s="507"/>
      <c r="F33" s="507"/>
      <c r="G33" s="507"/>
      <c r="H33" s="507"/>
      <c r="I33" s="507"/>
      <c r="J33" s="507"/>
      <c r="K33" s="507"/>
      <c r="L33" s="507"/>
      <c r="O33" s="104"/>
      <c r="P33" s="104"/>
      <c r="Q33" s="104"/>
      <c r="R33" s="104"/>
      <c r="S33" s="104"/>
      <c r="T33" s="104"/>
      <c r="U33" s="104"/>
      <c r="V33" s="104"/>
      <c r="W33" s="104"/>
      <c r="AG33" s="55" t="s">
        <v>42</v>
      </c>
    </row>
    <row r="34" spans="1:37" ht="18" customHeight="1">
      <c r="A34" s="21"/>
      <c r="O34" s="104"/>
      <c r="P34" s="104"/>
      <c r="Q34" s="104"/>
      <c r="R34" s="104"/>
      <c r="S34" s="104"/>
      <c r="T34" s="104"/>
      <c r="U34" s="104"/>
      <c r="V34" s="104"/>
      <c r="W34" s="104"/>
    </row>
    <row r="35" spans="1:37" ht="18" customHeight="1">
      <c r="B35" s="19" t="s">
        <v>193</v>
      </c>
      <c r="C35" s="30"/>
      <c r="D35" s="30"/>
      <c r="E35" s="30"/>
      <c r="F35" s="30"/>
      <c r="G35" s="30"/>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H35" s="13"/>
      <c r="AI35" s="13"/>
    </row>
    <row r="36" spans="1:37" ht="18" customHeight="1">
      <c r="A36" s="21"/>
      <c r="D36" s="283" t="s">
        <v>168</v>
      </c>
      <c r="E36" s="283"/>
      <c r="F36" s="283"/>
      <c r="G36" s="283"/>
      <c r="H36" s="283"/>
      <c r="I36" s="283"/>
      <c r="J36" s="283"/>
      <c r="K36" s="283"/>
      <c r="L36" s="283"/>
      <c r="O36" s="104"/>
      <c r="P36" s="104"/>
      <c r="Q36" s="104"/>
      <c r="R36" s="104"/>
      <c r="S36" s="104"/>
      <c r="T36" s="104"/>
      <c r="U36" s="104"/>
      <c r="V36" s="104"/>
      <c r="W36" s="104"/>
      <c r="AG36" s="12" t="s">
        <v>38</v>
      </c>
    </row>
    <row r="37" spans="1:37" ht="18" customHeight="1">
      <c r="A37" s="21"/>
      <c r="O37" s="104"/>
      <c r="P37" s="104"/>
      <c r="Q37" s="104"/>
      <c r="R37" s="104"/>
      <c r="S37" s="104"/>
      <c r="T37" s="104"/>
      <c r="U37" s="104"/>
      <c r="V37" s="104"/>
      <c r="W37" s="104"/>
      <c r="AG37" s="12"/>
    </row>
    <row r="38" spans="1:37" ht="18" customHeight="1">
      <c r="A38" s="21"/>
      <c r="AG38" s="12"/>
    </row>
    <row r="39" spans="1:37" s="55" customFormat="1" ht="18" customHeight="1">
      <c r="B39" s="292" t="s">
        <v>30</v>
      </c>
      <c r="C39" s="298" t="s">
        <v>25</v>
      </c>
      <c r="D39" s="298"/>
      <c r="E39" s="298"/>
      <c r="F39" s="298"/>
      <c r="G39" s="504">
        <f>'1)交付申請書'!G38</f>
        <v>0</v>
      </c>
      <c r="H39" s="505"/>
      <c r="I39" s="505"/>
      <c r="J39" s="505"/>
      <c r="K39" s="505"/>
      <c r="L39" s="505"/>
      <c r="M39" s="505"/>
      <c r="N39" s="505"/>
      <c r="O39" s="505"/>
      <c r="P39" s="506"/>
      <c r="R39" s="292" t="s">
        <v>31</v>
      </c>
      <c r="S39" s="298" t="s">
        <v>25</v>
      </c>
      <c r="T39" s="298"/>
      <c r="U39" s="298"/>
      <c r="V39" s="298"/>
      <c r="W39" s="504">
        <f>'1)交付申請書'!W38</f>
        <v>0</v>
      </c>
      <c r="X39" s="505"/>
      <c r="Y39" s="505"/>
      <c r="Z39" s="505"/>
      <c r="AA39" s="505"/>
      <c r="AB39" s="505"/>
      <c r="AC39" s="505"/>
      <c r="AD39" s="505"/>
      <c r="AE39" s="505"/>
      <c r="AF39" s="506"/>
      <c r="AG39" s="55" t="s">
        <v>43</v>
      </c>
    </row>
    <row r="40" spans="1:37" s="55" customFormat="1" ht="18" customHeight="1">
      <c r="B40" s="293"/>
      <c r="C40" s="299" t="s">
        <v>20</v>
      </c>
      <c r="D40" s="300"/>
      <c r="E40" s="300"/>
      <c r="F40" s="301"/>
      <c r="G40" s="504">
        <f>'1)交付申請書'!G39</f>
        <v>0</v>
      </c>
      <c r="H40" s="505"/>
      <c r="I40" s="505"/>
      <c r="J40" s="505"/>
      <c r="K40" s="505"/>
      <c r="L40" s="505"/>
      <c r="M40" s="505"/>
      <c r="N40" s="505"/>
      <c r="O40" s="505"/>
      <c r="P40" s="506"/>
      <c r="R40" s="293"/>
      <c r="S40" s="299" t="s">
        <v>20</v>
      </c>
      <c r="T40" s="300"/>
      <c r="U40" s="300"/>
      <c r="V40" s="301"/>
      <c r="W40" s="504">
        <f>'1)交付申請書'!W39</f>
        <v>0</v>
      </c>
      <c r="X40" s="505"/>
      <c r="Y40" s="505"/>
      <c r="Z40" s="505"/>
      <c r="AA40" s="505"/>
      <c r="AB40" s="505"/>
      <c r="AC40" s="505"/>
      <c r="AD40" s="505"/>
      <c r="AE40" s="505"/>
      <c r="AF40" s="506"/>
      <c r="AG40" s="55" t="s">
        <v>43</v>
      </c>
    </row>
    <row r="41" spans="1:37" s="55" customFormat="1" ht="18" customHeight="1">
      <c r="B41" s="293"/>
      <c r="C41" s="298" t="s">
        <v>26</v>
      </c>
      <c r="D41" s="298"/>
      <c r="E41" s="298"/>
      <c r="F41" s="298"/>
      <c r="G41" s="504">
        <f>'1)交付申請書'!G40</f>
        <v>0</v>
      </c>
      <c r="H41" s="505"/>
      <c r="I41" s="505"/>
      <c r="J41" s="505"/>
      <c r="K41" s="505"/>
      <c r="L41" s="505"/>
      <c r="M41" s="505"/>
      <c r="N41" s="505"/>
      <c r="O41" s="505"/>
      <c r="P41" s="506"/>
      <c r="R41" s="293"/>
      <c r="S41" s="298" t="s">
        <v>26</v>
      </c>
      <c r="T41" s="298"/>
      <c r="U41" s="298"/>
      <c r="V41" s="298"/>
      <c r="W41" s="504">
        <f>'1)交付申請書'!W40</f>
        <v>0</v>
      </c>
      <c r="X41" s="505"/>
      <c r="Y41" s="505"/>
      <c r="Z41" s="505"/>
      <c r="AA41" s="505"/>
      <c r="AB41" s="505"/>
      <c r="AC41" s="505"/>
      <c r="AD41" s="505"/>
      <c r="AE41" s="505"/>
      <c r="AF41" s="506"/>
      <c r="AG41" s="55" t="s">
        <v>43</v>
      </c>
    </row>
    <row r="42" spans="1:37" s="55" customFormat="1" ht="18" customHeight="1">
      <c r="B42" s="293"/>
      <c r="C42" s="298" t="s">
        <v>21</v>
      </c>
      <c r="D42" s="298"/>
      <c r="E42" s="298"/>
      <c r="F42" s="298"/>
      <c r="G42" s="504">
        <f>'1)交付申請書'!G41</f>
        <v>0</v>
      </c>
      <c r="H42" s="505"/>
      <c r="I42" s="505"/>
      <c r="J42" s="505"/>
      <c r="K42" s="505"/>
      <c r="L42" s="505"/>
      <c r="M42" s="505"/>
      <c r="N42" s="505"/>
      <c r="O42" s="505"/>
      <c r="P42" s="506"/>
      <c r="R42" s="293"/>
      <c r="S42" s="298" t="s">
        <v>21</v>
      </c>
      <c r="T42" s="298"/>
      <c r="U42" s="298"/>
      <c r="V42" s="298"/>
      <c r="W42" s="504">
        <f>'1)交付申請書'!W41</f>
        <v>0</v>
      </c>
      <c r="X42" s="505"/>
      <c r="Y42" s="505"/>
      <c r="Z42" s="505"/>
      <c r="AA42" s="505"/>
      <c r="AB42" s="505"/>
      <c r="AC42" s="505"/>
      <c r="AD42" s="505"/>
      <c r="AE42" s="505"/>
      <c r="AF42" s="506"/>
      <c r="AG42" s="55" t="s">
        <v>43</v>
      </c>
    </row>
    <row r="43" spans="1:37" s="55" customFormat="1" ht="18" customHeight="1">
      <c r="B43" s="293"/>
      <c r="C43" s="298" t="s">
        <v>23</v>
      </c>
      <c r="D43" s="298"/>
      <c r="E43" s="298"/>
      <c r="F43" s="298"/>
      <c r="G43" s="504">
        <f>'1)交付申請書'!G42</f>
        <v>0</v>
      </c>
      <c r="H43" s="505"/>
      <c r="I43" s="505"/>
      <c r="J43" s="505"/>
      <c r="K43" s="505"/>
      <c r="L43" s="505"/>
      <c r="M43" s="505"/>
      <c r="N43" s="505"/>
      <c r="O43" s="505"/>
      <c r="P43" s="506"/>
      <c r="R43" s="293"/>
      <c r="S43" s="298" t="s">
        <v>23</v>
      </c>
      <c r="T43" s="298"/>
      <c r="U43" s="298"/>
      <c r="V43" s="298"/>
      <c r="W43" s="504">
        <f>'1)交付申請書'!W42</f>
        <v>0</v>
      </c>
      <c r="X43" s="505"/>
      <c r="Y43" s="505"/>
      <c r="Z43" s="505"/>
      <c r="AA43" s="505"/>
      <c r="AB43" s="505"/>
      <c r="AC43" s="505"/>
      <c r="AD43" s="505"/>
      <c r="AE43" s="505"/>
      <c r="AF43" s="506"/>
      <c r="AG43" s="55" t="s">
        <v>43</v>
      </c>
    </row>
    <row r="44" spans="1:37" s="55" customFormat="1" ht="18" customHeight="1">
      <c r="B44" s="294"/>
      <c r="C44" s="298" t="s">
        <v>22</v>
      </c>
      <c r="D44" s="298"/>
      <c r="E44" s="298"/>
      <c r="F44" s="298"/>
      <c r="G44" s="504">
        <f>'1)交付申請書'!G43</f>
        <v>0</v>
      </c>
      <c r="H44" s="505"/>
      <c r="I44" s="505"/>
      <c r="J44" s="505"/>
      <c r="K44" s="505"/>
      <c r="L44" s="505"/>
      <c r="M44" s="505"/>
      <c r="N44" s="505"/>
      <c r="O44" s="505"/>
      <c r="P44" s="506"/>
      <c r="R44" s="294"/>
      <c r="S44" s="298" t="s">
        <v>22</v>
      </c>
      <c r="T44" s="298"/>
      <c r="U44" s="298"/>
      <c r="V44" s="298"/>
      <c r="W44" s="504">
        <f>'1)交付申請書'!W43</f>
        <v>0</v>
      </c>
      <c r="X44" s="505"/>
      <c r="Y44" s="505"/>
      <c r="Z44" s="505"/>
      <c r="AA44" s="505"/>
      <c r="AB44" s="505"/>
      <c r="AC44" s="505"/>
      <c r="AD44" s="505"/>
      <c r="AE44" s="505"/>
      <c r="AF44" s="506"/>
      <c r="AG44" s="55" t="s">
        <v>43</v>
      </c>
    </row>
    <row r="45" spans="1:37" s="55" customFormat="1" ht="18" customHeight="1">
      <c r="A45" s="20"/>
      <c r="AJ45" s="13"/>
      <c r="AK45" s="13"/>
    </row>
  </sheetData>
  <mergeCells count="42">
    <mergeCell ref="O10:T10"/>
    <mergeCell ref="V10:AF10"/>
    <mergeCell ref="I13:AC13"/>
    <mergeCell ref="D23:AE25"/>
    <mergeCell ref="X2:AF2"/>
    <mergeCell ref="X3:AF3"/>
    <mergeCell ref="X7:AD7"/>
    <mergeCell ref="O8:T8"/>
    <mergeCell ref="V8:AF8"/>
    <mergeCell ref="O9:T9"/>
    <mergeCell ref="V9:AF9"/>
    <mergeCell ref="B39:B44"/>
    <mergeCell ref="C39:F39"/>
    <mergeCell ref="G39:P39"/>
    <mergeCell ref="R39:R44"/>
    <mergeCell ref="S39:V39"/>
    <mergeCell ref="C42:F42"/>
    <mergeCell ref="G42:P42"/>
    <mergeCell ref="S42:V42"/>
    <mergeCell ref="C43:F43"/>
    <mergeCell ref="G43:P43"/>
    <mergeCell ref="S43:V43"/>
    <mergeCell ref="W43:AF43"/>
    <mergeCell ref="C44:F44"/>
    <mergeCell ref="G44:P44"/>
    <mergeCell ref="S44:V44"/>
    <mergeCell ref="W44:AF44"/>
    <mergeCell ref="D28:AE30"/>
    <mergeCell ref="D36:L36"/>
    <mergeCell ref="L17:M17"/>
    <mergeCell ref="O17:Q17"/>
    <mergeCell ref="W42:AF42"/>
    <mergeCell ref="W39:AF39"/>
    <mergeCell ref="C40:F40"/>
    <mergeCell ref="G40:P40"/>
    <mergeCell ref="S40:V40"/>
    <mergeCell ref="W40:AF40"/>
    <mergeCell ref="C41:F41"/>
    <mergeCell ref="G41:P41"/>
    <mergeCell ref="S41:V41"/>
    <mergeCell ref="W41:AF41"/>
    <mergeCell ref="D33:L33"/>
  </mergeCells>
  <phoneticPr fontId="5"/>
  <dataValidations count="1">
    <dataValidation imeMode="off" allowBlank="1" showInputMessage="1" showErrorMessage="1" sqref="F17 H17 O17 D17" xr:uid="{00000000-0002-0000-0A00-000000000000}"/>
  </dataValidations>
  <pageMargins left="0.70866141732283472" right="0.70866141732283472" top="0.74803149606299213" bottom="0.74803149606299213" header="0.31496062992125984" footer="0.31496062992125984"/>
  <pageSetup paperSize="9" scale="9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AK50"/>
  <sheetViews>
    <sheetView showZeros="0" view="pageBreakPreview" zoomScale="85" zoomScaleNormal="100" zoomScaleSheetLayoutView="85" workbookViewId="0">
      <selection activeCell="AG4" sqref="AG4"/>
    </sheetView>
  </sheetViews>
  <sheetFormatPr defaultRowHeight="18" customHeight="1"/>
  <cols>
    <col min="1" max="31" width="2.77734375" style="15" customWidth="1"/>
    <col min="32" max="32" width="3.109375" style="15" customWidth="1"/>
    <col min="33" max="34" width="2.77734375" style="6" customWidth="1"/>
    <col min="35" max="35" width="3.109375" style="6" customWidth="1"/>
    <col min="36" max="74" width="2.44140625" style="6" customWidth="1"/>
    <col min="75" max="256" width="9" style="6"/>
    <col min="257" max="287" width="2.77734375" style="6" customWidth="1"/>
    <col min="288" max="288" width="3.109375" style="6" customWidth="1"/>
    <col min="289" max="290" width="2.77734375" style="6" customWidth="1"/>
    <col min="291" max="291" width="3.109375" style="6" customWidth="1"/>
    <col min="292" max="330" width="2.44140625" style="6" customWidth="1"/>
    <col min="331" max="512" width="9" style="6"/>
    <col min="513" max="543" width="2.77734375" style="6" customWidth="1"/>
    <col min="544" max="544" width="3.109375" style="6" customWidth="1"/>
    <col min="545" max="546" width="2.77734375" style="6" customWidth="1"/>
    <col min="547" max="547" width="3.109375" style="6" customWidth="1"/>
    <col min="548" max="586" width="2.44140625" style="6" customWidth="1"/>
    <col min="587" max="768" width="9" style="6"/>
    <col min="769" max="799" width="2.77734375" style="6" customWidth="1"/>
    <col min="800" max="800" width="3.109375" style="6" customWidth="1"/>
    <col min="801" max="802" width="2.77734375" style="6" customWidth="1"/>
    <col min="803" max="803" width="3.109375" style="6" customWidth="1"/>
    <col min="804" max="842" width="2.44140625" style="6" customWidth="1"/>
    <col min="843" max="1024" width="9" style="6"/>
    <col min="1025" max="1055" width="2.77734375" style="6" customWidth="1"/>
    <col min="1056" max="1056" width="3.109375" style="6" customWidth="1"/>
    <col min="1057" max="1058" width="2.77734375" style="6" customWidth="1"/>
    <col min="1059" max="1059" width="3.109375" style="6" customWidth="1"/>
    <col min="1060" max="1098" width="2.44140625" style="6" customWidth="1"/>
    <col min="1099" max="1280" width="9" style="6"/>
    <col min="1281" max="1311" width="2.77734375" style="6" customWidth="1"/>
    <col min="1312" max="1312" width="3.109375" style="6" customWidth="1"/>
    <col min="1313" max="1314" width="2.77734375" style="6" customWidth="1"/>
    <col min="1315" max="1315" width="3.109375" style="6" customWidth="1"/>
    <col min="1316" max="1354" width="2.44140625" style="6" customWidth="1"/>
    <col min="1355" max="1536" width="9" style="6"/>
    <col min="1537" max="1567" width="2.77734375" style="6" customWidth="1"/>
    <col min="1568" max="1568" width="3.109375" style="6" customWidth="1"/>
    <col min="1569" max="1570" width="2.77734375" style="6" customWidth="1"/>
    <col min="1571" max="1571" width="3.109375" style="6" customWidth="1"/>
    <col min="1572" max="1610" width="2.44140625" style="6" customWidth="1"/>
    <col min="1611" max="1792" width="9" style="6"/>
    <col min="1793" max="1823" width="2.77734375" style="6" customWidth="1"/>
    <col min="1824" max="1824" width="3.109375" style="6" customWidth="1"/>
    <col min="1825" max="1826" width="2.77734375" style="6" customWidth="1"/>
    <col min="1827" max="1827" width="3.109375" style="6" customWidth="1"/>
    <col min="1828" max="1866" width="2.44140625" style="6" customWidth="1"/>
    <col min="1867" max="2048" width="9" style="6"/>
    <col min="2049" max="2079" width="2.77734375" style="6" customWidth="1"/>
    <col min="2080" max="2080" width="3.109375" style="6" customWidth="1"/>
    <col min="2081" max="2082" width="2.77734375" style="6" customWidth="1"/>
    <col min="2083" max="2083" width="3.109375" style="6" customWidth="1"/>
    <col min="2084" max="2122" width="2.44140625" style="6" customWidth="1"/>
    <col min="2123" max="2304" width="9" style="6"/>
    <col min="2305" max="2335" width="2.77734375" style="6" customWidth="1"/>
    <col min="2336" max="2336" width="3.109375" style="6" customWidth="1"/>
    <col min="2337" max="2338" width="2.77734375" style="6" customWidth="1"/>
    <col min="2339" max="2339" width="3.109375" style="6" customWidth="1"/>
    <col min="2340" max="2378" width="2.44140625" style="6" customWidth="1"/>
    <col min="2379" max="2560" width="9" style="6"/>
    <col min="2561" max="2591" width="2.77734375" style="6" customWidth="1"/>
    <col min="2592" max="2592" width="3.109375" style="6" customWidth="1"/>
    <col min="2593" max="2594" width="2.77734375" style="6" customWidth="1"/>
    <col min="2595" max="2595" width="3.109375" style="6" customWidth="1"/>
    <col min="2596" max="2634" width="2.44140625" style="6" customWidth="1"/>
    <col min="2635" max="2816" width="9" style="6"/>
    <col min="2817" max="2847" width="2.77734375" style="6" customWidth="1"/>
    <col min="2848" max="2848" width="3.109375" style="6" customWidth="1"/>
    <col min="2849" max="2850" width="2.77734375" style="6" customWidth="1"/>
    <col min="2851" max="2851" width="3.109375" style="6" customWidth="1"/>
    <col min="2852" max="2890" width="2.44140625" style="6" customWidth="1"/>
    <col min="2891" max="3072" width="9" style="6"/>
    <col min="3073" max="3103" width="2.77734375" style="6" customWidth="1"/>
    <col min="3104" max="3104" width="3.109375" style="6" customWidth="1"/>
    <col min="3105" max="3106" width="2.77734375" style="6" customWidth="1"/>
    <col min="3107" max="3107" width="3.109375" style="6" customWidth="1"/>
    <col min="3108" max="3146" width="2.44140625" style="6" customWidth="1"/>
    <col min="3147" max="3328" width="9" style="6"/>
    <col min="3329" max="3359" width="2.77734375" style="6" customWidth="1"/>
    <col min="3360" max="3360" width="3.109375" style="6" customWidth="1"/>
    <col min="3361" max="3362" width="2.77734375" style="6" customWidth="1"/>
    <col min="3363" max="3363" width="3.109375" style="6" customWidth="1"/>
    <col min="3364" max="3402" width="2.44140625" style="6" customWidth="1"/>
    <col min="3403" max="3584" width="9" style="6"/>
    <col min="3585" max="3615" width="2.77734375" style="6" customWidth="1"/>
    <col min="3616" max="3616" width="3.109375" style="6" customWidth="1"/>
    <col min="3617" max="3618" width="2.77734375" style="6" customWidth="1"/>
    <col min="3619" max="3619" width="3.109375" style="6" customWidth="1"/>
    <col min="3620" max="3658" width="2.44140625" style="6" customWidth="1"/>
    <col min="3659" max="3840" width="9" style="6"/>
    <col min="3841" max="3871" width="2.77734375" style="6" customWidth="1"/>
    <col min="3872" max="3872" width="3.109375" style="6" customWidth="1"/>
    <col min="3873" max="3874" width="2.77734375" style="6" customWidth="1"/>
    <col min="3875" max="3875" width="3.109375" style="6" customWidth="1"/>
    <col min="3876" max="3914" width="2.44140625" style="6" customWidth="1"/>
    <col min="3915" max="4096" width="9" style="6"/>
    <col min="4097" max="4127" width="2.77734375" style="6" customWidth="1"/>
    <col min="4128" max="4128" width="3.109375" style="6" customWidth="1"/>
    <col min="4129" max="4130" width="2.77734375" style="6" customWidth="1"/>
    <col min="4131" max="4131" width="3.109375" style="6" customWidth="1"/>
    <col min="4132" max="4170" width="2.44140625" style="6" customWidth="1"/>
    <col min="4171" max="4352" width="9" style="6"/>
    <col min="4353" max="4383" width="2.77734375" style="6" customWidth="1"/>
    <col min="4384" max="4384" width="3.109375" style="6" customWidth="1"/>
    <col min="4385" max="4386" width="2.77734375" style="6" customWidth="1"/>
    <col min="4387" max="4387" width="3.109375" style="6" customWidth="1"/>
    <col min="4388" max="4426" width="2.44140625" style="6" customWidth="1"/>
    <col min="4427" max="4608" width="9" style="6"/>
    <col min="4609" max="4639" width="2.77734375" style="6" customWidth="1"/>
    <col min="4640" max="4640" width="3.109375" style="6" customWidth="1"/>
    <col min="4641" max="4642" width="2.77734375" style="6" customWidth="1"/>
    <col min="4643" max="4643" width="3.109375" style="6" customWidth="1"/>
    <col min="4644" max="4682" width="2.44140625" style="6" customWidth="1"/>
    <col min="4683" max="4864" width="9" style="6"/>
    <col min="4865" max="4895" width="2.77734375" style="6" customWidth="1"/>
    <col min="4896" max="4896" width="3.109375" style="6" customWidth="1"/>
    <col min="4897" max="4898" width="2.77734375" style="6" customWidth="1"/>
    <col min="4899" max="4899" width="3.109375" style="6" customWidth="1"/>
    <col min="4900" max="4938" width="2.44140625" style="6" customWidth="1"/>
    <col min="4939" max="5120" width="9" style="6"/>
    <col min="5121" max="5151" width="2.77734375" style="6" customWidth="1"/>
    <col min="5152" max="5152" width="3.109375" style="6" customWidth="1"/>
    <col min="5153" max="5154" width="2.77734375" style="6" customWidth="1"/>
    <col min="5155" max="5155" width="3.109375" style="6" customWidth="1"/>
    <col min="5156" max="5194" width="2.44140625" style="6" customWidth="1"/>
    <col min="5195" max="5376" width="9" style="6"/>
    <col min="5377" max="5407" width="2.77734375" style="6" customWidth="1"/>
    <col min="5408" max="5408" width="3.109375" style="6" customWidth="1"/>
    <col min="5409" max="5410" width="2.77734375" style="6" customWidth="1"/>
    <col min="5411" max="5411" width="3.109375" style="6" customWidth="1"/>
    <col min="5412" max="5450" width="2.44140625" style="6" customWidth="1"/>
    <col min="5451" max="5632" width="9" style="6"/>
    <col min="5633" max="5663" width="2.77734375" style="6" customWidth="1"/>
    <col min="5664" max="5664" width="3.109375" style="6" customWidth="1"/>
    <col min="5665" max="5666" width="2.77734375" style="6" customWidth="1"/>
    <col min="5667" max="5667" width="3.109375" style="6" customWidth="1"/>
    <col min="5668" max="5706" width="2.44140625" style="6" customWidth="1"/>
    <col min="5707" max="5888" width="9" style="6"/>
    <col min="5889" max="5919" width="2.77734375" style="6" customWidth="1"/>
    <col min="5920" max="5920" width="3.109375" style="6" customWidth="1"/>
    <col min="5921" max="5922" width="2.77734375" style="6" customWidth="1"/>
    <col min="5923" max="5923" width="3.109375" style="6" customWidth="1"/>
    <col min="5924" max="5962" width="2.44140625" style="6" customWidth="1"/>
    <col min="5963" max="6144" width="9" style="6"/>
    <col min="6145" max="6175" width="2.77734375" style="6" customWidth="1"/>
    <col min="6176" max="6176" width="3.109375" style="6" customWidth="1"/>
    <col min="6177" max="6178" width="2.77734375" style="6" customWidth="1"/>
    <col min="6179" max="6179" width="3.109375" style="6" customWidth="1"/>
    <col min="6180" max="6218" width="2.44140625" style="6" customWidth="1"/>
    <col min="6219" max="6400" width="9" style="6"/>
    <col min="6401" max="6431" width="2.77734375" style="6" customWidth="1"/>
    <col min="6432" max="6432" width="3.109375" style="6" customWidth="1"/>
    <col min="6433" max="6434" width="2.77734375" style="6" customWidth="1"/>
    <col min="6435" max="6435" width="3.109375" style="6" customWidth="1"/>
    <col min="6436" max="6474" width="2.44140625" style="6" customWidth="1"/>
    <col min="6475" max="6656" width="9" style="6"/>
    <col min="6657" max="6687" width="2.77734375" style="6" customWidth="1"/>
    <col min="6688" max="6688" width="3.109375" style="6" customWidth="1"/>
    <col min="6689" max="6690" width="2.77734375" style="6" customWidth="1"/>
    <col min="6691" max="6691" width="3.109375" style="6" customWidth="1"/>
    <col min="6692" max="6730" width="2.44140625" style="6" customWidth="1"/>
    <col min="6731" max="6912" width="9" style="6"/>
    <col min="6913" max="6943" width="2.77734375" style="6" customWidth="1"/>
    <col min="6944" max="6944" width="3.109375" style="6" customWidth="1"/>
    <col min="6945" max="6946" width="2.77734375" style="6" customWidth="1"/>
    <col min="6947" max="6947" width="3.109375" style="6" customWidth="1"/>
    <col min="6948" max="6986" width="2.44140625" style="6" customWidth="1"/>
    <col min="6987" max="7168" width="9" style="6"/>
    <col min="7169" max="7199" width="2.77734375" style="6" customWidth="1"/>
    <col min="7200" max="7200" width="3.109375" style="6" customWidth="1"/>
    <col min="7201" max="7202" width="2.77734375" style="6" customWidth="1"/>
    <col min="7203" max="7203" width="3.109375" style="6" customWidth="1"/>
    <col min="7204" max="7242" width="2.44140625" style="6" customWidth="1"/>
    <col min="7243" max="7424" width="9" style="6"/>
    <col min="7425" max="7455" width="2.77734375" style="6" customWidth="1"/>
    <col min="7456" max="7456" width="3.109375" style="6" customWidth="1"/>
    <col min="7457" max="7458" width="2.77734375" style="6" customWidth="1"/>
    <col min="7459" max="7459" width="3.109375" style="6" customWidth="1"/>
    <col min="7460" max="7498" width="2.44140625" style="6" customWidth="1"/>
    <col min="7499" max="7680" width="9" style="6"/>
    <col min="7681" max="7711" width="2.77734375" style="6" customWidth="1"/>
    <col min="7712" max="7712" width="3.109375" style="6" customWidth="1"/>
    <col min="7713" max="7714" width="2.77734375" style="6" customWidth="1"/>
    <col min="7715" max="7715" width="3.109375" style="6" customWidth="1"/>
    <col min="7716" max="7754" width="2.44140625" style="6" customWidth="1"/>
    <col min="7755" max="7936" width="9" style="6"/>
    <col min="7937" max="7967" width="2.77734375" style="6" customWidth="1"/>
    <col min="7968" max="7968" width="3.109375" style="6" customWidth="1"/>
    <col min="7969" max="7970" width="2.77734375" style="6" customWidth="1"/>
    <col min="7971" max="7971" width="3.109375" style="6" customWidth="1"/>
    <col min="7972" max="8010" width="2.44140625" style="6" customWidth="1"/>
    <col min="8011" max="8192" width="9" style="6"/>
    <col min="8193" max="8223" width="2.77734375" style="6" customWidth="1"/>
    <col min="8224" max="8224" width="3.109375" style="6" customWidth="1"/>
    <col min="8225" max="8226" width="2.77734375" style="6" customWidth="1"/>
    <col min="8227" max="8227" width="3.109375" style="6" customWidth="1"/>
    <col min="8228" max="8266" width="2.44140625" style="6" customWidth="1"/>
    <col min="8267" max="8448" width="9" style="6"/>
    <col min="8449" max="8479" width="2.77734375" style="6" customWidth="1"/>
    <col min="8480" max="8480" width="3.109375" style="6" customWidth="1"/>
    <col min="8481" max="8482" width="2.77734375" style="6" customWidth="1"/>
    <col min="8483" max="8483" width="3.109375" style="6" customWidth="1"/>
    <col min="8484" max="8522" width="2.44140625" style="6" customWidth="1"/>
    <col min="8523" max="8704" width="9" style="6"/>
    <col min="8705" max="8735" width="2.77734375" style="6" customWidth="1"/>
    <col min="8736" max="8736" width="3.109375" style="6" customWidth="1"/>
    <col min="8737" max="8738" width="2.77734375" style="6" customWidth="1"/>
    <col min="8739" max="8739" width="3.109375" style="6" customWidth="1"/>
    <col min="8740" max="8778" width="2.44140625" style="6" customWidth="1"/>
    <col min="8779" max="8960" width="9" style="6"/>
    <col min="8961" max="8991" width="2.77734375" style="6" customWidth="1"/>
    <col min="8992" max="8992" width="3.109375" style="6" customWidth="1"/>
    <col min="8993" max="8994" width="2.77734375" style="6" customWidth="1"/>
    <col min="8995" max="8995" width="3.109375" style="6" customWidth="1"/>
    <col min="8996" max="9034" width="2.44140625" style="6" customWidth="1"/>
    <col min="9035" max="9216" width="9" style="6"/>
    <col min="9217" max="9247" width="2.77734375" style="6" customWidth="1"/>
    <col min="9248" max="9248" width="3.109375" style="6" customWidth="1"/>
    <col min="9249" max="9250" width="2.77734375" style="6" customWidth="1"/>
    <col min="9251" max="9251" width="3.109375" style="6" customWidth="1"/>
    <col min="9252" max="9290" width="2.44140625" style="6" customWidth="1"/>
    <col min="9291" max="9472" width="9" style="6"/>
    <col min="9473" max="9503" width="2.77734375" style="6" customWidth="1"/>
    <col min="9504" max="9504" width="3.109375" style="6" customWidth="1"/>
    <col min="9505" max="9506" width="2.77734375" style="6" customWidth="1"/>
    <col min="9507" max="9507" width="3.109375" style="6" customWidth="1"/>
    <col min="9508" max="9546" width="2.44140625" style="6" customWidth="1"/>
    <col min="9547" max="9728" width="9" style="6"/>
    <col min="9729" max="9759" width="2.77734375" style="6" customWidth="1"/>
    <col min="9760" max="9760" width="3.109375" style="6" customWidth="1"/>
    <col min="9761" max="9762" width="2.77734375" style="6" customWidth="1"/>
    <col min="9763" max="9763" width="3.109375" style="6" customWidth="1"/>
    <col min="9764" max="9802" width="2.44140625" style="6" customWidth="1"/>
    <col min="9803" max="9984" width="9" style="6"/>
    <col min="9985" max="10015" width="2.77734375" style="6" customWidth="1"/>
    <col min="10016" max="10016" width="3.109375" style="6" customWidth="1"/>
    <col min="10017" max="10018" width="2.77734375" style="6" customWidth="1"/>
    <col min="10019" max="10019" width="3.109375" style="6" customWidth="1"/>
    <col min="10020" max="10058" width="2.44140625" style="6" customWidth="1"/>
    <col min="10059" max="10240" width="9" style="6"/>
    <col min="10241" max="10271" width="2.77734375" style="6" customWidth="1"/>
    <col min="10272" max="10272" width="3.109375" style="6" customWidth="1"/>
    <col min="10273" max="10274" width="2.77734375" style="6" customWidth="1"/>
    <col min="10275" max="10275" width="3.109375" style="6" customWidth="1"/>
    <col min="10276" max="10314" width="2.44140625" style="6" customWidth="1"/>
    <col min="10315" max="10496" width="9" style="6"/>
    <col min="10497" max="10527" width="2.77734375" style="6" customWidth="1"/>
    <col min="10528" max="10528" width="3.109375" style="6" customWidth="1"/>
    <col min="10529" max="10530" width="2.77734375" style="6" customWidth="1"/>
    <col min="10531" max="10531" width="3.109375" style="6" customWidth="1"/>
    <col min="10532" max="10570" width="2.44140625" style="6" customWidth="1"/>
    <col min="10571" max="10752" width="9" style="6"/>
    <col min="10753" max="10783" width="2.77734375" style="6" customWidth="1"/>
    <col min="10784" max="10784" width="3.109375" style="6" customWidth="1"/>
    <col min="10785" max="10786" width="2.77734375" style="6" customWidth="1"/>
    <col min="10787" max="10787" width="3.109375" style="6" customWidth="1"/>
    <col min="10788" max="10826" width="2.44140625" style="6" customWidth="1"/>
    <col min="10827" max="11008" width="9" style="6"/>
    <col min="11009" max="11039" width="2.77734375" style="6" customWidth="1"/>
    <col min="11040" max="11040" width="3.109375" style="6" customWidth="1"/>
    <col min="11041" max="11042" width="2.77734375" style="6" customWidth="1"/>
    <col min="11043" max="11043" width="3.109375" style="6" customWidth="1"/>
    <col min="11044" max="11082" width="2.44140625" style="6" customWidth="1"/>
    <col min="11083" max="11264" width="9" style="6"/>
    <col min="11265" max="11295" width="2.77734375" style="6" customWidth="1"/>
    <col min="11296" max="11296" width="3.109375" style="6" customWidth="1"/>
    <col min="11297" max="11298" width="2.77734375" style="6" customWidth="1"/>
    <col min="11299" max="11299" width="3.109375" style="6" customWidth="1"/>
    <col min="11300" max="11338" width="2.44140625" style="6" customWidth="1"/>
    <col min="11339" max="11520" width="9" style="6"/>
    <col min="11521" max="11551" width="2.77734375" style="6" customWidth="1"/>
    <col min="11552" max="11552" width="3.109375" style="6" customWidth="1"/>
    <col min="11553" max="11554" width="2.77734375" style="6" customWidth="1"/>
    <col min="11555" max="11555" width="3.109375" style="6" customWidth="1"/>
    <col min="11556" max="11594" width="2.44140625" style="6" customWidth="1"/>
    <col min="11595" max="11776" width="9" style="6"/>
    <col min="11777" max="11807" width="2.77734375" style="6" customWidth="1"/>
    <col min="11808" max="11808" width="3.109375" style="6" customWidth="1"/>
    <col min="11809" max="11810" width="2.77734375" style="6" customWidth="1"/>
    <col min="11811" max="11811" width="3.109375" style="6" customWidth="1"/>
    <col min="11812" max="11850" width="2.44140625" style="6" customWidth="1"/>
    <col min="11851" max="12032" width="9" style="6"/>
    <col min="12033" max="12063" width="2.77734375" style="6" customWidth="1"/>
    <col min="12064" max="12064" width="3.109375" style="6" customWidth="1"/>
    <col min="12065" max="12066" width="2.77734375" style="6" customWidth="1"/>
    <col min="12067" max="12067" width="3.109375" style="6" customWidth="1"/>
    <col min="12068" max="12106" width="2.44140625" style="6" customWidth="1"/>
    <col min="12107" max="12288" width="9" style="6"/>
    <col min="12289" max="12319" width="2.77734375" style="6" customWidth="1"/>
    <col min="12320" max="12320" width="3.109375" style="6" customWidth="1"/>
    <col min="12321" max="12322" width="2.77734375" style="6" customWidth="1"/>
    <col min="12323" max="12323" width="3.109375" style="6" customWidth="1"/>
    <col min="12324" max="12362" width="2.44140625" style="6" customWidth="1"/>
    <col min="12363" max="12544" width="9" style="6"/>
    <col min="12545" max="12575" width="2.77734375" style="6" customWidth="1"/>
    <col min="12576" max="12576" width="3.109375" style="6" customWidth="1"/>
    <col min="12577" max="12578" width="2.77734375" style="6" customWidth="1"/>
    <col min="12579" max="12579" width="3.109375" style="6" customWidth="1"/>
    <col min="12580" max="12618" width="2.44140625" style="6" customWidth="1"/>
    <col min="12619" max="12800" width="9" style="6"/>
    <col min="12801" max="12831" width="2.77734375" style="6" customWidth="1"/>
    <col min="12832" max="12832" width="3.109375" style="6" customWidth="1"/>
    <col min="12833" max="12834" width="2.77734375" style="6" customWidth="1"/>
    <col min="12835" max="12835" width="3.109375" style="6" customWidth="1"/>
    <col min="12836" max="12874" width="2.44140625" style="6" customWidth="1"/>
    <col min="12875" max="13056" width="9" style="6"/>
    <col min="13057" max="13087" width="2.77734375" style="6" customWidth="1"/>
    <col min="13088" max="13088" width="3.109375" style="6" customWidth="1"/>
    <col min="13089" max="13090" width="2.77734375" style="6" customWidth="1"/>
    <col min="13091" max="13091" width="3.109375" style="6" customWidth="1"/>
    <col min="13092" max="13130" width="2.44140625" style="6" customWidth="1"/>
    <col min="13131" max="13312" width="9" style="6"/>
    <col min="13313" max="13343" width="2.77734375" style="6" customWidth="1"/>
    <col min="13344" max="13344" width="3.109375" style="6" customWidth="1"/>
    <col min="13345" max="13346" width="2.77734375" style="6" customWidth="1"/>
    <col min="13347" max="13347" width="3.109375" style="6" customWidth="1"/>
    <col min="13348" max="13386" width="2.44140625" style="6" customWidth="1"/>
    <col min="13387" max="13568" width="9" style="6"/>
    <col min="13569" max="13599" width="2.77734375" style="6" customWidth="1"/>
    <col min="13600" max="13600" width="3.109375" style="6" customWidth="1"/>
    <col min="13601" max="13602" width="2.77734375" style="6" customWidth="1"/>
    <col min="13603" max="13603" width="3.109375" style="6" customWidth="1"/>
    <col min="13604" max="13642" width="2.44140625" style="6" customWidth="1"/>
    <col min="13643" max="13824" width="9" style="6"/>
    <col min="13825" max="13855" width="2.77734375" style="6" customWidth="1"/>
    <col min="13856" max="13856" width="3.109375" style="6" customWidth="1"/>
    <col min="13857" max="13858" width="2.77734375" style="6" customWidth="1"/>
    <col min="13859" max="13859" width="3.109375" style="6" customWidth="1"/>
    <col min="13860" max="13898" width="2.44140625" style="6" customWidth="1"/>
    <col min="13899" max="14080" width="9" style="6"/>
    <col min="14081" max="14111" width="2.77734375" style="6" customWidth="1"/>
    <col min="14112" max="14112" width="3.109375" style="6" customWidth="1"/>
    <col min="14113" max="14114" width="2.77734375" style="6" customWidth="1"/>
    <col min="14115" max="14115" width="3.109375" style="6" customWidth="1"/>
    <col min="14116" max="14154" width="2.44140625" style="6" customWidth="1"/>
    <col min="14155" max="14336" width="9" style="6"/>
    <col min="14337" max="14367" width="2.77734375" style="6" customWidth="1"/>
    <col min="14368" max="14368" width="3.109375" style="6" customWidth="1"/>
    <col min="14369" max="14370" width="2.77734375" style="6" customWidth="1"/>
    <col min="14371" max="14371" width="3.109375" style="6" customWidth="1"/>
    <col min="14372" max="14410" width="2.44140625" style="6" customWidth="1"/>
    <col min="14411" max="14592" width="9" style="6"/>
    <col min="14593" max="14623" width="2.77734375" style="6" customWidth="1"/>
    <col min="14624" max="14624" width="3.109375" style="6" customWidth="1"/>
    <col min="14625" max="14626" width="2.77734375" style="6" customWidth="1"/>
    <col min="14627" max="14627" width="3.109375" style="6" customWidth="1"/>
    <col min="14628" max="14666" width="2.44140625" style="6" customWidth="1"/>
    <col min="14667" max="14848" width="9" style="6"/>
    <col min="14849" max="14879" width="2.77734375" style="6" customWidth="1"/>
    <col min="14880" max="14880" width="3.109375" style="6" customWidth="1"/>
    <col min="14881" max="14882" width="2.77734375" style="6" customWidth="1"/>
    <col min="14883" max="14883" width="3.109375" style="6" customWidth="1"/>
    <col min="14884" max="14922" width="2.44140625" style="6" customWidth="1"/>
    <col min="14923" max="15104" width="9" style="6"/>
    <col min="15105" max="15135" width="2.77734375" style="6" customWidth="1"/>
    <col min="15136" max="15136" width="3.109375" style="6" customWidth="1"/>
    <col min="15137" max="15138" width="2.77734375" style="6" customWidth="1"/>
    <col min="15139" max="15139" width="3.109375" style="6" customWidth="1"/>
    <col min="15140" max="15178" width="2.44140625" style="6" customWidth="1"/>
    <col min="15179" max="15360" width="9" style="6"/>
    <col min="15361" max="15391" width="2.77734375" style="6" customWidth="1"/>
    <col min="15392" max="15392" width="3.109375" style="6" customWidth="1"/>
    <col min="15393" max="15394" width="2.77734375" style="6" customWidth="1"/>
    <col min="15395" max="15395" width="3.109375" style="6" customWidth="1"/>
    <col min="15396" max="15434" width="2.44140625" style="6" customWidth="1"/>
    <col min="15435" max="15616" width="9" style="6"/>
    <col min="15617" max="15647" width="2.77734375" style="6" customWidth="1"/>
    <col min="15648" max="15648" width="3.109375" style="6" customWidth="1"/>
    <col min="15649" max="15650" width="2.77734375" style="6" customWidth="1"/>
    <col min="15651" max="15651" width="3.109375" style="6" customWidth="1"/>
    <col min="15652" max="15690" width="2.44140625" style="6" customWidth="1"/>
    <col min="15691" max="15872" width="9" style="6"/>
    <col min="15873" max="15903" width="2.77734375" style="6" customWidth="1"/>
    <col min="15904" max="15904" width="3.109375" style="6" customWidth="1"/>
    <col min="15905" max="15906" width="2.77734375" style="6" customWidth="1"/>
    <col min="15907" max="15907" width="3.109375" style="6" customWidth="1"/>
    <col min="15908" max="15946" width="2.44140625" style="6" customWidth="1"/>
    <col min="15947" max="16128" width="9" style="6"/>
    <col min="16129" max="16159" width="2.77734375" style="6" customWidth="1"/>
    <col min="16160" max="16160" width="3.109375" style="6" customWidth="1"/>
    <col min="16161" max="16162" width="2.77734375" style="6" customWidth="1"/>
    <col min="16163" max="16163" width="3.109375" style="6" customWidth="1"/>
    <col min="16164" max="16202" width="2.44140625" style="6" customWidth="1"/>
    <col min="16203" max="16384" width="9" style="6"/>
  </cols>
  <sheetData>
    <row r="1" spans="1:37" s="13" customFormat="1" ht="18" customHeight="1">
      <c r="A1" s="1" t="s">
        <v>13</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row>
    <row r="2" spans="1:37" s="13" customFormat="1" ht="18" customHeight="1">
      <c r="A2" s="55"/>
      <c r="B2" s="55"/>
      <c r="C2" s="55"/>
      <c r="D2" s="55"/>
      <c r="E2" s="55"/>
      <c r="F2" s="55"/>
      <c r="G2" s="55"/>
      <c r="H2" s="55"/>
      <c r="I2" s="55"/>
      <c r="J2" s="55"/>
      <c r="K2" s="55"/>
      <c r="L2" s="55"/>
      <c r="M2" s="55"/>
      <c r="N2" s="55"/>
      <c r="O2" s="55"/>
      <c r="P2" s="55"/>
      <c r="Q2" s="55"/>
      <c r="R2" s="55"/>
      <c r="S2" s="55"/>
      <c r="T2" s="55"/>
      <c r="U2" s="55"/>
      <c r="V2" s="55"/>
      <c r="W2" s="55"/>
      <c r="X2" s="289"/>
      <c r="Y2" s="289"/>
      <c r="Z2" s="289"/>
      <c r="AA2" s="289"/>
      <c r="AB2" s="289"/>
      <c r="AC2" s="289"/>
      <c r="AD2" s="289"/>
      <c r="AE2" s="289"/>
      <c r="AF2" s="289"/>
      <c r="AG2" s="55" t="s">
        <v>52</v>
      </c>
      <c r="AH2" s="30"/>
      <c r="AI2" s="30"/>
    </row>
    <row r="3" spans="1:37" s="13" customFormat="1" ht="18" customHeight="1">
      <c r="A3" s="55"/>
      <c r="B3" s="55"/>
      <c r="C3" s="55"/>
      <c r="D3" s="55"/>
      <c r="E3" s="55"/>
      <c r="F3" s="55"/>
      <c r="G3" s="55"/>
      <c r="H3" s="55"/>
      <c r="I3" s="55"/>
      <c r="J3" s="55"/>
      <c r="K3" s="55"/>
      <c r="L3" s="55"/>
      <c r="M3" s="55"/>
      <c r="N3" s="55"/>
      <c r="O3" s="55"/>
      <c r="P3" s="55"/>
      <c r="Q3" s="55"/>
      <c r="R3" s="55"/>
      <c r="S3" s="55"/>
      <c r="T3" s="55"/>
      <c r="U3" s="55"/>
      <c r="V3" s="55"/>
      <c r="W3" s="31"/>
      <c r="X3" s="317" t="str">
        <f>'1)交付申請書'!X3</f>
        <v>令和　年　月　日</v>
      </c>
      <c r="Y3" s="317"/>
      <c r="Z3" s="317"/>
      <c r="AA3" s="317"/>
      <c r="AB3" s="317"/>
      <c r="AC3" s="317"/>
      <c r="AD3" s="317"/>
      <c r="AE3" s="317"/>
      <c r="AF3" s="317"/>
      <c r="AG3" s="55" t="s">
        <v>541</v>
      </c>
      <c r="AH3" s="30"/>
      <c r="AI3" s="30"/>
    </row>
    <row r="4" spans="1:37" s="13" customFormat="1" ht="18" customHeight="1">
      <c r="A4" s="55"/>
      <c r="B4" s="55"/>
      <c r="C4" s="55"/>
      <c r="D4" s="55"/>
      <c r="E4" s="55"/>
      <c r="F4" s="55"/>
      <c r="G4" s="55"/>
      <c r="H4" s="55"/>
      <c r="I4" s="55"/>
      <c r="J4" s="55"/>
      <c r="K4" s="55"/>
      <c r="L4" s="55"/>
      <c r="M4" s="55"/>
      <c r="N4" s="55"/>
      <c r="O4" s="55"/>
      <c r="P4" s="55"/>
      <c r="Q4" s="55"/>
      <c r="R4" s="55"/>
      <c r="S4" s="55"/>
      <c r="T4" s="55"/>
      <c r="U4" s="55"/>
      <c r="V4" s="55"/>
      <c r="W4" s="31"/>
      <c r="X4" s="31"/>
      <c r="Y4" s="31"/>
      <c r="Z4" s="31"/>
      <c r="AA4" s="31"/>
      <c r="AB4" s="31"/>
      <c r="AC4" s="31"/>
      <c r="AD4" s="31"/>
      <c r="AE4" s="31"/>
      <c r="AF4" s="31"/>
      <c r="AG4" s="55"/>
      <c r="AH4" s="55"/>
      <c r="AI4" s="55"/>
    </row>
    <row r="5" spans="1:37" s="13" customFormat="1" ht="18" customHeight="1">
      <c r="A5" s="55" t="s">
        <v>32</v>
      </c>
      <c r="B5" s="55"/>
      <c r="C5" s="55"/>
      <c r="D5" s="55"/>
      <c r="E5" s="55"/>
      <c r="F5" s="55"/>
      <c r="G5" s="55"/>
      <c r="H5" s="55"/>
      <c r="I5" s="55"/>
      <c r="J5" s="55"/>
      <c r="K5" s="55"/>
      <c r="L5" s="55"/>
      <c r="M5" s="55"/>
      <c r="N5" s="55"/>
      <c r="O5" s="55"/>
      <c r="P5" s="55"/>
      <c r="Q5" s="55"/>
      <c r="R5" s="55"/>
      <c r="S5" s="55"/>
      <c r="T5" s="55"/>
      <c r="U5" s="55"/>
      <c r="V5" s="55"/>
      <c r="W5" s="31"/>
      <c r="X5" s="31"/>
      <c r="Y5" s="31"/>
      <c r="Z5" s="31"/>
      <c r="AA5" s="31"/>
      <c r="AB5" s="31"/>
      <c r="AC5" s="31"/>
      <c r="AD5" s="31"/>
      <c r="AE5" s="31"/>
      <c r="AF5" s="31"/>
      <c r="AG5" s="55"/>
      <c r="AH5" s="55"/>
      <c r="AI5" s="55"/>
    </row>
    <row r="6" spans="1:37" s="13" customFormat="1" ht="18" customHeight="1">
      <c r="A6" s="55"/>
      <c r="B6" s="55"/>
      <c r="C6" s="55"/>
      <c r="D6" s="55"/>
      <c r="E6" s="55"/>
      <c r="F6" s="55"/>
      <c r="G6" s="55"/>
      <c r="H6" s="55"/>
      <c r="I6" s="55"/>
      <c r="J6" s="55"/>
      <c r="K6" s="55"/>
      <c r="L6" s="55"/>
      <c r="M6" s="55"/>
      <c r="N6" s="55"/>
      <c r="O6" s="55"/>
      <c r="P6" s="55"/>
      <c r="Q6" s="55"/>
      <c r="R6" s="55"/>
      <c r="S6" s="55"/>
      <c r="T6" s="55"/>
      <c r="U6" s="55"/>
      <c r="V6" s="55"/>
      <c r="W6" s="31"/>
      <c r="X6" s="31"/>
      <c r="Y6" s="31"/>
      <c r="Z6" s="31"/>
      <c r="AA6" s="31"/>
      <c r="AB6" s="31"/>
      <c r="AC6" s="31"/>
      <c r="AD6" s="31"/>
      <c r="AE6" s="31"/>
      <c r="AF6" s="31"/>
      <c r="AG6" s="55"/>
      <c r="AH6" s="55"/>
      <c r="AI6" s="55"/>
    </row>
    <row r="7" spans="1:37" s="13" customFormat="1" ht="18" customHeight="1">
      <c r="A7" s="135"/>
      <c r="B7" s="135"/>
      <c r="C7" s="135"/>
      <c r="D7" s="135"/>
      <c r="E7" s="135"/>
      <c r="F7" s="135"/>
      <c r="G7" s="135"/>
      <c r="H7" s="135"/>
      <c r="I7" s="135"/>
      <c r="J7" s="135"/>
      <c r="K7" s="135"/>
      <c r="L7" s="135"/>
      <c r="M7" s="135"/>
      <c r="N7" s="135"/>
      <c r="O7" s="135"/>
      <c r="P7" s="135"/>
      <c r="Q7" s="135"/>
      <c r="R7" s="135"/>
      <c r="S7" s="135"/>
      <c r="T7" s="135"/>
      <c r="V7" s="135" t="s">
        <v>34</v>
      </c>
      <c r="W7" s="135"/>
      <c r="X7" s="509">
        <f>'1)交付申請書'!X7</f>
        <v>0</v>
      </c>
      <c r="Y7" s="509"/>
      <c r="Z7" s="509"/>
      <c r="AA7" s="509"/>
      <c r="AB7" s="509"/>
      <c r="AC7" s="509"/>
      <c r="AD7" s="509"/>
      <c r="AE7" s="31" t="s">
        <v>29</v>
      </c>
      <c r="AF7" s="31"/>
      <c r="AG7" s="135" t="s">
        <v>42</v>
      </c>
      <c r="AH7" s="135"/>
      <c r="AI7" s="135"/>
    </row>
    <row r="8" spans="1:37" s="13" customFormat="1" ht="18" customHeight="1">
      <c r="A8" s="135"/>
      <c r="B8" s="135"/>
      <c r="C8" s="135"/>
      <c r="D8" s="135"/>
      <c r="E8" s="135"/>
      <c r="F8" s="135"/>
      <c r="G8" s="135"/>
      <c r="H8" s="135"/>
      <c r="I8" s="135"/>
      <c r="J8" s="135"/>
      <c r="K8" s="135"/>
      <c r="L8" s="135"/>
      <c r="M8" s="135"/>
      <c r="N8" s="135"/>
      <c r="O8" s="289" t="s">
        <v>0</v>
      </c>
      <c r="P8" s="289"/>
      <c r="Q8" s="289"/>
      <c r="R8" s="289"/>
      <c r="S8" s="289"/>
      <c r="T8" s="289"/>
      <c r="V8" s="285">
        <f>'1)交付申請書'!V8</f>
        <v>0</v>
      </c>
      <c r="W8" s="285"/>
      <c r="X8" s="285"/>
      <c r="Y8" s="285"/>
      <c r="Z8" s="285"/>
      <c r="AA8" s="285"/>
      <c r="AB8" s="285"/>
      <c r="AC8" s="285"/>
      <c r="AD8" s="285"/>
      <c r="AE8" s="285"/>
      <c r="AF8" s="285"/>
      <c r="AG8" s="135" t="s">
        <v>42</v>
      </c>
      <c r="AH8" s="135"/>
      <c r="AI8" s="135"/>
    </row>
    <row r="9" spans="1:37" s="13" customFormat="1" ht="18" customHeight="1">
      <c r="A9" s="135"/>
      <c r="B9" s="135"/>
      <c r="C9" s="135"/>
      <c r="D9" s="135"/>
      <c r="E9" s="135"/>
      <c r="F9" s="135"/>
      <c r="G9" s="135"/>
      <c r="H9" s="135"/>
      <c r="I9" s="135"/>
      <c r="J9" s="135"/>
      <c r="K9" s="135"/>
      <c r="L9" s="135"/>
      <c r="M9" s="135"/>
      <c r="N9" s="135"/>
      <c r="O9" s="289" t="s">
        <v>1</v>
      </c>
      <c r="P9" s="289"/>
      <c r="Q9" s="289"/>
      <c r="R9" s="289"/>
      <c r="S9" s="289"/>
      <c r="T9" s="289"/>
      <c r="V9" s="285">
        <f>'1)交付申請書'!V9</f>
        <v>0</v>
      </c>
      <c r="W9" s="285"/>
      <c r="X9" s="285"/>
      <c r="Y9" s="285"/>
      <c r="Z9" s="285"/>
      <c r="AA9" s="285"/>
      <c r="AB9" s="285"/>
      <c r="AC9" s="285"/>
      <c r="AD9" s="285"/>
      <c r="AE9" s="285"/>
      <c r="AF9" s="285"/>
      <c r="AG9" s="135" t="s">
        <v>42</v>
      </c>
      <c r="AH9" s="135"/>
      <c r="AI9" s="135"/>
    </row>
    <row r="10" spans="1:37" s="13" customFormat="1" ht="18" customHeight="1">
      <c r="A10" s="135"/>
      <c r="B10" s="135"/>
      <c r="C10" s="135"/>
      <c r="D10" s="135"/>
      <c r="E10" s="135"/>
      <c r="F10" s="135"/>
      <c r="G10" s="135"/>
      <c r="H10" s="135"/>
      <c r="I10" s="135"/>
      <c r="J10" s="135"/>
      <c r="K10" s="135"/>
      <c r="L10" s="135"/>
      <c r="M10" s="135"/>
      <c r="N10" s="135"/>
      <c r="O10" s="289" t="s">
        <v>2</v>
      </c>
      <c r="P10" s="289"/>
      <c r="Q10" s="289"/>
      <c r="R10" s="289"/>
      <c r="S10" s="289"/>
      <c r="T10" s="289"/>
      <c r="V10" s="285">
        <f>'1)交付申請書'!V10</f>
        <v>0</v>
      </c>
      <c r="W10" s="285"/>
      <c r="X10" s="285"/>
      <c r="Y10" s="285"/>
      <c r="Z10" s="285"/>
      <c r="AA10" s="285"/>
      <c r="AB10" s="285"/>
      <c r="AC10" s="285"/>
      <c r="AD10" s="285"/>
      <c r="AE10" s="285"/>
      <c r="AF10" s="285"/>
      <c r="AG10" s="135" t="s">
        <v>42</v>
      </c>
      <c r="AH10" s="135"/>
      <c r="AI10" s="135"/>
      <c r="AK10" s="12"/>
    </row>
    <row r="11" spans="1:37" s="13" customFormat="1" ht="18" customHeight="1">
      <c r="A11" s="135"/>
      <c r="B11" s="135"/>
      <c r="C11" s="135"/>
      <c r="D11" s="135"/>
      <c r="E11" s="135"/>
      <c r="F11" s="135"/>
      <c r="G11" s="135"/>
      <c r="H11" s="135"/>
      <c r="I11" s="135"/>
      <c r="J11" s="135"/>
      <c r="K11" s="135"/>
      <c r="L11" s="135"/>
      <c r="M11" s="135"/>
      <c r="N11" s="135"/>
      <c r="O11" s="134"/>
      <c r="P11" s="134"/>
      <c r="Q11" s="134"/>
      <c r="R11" s="134"/>
      <c r="S11" s="134"/>
      <c r="T11" s="134"/>
      <c r="U11" s="135"/>
      <c r="V11" s="135"/>
      <c r="W11" s="135"/>
      <c r="X11" s="135"/>
      <c r="Y11" s="135"/>
      <c r="Z11" s="135"/>
      <c r="AA11" s="135"/>
      <c r="AB11" s="135"/>
      <c r="AC11" s="14"/>
      <c r="AD11" s="135"/>
      <c r="AE11" s="135"/>
      <c r="AF11" s="135"/>
      <c r="AG11" s="135"/>
      <c r="AH11" s="135"/>
      <c r="AI11" s="135"/>
    </row>
    <row r="12" spans="1:37" s="13" customFormat="1" ht="18" customHeight="1">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K12" s="135"/>
    </row>
    <row r="13" spans="1:37" s="135" customFormat="1" ht="18" customHeight="1">
      <c r="B13" s="27"/>
      <c r="C13" s="27"/>
      <c r="E13" s="26" t="s">
        <v>33</v>
      </c>
      <c r="F13" s="103">
        <f>'1)交付申請書'!F12</f>
        <v>5</v>
      </c>
      <c r="G13" s="30" t="s">
        <v>50</v>
      </c>
      <c r="H13" s="30"/>
      <c r="I13" s="284" t="str">
        <f>様式一覧!B2</f>
        <v>石川県高齢者施設等省エネ投資支援事業費補助金</v>
      </c>
      <c r="J13" s="284"/>
      <c r="K13" s="284"/>
      <c r="L13" s="284"/>
      <c r="M13" s="284"/>
      <c r="N13" s="284"/>
      <c r="O13" s="284"/>
      <c r="P13" s="284"/>
      <c r="Q13" s="284"/>
      <c r="R13" s="284"/>
      <c r="S13" s="284"/>
      <c r="T13" s="284"/>
      <c r="U13" s="284"/>
      <c r="V13" s="284"/>
      <c r="W13" s="284"/>
      <c r="X13" s="284"/>
      <c r="Y13" s="284"/>
      <c r="Z13" s="284"/>
      <c r="AA13" s="284"/>
      <c r="AB13" s="284"/>
      <c r="AC13" s="284"/>
      <c r="AD13" s="27"/>
      <c r="AE13" s="27"/>
      <c r="AF13" s="27"/>
      <c r="AG13" s="135" t="s">
        <v>42</v>
      </c>
      <c r="AH13" s="57"/>
    </row>
    <row r="14" spans="1:37" s="13" customFormat="1" ht="18" customHeight="1">
      <c r="A14" s="27"/>
      <c r="B14" s="27"/>
      <c r="C14" s="27"/>
      <c r="D14" s="58"/>
      <c r="E14" s="58"/>
      <c r="F14" s="58"/>
      <c r="G14" s="58"/>
      <c r="H14" s="58"/>
      <c r="I14" s="58"/>
      <c r="J14" s="58"/>
      <c r="K14" s="58"/>
      <c r="L14" s="58"/>
      <c r="M14" s="58"/>
      <c r="O14" s="58"/>
      <c r="P14" s="57" t="s">
        <v>180</v>
      </c>
      <c r="Q14" s="58"/>
      <c r="R14" s="58"/>
      <c r="S14" s="58"/>
      <c r="T14" s="58"/>
      <c r="U14" s="58"/>
      <c r="V14" s="58"/>
      <c r="W14" s="58"/>
      <c r="X14" s="58"/>
      <c r="Y14" s="58"/>
      <c r="Z14" s="58"/>
      <c r="AA14" s="58"/>
      <c r="AB14" s="58"/>
      <c r="AC14" s="27"/>
      <c r="AD14" s="27"/>
      <c r="AE14" s="27"/>
      <c r="AF14" s="27"/>
      <c r="AG14" s="55"/>
      <c r="AH14" s="9"/>
    </row>
    <row r="15" spans="1:37" s="13" customFormat="1" ht="18" customHeight="1">
      <c r="A15" s="27"/>
      <c r="B15" s="27"/>
      <c r="C15" s="27"/>
      <c r="D15" s="58"/>
      <c r="E15" s="58"/>
      <c r="F15" s="58"/>
      <c r="G15" s="58"/>
      <c r="H15" s="58"/>
      <c r="I15" s="58"/>
      <c r="J15" s="58"/>
      <c r="K15" s="58"/>
      <c r="L15" s="58"/>
      <c r="M15" s="58"/>
      <c r="O15" s="58"/>
      <c r="P15" s="57"/>
      <c r="Q15" s="58"/>
      <c r="R15" s="58"/>
      <c r="S15" s="58"/>
      <c r="T15" s="58"/>
      <c r="U15" s="58"/>
      <c r="V15" s="58"/>
      <c r="W15" s="58"/>
      <c r="X15" s="58"/>
      <c r="Y15" s="58"/>
      <c r="Z15" s="58"/>
      <c r="AA15" s="58"/>
      <c r="AB15" s="58"/>
      <c r="AC15" s="27"/>
      <c r="AD15" s="27"/>
      <c r="AE15" s="27"/>
      <c r="AF15" s="27"/>
      <c r="AG15" s="55"/>
      <c r="AH15" s="9"/>
    </row>
    <row r="16" spans="1:37" s="13" customFormat="1" ht="18" customHeight="1">
      <c r="A16" s="27"/>
      <c r="B16" s="27"/>
      <c r="C16" s="27"/>
      <c r="D16" s="58"/>
      <c r="E16" s="58"/>
      <c r="F16" s="58"/>
      <c r="G16" s="58"/>
      <c r="H16" s="58"/>
      <c r="I16" s="58"/>
      <c r="J16" s="58"/>
      <c r="K16" s="58"/>
      <c r="L16" s="58"/>
      <c r="M16" s="58"/>
      <c r="O16" s="58"/>
      <c r="P16" s="57"/>
      <c r="Q16" s="58"/>
      <c r="R16" s="58"/>
      <c r="S16" s="58"/>
      <c r="T16" s="58"/>
      <c r="U16" s="58"/>
      <c r="V16" s="58"/>
      <c r="W16" s="58"/>
      <c r="X16" s="58"/>
      <c r="Y16" s="58"/>
      <c r="Z16" s="58"/>
      <c r="AA16" s="58"/>
      <c r="AB16" s="58"/>
      <c r="AC16" s="27"/>
      <c r="AD16" s="27"/>
      <c r="AE16" s="27"/>
      <c r="AF16" s="27"/>
      <c r="AG16" s="55"/>
      <c r="AH16" s="9"/>
    </row>
    <row r="17" spans="1:37" s="13" customFormat="1" ht="18" customHeight="1">
      <c r="B17" s="13" t="s">
        <v>33</v>
      </c>
      <c r="D17" s="101"/>
      <c r="E17" s="32" t="s">
        <v>40</v>
      </c>
      <c r="F17" s="101"/>
      <c r="G17" s="32" t="s">
        <v>41</v>
      </c>
      <c r="H17" s="101"/>
      <c r="I17" s="32" t="s">
        <v>155</v>
      </c>
      <c r="J17" s="32"/>
      <c r="K17" s="32"/>
      <c r="L17" s="521"/>
      <c r="M17" s="521"/>
      <c r="N17" s="13" t="s">
        <v>156</v>
      </c>
      <c r="O17" s="517"/>
      <c r="P17" s="517"/>
      <c r="Q17" s="517"/>
      <c r="R17" s="13" t="s">
        <v>157</v>
      </c>
      <c r="AF17" s="55"/>
      <c r="AG17" s="12" t="s">
        <v>38</v>
      </c>
      <c r="AH17" s="55"/>
      <c r="AI17" s="55"/>
      <c r="AK17" s="55"/>
    </row>
    <row r="18" spans="1:37" s="13" customFormat="1" ht="18" customHeight="1">
      <c r="A18" s="30" t="s">
        <v>181</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K18" s="12"/>
    </row>
    <row r="19" spans="1:37" s="13" customFormat="1" ht="18" customHeight="1">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K19" s="57"/>
    </row>
    <row r="20" spans="1:37" s="13" customFormat="1" ht="18" customHeight="1">
      <c r="A20" s="55"/>
      <c r="B20" s="30"/>
      <c r="C20" s="30"/>
      <c r="D20" s="30"/>
      <c r="E20" s="30"/>
      <c r="F20" s="30"/>
      <c r="G20" s="30"/>
      <c r="H20" s="30"/>
      <c r="I20" s="30"/>
      <c r="J20" s="30"/>
      <c r="K20" s="30"/>
      <c r="L20" s="30"/>
      <c r="M20" s="30"/>
      <c r="N20" s="30"/>
      <c r="O20" s="30"/>
      <c r="P20" s="30" t="s">
        <v>3</v>
      </c>
      <c r="Q20" s="30"/>
      <c r="R20" s="30"/>
      <c r="S20" s="30"/>
      <c r="T20" s="30"/>
      <c r="U20" s="30"/>
      <c r="V20" s="30"/>
      <c r="W20" s="30"/>
      <c r="X20" s="30"/>
      <c r="Y20" s="30"/>
      <c r="Z20" s="30"/>
      <c r="AA20" s="30"/>
      <c r="AB20" s="30"/>
      <c r="AC20" s="30"/>
      <c r="AD20" s="30"/>
      <c r="AE20" s="30"/>
      <c r="AF20" s="30"/>
      <c r="AG20" s="30"/>
      <c r="AH20" s="55"/>
      <c r="AI20" s="55"/>
    </row>
    <row r="21" spans="1:37" s="13" customFormat="1" ht="18" customHeight="1">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K21" s="57"/>
    </row>
    <row r="22" spans="1:37" s="55" customFormat="1" ht="18" customHeight="1">
      <c r="B22" s="55" t="s">
        <v>195</v>
      </c>
      <c r="N22" s="26" t="s">
        <v>60</v>
      </c>
      <c r="O22" s="522"/>
      <c r="P22" s="522"/>
      <c r="Q22" s="522"/>
      <c r="R22" s="522"/>
      <c r="S22" s="522"/>
      <c r="T22" s="522"/>
      <c r="U22" s="522"/>
      <c r="V22" s="30" t="s">
        <v>4</v>
      </c>
      <c r="AG22" s="12" t="s">
        <v>38</v>
      </c>
    </row>
    <row r="23" spans="1:37" s="55" customFormat="1" ht="18" customHeight="1"/>
    <row r="24" spans="1:37" s="55" customFormat="1" ht="18" customHeight="1">
      <c r="B24" s="55" t="s">
        <v>196</v>
      </c>
      <c r="N24" s="26" t="s">
        <v>60</v>
      </c>
      <c r="O24" s="523">
        <f>O22</f>
        <v>0</v>
      </c>
      <c r="P24" s="523"/>
      <c r="Q24" s="523"/>
      <c r="R24" s="523"/>
      <c r="S24" s="523"/>
      <c r="T24" s="523"/>
      <c r="U24" s="523"/>
      <c r="V24" s="30" t="s">
        <v>4</v>
      </c>
      <c r="AG24" s="55" t="s">
        <v>197</v>
      </c>
    </row>
    <row r="25" spans="1:37" s="55" customFormat="1" ht="18" customHeight="1"/>
    <row r="26" spans="1:37" s="55" customFormat="1" ht="18" customHeight="1">
      <c r="B26" s="55" t="s">
        <v>198</v>
      </c>
      <c r="N26" s="507" t="str">
        <f>着手予定日</f>
        <v>令和　年　月　日</v>
      </c>
      <c r="O26" s="507"/>
      <c r="P26" s="507"/>
      <c r="Q26" s="507"/>
      <c r="R26" s="507"/>
      <c r="S26" s="507"/>
      <c r="T26" s="507"/>
      <c r="U26" s="507"/>
      <c r="V26" s="507"/>
      <c r="W26" s="55" t="s">
        <v>199</v>
      </c>
      <c r="AG26" s="55" t="s">
        <v>42</v>
      </c>
    </row>
    <row r="27" spans="1:37" s="55" customFormat="1" ht="18" customHeight="1">
      <c r="N27" s="507" t="str">
        <f>完了予定日</f>
        <v>令和　年　月　日</v>
      </c>
      <c r="O27" s="507"/>
      <c r="P27" s="507"/>
      <c r="Q27" s="507"/>
      <c r="R27" s="507"/>
      <c r="S27" s="507"/>
      <c r="T27" s="507"/>
      <c r="U27" s="507"/>
      <c r="V27" s="507"/>
      <c r="W27" s="55" t="s">
        <v>200</v>
      </c>
      <c r="AG27" s="55" t="s">
        <v>42</v>
      </c>
    </row>
    <row r="28" spans="1:37" s="55" customFormat="1" ht="18" customHeight="1"/>
    <row r="29" spans="1:37" s="55" customFormat="1" ht="18" customHeight="1">
      <c r="B29" s="55" t="s">
        <v>201</v>
      </c>
      <c r="N29" s="520" t="s">
        <v>167</v>
      </c>
      <c r="O29" s="520"/>
      <c r="P29" s="520"/>
      <c r="Q29" s="520"/>
      <c r="R29" s="520"/>
      <c r="S29" s="520"/>
      <c r="T29" s="520"/>
      <c r="U29" s="520"/>
      <c r="V29" s="520"/>
      <c r="W29" s="55" t="s">
        <v>199</v>
      </c>
      <c r="AG29" s="12" t="s">
        <v>38</v>
      </c>
    </row>
    <row r="30" spans="1:37" s="55" customFormat="1" ht="18" customHeight="1">
      <c r="N30" s="520" t="s">
        <v>167</v>
      </c>
      <c r="O30" s="520"/>
      <c r="P30" s="520"/>
      <c r="Q30" s="520"/>
      <c r="R30" s="520"/>
      <c r="S30" s="520"/>
      <c r="T30" s="520"/>
      <c r="U30" s="520"/>
      <c r="V30" s="520"/>
      <c r="W30" s="55" t="s">
        <v>200</v>
      </c>
      <c r="AG30" s="12" t="s">
        <v>38</v>
      </c>
    </row>
    <row r="31" spans="1:37" s="55" customFormat="1" ht="18" customHeight="1"/>
    <row r="32" spans="1:37" s="55" customFormat="1" ht="18" customHeight="1">
      <c r="B32" s="55" t="s">
        <v>202</v>
      </c>
    </row>
    <row r="33" spans="1:33" s="55" customFormat="1" ht="18" customHeight="1">
      <c r="D33" s="105" t="s">
        <v>206</v>
      </c>
      <c r="E33" s="55" t="s">
        <v>207</v>
      </c>
      <c r="H33" s="105" t="s">
        <v>206</v>
      </c>
      <c r="I33" s="55" t="s">
        <v>208</v>
      </c>
      <c r="L33" s="105" t="s">
        <v>206</v>
      </c>
      <c r="M33" s="55" t="s">
        <v>209</v>
      </c>
      <c r="P33" s="105" t="s">
        <v>206</v>
      </c>
      <c r="Q33" s="55" t="s">
        <v>210</v>
      </c>
      <c r="T33" s="105" t="s">
        <v>206</v>
      </c>
      <c r="U33" s="55" t="s">
        <v>211</v>
      </c>
      <c r="X33" s="105" t="s">
        <v>206</v>
      </c>
      <c r="Y33" s="55" t="s">
        <v>212</v>
      </c>
      <c r="AC33" s="105" t="s">
        <v>206</v>
      </c>
      <c r="AD33" s="55" t="s">
        <v>213</v>
      </c>
      <c r="AG33" s="12" t="s">
        <v>214</v>
      </c>
    </row>
    <row r="34" spans="1:33" s="55" customFormat="1" ht="18" customHeight="1">
      <c r="D34" s="55" t="s">
        <v>215</v>
      </c>
    </row>
    <row r="35" spans="1:33" s="55" customFormat="1" ht="18" customHeight="1">
      <c r="D35" s="518"/>
      <c r="E35" s="518"/>
      <c r="F35" s="518"/>
      <c r="G35" s="518"/>
      <c r="H35" s="518"/>
      <c r="I35" s="518"/>
      <c r="J35" s="518"/>
      <c r="K35" s="518"/>
      <c r="L35" s="518"/>
      <c r="M35" s="518"/>
      <c r="N35" s="518"/>
      <c r="O35" s="518"/>
      <c r="P35" s="518"/>
      <c r="Q35" s="518"/>
      <c r="R35" s="518"/>
      <c r="S35" s="518"/>
      <c r="T35" s="518"/>
      <c r="U35" s="518"/>
      <c r="V35" s="518"/>
      <c r="W35" s="518"/>
      <c r="X35" s="518"/>
      <c r="Y35" s="518"/>
      <c r="Z35" s="518"/>
      <c r="AA35" s="518"/>
      <c r="AB35" s="518"/>
      <c r="AC35" s="518"/>
      <c r="AD35" s="518"/>
      <c r="AE35" s="518"/>
      <c r="AG35" s="12" t="s">
        <v>38</v>
      </c>
    </row>
    <row r="36" spans="1:33" s="55" customFormat="1" ht="18" customHeight="1">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G36" s="55" t="s">
        <v>203</v>
      </c>
    </row>
    <row r="37" spans="1:33" s="55" customFormat="1" ht="18" customHeight="1">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G37" s="55" t="s">
        <v>204</v>
      </c>
    </row>
    <row r="38" spans="1:33" s="55" customFormat="1" ht="18" customHeight="1">
      <c r="AG38" s="55" t="s">
        <v>205</v>
      </c>
    </row>
    <row r="39" spans="1:33" s="55" customFormat="1" ht="18" customHeight="1"/>
    <row r="40" spans="1:33" s="55" customFormat="1" ht="18" customHeight="1"/>
    <row r="41" spans="1:33" s="29" customFormat="1" ht="18" customHeight="1">
      <c r="B41" s="292" t="s">
        <v>30</v>
      </c>
      <c r="C41" s="298" t="s">
        <v>25</v>
      </c>
      <c r="D41" s="298"/>
      <c r="E41" s="298"/>
      <c r="F41" s="298"/>
      <c r="G41" s="504">
        <f>'1)交付申請書'!G38</f>
        <v>0</v>
      </c>
      <c r="H41" s="505"/>
      <c r="I41" s="505"/>
      <c r="J41" s="505"/>
      <c r="K41" s="505"/>
      <c r="L41" s="505"/>
      <c r="M41" s="505"/>
      <c r="N41" s="505"/>
      <c r="O41" s="505"/>
      <c r="P41" s="506"/>
      <c r="R41" s="292" t="s">
        <v>31</v>
      </c>
      <c r="S41" s="298" t="s">
        <v>25</v>
      </c>
      <c r="T41" s="298"/>
      <c r="U41" s="298"/>
      <c r="V41" s="298"/>
      <c r="W41" s="504">
        <f>'1)交付申請書'!W38</f>
        <v>0</v>
      </c>
      <c r="X41" s="505"/>
      <c r="Y41" s="505"/>
      <c r="Z41" s="505"/>
      <c r="AA41" s="505"/>
      <c r="AB41" s="505"/>
      <c r="AC41" s="505"/>
      <c r="AD41" s="505"/>
      <c r="AE41" s="505"/>
      <c r="AF41" s="506"/>
      <c r="AG41" s="29" t="s">
        <v>43</v>
      </c>
    </row>
    <row r="42" spans="1:33" s="29" customFormat="1" ht="18" customHeight="1">
      <c r="B42" s="293"/>
      <c r="C42" s="299" t="s">
        <v>20</v>
      </c>
      <c r="D42" s="300"/>
      <c r="E42" s="300"/>
      <c r="F42" s="301"/>
      <c r="G42" s="504">
        <f>'1)交付申請書'!G39</f>
        <v>0</v>
      </c>
      <c r="H42" s="505"/>
      <c r="I42" s="505"/>
      <c r="J42" s="505"/>
      <c r="K42" s="505"/>
      <c r="L42" s="505"/>
      <c r="M42" s="505"/>
      <c r="N42" s="505"/>
      <c r="O42" s="505"/>
      <c r="P42" s="506"/>
      <c r="R42" s="293"/>
      <c r="S42" s="299" t="s">
        <v>20</v>
      </c>
      <c r="T42" s="300"/>
      <c r="U42" s="300"/>
      <c r="V42" s="301"/>
      <c r="W42" s="504">
        <f>'1)交付申請書'!W39</f>
        <v>0</v>
      </c>
      <c r="X42" s="505"/>
      <c r="Y42" s="505"/>
      <c r="Z42" s="505"/>
      <c r="AA42" s="505"/>
      <c r="AB42" s="505"/>
      <c r="AC42" s="505"/>
      <c r="AD42" s="505"/>
      <c r="AE42" s="505"/>
      <c r="AF42" s="506"/>
      <c r="AG42" s="29" t="s">
        <v>43</v>
      </c>
    </row>
    <row r="43" spans="1:33" s="29" customFormat="1" ht="18" customHeight="1">
      <c r="B43" s="293"/>
      <c r="C43" s="298" t="s">
        <v>26</v>
      </c>
      <c r="D43" s="298"/>
      <c r="E43" s="298"/>
      <c r="F43" s="298"/>
      <c r="G43" s="504">
        <f>'1)交付申請書'!G40</f>
        <v>0</v>
      </c>
      <c r="H43" s="505"/>
      <c r="I43" s="505"/>
      <c r="J43" s="505"/>
      <c r="K43" s="505"/>
      <c r="L43" s="505"/>
      <c r="M43" s="505"/>
      <c r="N43" s="505"/>
      <c r="O43" s="505"/>
      <c r="P43" s="506"/>
      <c r="R43" s="293"/>
      <c r="S43" s="298" t="s">
        <v>26</v>
      </c>
      <c r="T43" s="298"/>
      <c r="U43" s="298"/>
      <c r="V43" s="298"/>
      <c r="W43" s="504">
        <f>'1)交付申請書'!W40</f>
        <v>0</v>
      </c>
      <c r="X43" s="505"/>
      <c r="Y43" s="505"/>
      <c r="Z43" s="505"/>
      <c r="AA43" s="505"/>
      <c r="AB43" s="505"/>
      <c r="AC43" s="505"/>
      <c r="AD43" s="505"/>
      <c r="AE43" s="505"/>
      <c r="AF43" s="506"/>
      <c r="AG43" s="29" t="s">
        <v>43</v>
      </c>
    </row>
    <row r="44" spans="1:33" s="29" customFormat="1" ht="18" customHeight="1">
      <c r="B44" s="293"/>
      <c r="C44" s="298" t="s">
        <v>21</v>
      </c>
      <c r="D44" s="298"/>
      <c r="E44" s="298"/>
      <c r="F44" s="298"/>
      <c r="G44" s="504">
        <f>'1)交付申請書'!G41</f>
        <v>0</v>
      </c>
      <c r="H44" s="505"/>
      <c r="I44" s="505"/>
      <c r="J44" s="505"/>
      <c r="K44" s="505"/>
      <c r="L44" s="505"/>
      <c r="M44" s="505"/>
      <c r="N44" s="505"/>
      <c r="O44" s="505"/>
      <c r="P44" s="506"/>
      <c r="R44" s="293"/>
      <c r="S44" s="298" t="s">
        <v>21</v>
      </c>
      <c r="T44" s="298"/>
      <c r="U44" s="298"/>
      <c r="V44" s="298"/>
      <c r="W44" s="504">
        <f>'1)交付申請書'!W41</f>
        <v>0</v>
      </c>
      <c r="X44" s="505"/>
      <c r="Y44" s="505"/>
      <c r="Z44" s="505"/>
      <c r="AA44" s="505"/>
      <c r="AB44" s="505"/>
      <c r="AC44" s="505"/>
      <c r="AD44" s="505"/>
      <c r="AE44" s="505"/>
      <c r="AF44" s="506"/>
      <c r="AG44" s="29" t="s">
        <v>43</v>
      </c>
    </row>
    <row r="45" spans="1:33" s="29" customFormat="1" ht="18" customHeight="1">
      <c r="B45" s="293"/>
      <c r="C45" s="298" t="s">
        <v>23</v>
      </c>
      <c r="D45" s="298"/>
      <c r="E45" s="298"/>
      <c r="F45" s="298"/>
      <c r="G45" s="504">
        <f>'1)交付申請書'!G42</f>
        <v>0</v>
      </c>
      <c r="H45" s="505"/>
      <c r="I45" s="505"/>
      <c r="J45" s="505"/>
      <c r="K45" s="505"/>
      <c r="L45" s="505"/>
      <c r="M45" s="505"/>
      <c r="N45" s="505"/>
      <c r="O45" s="505"/>
      <c r="P45" s="506"/>
      <c r="R45" s="293"/>
      <c r="S45" s="298" t="s">
        <v>23</v>
      </c>
      <c r="T45" s="298"/>
      <c r="U45" s="298"/>
      <c r="V45" s="298"/>
      <c r="W45" s="504">
        <f>'1)交付申請書'!W42</f>
        <v>0</v>
      </c>
      <c r="X45" s="505"/>
      <c r="Y45" s="505"/>
      <c r="Z45" s="505"/>
      <c r="AA45" s="505"/>
      <c r="AB45" s="505"/>
      <c r="AC45" s="505"/>
      <c r="AD45" s="505"/>
      <c r="AE45" s="505"/>
      <c r="AF45" s="506"/>
      <c r="AG45" s="29" t="s">
        <v>43</v>
      </c>
    </row>
    <row r="46" spans="1:33" s="29" customFormat="1" ht="18" customHeight="1">
      <c r="B46" s="294"/>
      <c r="C46" s="298" t="s">
        <v>22</v>
      </c>
      <c r="D46" s="298"/>
      <c r="E46" s="298"/>
      <c r="F46" s="298"/>
      <c r="G46" s="504">
        <f>'1)交付申請書'!G43</f>
        <v>0</v>
      </c>
      <c r="H46" s="505"/>
      <c r="I46" s="505"/>
      <c r="J46" s="505"/>
      <c r="K46" s="505"/>
      <c r="L46" s="505"/>
      <c r="M46" s="505"/>
      <c r="N46" s="505"/>
      <c r="O46" s="505"/>
      <c r="P46" s="506"/>
      <c r="R46" s="294"/>
      <c r="S46" s="298" t="s">
        <v>22</v>
      </c>
      <c r="T46" s="298"/>
      <c r="U46" s="298"/>
      <c r="V46" s="298"/>
      <c r="W46" s="504">
        <f>'1)交付申請書'!W43</f>
        <v>0</v>
      </c>
      <c r="X46" s="505"/>
      <c r="Y46" s="505"/>
      <c r="Z46" s="505"/>
      <c r="AA46" s="505"/>
      <c r="AB46" s="505"/>
      <c r="AC46" s="505"/>
      <c r="AD46" s="505"/>
      <c r="AE46" s="505"/>
      <c r="AF46" s="506"/>
      <c r="AG46" s="29" t="s">
        <v>43</v>
      </c>
    </row>
    <row r="47" spans="1:33" ht="18" customHeight="1">
      <c r="B47" s="19"/>
      <c r="D47" s="17"/>
      <c r="E47" s="17"/>
      <c r="F47" s="17"/>
      <c r="G47" s="17"/>
      <c r="H47" s="17"/>
      <c r="J47" s="17"/>
      <c r="K47" s="17"/>
      <c r="L47" s="17"/>
      <c r="M47" s="17"/>
      <c r="N47" s="17"/>
      <c r="O47" s="17"/>
      <c r="P47" s="17"/>
      <c r="Q47" s="17"/>
      <c r="R47" s="17"/>
      <c r="S47" s="17"/>
      <c r="T47" s="17"/>
      <c r="U47" s="17"/>
      <c r="V47" s="17"/>
      <c r="W47" s="17"/>
      <c r="X47" s="17"/>
      <c r="Y47" s="17"/>
      <c r="Z47" s="17"/>
      <c r="AA47" s="17"/>
      <c r="AB47" s="17"/>
      <c r="AC47" s="17"/>
      <c r="AD47" s="17"/>
      <c r="AE47" s="17"/>
      <c r="AF47" s="17"/>
    </row>
    <row r="48" spans="1:33" ht="18" customHeight="1">
      <c r="A48" s="20" t="s">
        <v>409</v>
      </c>
      <c r="B48" s="113" t="s">
        <v>410</v>
      </c>
      <c r="C48" s="17" t="s">
        <v>411</v>
      </c>
      <c r="D48" s="17" t="s">
        <v>412</v>
      </c>
      <c r="E48" s="17" t="s">
        <v>413</v>
      </c>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row>
    <row r="49" spans="1:32" ht="18" customHeight="1">
      <c r="A49" s="13">
        <f>X2</f>
        <v>0</v>
      </c>
      <c r="B49" s="124" t="str">
        <f>X3</f>
        <v>令和　年　月　日</v>
      </c>
      <c r="C49" s="17" t="e">
        <f>着手日</f>
        <v>#NAME?</v>
      </c>
      <c r="D49" s="17" t="str">
        <f>N30</f>
        <v>令和　年　月　日</v>
      </c>
      <c r="E49" s="17">
        <f>D35</f>
        <v>0</v>
      </c>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row>
    <row r="50" spans="1:32" ht="18"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row>
  </sheetData>
  <mergeCells count="45">
    <mergeCell ref="S44:V44"/>
    <mergeCell ref="C46:F46"/>
    <mergeCell ref="G46:P46"/>
    <mergeCell ref="S46:V46"/>
    <mergeCell ref="W46:AF46"/>
    <mergeCell ref="W44:AF44"/>
    <mergeCell ref="C45:F45"/>
    <mergeCell ref="G45:P45"/>
    <mergeCell ref="S45:V45"/>
    <mergeCell ref="W45:AF45"/>
    <mergeCell ref="W41:AF41"/>
    <mergeCell ref="W42:AF42"/>
    <mergeCell ref="W43:AF43"/>
    <mergeCell ref="B41:B46"/>
    <mergeCell ref="C41:F41"/>
    <mergeCell ref="G41:P41"/>
    <mergeCell ref="R41:R46"/>
    <mergeCell ref="S41:V41"/>
    <mergeCell ref="C42:F42"/>
    <mergeCell ref="G42:P42"/>
    <mergeCell ref="S42:V42"/>
    <mergeCell ref="C43:F43"/>
    <mergeCell ref="G43:P43"/>
    <mergeCell ref="S43:V43"/>
    <mergeCell ref="C44:F44"/>
    <mergeCell ref="G44:P44"/>
    <mergeCell ref="X2:AF2"/>
    <mergeCell ref="X3:AF3"/>
    <mergeCell ref="X7:AD7"/>
    <mergeCell ref="O8:T8"/>
    <mergeCell ref="V8:AF8"/>
    <mergeCell ref="N27:V27"/>
    <mergeCell ref="N29:V29"/>
    <mergeCell ref="N30:V30"/>
    <mergeCell ref="D35:AE37"/>
    <mergeCell ref="O9:T9"/>
    <mergeCell ref="V9:AF9"/>
    <mergeCell ref="O10:T10"/>
    <mergeCell ref="V10:AF10"/>
    <mergeCell ref="I13:AC13"/>
    <mergeCell ref="L17:M17"/>
    <mergeCell ref="O17:Q17"/>
    <mergeCell ref="O22:U22"/>
    <mergeCell ref="O24:U24"/>
    <mergeCell ref="N26:V26"/>
  </mergeCells>
  <phoneticPr fontId="5"/>
  <dataValidations count="2">
    <dataValidation imeMode="off" allowBlank="1" showInputMessage="1" showErrorMessage="1" sqref="F17 H17 O17 D17" xr:uid="{00000000-0002-0000-0B00-000000000000}"/>
    <dataValidation type="list" allowBlank="1" showInputMessage="1" showErrorMessage="1" sqref="D33 H33 L33 P33 T33 X33 AC33" xr:uid="{00000000-0002-0000-0B00-000001000000}">
      <formula1>"□,☑"</formula1>
    </dataValidation>
  </dataValidations>
  <pageMargins left="0.70866141732283472" right="0.70866141732283472" top="0.74803149606299213" bottom="0.74803149606299213" header="0.31496062992125984" footer="0.31496062992125984"/>
  <pageSetup paperSize="9" scale="95"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K46"/>
  <sheetViews>
    <sheetView showZeros="0" view="pageBreakPreview" zoomScaleNormal="100" zoomScaleSheetLayoutView="100" workbookViewId="0">
      <selection activeCell="AD28" sqref="AD28"/>
    </sheetView>
  </sheetViews>
  <sheetFormatPr defaultColWidth="9" defaultRowHeight="18" customHeight="1"/>
  <cols>
    <col min="1" max="35" width="2.77734375" style="55" customWidth="1"/>
    <col min="36" max="49" width="2.77734375" style="13" customWidth="1"/>
    <col min="50" max="16384" width="9" style="13"/>
  </cols>
  <sheetData>
    <row r="1" spans="1:37" ht="18" customHeight="1">
      <c r="A1" s="1" t="s">
        <v>279</v>
      </c>
    </row>
    <row r="2" spans="1:37" ht="18" customHeight="1">
      <c r="X2" s="289"/>
      <c r="Y2" s="289"/>
      <c r="Z2" s="289"/>
      <c r="AA2" s="289"/>
      <c r="AB2" s="289"/>
      <c r="AC2" s="289"/>
      <c r="AD2" s="289"/>
      <c r="AE2" s="289"/>
      <c r="AF2" s="289"/>
      <c r="AG2" s="55" t="s">
        <v>52</v>
      </c>
      <c r="AH2" s="30"/>
      <c r="AI2" s="30"/>
    </row>
    <row r="3" spans="1:37" ht="18" customHeight="1">
      <c r="W3" s="31"/>
      <c r="X3" s="288" t="s">
        <v>39</v>
      </c>
      <c r="Y3" s="288"/>
      <c r="Z3" s="288"/>
      <c r="AA3" s="288"/>
      <c r="AB3" s="288"/>
      <c r="AC3" s="288"/>
      <c r="AD3" s="288"/>
      <c r="AE3" s="288"/>
      <c r="AF3" s="288"/>
      <c r="AG3" s="55" t="s">
        <v>191</v>
      </c>
      <c r="AH3" s="30"/>
      <c r="AI3" s="30"/>
    </row>
    <row r="4" spans="1:37" ht="18" customHeight="1">
      <c r="W4" s="31"/>
      <c r="X4" s="31"/>
      <c r="Y4" s="31"/>
      <c r="Z4" s="31"/>
      <c r="AA4" s="31"/>
      <c r="AB4" s="31"/>
      <c r="AC4" s="31"/>
      <c r="AD4" s="31"/>
      <c r="AE4" s="31"/>
      <c r="AF4" s="31"/>
    </row>
    <row r="5" spans="1:37" ht="18" customHeight="1">
      <c r="A5" s="55" t="s">
        <v>32</v>
      </c>
      <c r="W5" s="31"/>
      <c r="X5" s="31"/>
      <c r="Y5" s="31"/>
      <c r="Z5" s="31"/>
      <c r="AA5" s="31"/>
      <c r="AB5" s="31"/>
      <c r="AC5" s="31"/>
      <c r="AD5" s="31"/>
      <c r="AE5" s="31"/>
      <c r="AF5" s="31"/>
    </row>
    <row r="6" spans="1:37" ht="18" customHeight="1">
      <c r="W6" s="31"/>
      <c r="X6" s="31"/>
      <c r="Y6" s="31"/>
      <c r="Z6" s="31"/>
      <c r="AA6" s="31"/>
      <c r="AB6" s="31"/>
      <c r="AC6" s="31"/>
      <c r="AD6" s="31"/>
      <c r="AE6" s="31"/>
      <c r="AF6" s="31"/>
    </row>
    <row r="7" spans="1:37" ht="18" customHeight="1">
      <c r="A7" s="135"/>
      <c r="B7" s="135"/>
      <c r="C7" s="135"/>
      <c r="D7" s="135"/>
      <c r="E7" s="135"/>
      <c r="F7" s="135"/>
      <c r="G7" s="135"/>
      <c r="H7" s="135"/>
      <c r="I7" s="135"/>
      <c r="J7" s="135"/>
      <c r="K7" s="135"/>
      <c r="L7" s="135"/>
      <c r="M7" s="135"/>
      <c r="N7" s="135"/>
      <c r="O7" s="135"/>
      <c r="P7" s="135"/>
      <c r="Q7" s="135"/>
      <c r="R7" s="135"/>
      <c r="S7" s="135"/>
      <c r="T7" s="135"/>
      <c r="U7" s="13"/>
      <c r="V7" s="135" t="s">
        <v>34</v>
      </c>
      <c r="W7" s="135"/>
      <c r="X7" s="509">
        <f>'1)交付申請書'!X7</f>
        <v>0</v>
      </c>
      <c r="Y7" s="509"/>
      <c r="Z7" s="509"/>
      <c r="AA7" s="509"/>
      <c r="AB7" s="509"/>
      <c r="AC7" s="509"/>
      <c r="AD7" s="509"/>
      <c r="AE7" s="31" t="s">
        <v>29</v>
      </c>
      <c r="AF7" s="31"/>
      <c r="AG7" s="135" t="s">
        <v>42</v>
      </c>
      <c r="AH7" s="135"/>
      <c r="AI7" s="135"/>
    </row>
    <row r="8" spans="1:37" ht="18" customHeight="1">
      <c r="A8" s="135"/>
      <c r="B8" s="135"/>
      <c r="C8" s="135"/>
      <c r="D8" s="135"/>
      <c r="E8" s="135"/>
      <c r="F8" s="135"/>
      <c r="G8" s="135"/>
      <c r="H8" s="135"/>
      <c r="I8" s="135"/>
      <c r="J8" s="135"/>
      <c r="K8" s="135"/>
      <c r="L8" s="135"/>
      <c r="M8" s="135"/>
      <c r="N8" s="135"/>
      <c r="O8" s="289" t="s">
        <v>0</v>
      </c>
      <c r="P8" s="289"/>
      <c r="Q8" s="289"/>
      <c r="R8" s="289"/>
      <c r="S8" s="289"/>
      <c r="T8" s="289"/>
      <c r="U8" s="13"/>
      <c r="V8" s="285">
        <f>'1)交付申請書'!V8</f>
        <v>0</v>
      </c>
      <c r="W8" s="285"/>
      <c r="X8" s="285"/>
      <c r="Y8" s="285"/>
      <c r="Z8" s="285"/>
      <c r="AA8" s="285"/>
      <c r="AB8" s="285"/>
      <c r="AC8" s="285"/>
      <c r="AD8" s="285"/>
      <c r="AE8" s="285"/>
      <c r="AF8" s="285"/>
      <c r="AG8" s="135" t="s">
        <v>42</v>
      </c>
      <c r="AH8" s="135"/>
      <c r="AI8" s="135"/>
    </row>
    <row r="9" spans="1:37" ht="18" customHeight="1">
      <c r="A9" s="135"/>
      <c r="B9" s="135"/>
      <c r="C9" s="135"/>
      <c r="D9" s="135"/>
      <c r="E9" s="135"/>
      <c r="F9" s="135"/>
      <c r="G9" s="135"/>
      <c r="H9" s="135"/>
      <c r="I9" s="135"/>
      <c r="J9" s="135"/>
      <c r="K9" s="135"/>
      <c r="L9" s="135"/>
      <c r="M9" s="135"/>
      <c r="N9" s="135"/>
      <c r="O9" s="289" t="s">
        <v>1</v>
      </c>
      <c r="P9" s="289"/>
      <c r="Q9" s="289"/>
      <c r="R9" s="289"/>
      <c r="S9" s="289"/>
      <c r="T9" s="289"/>
      <c r="U9" s="13"/>
      <c r="V9" s="285">
        <f>'1)交付申請書'!V9</f>
        <v>0</v>
      </c>
      <c r="W9" s="285"/>
      <c r="X9" s="285"/>
      <c r="Y9" s="285"/>
      <c r="Z9" s="285"/>
      <c r="AA9" s="285"/>
      <c r="AB9" s="285"/>
      <c r="AC9" s="285"/>
      <c r="AD9" s="285"/>
      <c r="AE9" s="285"/>
      <c r="AF9" s="285"/>
      <c r="AG9" s="135" t="s">
        <v>42</v>
      </c>
      <c r="AH9" s="135"/>
      <c r="AI9" s="135"/>
    </row>
    <row r="10" spans="1:37" ht="18" customHeight="1">
      <c r="A10" s="135"/>
      <c r="B10" s="135"/>
      <c r="C10" s="135"/>
      <c r="D10" s="135"/>
      <c r="E10" s="135"/>
      <c r="F10" s="135"/>
      <c r="G10" s="135"/>
      <c r="H10" s="135"/>
      <c r="I10" s="135"/>
      <c r="J10" s="135"/>
      <c r="K10" s="135"/>
      <c r="L10" s="135"/>
      <c r="M10" s="135"/>
      <c r="N10" s="135"/>
      <c r="O10" s="289" t="s">
        <v>2</v>
      </c>
      <c r="P10" s="289"/>
      <c r="Q10" s="289"/>
      <c r="R10" s="289"/>
      <c r="S10" s="289"/>
      <c r="T10" s="289"/>
      <c r="U10" s="13"/>
      <c r="V10" s="285">
        <f>'1)交付申請書'!V10</f>
        <v>0</v>
      </c>
      <c r="W10" s="285"/>
      <c r="X10" s="285"/>
      <c r="Y10" s="285"/>
      <c r="Z10" s="285"/>
      <c r="AA10" s="285"/>
      <c r="AB10" s="285"/>
      <c r="AC10" s="285"/>
      <c r="AD10" s="285"/>
      <c r="AE10" s="285"/>
      <c r="AF10" s="285"/>
      <c r="AG10" s="135" t="s">
        <v>42</v>
      </c>
      <c r="AH10" s="135"/>
      <c r="AI10" s="135"/>
      <c r="AK10" s="12"/>
    </row>
    <row r="11" spans="1:37" ht="18" customHeight="1">
      <c r="A11" s="135"/>
      <c r="B11" s="135"/>
      <c r="C11" s="135"/>
      <c r="D11" s="135"/>
      <c r="E11" s="135"/>
      <c r="F11" s="135"/>
      <c r="G11" s="135"/>
      <c r="H11" s="135"/>
      <c r="I11" s="135"/>
      <c r="J11" s="135"/>
      <c r="K11" s="135"/>
      <c r="L11" s="135"/>
      <c r="M11" s="135"/>
      <c r="N11" s="135"/>
      <c r="O11" s="134"/>
      <c r="P11" s="134"/>
      <c r="Q11" s="134"/>
      <c r="R11" s="134"/>
      <c r="S11" s="134"/>
      <c r="T11" s="134"/>
      <c r="U11" s="135"/>
      <c r="V11" s="135"/>
      <c r="W11" s="135"/>
      <c r="X11" s="135"/>
      <c r="Y11" s="135"/>
      <c r="Z11" s="135"/>
      <c r="AA11" s="135"/>
      <c r="AB11" s="135"/>
      <c r="AC11" s="14"/>
      <c r="AD11" s="135"/>
      <c r="AE11" s="135"/>
      <c r="AF11" s="135"/>
      <c r="AG11" s="135"/>
      <c r="AH11" s="135"/>
      <c r="AI11" s="135"/>
    </row>
    <row r="12" spans="1:37" s="135" customFormat="1" ht="18" customHeight="1">
      <c r="B12" s="27"/>
      <c r="C12" s="27"/>
      <c r="E12" s="26" t="s">
        <v>33</v>
      </c>
      <c r="F12" s="103">
        <f>'1)交付申請書'!F12</f>
        <v>5</v>
      </c>
      <c r="G12" s="30" t="s">
        <v>50</v>
      </c>
      <c r="H12" s="30"/>
      <c r="I12" s="284" t="str">
        <f>様式一覧!B2</f>
        <v>石川県高齢者施設等省エネ投資支援事業費補助金</v>
      </c>
      <c r="J12" s="284"/>
      <c r="K12" s="284"/>
      <c r="L12" s="284"/>
      <c r="M12" s="284"/>
      <c r="N12" s="284"/>
      <c r="O12" s="284"/>
      <c r="P12" s="284"/>
      <c r="Q12" s="284"/>
      <c r="R12" s="284"/>
      <c r="S12" s="284"/>
      <c r="T12" s="284"/>
      <c r="U12" s="284"/>
      <c r="V12" s="284"/>
      <c r="W12" s="284"/>
      <c r="X12" s="284"/>
      <c r="Y12" s="284"/>
      <c r="Z12" s="284"/>
      <c r="AA12" s="284"/>
      <c r="AB12" s="284"/>
      <c r="AC12" s="284"/>
      <c r="AD12" s="27"/>
      <c r="AE12" s="27"/>
      <c r="AF12" s="27"/>
      <c r="AG12" s="135" t="s">
        <v>42</v>
      </c>
      <c r="AH12" s="57"/>
    </row>
    <row r="13" spans="1:37" ht="18" customHeight="1">
      <c r="A13" s="27"/>
      <c r="B13" s="27"/>
      <c r="C13" s="27"/>
      <c r="D13" s="58"/>
      <c r="E13" s="58"/>
      <c r="F13" s="58"/>
      <c r="G13" s="58"/>
      <c r="H13" s="58"/>
      <c r="I13" s="58"/>
      <c r="J13" s="58"/>
      <c r="K13" s="58"/>
      <c r="L13" s="58"/>
      <c r="M13" s="58"/>
      <c r="N13" s="13"/>
      <c r="O13" s="58"/>
      <c r="P13" s="57" t="s">
        <v>216</v>
      </c>
      <c r="Q13" s="58"/>
      <c r="R13" s="58"/>
      <c r="S13" s="58"/>
      <c r="T13" s="58"/>
      <c r="U13" s="58"/>
      <c r="V13" s="58"/>
      <c r="W13" s="58"/>
      <c r="X13" s="58"/>
      <c r="Y13" s="58"/>
      <c r="Z13" s="58"/>
      <c r="AA13" s="58"/>
      <c r="AB13" s="58"/>
      <c r="AC13" s="27"/>
      <c r="AD13" s="27"/>
      <c r="AE13" s="27"/>
      <c r="AF13" s="27"/>
      <c r="AG13" s="135"/>
      <c r="AH13" s="9"/>
      <c r="AI13" s="13"/>
    </row>
    <row r="14" spans="1:37" ht="18" customHeight="1">
      <c r="A14" s="25"/>
      <c r="B14" s="25"/>
      <c r="C14" s="25"/>
      <c r="D14" s="25"/>
      <c r="E14" s="25"/>
      <c r="F14" s="25"/>
      <c r="G14" s="25"/>
      <c r="H14" s="25"/>
      <c r="I14" s="25"/>
      <c r="J14" s="25"/>
      <c r="K14" s="25"/>
      <c r="L14" s="25"/>
      <c r="M14" s="25"/>
      <c r="N14" s="13"/>
      <c r="O14" s="13"/>
      <c r="P14" s="13"/>
      <c r="Q14" s="13"/>
      <c r="R14" s="13"/>
      <c r="S14" s="25"/>
      <c r="T14" s="25"/>
      <c r="U14" s="25"/>
      <c r="V14" s="25"/>
      <c r="W14" s="25"/>
      <c r="X14" s="25"/>
      <c r="Y14" s="25"/>
      <c r="Z14" s="25"/>
      <c r="AA14" s="25"/>
      <c r="AB14" s="25"/>
      <c r="AC14" s="25"/>
      <c r="AD14" s="25"/>
      <c r="AE14" s="25"/>
      <c r="AF14" s="25"/>
      <c r="AG14" s="25"/>
      <c r="AH14" s="25"/>
      <c r="AI14" s="25"/>
      <c r="AK14" s="57"/>
    </row>
    <row r="15" spans="1:37" ht="18" customHeight="1">
      <c r="A15" s="13"/>
      <c r="B15" s="13" t="s">
        <v>33</v>
      </c>
      <c r="C15" s="13"/>
      <c r="D15" s="101"/>
      <c r="E15" s="32" t="s">
        <v>40</v>
      </c>
      <c r="F15" s="101"/>
      <c r="G15" s="32" t="s">
        <v>41</v>
      </c>
      <c r="H15" s="101"/>
      <c r="I15" s="32" t="s">
        <v>155</v>
      </c>
      <c r="J15" s="32"/>
      <c r="K15" s="32"/>
      <c r="L15" s="521" t="s">
        <v>420</v>
      </c>
      <c r="M15" s="521"/>
      <c r="N15" s="32" t="s">
        <v>156</v>
      </c>
      <c r="O15" s="517"/>
      <c r="P15" s="517"/>
      <c r="Q15" s="517"/>
      <c r="R15" s="13" t="s">
        <v>157</v>
      </c>
      <c r="S15" s="13"/>
      <c r="T15" s="13"/>
      <c r="U15" s="13"/>
      <c r="V15" s="13"/>
      <c r="W15" s="13"/>
      <c r="X15" s="13"/>
      <c r="Y15" s="13"/>
      <c r="Z15" s="13"/>
      <c r="AA15" s="13"/>
      <c r="AB15" s="13"/>
      <c r="AC15" s="13"/>
      <c r="AD15" s="13"/>
      <c r="AE15" s="13"/>
      <c r="AG15" s="55" t="s">
        <v>218</v>
      </c>
      <c r="AK15" s="55"/>
    </row>
    <row r="16" spans="1:37" ht="18" customHeight="1">
      <c r="A16" s="30" t="s">
        <v>217</v>
      </c>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K16" s="12"/>
    </row>
    <row r="17" spans="1:35" ht="18" customHeight="1">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row>
    <row r="18" spans="1:35" ht="18" customHeight="1">
      <c r="B18" s="30"/>
      <c r="C18" s="30"/>
      <c r="D18" s="30"/>
      <c r="E18" s="30"/>
      <c r="F18" s="30"/>
      <c r="G18" s="30"/>
      <c r="H18" s="30"/>
      <c r="I18" s="30"/>
      <c r="J18" s="30"/>
      <c r="K18" s="30"/>
      <c r="L18" s="30"/>
      <c r="M18" s="30"/>
      <c r="N18" s="30"/>
      <c r="O18" s="30"/>
      <c r="P18" s="30" t="s">
        <v>3</v>
      </c>
      <c r="Q18" s="30"/>
      <c r="R18" s="30"/>
      <c r="S18" s="30"/>
      <c r="T18" s="30"/>
      <c r="U18" s="30"/>
      <c r="V18" s="30"/>
      <c r="W18" s="30"/>
      <c r="X18" s="30"/>
      <c r="Y18" s="30"/>
      <c r="Z18" s="30"/>
      <c r="AA18" s="30"/>
      <c r="AB18" s="30"/>
      <c r="AC18" s="30"/>
      <c r="AD18" s="30"/>
      <c r="AE18" s="30"/>
      <c r="AF18" s="30"/>
      <c r="AG18" s="30"/>
    </row>
    <row r="20" spans="1:35" s="55" customFormat="1" ht="18" customHeight="1">
      <c r="B20" s="55" t="s">
        <v>195</v>
      </c>
      <c r="N20" s="26" t="s">
        <v>60</v>
      </c>
      <c r="O20" s="523">
        <f>'1)交付申請書'!O20</f>
        <v>0</v>
      </c>
      <c r="P20" s="523"/>
      <c r="Q20" s="523"/>
      <c r="R20" s="523"/>
      <c r="S20" s="523"/>
      <c r="T20" s="523"/>
      <c r="U20" s="523"/>
      <c r="V20" s="30" t="s">
        <v>4</v>
      </c>
      <c r="AG20" s="55" t="s">
        <v>227</v>
      </c>
    </row>
    <row r="21" spans="1:35" s="55" customFormat="1" ht="18" customHeight="1">
      <c r="AG21" s="55" t="s">
        <v>299</v>
      </c>
    </row>
    <row r="22" spans="1:35" s="55" customFormat="1" ht="18" customHeight="1">
      <c r="B22" s="55" t="s">
        <v>223</v>
      </c>
      <c r="N22" s="26" t="s">
        <v>60</v>
      </c>
      <c r="O22" s="523">
        <f>'1-2)計画書'!O38</f>
        <v>0</v>
      </c>
      <c r="P22" s="523"/>
      <c r="Q22" s="523"/>
      <c r="R22" s="523"/>
      <c r="S22" s="523"/>
      <c r="T22" s="523"/>
      <c r="U22" s="523"/>
      <c r="V22" s="30" t="s">
        <v>4</v>
      </c>
      <c r="W22" s="55" t="s">
        <v>222</v>
      </c>
      <c r="AG22" s="55" t="s">
        <v>228</v>
      </c>
    </row>
    <row r="23" spans="1:35" s="55" customFormat="1" ht="18" customHeight="1"/>
    <row r="24" spans="1:35" s="55" customFormat="1" ht="18" customHeight="1">
      <c r="B24" s="55" t="s">
        <v>224</v>
      </c>
      <c r="N24" s="26" t="s">
        <v>60</v>
      </c>
      <c r="O24" s="522"/>
      <c r="P24" s="522"/>
      <c r="Q24" s="522"/>
      <c r="R24" s="522"/>
      <c r="S24" s="522"/>
      <c r="T24" s="522"/>
      <c r="U24" s="522"/>
      <c r="V24" s="30" t="s">
        <v>4</v>
      </c>
      <c r="W24" s="55" t="s">
        <v>225</v>
      </c>
      <c r="AG24" s="12" t="s">
        <v>38</v>
      </c>
    </row>
    <row r="25" spans="1:35" s="55" customFormat="1" ht="18" customHeight="1"/>
    <row r="26" spans="1:35" s="55" customFormat="1" ht="18" customHeight="1">
      <c r="B26" s="55" t="s">
        <v>226</v>
      </c>
      <c r="N26" s="26" t="s">
        <v>60</v>
      </c>
      <c r="O26" s="522"/>
      <c r="P26" s="522"/>
      <c r="Q26" s="522"/>
      <c r="R26" s="522"/>
      <c r="S26" s="522"/>
      <c r="T26" s="522"/>
      <c r="U26" s="522"/>
      <c r="V26" s="30" t="s">
        <v>4</v>
      </c>
      <c r="AG26" s="12" t="s">
        <v>38</v>
      </c>
    </row>
    <row r="27" spans="1:35" s="55" customFormat="1" ht="18" customHeight="1">
      <c r="AG27" s="12" t="s">
        <v>229</v>
      </c>
      <c r="AH27" s="12"/>
    </row>
    <row r="28" spans="1:35" s="55" customFormat="1" ht="18" customHeight="1">
      <c r="B28" s="55" t="s">
        <v>233</v>
      </c>
      <c r="AG28" s="12" t="s">
        <v>289</v>
      </c>
      <c r="AH28" s="12"/>
    </row>
    <row r="29" spans="1:35" s="55" customFormat="1" ht="18" customHeight="1">
      <c r="C29" s="100" t="s">
        <v>148</v>
      </c>
      <c r="F29" s="55" t="s">
        <v>235</v>
      </c>
    </row>
    <row r="30" spans="1:35" s="55" customFormat="1" ht="18" customHeight="1">
      <c r="C30" s="259" t="s">
        <v>322</v>
      </c>
    </row>
    <row r="31" spans="1:35" s="55" customFormat="1" ht="18" customHeight="1">
      <c r="C31" s="100" t="s">
        <v>149</v>
      </c>
      <c r="F31" s="55" t="s">
        <v>436</v>
      </c>
    </row>
    <row r="32" spans="1:35" s="55" customFormat="1" ht="18" customHeight="1">
      <c r="C32" s="100" t="s">
        <v>232</v>
      </c>
      <c r="F32" s="55" t="s">
        <v>437</v>
      </c>
    </row>
    <row r="33" spans="1:37" ht="18" customHeight="1">
      <c r="A33" s="21"/>
      <c r="O33" s="104"/>
      <c r="P33" s="104"/>
      <c r="Q33" s="104"/>
      <c r="R33" s="104"/>
      <c r="S33" s="104"/>
      <c r="T33" s="104"/>
      <c r="U33" s="104"/>
      <c r="V33" s="104"/>
      <c r="W33" s="104"/>
      <c r="AG33" s="12"/>
    </row>
    <row r="34" spans="1:37" ht="18" customHeight="1">
      <c r="A34" s="21"/>
      <c r="B34" s="55" t="s">
        <v>234</v>
      </c>
      <c r="O34" s="104"/>
      <c r="P34" s="104"/>
      <c r="Q34" s="104"/>
      <c r="R34" s="104"/>
      <c r="S34" s="104"/>
      <c r="T34" s="104"/>
      <c r="U34" s="104"/>
      <c r="V34" s="104"/>
      <c r="W34" s="104"/>
      <c r="AG34" s="12"/>
    </row>
    <row r="35" spans="1:37" ht="18" customHeight="1">
      <c r="A35" s="21"/>
      <c r="C35" s="36"/>
      <c r="D35" s="524"/>
      <c r="E35" s="524"/>
      <c r="F35" s="524"/>
      <c r="G35" s="524"/>
      <c r="H35" s="524"/>
      <c r="I35" s="524"/>
      <c r="J35" s="524"/>
      <c r="K35" s="524"/>
      <c r="L35" s="524"/>
      <c r="M35" s="524"/>
      <c r="N35" s="524"/>
      <c r="O35" s="524"/>
      <c r="P35" s="524"/>
      <c r="Q35" s="524"/>
      <c r="R35" s="524"/>
      <c r="S35" s="524"/>
      <c r="T35" s="524"/>
      <c r="U35" s="524"/>
      <c r="V35" s="524"/>
      <c r="W35" s="524"/>
      <c r="X35" s="524"/>
      <c r="Y35" s="524"/>
      <c r="Z35" s="524"/>
      <c r="AA35" s="524"/>
      <c r="AB35" s="524"/>
      <c r="AC35" s="524"/>
      <c r="AD35" s="524"/>
      <c r="AE35" s="524"/>
      <c r="AG35" s="12"/>
    </row>
    <row r="36" spans="1:37" ht="18" customHeight="1">
      <c r="A36" s="21"/>
      <c r="C36" s="36"/>
      <c r="D36" s="524"/>
      <c r="E36" s="524"/>
      <c r="F36" s="524"/>
      <c r="G36" s="524"/>
      <c r="H36" s="524"/>
      <c r="I36" s="524"/>
      <c r="J36" s="524"/>
      <c r="K36" s="524"/>
      <c r="L36" s="524"/>
      <c r="M36" s="524"/>
      <c r="N36" s="524"/>
      <c r="O36" s="524"/>
      <c r="P36" s="524"/>
      <c r="Q36" s="524"/>
      <c r="R36" s="524"/>
      <c r="S36" s="524"/>
      <c r="T36" s="524"/>
      <c r="U36" s="524"/>
      <c r="V36" s="524"/>
      <c r="W36" s="524"/>
      <c r="X36" s="524"/>
      <c r="Y36" s="524"/>
      <c r="Z36" s="524"/>
      <c r="AA36" s="524"/>
      <c r="AB36" s="524"/>
      <c r="AC36" s="524"/>
      <c r="AD36" s="524"/>
      <c r="AE36" s="524"/>
      <c r="AG36" s="12"/>
    </row>
    <row r="37" spans="1:37" s="55" customFormat="1" ht="18" customHeight="1">
      <c r="A37" s="19"/>
      <c r="B37" s="19"/>
      <c r="C37" s="30"/>
      <c r="D37" s="30"/>
      <c r="E37" s="30"/>
      <c r="F37" s="30"/>
      <c r="G37" s="30"/>
      <c r="AJ37" s="13"/>
      <c r="AK37" s="13"/>
    </row>
    <row r="38" spans="1:37" s="55" customFormat="1" ht="18" customHeight="1">
      <c r="B38" s="292" t="s">
        <v>30</v>
      </c>
      <c r="C38" s="298" t="s">
        <v>25</v>
      </c>
      <c r="D38" s="298"/>
      <c r="E38" s="298"/>
      <c r="F38" s="298"/>
      <c r="G38" s="504">
        <f>'1)交付申請書'!G38</f>
        <v>0</v>
      </c>
      <c r="H38" s="505"/>
      <c r="I38" s="505"/>
      <c r="J38" s="505"/>
      <c r="K38" s="505"/>
      <c r="L38" s="505"/>
      <c r="M38" s="505"/>
      <c r="N38" s="505"/>
      <c r="O38" s="505"/>
      <c r="P38" s="506"/>
      <c r="R38" s="292" t="s">
        <v>31</v>
      </c>
      <c r="S38" s="298" t="s">
        <v>25</v>
      </c>
      <c r="T38" s="298"/>
      <c r="U38" s="298"/>
      <c r="V38" s="298"/>
      <c r="W38" s="504">
        <f>'1)交付申請書'!W38</f>
        <v>0</v>
      </c>
      <c r="X38" s="505"/>
      <c r="Y38" s="505"/>
      <c r="Z38" s="505"/>
      <c r="AA38" s="505"/>
      <c r="AB38" s="505"/>
      <c r="AC38" s="505"/>
      <c r="AD38" s="505"/>
      <c r="AE38" s="505"/>
      <c r="AF38" s="506"/>
      <c r="AG38" s="55" t="s">
        <v>43</v>
      </c>
    </row>
    <row r="39" spans="1:37" s="55" customFormat="1" ht="18" customHeight="1">
      <c r="B39" s="293"/>
      <c r="C39" s="299" t="s">
        <v>20</v>
      </c>
      <c r="D39" s="300"/>
      <c r="E39" s="300"/>
      <c r="F39" s="301"/>
      <c r="G39" s="504">
        <f>'1)交付申請書'!G39</f>
        <v>0</v>
      </c>
      <c r="H39" s="505"/>
      <c r="I39" s="505"/>
      <c r="J39" s="505"/>
      <c r="K39" s="505"/>
      <c r="L39" s="505"/>
      <c r="M39" s="505"/>
      <c r="N39" s="505"/>
      <c r="O39" s="505"/>
      <c r="P39" s="506"/>
      <c r="R39" s="293"/>
      <c r="S39" s="299" t="s">
        <v>20</v>
      </c>
      <c r="T39" s="300"/>
      <c r="U39" s="300"/>
      <c r="V39" s="301"/>
      <c r="W39" s="504">
        <f>'1)交付申請書'!W39</f>
        <v>0</v>
      </c>
      <c r="X39" s="505"/>
      <c r="Y39" s="505"/>
      <c r="Z39" s="505"/>
      <c r="AA39" s="505"/>
      <c r="AB39" s="505"/>
      <c r="AC39" s="505"/>
      <c r="AD39" s="505"/>
      <c r="AE39" s="505"/>
      <c r="AF39" s="506"/>
      <c r="AG39" s="55" t="s">
        <v>43</v>
      </c>
    </row>
    <row r="40" spans="1:37" s="55" customFormat="1" ht="18" customHeight="1">
      <c r="B40" s="293"/>
      <c r="C40" s="298" t="s">
        <v>26</v>
      </c>
      <c r="D40" s="298"/>
      <c r="E40" s="298"/>
      <c r="F40" s="298"/>
      <c r="G40" s="504">
        <f>'1)交付申請書'!G40</f>
        <v>0</v>
      </c>
      <c r="H40" s="505"/>
      <c r="I40" s="505"/>
      <c r="J40" s="505"/>
      <c r="K40" s="505"/>
      <c r="L40" s="505"/>
      <c r="M40" s="505"/>
      <c r="N40" s="505"/>
      <c r="O40" s="505"/>
      <c r="P40" s="506"/>
      <c r="R40" s="293"/>
      <c r="S40" s="298" t="s">
        <v>26</v>
      </c>
      <c r="T40" s="298"/>
      <c r="U40" s="298"/>
      <c r="V40" s="298"/>
      <c r="W40" s="504">
        <f>'1)交付申請書'!W40</f>
        <v>0</v>
      </c>
      <c r="X40" s="505"/>
      <c r="Y40" s="505"/>
      <c r="Z40" s="505"/>
      <c r="AA40" s="505"/>
      <c r="AB40" s="505"/>
      <c r="AC40" s="505"/>
      <c r="AD40" s="505"/>
      <c r="AE40" s="505"/>
      <c r="AF40" s="506"/>
      <c r="AG40" s="55" t="s">
        <v>43</v>
      </c>
    </row>
    <row r="41" spans="1:37" s="55" customFormat="1" ht="18" customHeight="1">
      <c r="B41" s="293"/>
      <c r="C41" s="298" t="s">
        <v>21</v>
      </c>
      <c r="D41" s="298"/>
      <c r="E41" s="298"/>
      <c r="F41" s="298"/>
      <c r="G41" s="504">
        <f>'1)交付申請書'!G41</f>
        <v>0</v>
      </c>
      <c r="H41" s="505"/>
      <c r="I41" s="505"/>
      <c r="J41" s="505"/>
      <c r="K41" s="505"/>
      <c r="L41" s="505"/>
      <c r="M41" s="505"/>
      <c r="N41" s="505"/>
      <c r="O41" s="505"/>
      <c r="P41" s="506"/>
      <c r="R41" s="293"/>
      <c r="S41" s="298" t="s">
        <v>21</v>
      </c>
      <c r="T41" s="298"/>
      <c r="U41" s="298"/>
      <c r="V41" s="298"/>
      <c r="W41" s="504">
        <f>'1)交付申請書'!W41</f>
        <v>0</v>
      </c>
      <c r="X41" s="505"/>
      <c r="Y41" s="505"/>
      <c r="Z41" s="505"/>
      <c r="AA41" s="505"/>
      <c r="AB41" s="505"/>
      <c r="AC41" s="505"/>
      <c r="AD41" s="505"/>
      <c r="AE41" s="505"/>
      <c r="AF41" s="506"/>
      <c r="AG41" s="55" t="s">
        <v>43</v>
      </c>
    </row>
    <row r="42" spans="1:37" s="55" customFormat="1" ht="18" customHeight="1">
      <c r="B42" s="293"/>
      <c r="C42" s="298" t="s">
        <v>23</v>
      </c>
      <c r="D42" s="298"/>
      <c r="E42" s="298"/>
      <c r="F42" s="298"/>
      <c r="G42" s="504">
        <f>'1)交付申請書'!G42</f>
        <v>0</v>
      </c>
      <c r="H42" s="505"/>
      <c r="I42" s="505"/>
      <c r="J42" s="505"/>
      <c r="K42" s="505"/>
      <c r="L42" s="505"/>
      <c r="M42" s="505"/>
      <c r="N42" s="505"/>
      <c r="O42" s="505"/>
      <c r="P42" s="506"/>
      <c r="R42" s="293"/>
      <c r="S42" s="298" t="s">
        <v>23</v>
      </c>
      <c r="T42" s="298"/>
      <c r="U42" s="298"/>
      <c r="V42" s="298"/>
      <c r="W42" s="504">
        <f>'1)交付申請書'!W42</f>
        <v>0</v>
      </c>
      <c r="X42" s="505"/>
      <c r="Y42" s="505"/>
      <c r="Z42" s="505"/>
      <c r="AA42" s="505"/>
      <c r="AB42" s="505"/>
      <c r="AC42" s="505"/>
      <c r="AD42" s="505"/>
      <c r="AE42" s="505"/>
      <c r="AF42" s="506"/>
      <c r="AG42" s="55" t="s">
        <v>43</v>
      </c>
    </row>
    <row r="43" spans="1:37" s="55" customFormat="1" ht="18" customHeight="1">
      <c r="B43" s="294"/>
      <c r="C43" s="298" t="s">
        <v>22</v>
      </c>
      <c r="D43" s="298"/>
      <c r="E43" s="298"/>
      <c r="F43" s="298"/>
      <c r="G43" s="504">
        <f>'1)交付申請書'!G43</f>
        <v>0</v>
      </c>
      <c r="H43" s="505"/>
      <c r="I43" s="505"/>
      <c r="J43" s="505"/>
      <c r="K43" s="505"/>
      <c r="L43" s="505"/>
      <c r="M43" s="505"/>
      <c r="N43" s="505"/>
      <c r="O43" s="505"/>
      <c r="P43" s="506"/>
      <c r="R43" s="294"/>
      <c r="S43" s="298" t="s">
        <v>22</v>
      </c>
      <c r="T43" s="298"/>
      <c r="U43" s="298"/>
      <c r="V43" s="298"/>
      <c r="W43" s="504">
        <f>'1)交付申請書'!W43</f>
        <v>0</v>
      </c>
      <c r="X43" s="505"/>
      <c r="Y43" s="505"/>
      <c r="Z43" s="505"/>
      <c r="AA43" s="505"/>
      <c r="AB43" s="505"/>
      <c r="AC43" s="505"/>
      <c r="AD43" s="505"/>
      <c r="AE43" s="505"/>
      <c r="AF43" s="506"/>
      <c r="AG43" s="55" t="s">
        <v>43</v>
      </c>
    </row>
    <row r="44" spans="1:37" s="55" customFormat="1" ht="18" customHeight="1">
      <c r="A44" s="20"/>
      <c r="AJ44" s="13"/>
      <c r="AK44" s="13"/>
    </row>
    <row r="45" spans="1:37" ht="18" customHeight="1">
      <c r="A45" s="55" t="s">
        <v>414</v>
      </c>
      <c r="B45" s="55" t="s">
        <v>415</v>
      </c>
    </row>
    <row r="46" spans="1:37" ht="18" customHeight="1">
      <c r="A46" s="125" t="str">
        <f>X3</f>
        <v>令和　年　月　日</v>
      </c>
      <c r="B46" s="126">
        <f>O26</f>
        <v>0</v>
      </c>
    </row>
  </sheetData>
  <mergeCells count="43">
    <mergeCell ref="O9:T9"/>
    <mergeCell ref="V9:AF9"/>
    <mergeCell ref="X2:AF2"/>
    <mergeCell ref="X3:AF3"/>
    <mergeCell ref="X7:AD7"/>
    <mergeCell ref="O8:T8"/>
    <mergeCell ref="V8:AF8"/>
    <mergeCell ref="W38:AF38"/>
    <mergeCell ref="C39:F39"/>
    <mergeCell ref="O10:T10"/>
    <mergeCell ref="V10:AF10"/>
    <mergeCell ref="I12:AC12"/>
    <mergeCell ref="L15:M15"/>
    <mergeCell ref="O15:Q15"/>
    <mergeCell ref="W39:AF39"/>
    <mergeCell ref="O20:U20"/>
    <mergeCell ref="O22:U22"/>
    <mergeCell ref="O24:U24"/>
    <mergeCell ref="O26:U26"/>
    <mergeCell ref="D35:AE36"/>
    <mergeCell ref="B38:B43"/>
    <mergeCell ref="C38:F38"/>
    <mergeCell ref="G38:P38"/>
    <mergeCell ref="R38:R43"/>
    <mergeCell ref="S38:V38"/>
    <mergeCell ref="G39:P39"/>
    <mergeCell ref="S39:V39"/>
    <mergeCell ref="C40:F40"/>
    <mergeCell ref="G40:P40"/>
    <mergeCell ref="S40:V40"/>
    <mergeCell ref="W40:AF40"/>
    <mergeCell ref="C43:F43"/>
    <mergeCell ref="G43:P43"/>
    <mergeCell ref="S43:V43"/>
    <mergeCell ref="W43:AF43"/>
    <mergeCell ref="C41:F41"/>
    <mergeCell ref="G41:P41"/>
    <mergeCell ref="S41:V41"/>
    <mergeCell ref="W41:AF41"/>
    <mergeCell ref="C42:F42"/>
    <mergeCell ref="G42:P42"/>
    <mergeCell ref="S42:V42"/>
    <mergeCell ref="W42:AF42"/>
  </mergeCells>
  <phoneticPr fontId="5"/>
  <dataValidations count="1">
    <dataValidation imeMode="off" allowBlank="1" showInputMessage="1" showErrorMessage="1" sqref="D15 F15 O15 H15" xr:uid="{00000000-0002-0000-0C00-000000000000}"/>
  </dataValidations>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AK47"/>
  <sheetViews>
    <sheetView showZeros="0" view="pageBreakPreview" zoomScale="85" zoomScaleNormal="100" zoomScaleSheetLayoutView="85" workbookViewId="0">
      <selection activeCell="Z21" sqref="Z21"/>
    </sheetView>
  </sheetViews>
  <sheetFormatPr defaultColWidth="9" defaultRowHeight="18" customHeight="1"/>
  <cols>
    <col min="1" max="34" width="2.77734375" style="55" customWidth="1"/>
    <col min="35" max="72" width="2.44140625" style="55" customWidth="1"/>
    <col min="73" max="16384" width="9" style="55"/>
  </cols>
  <sheetData>
    <row r="1" spans="1:37" ht="18" customHeight="1">
      <c r="A1" s="1" t="s">
        <v>284</v>
      </c>
    </row>
    <row r="2" spans="1:37" ht="18" customHeight="1">
      <c r="X2" s="287"/>
      <c r="Y2" s="287"/>
      <c r="Z2" s="287"/>
      <c r="AA2" s="287"/>
      <c r="AB2" s="287"/>
      <c r="AC2" s="287"/>
      <c r="AD2" s="287"/>
      <c r="AE2" s="287"/>
      <c r="AF2" s="287"/>
    </row>
    <row r="3" spans="1:37" ht="18" customHeight="1">
      <c r="W3" s="31"/>
      <c r="X3" s="288" t="s">
        <v>168</v>
      </c>
      <c r="Y3" s="288"/>
      <c r="Z3" s="288"/>
      <c r="AA3" s="288"/>
      <c r="AB3" s="288"/>
      <c r="AC3" s="288"/>
      <c r="AD3" s="288"/>
      <c r="AE3" s="288"/>
      <c r="AF3" s="288"/>
      <c r="AG3" s="55" t="s">
        <v>238</v>
      </c>
    </row>
    <row r="4" spans="1:37" ht="18" customHeight="1">
      <c r="W4" s="31"/>
      <c r="X4" s="31"/>
      <c r="Y4" s="31"/>
      <c r="Z4" s="31"/>
      <c r="AA4" s="31"/>
      <c r="AB4" s="31"/>
      <c r="AC4" s="31"/>
      <c r="AD4" s="31"/>
      <c r="AE4" s="31"/>
      <c r="AF4" s="31"/>
    </row>
    <row r="5" spans="1:37" s="13" customFormat="1" ht="18" customHeight="1">
      <c r="A5" s="55" t="s">
        <v>32</v>
      </c>
      <c r="B5" s="55"/>
      <c r="C5" s="55"/>
      <c r="D5" s="55"/>
      <c r="E5" s="55"/>
      <c r="F5" s="55"/>
      <c r="G5" s="55"/>
      <c r="H5" s="55"/>
      <c r="I5" s="55"/>
      <c r="J5" s="55"/>
      <c r="K5" s="55"/>
      <c r="L5" s="55"/>
      <c r="M5" s="55"/>
      <c r="N5" s="55"/>
      <c r="O5" s="55"/>
      <c r="P5" s="55"/>
      <c r="Q5" s="55"/>
      <c r="R5" s="55"/>
      <c r="S5" s="55"/>
      <c r="T5" s="55"/>
      <c r="U5" s="55"/>
      <c r="V5" s="55"/>
      <c r="W5" s="31"/>
      <c r="X5" s="31"/>
      <c r="Y5" s="31"/>
      <c r="Z5" s="31"/>
      <c r="AA5" s="31"/>
      <c r="AB5" s="31"/>
      <c r="AC5" s="31"/>
      <c r="AD5" s="31"/>
      <c r="AE5" s="31"/>
      <c r="AF5" s="31"/>
      <c r="AG5" s="55"/>
    </row>
    <row r="6" spans="1:37" ht="18" customHeight="1">
      <c r="W6" s="31"/>
      <c r="X6" s="31"/>
      <c r="Y6" s="31"/>
      <c r="Z6" s="31"/>
      <c r="AA6" s="31"/>
      <c r="AB6" s="31"/>
      <c r="AC6" s="31"/>
      <c r="AD6" s="31"/>
      <c r="AE6" s="31"/>
      <c r="AF6" s="31"/>
    </row>
    <row r="7" spans="1:37" s="13" customFormat="1" ht="18" customHeight="1">
      <c r="A7" s="135"/>
      <c r="B7" s="135"/>
      <c r="C7" s="135"/>
      <c r="D7" s="135"/>
      <c r="E7" s="135"/>
      <c r="F7" s="135"/>
      <c r="G7" s="135"/>
      <c r="H7" s="135"/>
      <c r="I7" s="135"/>
      <c r="J7" s="135"/>
      <c r="K7" s="135"/>
      <c r="L7" s="135"/>
      <c r="M7" s="135"/>
      <c r="N7" s="135"/>
      <c r="O7" s="135"/>
      <c r="P7" s="135"/>
      <c r="Q7" s="135"/>
      <c r="R7" s="135"/>
      <c r="S7" s="135"/>
      <c r="T7" s="135"/>
      <c r="V7" s="135" t="s">
        <v>34</v>
      </c>
      <c r="W7" s="135"/>
      <c r="X7" s="509">
        <f>'1)交付申請書'!X7</f>
        <v>0</v>
      </c>
      <c r="Y7" s="509"/>
      <c r="Z7" s="509"/>
      <c r="AA7" s="509"/>
      <c r="AB7" s="509"/>
      <c r="AC7" s="509"/>
      <c r="AD7" s="509"/>
      <c r="AE7" s="31" t="s">
        <v>29</v>
      </c>
      <c r="AF7" s="31"/>
      <c r="AG7" s="135" t="s">
        <v>42</v>
      </c>
      <c r="AH7" s="135"/>
      <c r="AI7" s="135"/>
    </row>
    <row r="8" spans="1:37" s="13" customFormat="1" ht="18" customHeight="1">
      <c r="A8" s="135"/>
      <c r="B8" s="135"/>
      <c r="C8" s="135"/>
      <c r="D8" s="135"/>
      <c r="E8" s="135"/>
      <c r="F8" s="135"/>
      <c r="G8" s="135"/>
      <c r="H8" s="135"/>
      <c r="I8" s="135"/>
      <c r="J8" s="135"/>
      <c r="K8" s="135"/>
      <c r="L8" s="135"/>
      <c r="M8" s="135"/>
      <c r="N8" s="135"/>
      <c r="O8" s="289" t="s">
        <v>0</v>
      </c>
      <c r="P8" s="289"/>
      <c r="Q8" s="289"/>
      <c r="R8" s="289"/>
      <c r="S8" s="289"/>
      <c r="T8" s="289"/>
      <c r="V8" s="285">
        <f>'1)交付申請書'!V8</f>
        <v>0</v>
      </c>
      <c r="W8" s="285"/>
      <c r="X8" s="285"/>
      <c r="Y8" s="285"/>
      <c r="Z8" s="285"/>
      <c r="AA8" s="285"/>
      <c r="AB8" s="285"/>
      <c r="AC8" s="285"/>
      <c r="AD8" s="285"/>
      <c r="AE8" s="285"/>
      <c r="AF8" s="285"/>
      <c r="AG8" s="135" t="s">
        <v>42</v>
      </c>
      <c r="AH8" s="135"/>
      <c r="AI8" s="135"/>
    </row>
    <row r="9" spans="1:37" s="13" customFormat="1" ht="18" customHeight="1">
      <c r="A9" s="135"/>
      <c r="B9" s="135"/>
      <c r="C9" s="135"/>
      <c r="D9" s="135"/>
      <c r="E9" s="135"/>
      <c r="F9" s="135"/>
      <c r="G9" s="135"/>
      <c r="H9" s="135"/>
      <c r="I9" s="135"/>
      <c r="J9" s="135"/>
      <c r="K9" s="135"/>
      <c r="L9" s="135"/>
      <c r="M9" s="135"/>
      <c r="N9" s="135"/>
      <c r="O9" s="289" t="s">
        <v>1</v>
      </c>
      <c r="P9" s="289"/>
      <c r="Q9" s="289"/>
      <c r="R9" s="289"/>
      <c r="S9" s="289"/>
      <c r="T9" s="289"/>
      <c r="V9" s="285">
        <f>'1)交付申請書'!V9</f>
        <v>0</v>
      </c>
      <c r="W9" s="285"/>
      <c r="X9" s="285"/>
      <c r="Y9" s="285"/>
      <c r="Z9" s="285"/>
      <c r="AA9" s="285"/>
      <c r="AB9" s="285"/>
      <c r="AC9" s="285"/>
      <c r="AD9" s="285"/>
      <c r="AE9" s="285"/>
      <c r="AF9" s="285"/>
      <c r="AG9" s="135" t="s">
        <v>42</v>
      </c>
      <c r="AH9" s="135"/>
      <c r="AI9" s="135"/>
    </row>
    <row r="10" spans="1:37" s="13" customFormat="1" ht="18" customHeight="1">
      <c r="A10" s="135"/>
      <c r="B10" s="135"/>
      <c r="C10" s="135"/>
      <c r="D10" s="135"/>
      <c r="E10" s="135"/>
      <c r="F10" s="135"/>
      <c r="G10" s="135"/>
      <c r="H10" s="135"/>
      <c r="I10" s="135"/>
      <c r="J10" s="135"/>
      <c r="K10" s="135"/>
      <c r="L10" s="135"/>
      <c r="M10" s="135"/>
      <c r="N10" s="135"/>
      <c r="O10" s="289" t="s">
        <v>2</v>
      </c>
      <c r="P10" s="289"/>
      <c r="Q10" s="289"/>
      <c r="R10" s="289"/>
      <c r="S10" s="289"/>
      <c r="T10" s="289"/>
      <c r="V10" s="285">
        <f>'1)交付申請書'!V10</f>
        <v>0</v>
      </c>
      <c r="W10" s="285"/>
      <c r="X10" s="285"/>
      <c r="Y10" s="285"/>
      <c r="Z10" s="285"/>
      <c r="AA10" s="285"/>
      <c r="AB10" s="285"/>
      <c r="AC10" s="285"/>
      <c r="AD10" s="285"/>
      <c r="AE10" s="285"/>
      <c r="AF10" s="285"/>
      <c r="AG10" s="135" t="s">
        <v>42</v>
      </c>
      <c r="AH10" s="135"/>
      <c r="AI10" s="135"/>
      <c r="AK10" s="12"/>
    </row>
    <row r="11" spans="1:37" s="13" customFormat="1" ht="18" customHeight="1">
      <c r="A11" s="135"/>
      <c r="B11" s="135"/>
      <c r="C11" s="135"/>
      <c r="D11" s="135"/>
      <c r="E11" s="135"/>
      <c r="F11" s="135"/>
      <c r="G11" s="135"/>
      <c r="H11" s="135"/>
      <c r="I11" s="135"/>
      <c r="J11" s="135"/>
      <c r="K11" s="135"/>
      <c r="L11" s="135"/>
      <c r="M11" s="135"/>
      <c r="N11" s="135"/>
      <c r="O11" s="134"/>
      <c r="P11" s="134"/>
      <c r="Q11" s="134"/>
      <c r="R11" s="134"/>
      <c r="S11" s="134"/>
      <c r="T11" s="134"/>
      <c r="U11" s="135"/>
      <c r="V11" s="135"/>
      <c r="W11" s="135"/>
      <c r="X11" s="135"/>
      <c r="Y11" s="135"/>
      <c r="Z11" s="135"/>
      <c r="AA11" s="135"/>
      <c r="AB11" s="135"/>
      <c r="AC11" s="14"/>
      <c r="AD11" s="135"/>
      <c r="AE11" s="135"/>
      <c r="AF11" s="135"/>
      <c r="AG11" s="135"/>
      <c r="AH11" s="135"/>
      <c r="AI11" s="135"/>
    </row>
    <row r="12" spans="1:37" s="13" customFormat="1" ht="18" customHeight="1">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K12" s="135"/>
    </row>
    <row r="13" spans="1:37" s="135" customFormat="1" ht="18" customHeight="1">
      <c r="B13" s="27"/>
      <c r="C13" s="27"/>
      <c r="E13" s="26" t="s">
        <v>33</v>
      </c>
      <c r="F13" s="103">
        <f>'1)交付申請書'!F12</f>
        <v>5</v>
      </c>
      <c r="G13" s="30" t="s">
        <v>50</v>
      </c>
      <c r="H13" s="30"/>
      <c r="I13" s="284" t="str">
        <f>様式一覧!B2</f>
        <v>石川県高齢者施設等省エネ投資支援事業費補助金</v>
      </c>
      <c r="J13" s="284"/>
      <c r="K13" s="284"/>
      <c r="L13" s="284"/>
      <c r="M13" s="284"/>
      <c r="N13" s="284"/>
      <c r="O13" s="284"/>
      <c r="P13" s="284"/>
      <c r="Q13" s="284"/>
      <c r="R13" s="284"/>
      <c r="S13" s="284"/>
      <c r="T13" s="284"/>
      <c r="U13" s="284"/>
      <c r="V13" s="284"/>
      <c r="W13" s="284"/>
      <c r="X13" s="284"/>
      <c r="Y13" s="284"/>
      <c r="Z13" s="284"/>
      <c r="AA13" s="284"/>
      <c r="AB13" s="284"/>
      <c r="AC13" s="284"/>
      <c r="AD13" s="27"/>
      <c r="AE13" s="27"/>
      <c r="AF13" s="27"/>
      <c r="AG13" s="135" t="s">
        <v>42</v>
      </c>
      <c r="AH13" s="57"/>
    </row>
    <row r="14" spans="1:37" s="13" customFormat="1" ht="18" customHeight="1">
      <c r="A14" s="27"/>
      <c r="B14" s="27"/>
      <c r="C14" s="27"/>
      <c r="D14" s="58"/>
      <c r="E14" s="58"/>
      <c r="F14" s="58"/>
      <c r="G14" s="58"/>
      <c r="H14" s="58"/>
      <c r="I14" s="58"/>
      <c r="J14" s="58"/>
      <c r="K14" s="58"/>
      <c r="L14" s="58"/>
      <c r="M14" s="58"/>
      <c r="O14" s="58"/>
      <c r="P14" s="57" t="s">
        <v>237</v>
      </c>
      <c r="Q14" s="58"/>
      <c r="R14" s="58"/>
      <c r="S14" s="58"/>
      <c r="T14" s="58"/>
      <c r="U14" s="58"/>
      <c r="V14" s="58"/>
      <c r="W14" s="58"/>
      <c r="X14" s="58"/>
      <c r="Y14" s="58"/>
      <c r="Z14" s="58"/>
      <c r="AA14" s="58"/>
      <c r="AB14" s="58"/>
      <c r="AC14" s="27"/>
      <c r="AD14" s="27"/>
      <c r="AE14" s="27"/>
      <c r="AF14" s="27"/>
      <c r="AG14" s="55"/>
      <c r="AH14" s="9"/>
    </row>
    <row r="15" spans="1:37" ht="18" customHeight="1">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7"/>
      <c r="AH15" s="57"/>
    </row>
    <row r="16" spans="1:37" s="13" customFormat="1" ht="18" customHeight="1">
      <c r="B16" s="13" t="s">
        <v>33</v>
      </c>
      <c r="D16" s="101">
        <f>'7)繰越申請'!D18</f>
        <v>0</v>
      </c>
      <c r="E16" s="32" t="s">
        <v>40</v>
      </c>
      <c r="F16" s="101">
        <f>'7)繰越申請'!F18</f>
        <v>0</v>
      </c>
      <c r="G16" s="32" t="s">
        <v>41</v>
      </c>
      <c r="H16" s="101">
        <f>'7)繰越申請'!H18</f>
        <v>0</v>
      </c>
      <c r="I16" s="32" t="s">
        <v>155</v>
      </c>
      <c r="J16" s="32"/>
      <c r="K16" s="32"/>
      <c r="L16" s="521" t="s">
        <v>438</v>
      </c>
      <c r="M16" s="521"/>
      <c r="N16" s="32" t="s">
        <v>156</v>
      </c>
      <c r="O16" s="517">
        <f>'7)繰越申請'!O18</f>
        <v>0</v>
      </c>
      <c r="P16" s="517"/>
      <c r="Q16" s="517"/>
      <c r="R16" s="13" t="s">
        <v>157</v>
      </c>
      <c r="AF16" s="55"/>
      <c r="AG16" s="55" t="s">
        <v>218</v>
      </c>
      <c r="AH16" s="55"/>
      <c r="AI16" s="55"/>
      <c r="AK16" s="55"/>
    </row>
    <row r="17" spans="1:37" s="13" customFormat="1" ht="18" customHeight="1">
      <c r="A17" s="30" t="s">
        <v>217</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t="s">
        <v>239</v>
      </c>
      <c r="AH17" s="30"/>
      <c r="AI17" s="30"/>
      <c r="AK17" s="12"/>
    </row>
    <row r="19" spans="1:37" s="13" customFormat="1" ht="18" customHeight="1">
      <c r="A19" s="55"/>
      <c r="B19" s="30"/>
      <c r="C19" s="30"/>
      <c r="D19" s="30"/>
      <c r="E19" s="30"/>
      <c r="F19" s="30"/>
      <c r="G19" s="30"/>
      <c r="H19" s="30"/>
      <c r="I19" s="30"/>
      <c r="J19" s="30"/>
      <c r="K19" s="30"/>
      <c r="L19" s="30"/>
      <c r="M19" s="30"/>
      <c r="N19" s="30"/>
      <c r="O19" s="30"/>
      <c r="P19" s="30" t="s">
        <v>3</v>
      </c>
      <c r="Q19" s="30"/>
      <c r="R19" s="30"/>
      <c r="S19" s="30"/>
      <c r="T19" s="30"/>
      <c r="U19" s="30"/>
      <c r="V19" s="30"/>
      <c r="W19" s="30"/>
      <c r="X19" s="30"/>
      <c r="Y19" s="30"/>
      <c r="Z19" s="30"/>
      <c r="AA19" s="30"/>
      <c r="AB19" s="30"/>
      <c r="AC19" s="30"/>
      <c r="AD19" s="30"/>
      <c r="AE19" s="30"/>
      <c r="AF19" s="30"/>
      <c r="AG19" s="30"/>
      <c r="AH19" s="55"/>
      <c r="AI19" s="55"/>
    </row>
    <row r="21" spans="1:37" ht="18" customHeight="1">
      <c r="B21" s="55" t="s">
        <v>195</v>
      </c>
      <c r="N21" s="26" t="s">
        <v>60</v>
      </c>
      <c r="O21" s="523">
        <f>'1)交付申請書'!O20</f>
        <v>0</v>
      </c>
      <c r="P21" s="523"/>
      <c r="Q21" s="523"/>
      <c r="R21" s="523"/>
      <c r="S21" s="523"/>
      <c r="T21" s="523"/>
      <c r="U21" s="523"/>
      <c r="V21" s="30" t="s">
        <v>4</v>
      </c>
      <c r="W21" s="107"/>
      <c r="X21" s="107"/>
      <c r="Y21" s="107"/>
      <c r="Z21" s="107"/>
      <c r="AA21" s="107"/>
      <c r="AB21" s="107"/>
      <c r="AC21" s="107"/>
      <c r="AD21" s="107"/>
      <c r="AE21" s="107"/>
      <c r="AF21" s="107"/>
      <c r="AG21" s="107" t="s">
        <v>227</v>
      </c>
      <c r="AH21" s="107"/>
    </row>
    <row r="22" spans="1:37" ht="18" customHeight="1">
      <c r="O22" s="107"/>
      <c r="P22" s="107"/>
      <c r="Q22" s="107"/>
      <c r="R22" s="107"/>
      <c r="S22" s="107"/>
      <c r="T22" s="107"/>
      <c r="U22" s="107"/>
      <c r="V22" s="107"/>
      <c r="W22" s="107"/>
      <c r="X22" s="107"/>
      <c r="Y22" s="107"/>
      <c r="Z22" s="107"/>
      <c r="AA22" s="107"/>
      <c r="AB22" s="107"/>
      <c r="AC22" s="107"/>
      <c r="AD22" s="107"/>
      <c r="AE22" s="107"/>
      <c r="AF22" s="107"/>
      <c r="AG22" s="107" t="s">
        <v>299</v>
      </c>
      <c r="AH22" s="107"/>
    </row>
    <row r="23" spans="1:37" ht="18" customHeight="1">
      <c r="B23" s="55" t="s">
        <v>240</v>
      </c>
      <c r="N23" s="26" t="s">
        <v>60</v>
      </c>
      <c r="O23" s="523">
        <f>'9-1)精算額調書'!R38</f>
        <v>0</v>
      </c>
      <c r="P23" s="523"/>
      <c r="Q23" s="523"/>
      <c r="R23" s="523"/>
      <c r="S23" s="523"/>
      <c r="T23" s="523"/>
      <c r="U23" s="523"/>
      <c r="V23" s="30" t="s">
        <v>4</v>
      </c>
      <c r="AG23" s="55" t="s">
        <v>248</v>
      </c>
    </row>
    <row r="25" spans="1:37" ht="18" customHeight="1">
      <c r="B25" s="55" t="s">
        <v>246</v>
      </c>
      <c r="N25" s="525" t="str">
        <f>'1)交付申請書'!N34</f>
        <v>令和　年　月　日</v>
      </c>
      <c r="O25" s="525"/>
      <c r="P25" s="525"/>
      <c r="Q25" s="525"/>
      <c r="R25" s="525"/>
      <c r="S25" s="525"/>
      <c r="T25" s="525"/>
      <c r="U25" s="525"/>
      <c r="V25" s="525"/>
      <c r="W25" s="55" t="s">
        <v>44</v>
      </c>
      <c r="AG25" s="55" t="s">
        <v>439</v>
      </c>
    </row>
    <row r="26" spans="1:37" ht="18" customHeight="1">
      <c r="N26" s="283" t="s">
        <v>241</v>
      </c>
      <c r="O26" s="283"/>
      <c r="P26" s="283"/>
      <c r="Q26" s="283"/>
      <c r="R26" s="283"/>
      <c r="S26" s="283"/>
      <c r="T26" s="283"/>
      <c r="U26" s="283"/>
      <c r="V26" s="283"/>
      <c r="W26" s="55" t="s">
        <v>247</v>
      </c>
      <c r="AG26" s="12" t="s">
        <v>38</v>
      </c>
    </row>
    <row r="28" spans="1:37" ht="18" customHeight="1">
      <c r="B28" s="55" t="s">
        <v>133</v>
      </c>
    </row>
    <row r="29" spans="1:37" ht="18" customHeight="1">
      <c r="C29" s="100" t="s">
        <v>148</v>
      </c>
      <c r="F29" s="55" t="s">
        <v>319</v>
      </c>
    </row>
    <row r="30" spans="1:37" ht="18" customHeight="1">
      <c r="C30" s="100" t="s">
        <v>149</v>
      </c>
      <c r="F30" s="55" t="s">
        <v>320</v>
      </c>
    </row>
    <row r="31" spans="1:37" ht="18" customHeight="1">
      <c r="C31" s="100" t="s">
        <v>150</v>
      </c>
      <c r="F31" s="55" t="s">
        <v>511</v>
      </c>
    </row>
    <row r="32" spans="1:37" ht="18" customHeight="1">
      <c r="G32" s="12" t="s">
        <v>512</v>
      </c>
      <c r="AG32" s="236" t="s">
        <v>538</v>
      </c>
    </row>
    <row r="33" spans="1:33" ht="18" customHeight="1">
      <c r="G33" s="12" t="s">
        <v>513</v>
      </c>
      <c r="AG33" s="55" t="s">
        <v>539</v>
      </c>
    </row>
    <row r="34" spans="1:33" ht="18" customHeight="1">
      <c r="C34" s="100" t="s">
        <v>151</v>
      </c>
      <c r="F34" s="55" t="s">
        <v>243</v>
      </c>
    </row>
    <row r="35" spans="1:33" ht="18" customHeight="1">
      <c r="G35" s="12" t="s">
        <v>514</v>
      </c>
    </row>
    <row r="36" spans="1:33" ht="18" customHeight="1">
      <c r="G36" s="55" t="s">
        <v>515</v>
      </c>
    </row>
    <row r="37" spans="1:33" ht="18" customHeight="1">
      <c r="C37" s="100" t="s">
        <v>245</v>
      </c>
      <c r="F37" s="55" t="s">
        <v>244</v>
      </c>
    </row>
    <row r="39" spans="1:33" ht="18" customHeight="1">
      <c r="B39" s="292" t="s">
        <v>30</v>
      </c>
      <c r="C39" s="298" t="s">
        <v>25</v>
      </c>
      <c r="D39" s="298"/>
      <c r="E39" s="298"/>
      <c r="F39" s="298"/>
      <c r="G39" s="504">
        <f>'1)交付申請書'!G38</f>
        <v>0</v>
      </c>
      <c r="H39" s="505"/>
      <c r="I39" s="505"/>
      <c r="J39" s="505"/>
      <c r="K39" s="505"/>
      <c r="L39" s="505"/>
      <c r="M39" s="505"/>
      <c r="N39" s="505"/>
      <c r="O39" s="505"/>
      <c r="P39" s="506"/>
      <c r="R39" s="292" t="s">
        <v>31</v>
      </c>
      <c r="S39" s="298" t="s">
        <v>25</v>
      </c>
      <c r="T39" s="298"/>
      <c r="U39" s="298"/>
      <c r="V39" s="298"/>
      <c r="W39" s="504">
        <f>'1)交付申請書'!W38</f>
        <v>0</v>
      </c>
      <c r="X39" s="505"/>
      <c r="Y39" s="505"/>
      <c r="Z39" s="505"/>
      <c r="AA39" s="505"/>
      <c r="AB39" s="505"/>
      <c r="AC39" s="505"/>
      <c r="AD39" s="505"/>
      <c r="AE39" s="505"/>
      <c r="AF39" s="506"/>
      <c r="AG39" s="55" t="s">
        <v>43</v>
      </c>
    </row>
    <row r="40" spans="1:33" ht="18" customHeight="1">
      <c r="B40" s="293"/>
      <c r="C40" s="299" t="s">
        <v>20</v>
      </c>
      <c r="D40" s="300"/>
      <c r="E40" s="300"/>
      <c r="F40" s="301"/>
      <c r="G40" s="504">
        <f>'1)交付申請書'!G39</f>
        <v>0</v>
      </c>
      <c r="H40" s="505"/>
      <c r="I40" s="505"/>
      <c r="J40" s="505"/>
      <c r="K40" s="505"/>
      <c r="L40" s="505"/>
      <c r="M40" s="505"/>
      <c r="N40" s="505"/>
      <c r="O40" s="505"/>
      <c r="P40" s="506"/>
      <c r="R40" s="293"/>
      <c r="S40" s="299" t="s">
        <v>20</v>
      </c>
      <c r="T40" s="300"/>
      <c r="U40" s="300"/>
      <c r="V40" s="301"/>
      <c r="W40" s="504">
        <f>'1)交付申請書'!W39</f>
        <v>0</v>
      </c>
      <c r="X40" s="505"/>
      <c r="Y40" s="505"/>
      <c r="Z40" s="505"/>
      <c r="AA40" s="505"/>
      <c r="AB40" s="505"/>
      <c r="AC40" s="505"/>
      <c r="AD40" s="505"/>
      <c r="AE40" s="505"/>
      <c r="AF40" s="506"/>
      <c r="AG40" s="55" t="s">
        <v>43</v>
      </c>
    </row>
    <row r="41" spans="1:33" ht="18" customHeight="1">
      <c r="B41" s="293"/>
      <c r="C41" s="298" t="s">
        <v>26</v>
      </c>
      <c r="D41" s="298"/>
      <c r="E41" s="298"/>
      <c r="F41" s="298"/>
      <c r="G41" s="504">
        <f>'1)交付申請書'!G40</f>
        <v>0</v>
      </c>
      <c r="H41" s="505"/>
      <c r="I41" s="505"/>
      <c r="J41" s="505"/>
      <c r="K41" s="505"/>
      <c r="L41" s="505"/>
      <c r="M41" s="505"/>
      <c r="N41" s="505"/>
      <c r="O41" s="505"/>
      <c r="P41" s="506"/>
      <c r="R41" s="293"/>
      <c r="S41" s="298" t="s">
        <v>26</v>
      </c>
      <c r="T41" s="298"/>
      <c r="U41" s="298"/>
      <c r="V41" s="298"/>
      <c r="W41" s="504">
        <f>'1)交付申請書'!W40</f>
        <v>0</v>
      </c>
      <c r="X41" s="505"/>
      <c r="Y41" s="505"/>
      <c r="Z41" s="505"/>
      <c r="AA41" s="505"/>
      <c r="AB41" s="505"/>
      <c r="AC41" s="505"/>
      <c r="AD41" s="505"/>
      <c r="AE41" s="505"/>
      <c r="AF41" s="506"/>
      <c r="AG41" s="55" t="s">
        <v>43</v>
      </c>
    </row>
    <row r="42" spans="1:33" ht="18" customHeight="1">
      <c r="B42" s="293"/>
      <c r="C42" s="298" t="s">
        <v>21</v>
      </c>
      <c r="D42" s="298"/>
      <c r="E42" s="298"/>
      <c r="F42" s="298"/>
      <c r="G42" s="504">
        <f>'1)交付申請書'!G41</f>
        <v>0</v>
      </c>
      <c r="H42" s="505"/>
      <c r="I42" s="505"/>
      <c r="J42" s="505"/>
      <c r="K42" s="505"/>
      <c r="L42" s="505"/>
      <c r="M42" s="505"/>
      <c r="N42" s="505"/>
      <c r="O42" s="505"/>
      <c r="P42" s="506"/>
      <c r="R42" s="293"/>
      <c r="S42" s="298" t="s">
        <v>21</v>
      </c>
      <c r="T42" s="298"/>
      <c r="U42" s="298"/>
      <c r="V42" s="298"/>
      <c r="W42" s="504">
        <f>'1)交付申請書'!W41</f>
        <v>0</v>
      </c>
      <c r="X42" s="505"/>
      <c r="Y42" s="505"/>
      <c r="Z42" s="505"/>
      <c r="AA42" s="505"/>
      <c r="AB42" s="505"/>
      <c r="AC42" s="505"/>
      <c r="AD42" s="505"/>
      <c r="AE42" s="505"/>
      <c r="AF42" s="506"/>
      <c r="AG42" s="55" t="s">
        <v>43</v>
      </c>
    </row>
    <row r="43" spans="1:33" ht="18" customHeight="1">
      <c r="B43" s="293"/>
      <c r="C43" s="298" t="s">
        <v>23</v>
      </c>
      <c r="D43" s="298"/>
      <c r="E43" s="298"/>
      <c r="F43" s="298"/>
      <c r="G43" s="504">
        <f>'1)交付申請書'!G42</f>
        <v>0</v>
      </c>
      <c r="H43" s="505"/>
      <c r="I43" s="505"/>
      <c r="J43" s="505"/>
      <c r="K43" s="505"/>
      <c r="L43" s="505"/>
      <c r="M43" s="505"/>
      <c r="N43" s="505"/>
      <c r="O43" s="505"/>
      <c r="P43" s="506"/>
      <c r="R43" s="293"/>
      <c r="S43" s="298" t="s">
        <v>23</v>
      </c>
      <c r="T43" s="298"/>
      <c r="U43" s="298"/>
      <c r="V43" s="298"/>
      <c r="W43" s="504">
        <f>'1)交付申請書'!W42</f>
        <v>0</v>
      </c>
      <c r="X43" s="505"/>
      <c r="Y43" s="505"/>
      <c r="Z43" s="505"/>
      <c r="AA43" s="505"/>
      <c r="AB43" s="505"/>
      <c r="AC43" s="505"/>
      <c r="AD43" s="505"/>
      <c r="AE43" s="505"/>
      <c r="AF43" s="506"/>
      <c r="AG43" s="55" t="s">
        <v>43</v>
      </c>
    </row>
    <row r="44" spans="1:33" ht="18" customHeight="1">
      <c r="B44" s="294"/>
      <c r="C44" s="298" t="s">
        <v>22</v>
      </c>
      <c r="D44" s="298"/>
      <c r="E44" s="298"/>
      <c r="F44" s="298"/>
      <c r="G44" s="504">
        <f>'1)交付申請書'!G43</f>
        <v>0</v>
      </c>
      <c r="H44" s="505"/>
      <c r="I44" s="505"/>
      <c r="J44" s="505"/>
      <c r="K44" s="505"/>
      <c r="L44" s="505"/>
      <c r="M44" s="505"/>
      <c r="N44" s="505"/>
      <c r="O44" s="505"/>
      <c r="P44" s="506"/>
      <c r="R44" s="294"/>
      <c r="S44" s="298" t="s">
        <v>22</v>
      </c>
      <c r="T44" s="298"/>
      <c r="U44" s="298"/>
      <c r="V44" s="298"/>
      <c r="W44" s="504">
        <f>'1)交付申請書'!W43</f>
        <v>0</v>
      </c>
      <c r="X44" s="505"/>
      <c r="Y44" s="505"/>
      <c r="Z44" s="505"/>
      <c r="AA44" s="505"/>
      <c r="AB44" s="505"/>
      <c r="AC44" s="505"/>
      <c r="AD44" s="505"/>
      <c r="AE44" s="505"/>
      <c r="AF44" s="506"/>
      <c r="AG44" s="55" t="s">
        <v>43</v>
      </c>
    </row>
    <row r="46" spans="1:33" ht="18" customHeight="1">
      <c r="A46" s="55" t="s">
        <v>416</v>
      </c>
      <c r="B46" s="55" t="s">
        <v>417</v>
      </c>
      <c r="C46" s="55" t="s">
        <v>418</v>
      </c>
      <c r="D46" s="55" t="s">
        <v>411</v>
      </c>
      <c r="E46" s="55" t="s">
        <v>419</v>
      </c>
    </row>
    <row r="47" spans="1:33" ht="18" customHeight="1">
      <c r="A47" s="55">
        <f>X2</f>
        <v>0</v>
      </c>
      <c r="B47" s="55" t="e">
        <f>実績報告日</f>
        <v>#NAME?</v>
      </c>
      <c r="C47" s="55" t="e">
        <f>精算額</f>
        <v>#NAME?</v>
      </c>
      <c r="D47" s="55" t="str">
        <f>N25</f>
        <v>令和　年　月　日</v>
      </c>
      <c r="E47" s="55" t="str">
        <f>N26</f>
        <v>令和　年　月　日</v>
      </c>
    </row>
  </sheetData>
  <mergeCells count="42">
    <mergeCell ref="O21:U21"/>
    <mergeCell ref="X2:AF2"/>
    <mergeCell ref="X3:AF3"/>
    <mergeCell ref="X7:AD7"/>
    <mergeCell ref="O8:T8"/>
    <mergeCell ref="V8:AF8"/>
    <mergeCell ref="O9:T9"/>
    <mergeCell ref="V9:AF9"/>
    <mergeCell ref="O10:T10"/>
    <mergeCell ref="V10:AF10"/>
    <mergeCell ref="I13:AC13"/>
    <mergeCell ref="L16:M16"/>
    <mergeCell ref="O16:Q16"/>
    <mergeCell ref="B39:B44"/>
    <mergeCell ref="C39:F39"/>
    <mergeCell ref="G39:P39"/>
    <mergeCell ref="R39:R44"/>
    <mergeCell ref="S39:V39"/>
    <mergeCell ref="C42:F42"/>
    <mergeCell ref="G42:P42"/>
    <mergeCell ref="S42:V42"/>
    <mergeCell ref="C44:F44"/>
    <mergeCell ref="G44:P44"/>
    <mergeCell ref="S44:V44"/>
    <mergeCell ref="W44:AF44"/>
    <mergeCell ref="W39:AF39"/>
    <mergeCell ref="C40:F40"/>
    <mergeCell ref="G40:P40"/>
    <mergeCell ref="S40:V40"/>
    <mergeCell ref="W40:AF40"/>
    <mergeCell ref="C41:F41"/>
    <mergeCell ref="G41:P41"/>
    <mergeCell ref="S41:V41"/>
    <mergeCell ref="W41:AF41"/>
    <mergeCell ref="O23:U23"/>
    <mergeCell ref="N26:V26"/>
    <mergeCell ref="N25:V25"/>
    <mergeCell ref="W42:AF42"/>
    <mergeCell ref="C43:F43"/>
    <mergeCell ref="G43:P43"/>
    <mergeCell ref="S43:V43"/>
    <mergeCell ref="W43:AF43"/>
  </mergeCells>
  <phoneticPr fontId="5"/>
  <dataValidations count="1">
    <dataValidation imeMode="off" allowBlank="1" showInputMessage="1" showErrorMessage="1" sqref="D16 F16 O16 H16" xr:uid="{00000000-0002-0000-0F00-000000000000}"/>
  </dataValidations>
  <pageMargins left="0.70866141732283472" right="0.70866141732283472" top="0.74803149606299213" bottom="0.74803149606299213" header="0.31496062992125984" footer="0.31496062992125984"/>
  <pageSetup paperSize="9" scale="99" orientation="portrait" blackAndWhite="1"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7D3F0-4360-48CE-B53E-9AB55D2B76A5}">
  <sheetPr>
    <tabColor rgb="FF92D050"/>
    <pageSetUpPr fitToPage="1"/>
  </sheetPr>
  <dimension ref="A1:R76"/>
  <sheetViews>
    <sheetView showZeros="0" view="pageBreakPreview" zoomScale="55" zoomScaleNormal="55" zoomScaleSheetLayoutView="55" workbookViewId="0">
      <selection activeCell="E13" sqref="E13"/>
    </sheetView>
  </sheetViews>
  <sheetFormatPr defaultColWidth="8.88671875" defaultRowHeight="13.2"/>
  <cols>
    <col min="1" max="1" width="6.109375" style="35" customWidth="1"/>
    <col min="2" max="2" width="32.33203125" style="35" customWidth="1"/>
    <col min="3" max="3" width="24.44140625" style="35" customWidth="1"/>
    <col min="4" max="4" width="24.77734375" style="35" customWidth="1"/>
    <col min="5" max="5" width="17.44140625" style="35" customWidth="1"/>
    <col min="6" max="6" width="24.6640625" style="35" customWidth="1"/>
    <col min="7" max="8" width="17.109375" style="35" customWidth="1"/>
    <col min="9" max="9" width="17.21875" style="35" customWidth="1"/>
    <col min="10" max="18" width="17.109375" style="35" customWidth="1"/>
    <col min="19" max="252" width="8.88671875" style="35"/>
    <col min="253" max="253" width="6.109375" style="35" customWidth="1"/>
    <col min="254" max="254" width="14.21875" style="35" customWidth="1"/>
    <col min="255" max="255" width="48.109375" style="35" customWidth="1"/>
    <col min="256" max="256" width="28.33203125" style="35" customWidth="1"/>
    <col min="257" max="257" width="27.109375" style="35" customWidth="1"/>
    <col min="258" max="259" width="17.109375" style="35" customWidth="1"/>
    <col min="260" max="260" width="17.21875" style="35" customWidth="1"/>
    <col min="261" max="264" width="17.109375" style="35" customWidth="1"/>
    <col min="265" max="508" width="8.88671875" style="35"/>
    <col min="509" max="509" width="6.109375" style="35" customWidth="1"/>
    <col min="510" max="510" width="14.21875" style="35" customWidth="1"/>
    <col min="511" max="511" width="48.109375" style="35" customWidth="1"/>
    <col min="512" max="512" width="28.33203125" style="35" customWidth="1"/>
    <col min="513" max="513" width="27.109375" style="35" customWidth="1"/>
    <col min="514" max="515" width="17.109375" style="35" customWidth="1"/>
    <col min="516" max="516" width="17.21875" style="35" customWidth="1"/>
    <col min="517" max="520" width="17.109375" style="35" customWidth="1"/>
    <col min="521" max="764" width="8.88671875" style="35"/>
    <col min="765" max="765" width="6.109375" style="35" customWidth="1"/>
    <col min="766" max="766" width="14.21875" style="35" customWidth="1"/>
    <col min="767" max="767" width="48.109375" style="35" customWidth="1"/>
    <col min="768" max="768" width="28.33203125" style="35" customWidth="1"/>
    <col min="769" max="769" width="27.109375" style="35" customWidth="1"/>
    <col min="770" max="771" width="17.109375" style="35" customWidth="1"/>
    <col min="772" max="772" width="17.21875" style="35" customWidth="1"/>
    <col min="773" max="776" width="17.109375" style="35" customWidth="1"/>
    <col min="777" max="1020" width="8.88671875" style="35"/>
    <col min="1021" max="1021" width="6.109375" style="35" customWidth="1"/>
    <col min="1022" max="1022" width="14.21875" style="35" customWidth="1"/>
    <col min="1023" max="1023" width="48.109375" style="35" customWidth="1"/>
    <col min="1024" max="1024" width="28.33203125" style="35" customWidth="1"/>
    <col min="1025" max="1025" width="27.109375" style="35" customWidth="1"/>
    <col min="1026" max="1027" width="17.109375" style="35" customWidth="1"/>
    <col min="1028" max="1028" width="17.21875" style="35" customWidth="1"/>
    <col min="1029" max="1032" width="17.109375" style="35" customWidth="1"/>
    <col min="1033" max="1276" width="8.88671875" style="35"/>
    <col min="1277" max="1277" width="6.109375" style="35" customWidth="1"/>
    <col min="1278" max="1278" width="14.21875" style="35" customWidth="1"/>
    <col min="1279" max="1279" width="48.109375" style="35" customWidth="1"/>
    <col min="1280" max="1280" width="28.33203125" style="35" customWidth="1"/>
    <col min="1281" max="1281" width="27.109375" style="35" customWidth="1"/>
    <col min="1282" max="1283" width="17.109375" style="35" customWidth="1"/>
    <col min="1284" max="1284" width="17.21875" style="35" customWidth="1"/>
    <col min="1285" max="1288" width="17.109375" style="35" customWidth="1"/>
    <col min="1289" max="1532" width="8.88671875" style="35"/>
    <col min="1533" max="1533" width="6.109375" style="35" customWidth="1"/>
    <col min="1534" max="1534" width="14.21875" style="35" customWidth="1"/>
    <col min="1535" max="1535" width="48.109375" style="35" customWidth="1"/>
    <col min="1536" max="1536" width="28.33203125" style="35" customWidth="1"/>
    <col min="1537" max="1537" width="27.109375" style="35" customWidth="1"/>
    <col min="1538" max="1539" width="17.109375" style="35" customWidth="1"/>
    <col min="1540" max="1540" width="17.21875" style="35" customWidth="1"/>
    <col min="1541" max="1544" width="17.109375" style="35" customWidth="1"/>
    <col min="1545" max="1788" width="8.88671875" style="35"/>
    <col min="1789" max="1789" width="6.109375" style="35" customWidth="1"/>
    <col min="1790" max="1790" width="14.21875" style="35" customWidth="1"/>
    <col min="1791" max="1791" width="48.109375" style="35" customWidth="1"/>
    <col min="1792" max="1792" width="28.33203125" style="35" customWidth="1"/>
    <col min="1793" max="1793" width="27.109375" style="35" customWidth="1"/>
    <col min="1794" max="1795" width="17.109375" style="35" customWidth="1"/>
    <col min="1796" max="1796" width="17.21875" style="35" customWidth="1"/>
    <col min="1797" max="1800" width="17.109375" style="35" customWidth="1"/>
    <col min="1801" max="2044" width="8.88671875" style="35"/>
    <col min="2045" max="2045" width="6.109375" style="35" customWidth="1"/>
    <col min="2046" max="2046" width="14.21875" style="35" customWidth="1"/>
    <col min="2047" max="2047" width="48.109375" style="35" customWidth="1"/>
    <col min="2048" max="2048" width="28.33203125" style="35" customWidth="1"/>
    <col min="2049" max="2049" width="27.109375" style="35" customWidth="1"/>
    <col min="2050" max="2051" width="17.109375" style="35" customWidth="1"/>
    <col min="2052" max="2052" width="17.21875" style="35" customWidth="1"/>
    <col min="2053" max="2056" width="17.109375" style="35" customWidth="1"/>
    <col min="2057" max="2300" width="8.88671875" style="35"/>
    <col min="2301" max="2301" width="6.109375" style="35" customWidth="1"/>
    <col min="2302" max="2302" width="14.21875" style="35" customWidth="1"/>
    <col min="2303" max="2303" width="48.109375" style="35" customWidth="1"/>
    <col min="2304" max="2304" width="28.33203125" style="35" customWidth="1"/>
    <col min="2305" max="2305" width="27.109375" style="35" customWidth="1"/>
    <col min="2306" max="2307" width="17.109375" style="35" customWidth="1"/>
    <col min="2308" max="2308" width="17.21875" style="35" customWidth="1"/>
    <col min="2309" max="2312" width="17.109375" style="35" customWidth="1"/>
    <col min="2313" max="2556" width="8.88671875" style="35"/>
    <col min="2557" max="2557" width="6.109375" style="35" customWidth="1"/>
    <col min="2558" max="2558" width="14.21875" style="35" customWidth="1"/>
    <col min="2559" max="2559" width="48.109375" style="35" customWidth="1"/>
    <col min="2560" max="2560" width="28.33203125" style="35" customWidth="1"/>
    <col min="2561" max="2561" width="27.109375" style="35" customWidth="1"/>
    <col min="2562" max="2563" width="17.109375" style="35" customWidth="1"/>
    <col min="2564" max="2564" width="17.21875" style="35" customWidth="1"/>
    <col min="2565" max="2568" width="17.109375" style="35" customWidth="1"/>
    <col min="2569" max="2812" width="8.88671875" style="35"/>
    <col min="2813" max="2813" width="6.109375" style="35" customWidth="1"/>
    <col min="2814" max="2814" width="14.21875" style="35" customWidth="1"/>
    <col min="2815" max="2815" width="48.109375" style="35" customWidth="1"/>
    <col min="2816" max="2816" width="28.33203125" style="35" customWidth="1"/>
    <col min="2817" max="2817" width="27.109375" style="35" customWidth="1"/>
    <col min="2818" max="2819" width="17.109375" style="35" customWidth="1"/>
    <col min="2820" max="2820" width="17.21875" style="35" customWidth="1"/>
    <col min="2821" max="2824" width="17.109375" style="35" customWidth="1"/>
    <col min="2825" max="3068" width="8.88671875" style="35"/>
    <col min="3069" max="3069" width="6.109375" style="35" customWidth="1"/>
    <col min="3070" max="3070" width="14.21875" style="35" customWidth="1"/>
    <col min="3071" max="3071" width="48.109375" style="35" customWidth="1"/>
    <col min="3072" max="3072" width="28.33203125" style="35" customWidth="1"/>
    <col min="3073" max="3073" width="27.109375" style="35" customWidth="1"/>
    <col min="3074" max="3075" width="17.109375" style="35" customWidth="1"/>
    <col min="3076" max="3076" width="17.21875" style="35" customWidth="1"/>
    <col min="3077" max="3080" width="17.109375" style="35" customWidth="1"/>
    <col min="3081" max="3324" width="8.88671875" style="35"/>
    <col min="3325" max="3325" width="6.109375" style="35" customWidth="1"/>
    <col min="3326" max="3326" width="14.21875" style="35" customWidth="1"/>
    <col min="3327" max="3327" width="48.109375" style="35" customWidth="1"/>
    <col min="3328" max="3328" width="28.33203125" style="35" customWidth="1"/>
    <col min="3329" max="3329" width="27.109375" style="35" customWidth="1"/>
    <col min="3330" max="3331" width="17.109375" style="35" customWidth="1"/>
    <col min="3332" max="3332" width="17.21875" style="35" customWidth="1"/>
    <col min="3333" max="3336" width="17.109375" style="35" customWidth="1"/>
    <col min="3337" max="3580" width="8.88671875" style="35"/>
    <col min="3581" max="3581" width="6.109375" style="35" customWidth="1"/>
    <col min="3582" max="3582" width="14.21875" style="35" customWidth="1"/>
    <col min="3583" max="3583" width="48.109375" style="35" customWidth="1"/>
    <col min="3584" max="3584" width="28.33203125" style="35" customWidth="1"/>
    <col min="3585" max="3585" width="27.109375" style="35" customWidth="1"/>
    <col min="3586" max="3587" width="17.109375" style="35" customWidth="1"/>
    <col min="3588" max="3588" width="17.21875" style="35" customWidth="1"/>
    <col min="3589" max="3592" width="17.109375" style="35" customWidth="1"/>
    <col min="3593" max="3836" width="8.88671875" style="35"/>
    <col min="3837" max="3837" width="6.109375" style="35" customWidth="1"/>
    <col min="3838" max="3838" width="14.21875" style="35" customWidth="1"/>
    <col min="3839" max="3839" width="48.109375" style="35" customWidth="1"/>
    <col min="3840" max="3840" width="28.33203125" style="35" customWidth="1"/>
    <col min="3841" max="3841" width="27.109375" style="35" customWidth="1"/>
    <col min="3842" max="3843" width="17.109375" style="35" customWidth="1"/>
    <col min="3844" max="3844" width="17.21875" style="35" customWidth="1"/>
    <col min="3845" max="3848" width="17.109375" style="35" customWidth="1"/>
    <col min="3849" max="4092" width="8.88671875" style="35"/>
    <col min="4093" max="4093" width="6.109375" style="35" customWidth="1"/>
    <col min="4094" max="4094" width="14.21875" style="35" customWidth="1"/>
    <col min="4095" max="4095" width="48.109375" style="35" customWidth="1"/>
    <col min="4096" max="4096" width="28.33203125" style="35" customWidth="1"/>
    <col min="4097" max="4097" width="27.109375" style="35" customWidth="1"/>
    <col min="4098" max="4099" width="17.109375" style="35" customWidth="1"/>
    <col min="4100" max="4100" width="17.21875" style="35" customWidth="1"/>
    <col min="4101" max="4104" width="17.109375" style="35" customWidth="1"/>
    <col min="4105" max="4348" width="8.88671875" style="35"/>
    <col min="4349" max="4349" width="6.109375" style="35" customWidth="1"/>
    <col min="4350" max="4350" width="14.21875" style="35" customWidth="1"/>
    <col min="4351" max="4351" width="48.109375" style="35" customWidth="1"/>
    <col min="4352" max="4352" width="28.33203125" style="35" customWidth="1"/>
    <col min="4353" max="4353" width="27.109375" style="35" customWidth="1"/>
    <col min="4354" max="4355" width="17.109375" style="35" customWidth="1"/>
    <col min="4356" max="4356" width="17.21875" style="35" customWidth="1"/>
    <col min="4357" max="4360" width="17.109375" style="35" customWidth="1"/>
    <col min="4361" max="4604" width="8.88671875" style="35"/>
    <col min="4605" max="4605" width="6.109375" style="35" customWidth="1"/>
    <col min="4606" max="4606" width="14.21875" style="35" customWidth="1"/>
    <col min="4607" max="4607" width="48.109375" style="35" customWidth="1"/>
    <col min="4608" max="4608" width="28.33203125" style="35" customWidth="1"/>
    <col min="4609" max="4609" width="27.109375" style="35" customWidth="1"/>
    <col min="4610" max="4611" width="17.109375" style="35" customWidth="1"/>
    <col min="4612" max="4612" width="17.21875" style="35" customWidth="1"/>
    <col min="4613" max="4616" width="17.109375" style="35" customWidth="1"/>
    <col min="4617" max="4860" width="8.88671875" style="35"/>
    <col min="4861" max="4861" width="6.109375" style="35" customWidth="1"/>
    <col min="4862" max="4862" width="14.21875" style="35" customWidth="1"/>
    <col min="4863" max="4863" width="48.109375" style="35" customWidth="1"/>
    <col min="4864" max="4864" width="28.33203125" style="35" customWidth="1"/>
    <col min="4865" max="4865" width="27.109375" style="35" customWidth="1"/>
    <col min="4866" max="4867" width="17.109375" style="35" customWidth="1"/>
    <col min="4868" max="4868" width="17.21875" style="35" customWidth="1"/>
    <col min="4869" max="4872" width="17.109375" style="35" customWidth="1"/>
    <col min="4873" max="5116" width="8.88671875" style="35"/>
    <col min="5117" max="5117" width="6.109375" style="35" customWidth="1"/>
    <col min="5118" max="5118" width="14.21875" style="35" customWidth="1"/>
    <col min="5119" max="5119" width="48.109375" style="35" customWidth="1"/>
    <col min="5120" max="5120" width="28.33203125" style="35" customWidth="1"/>
    <col min="5121" max="5121" width="27.109375" style="35" customWidth="1"/>
    <col min="5122" max="5123" width="17.109375" style="35" customWidth="1"/>
    <col min="5124" max="5124" width="17.21875" style="35" customWidth="1"/>
    <col min="5125" max="5128" width="17.109375" style="35" customWidth="1"/>
    <col min="5129" max="5372" width="8.88671875" style="35"/>
    <col min="5373" max="5373" width="6.109375" style="35" customWidth="1"/>
    <col min="5374" max="5374" width="14.21875" style="35" customWidth="1"/>
    <col min="5375" max="5375" width="48.109375" style="35" customWidth="1"/>
    <col min="5376" max="5376" width="28.33203125" style="35" customWidth="1"/>
    <col min="5377" max="5377" width="27.109375" style="35" customWidth="1"/>
    <col min="5378" max="5379" width="17.109375" style="35" customWidth="1"/>
    <col min="5380" max="5380" width="17.21875" style="35" customWidth="1"/>
    <col min="5381" max="5384" width="17.109375" style="35" customWidth="1"/>
    <col min="5385" max="5628" width="8.88671875" style="35"/>
    <col min="5629" max="5629" width="6.109375" style="35" customWidth="1"/>
    <col min="5630" max="5630" width="14.21875" style="35" customWidth="1"/>
    <col min="5631" max="5631" width="48.109375" style="35" customWidth="1"/>
    <col min="5632" max="5632" width="28.33203125" style="35" customWidth="1"/>
    <col min="5633" max="5633" width="27.109375" style="35" customWidth="1"/>
    <col min="5634" max="5635" width="17.109375" style="35" customWidth="1"/>
    <col min="5636" max="5636" width="17.21875" style="35" customWidth="1"/>
    <col min="5637" max="5640" width="17.109375" style="35" customWidth="1"/>
    <col min="5641" max="5884" width="8.88671875" style="35"/>
    <col min="5885" max="5885" width="6.109375" style="35" customWidth="1"/>
    <col min="5886" max="5886" width="14.21875" style="35" customWidth="1"/>
    <col min="5887" max="5887" width="48.109375" style="35" customWidth="1"/>
    <col min="5888" max="5888" width="28.33203125" style="35" customWidth="1"/>
    <col min="5889" max="5889" width="27.109375" style="35" customWidth="1"/>
    <col min="5890" max="5891" width="17.109375" style="35" customWidth="1"/>
    <col min="5892" max="5892" width="17.21875" style="35" customWidth="1"/>
    <col min="5893" max="5896" width="17.109375" style="35" customWidth="1"/>
    <col min="5897" max="6140" width="8.88671875" style="35"/>
    <col min="6141" max="6141" width="6.109375" style="35" customWidth="1"/>
    <col min="6142" max="6142" width="14.21875" style="35" customWidth="1"/>
    <col min="6143" max="6143" width="48.109375" style="35" customWidth="1"/>
    <col min="6144" max="6144" width="28.33203125" style="35" customWidth="1"/>
    <col min="6145" max="6145" width="27.109375" style="35" customWidth="1"/>
    <col min="6146" max="6147" width="17.109375" style="35" customWidth="1"/>
    <col min="6148" max="6148" width="17.21875" style="35" customWidth="1"/>
    <col min="6149" max="6152" width="17.109375" style="35" customWidth="1"/>
    <col min="6153" max="6396" width="8.88671875" style="35"/>
    <col min="6397" max="6397" width="6.109375" style="35" customWidth="1"/>
    <col min="6398" max="6398" width="14.21875" style="35" customWidth="1"/>
    <col min="6399" max="6399" width="48.109375" style="35" customWidth="1"/>
    <col min="6400" max="6400" width="28.33203125" style="35" customWidth="1"/>
    <col min="6401" max="6401" width="27.109375" style="35" customWidth="1"/>
    <col min="6402" max="6403" width="17.109375" style="35" customWidth="1"/>
    <col min="6404" max="6404" width="17.21875" style="35" customWidth="1"/>
    <col min="6405" max="6408" width="17.109375" style="35" customWidth="1"/>
    <col min="6409" max="6652" width="8.88671875" style="35"/>
    <col min="6653" max="6653" width="6.109375" style="35" customWidth="1"/>
    <col min="6654" max="6654" width="14.21875" style="35" customWidth="1"/>
    <col min="6655" max="6655" width="48.109375" style="35" customWidth="1"/>
    <col min="6656" max="6656" width="28.33203125" style="35" customWidth="1"/>
    <col min="6657" max="6657" width="27.109375" style="35" customWidth="1"/>
    <col min="6658" max="6659" width="17.109375" style="35" customWidth="1"/>
    <col min="6660" max="6660" width="17.21875" style="35" customWidth="1"/>
    <col min="6661" max="6664" width="17.109375" style="35" customWidth="1"/>
    <col min="6665" max="6908" width="8.88671875" style="35"/>
    <col min="6909" max="6909" width="6.109375" style="35" customWidth="1"/>
    <col min="6910" max="6910" width="14.21875" style="35" customWidth="1"/>
    <col min="6911" max="6911" width="48.109375" style="35" customWidth="1"/>
    <col min="6912" max="6912" width="28.33203125" style="35" customWidth="1"/>
    <col min="6913" max="6913" width="27.109375" style="35" customWidth="1"/>
    <col min="6914" max="6915" width="17.109375" style="35" customWidth="1"/>
    <col min="6916" max="6916" width="17.21875" style="35" customWidth="1"/>
    <col min="6917" max="6920" width="17.109375" style="35" customWidth="1"/>
    <col min="6921" max="7164" width="8.88671875" style="35"/>
    <col min="7165" max="7165" width="6.109375" style="35" customWidth="1"/>
    <col min="7166" max="7166" width="14.21875" style="35" customWidth="1"/>
    <col min="7167" max="7167" width="48.109375" style="35" customWidth="1"/>
    <col min="7168" max="7168" width="28.33203125" style="35" customWidth="1"/>
    <col min="7169" max="7169" width="27.109375" style="35" customWidth="1"/>
    <col min="7170" max="7171" width="17.109375" style="35" customWidth="1"/>
    <col min="7172" max="7172" width="17.21875" style="35" customWidth="1"/>
    <col min="7173" max="7176" width="17.109375" style="35" customWidth="1"/>
    <col min="7177" max="7420" width="8.88671875" style="35"/>
    <col min="7421" max="7421" width="6.109375" style="35" customWidth="1"/>
    <col min="7422" max="7422" width="14.21875" style="35" customWidth="1"/>
    <col min="7423" max="7423" width="48.109375" style="35" customWidth="1"/>
    <col min="7424" max="7424" width="28.33203125" style="35" customWidth="1"/>
    <col min="7425" max="7425" width="27.109375" style="35" customWidth="1"/>
    <col min="7426" max="7427" width="17.109375" style="35" customWidth="1"/>
    <col min="7428" max="7428" width="17.21875" style="35" customWidth="1"/>
    <col min="7429" max="7432" width="17.109375" style="35" customWidth="1"/>
    <col min="7433" max="7676" width="8.88671875" style="35"/>
    <col min="7677" max="7677" width="6.109375" style="35" customWidth="1"/>
    <col min="7678" max="7678" width="14.21875" style="35" customWidth="1"/>
    <col min="7679" max="7679" width="48.109375" style="35" customWidth="1"/>
    <col min="7680" max="7680" width="28.33203125" style="35" customWidth="1"/>
    <col min="7681" max="7681" width="27.109375" style="35" customWidth="1"/>
    <col min="7682" max="7683" width="17.109375" style="35" customWidth="1"/>
    <col min="7684" max="7684" width="17.21875" style="35" customWidth="1"/>
    <col min="7685" max="7688" width="17.109375" style="35" customWidth="1"/>
    <col min="7689" max="7932" width="8.88671875" style="35"/>
    <col min="7933" max="7933" width="6.109375" style="35" customWidth="1"/>
    <col min="7934" max="7934" width="14.21875" style="35" customWidth="1"/>
    <col min="7935" max="7935" width="48.109375" style="35" customWidth="1"/>
    <col min="7936" max="7936" width="28.33203125" style="35" customWidth="1"/>
    <col min="7937" max="7937" width="27.109375" style="35" customWidth="1"/>
    <col min="7938" max="7939" width="17.109375" style="35" customWidth="1"/>
    <col min="7940" max="7940" width="17.21875" style="35" customWidth="1"/>
    <col min="7941" max="7944" width="17.109375" style="35" customWidth="1"/>
    <col min="7945" max="8188" width="8.88671875" style="35"/>
    <col min="8189" max="8189" width="6.109375" style="35" customWidth="1"/>
    <col min="8190" max="8190" width="14.21875" style="35" customWidth="1"/>
    <col min="8191" max="8191" width="48.109375" style="35" customWidth="1"/>
    <col min="8192" max="8192" width="28.33203125" style="35" customWidth="1"/>
    <col min="8193" max="8193" width="27.109375" style="35" customWidth="1"/>
    <col min="8194" max="8195" width="17.109375" style="35" customWidth="1"/>
    <col min="8196" max="8196" width="17.21875" style="35" customWidth="1"/>
    <col min="8197" max="8200" width="17.109375" style="35" customWidth="1"/>
    <col min="8201" max="8444" width="8.88671875" style="35"/>
    <col min="8445" max="8445" width="6.109375" style="35" customWidth="1"/>
    <col min="8446" max="8446" width="14.21875" style="35" customWidth="1"/>
    <col min="8447" max="8447" width="48.109375" style="35" customWidth="1"/>
    <col min="8448" max="8448" width="28.33203125" style="35" customWidth="1"/>
    <col min="8449" max="8449" width="27.109375" style="35" customWidth="1"/>
    <col min="8450" max="8451" width="17.109375" style="35" customWidth="1"/>
    <col min="8452" max="8452" width="17.21875" style="35" customWidth="1"/>
    <col min="8453" max="8456" width="17.109375" style="35" customWidth="1"/>
    <col min="8457" max="8700" width="8.88671875" style="35"/>
    <col min="8701" max="8701" width="6.109375" style="35" customWidth="1"/>
    <col min="8702" max="8702" width="14.21875" style="35" customWidth="1"/>
    <col min="8703" max="8703" width="48.109375" style="35" customWidth="1"/>
    <col min="8704" max="8704" width="28.33203125" style="35" customWidth="1"/>
    <col min="8705" max="8705" width="27.109375" style="35" customWidth="1"/>
    <col min="8706" max="8707" width="17.109375" style="35" customWidth="1"/>
    <col min="8708" max="8708" width="17.21875" style="35" customWidth="1"/>
    <col min="8709" max="8712" width="17.109375" style="35" customWidth="1"/>
    <col min="8713" max="8956" width="8.88671875" style="35"/>
    <col min="8957" max="8957" width="6.109375" style="35" customWidth="1"/>
    <col min="8958" max="8958" width="14.21875" style="35" customWidth="1"/>
    <col min="8959" max="8959" width="48.109375" style="35" customWidth="1"/>
    <col min="8960" max="8960" width="28.33203125" style="35" customWidth="1"/>
    <col min="8961" max="8961" width="27.109375" style="35" customWidth="1"/>
    <col min="8962" max="8963" width="17.109375" style="35" customWidth="1"/>
    <col min="8964" max="8964" width="17.21875" style="35" customWidth="1"/>
    <col min="8965" max="8968" width="17.109375" style="35" customWidth="1"/>
    <col min="8969" max="9212" width="8.88671875" style="35"/>
    <col min="9213" max="9213" width="6.109375" style="35" customWidth="1"/>
    <col min="9214" max="9214" width="14.21875" style="35" customWidth="1"/>
    <col min="9215" max="9215" width="48.109375" style="35" customWidth="1"/>
    <col min="9216" max="9216" width="28.33203125" style="35" customWidth="1"/>
    <col min="9217" max="9217" width="27.109375" style="35" customWidth="1"/>
    <col min="9218" max="9219" width="17.109375" style="35" customWidth="1"/>
    <col min="9220" max="9220" width="17.21875" style="35" customWidth="1"/>
    <col min="9221" max="9224" width="17.109375" style="35" customWidth="1"/>
    <col min="9225" max="9468" width="8.88671875" style="35"/>
    <col min="9469" max="9469" width="6.109375" style="35" customWidth="1"/>
    <col min="9470" max="9470" width="14.21875" style="35" customWidth="1"/>
    <col min="9471" max="9471" width="48.109375" style="35" customWidth="1"/>
    <col min="9472" max="9472" width="28.33203125" style="35" customWidth="1"/>
    <col min="9473" max="9473" width="27.109375" style="35" customWidth="1"/>
    <col min="9474" max="9475" width="17.109375" style="35" customWidth="1"/>
    <col min="9476" max="9476" width="17.21875" style="35" customWidth="1"/>
    <col min="9477" max="9480" width="17.109375" style="35" customWidth="1"/>
    <col min="9481" max="9724" width="8.88671875" style="35"/>
    <col min="9725" max="9725" width="6.109375" style="35" customWidth="1"/>
    <col min="9726" max="9726" width="14.21875" style="35" customWidth="1"/>
    <col min="9727" max="9727" width="48.109375" style="35" customWidth="1"/>
    <col min="9728" max="9728" width="28.33203125" style="35" customWidth="1"/>
    <col min="9729" max="9729" width="27.109375" style="35" customWidth="1"/>
    <col min="9730" max="9731" width="17.109375" style="35" customWidth="1"/>
    <col min="9732" max="9732" width="17.21875" style="35" customWidth="1"/>
    <col min="9733" max="9736" width="17.109375" style="35" customWidth="1"/>
    <col min="9737" max="9980" width="8.88671875" style="35"/>
    <col min="9981" max="9981" width="6.109375" style="35" customWidth="1"/>
    <col min="9982" max="9982" width="14.21875" style="35" customWidth="1"/>
    <col min="9983" max="9983" width="48.109375" style="35" customWidth="1"/>
    <col min="9984" max="9984" width="28.33203125" style="35" customWidth="1"/>
    <col min="9985" max="9985" width="27.109375" style="35" customWidth="1"/>
    <col min="9986" max="9987" width="17.109375" style="35" customWidth="1"/>
    <col min="9988" max="9988" width="17.21875" style="35" customWidth="1"/>
    <col min="9989" max="9992" width="17.109375" style="35" customWidth="1"/>
    <col min="9993" max="10236" width="8.88671875" style="35"/>
    <col min="10237" max="10237" width="6.109375" style="35" customWidth="1"/>
    <col min="10238" max="10238" width="14.21875" style="35" customWidth="1"/>
    <col min="10239" max="10239" width="48.109375" style="35" customWidth="1"/>
    <col min="10240" max="10240" width="28.33203125" style="35" customWidth="1"/>
    <col min="10241" max="10241" width="27.109375" style="35" customWidth="1"/>
    <col min="10242" max="10243" width="17.109375" style="35" customWidth="1"/>
    <col min="10244" max="10244" width="17.21875" style="35" customWidth="1"/>
    <col min="10245" max="10248" width="17.109375" style="35" customWidth="1"/>
    <col min="10249" max="10492" width="8.88671875" style="35"/>
    <col min="10493" max="10493" width="6.109375" style="35" customWidth="1"/>
    <col min="10494" max="10494" width="14.21875" style="35" customWidth="1"/>
    <col min="10495" max="10495" width="48.109375" style="35" customWidth="1"/>
    <col min="10496" max="10496" width="28.33203125" style="35" customWidth="1"/>
    <col min="10497" max="10497" width="27.109375" style="35" customWidth="1"/>
    <col min="10498" max="10499" width="17.109375" style="35" customWidth="1"/>
    <col min="10500" max="10500" width="17.21875" style="35" customWidth="1"/>
    <col min="10501" max="10504" width="17.109375" style="35" customWidth="1"/>
    <col min="10505" max="10748" width="8.88671875" style="35"/>
    <col min="10749" max="10749" width="6.109375" style="35" customWidth="1"/>
    <col min="10750" max="10750" width="14.21875" style="35" customWidth="1"/>
    <col min="10751" max="10751" width="48.109375" style="35" customWidth="1"/>
    <col min="10752" max="10752" width="28.33203125" style="35" customWidth="1"/>
    <col min="10753" max="10753" width="27.109375" style="35" customWidth="1"/>
    <col min="10754" max="10755" width="17.109375" style="35" customWidth="1"/>
    <col min="10756" max="10756" width="17.21875" style="35" customWidth="1"/>
    <col min="10757" max="10760" width="17.109375" style="35" customWidth="1"/>
    <col min="10761" max="11004" width="8.88671875" style="35"/>
    <col min="11005" max="11005" width="6.109375" style="35" customWidth="1"/>
    <col min="11006" max="11006" width="14.21875" style="35" customWidth="1"/>
    <col min="11007" max="11007" width="48.109375" style="35" customWidth="1"/>
    <col min="11008" max="11008" width="28.33203125" style="35" customWidth="1"/>
    <col min="11009" max="11009" width="27.109375" style="35" customWidth="1"/>
    <col min="11010" max="11011" width="17.109375" style="35" customWidth="1"/>
    <col min="11012" max="11012" width="17.21875" style="35" customWidth="1"/>
    <col min="11013" max="11016" width="17.109375" style="35" customWidth="1"/>
    <col min="11017" max="11260" width="8.88671875" style="35"/>
    <col min="11261" max="11261" width="6.109375" style="35" customWidth="1"/>
    <col min="11262" max="11262" width="14.21875" style="35" customWidth="1"/>
    <col min="11263" max="11263" width="48.109375" style="35" customWidth="1"/>
    <col min="11264" max="11264" width="28.33203125" style="35" customWidth="1"/>
    <col min="11265" max="11265" width="27.109375" style="35" customWidth="1"/>
    <col min="11266" max="11267" width="17.109375" style="35" customWidth="1"/>
    <col min="11268" max="11268" width="17.21875" style="35" customWidth="1"/>
    <col min="11269" max="11272" width="17.109375" style="35" customWidth="1"/>
    <col min="11273" max="11516" width="8.88671875" style="35"/>
    <col min="11517" max="11517" width="6.109375" style="35" customWidth="1"/>
    <col min="11518" max="11518" width="14.21875" style="35" customWidth="1"/>
    <col min="11519" max="11519" width="48.109375" style="35" customWidth="1"/>
    <col min="11520" max="11520" width="28.33203125" style="35" customWidth="1"/>
    <col min="11521" max="11521" width="27.109375" style="35" customWidth="1"/>
    <col min="11522" max="11523" width="17.109375" style="35" customWidth="1"/>
    <col min="11524" max="11524" width="17.21875" style="35" customWidth="1"/>
    <col min="11525" max="11528" width="17.109375" style="35" customWidth="1"/>
    <col min="11529" max="11772" width="8.88671875" style="35"/>
    <col min="11773" max="11773" width="6.109375" style="35" customWidth="1"/>
    <col min="11774" max="11774" width="14.21875" style="35" customWidth="1"/>
    <col min="11775" max="11775" width="48.109375" style="35" customWidth="1"/>
    <col min="11776" max="11776" width="28.33203125" style="35" customWidth="1"/>
    <col min="11777" max="11777" width="27.109375" style="35" customWidth="1"/>
    <col min="11778" max="11779" width="17.109375" style="35" customWidth="1"/>
    <col min="11780" max="11780" width="17.21875" style="35" customWidth="1"/>
    <col min="11781" max="11784" width="17.109375" style="35" customWidth="1"/>
    <col min="11785" max="12028" width="8.88671875" style="35"/>
    <col min="12029" max="12029" width="6.109375" style="35" customWidth="1"/>
    <col min="12030" max="12030" width="14.21875" style="35" customWidth="1"/>
    <col min="12031" max="12031" width="48.109375" style="35" customWidth="1"/>
    <col min="12032" max="12032" width="28.33203125" style="35" customWidth="1"/>
    <col min="12033" max="12033" width="27.109375" style="35" customWidth="1"/>
    <col min="12034" max="12035" width="17.109375" style="35" customWidth="1"/>
    <col min="12036" max="12036" width="17.21875" style="35" customWidth="1"/>
    <col min="12037" max="12040" width="17.109375" style="35" customWidth="1"/>
    <col min="12041" max="12284" width="8.88671875" style="35"/>
    <col min="12285" max="12285" width="6.109375" style="35" customWidth="1"/>
    <col min="12286" max="12286" width="14.21875" style="35" customWidth="1"/>
    <col min="12287" max="12287" width="48.109375" style="35" customWidth="1"/>
    <col min="12288" max="12288" width="28.33203125" style="35" customWidth="1"/>
    <col min="12289" max="12289" width="27.109375" style="35" customWidth="1"/>
    <col min="12290" max="12291" width="17.109375" style="35" customWidth="1"/>
    <col min="12292" max="12292" width="17.21875" style="35" customWidth="1"/>
    <col min="12293" max="12296" width="17.109375" style="35" customWidth="1"/>
    <col min="12297" max="12540" width="8.88671875" style="35"/>
    <col min="12541" max="12541" width="6.109375" style="35" customWidth="1"/>
    <col min="12542" max="12542" width="14.21875" style="35" customWidth="1"/>
    <col min="12543" max="12543" width="48.109375" style="35" customWidth="1"/>
    <col min="12544" max="12544" width="28.33203125" style="35" customWidth="1"/>
    <col min="12545" max="12545" width="27.109375" style="35" customWidth="1"/>
    <col min="12546" max="12547" width="17.109375" style="35" customWidth="1"/>
    <col min="12548" max="12548" width="17.21875" style="35" customWidth="1"/>
    <col min="12549" max="12552" width="17.109375" style="35" customWidth="1"/>
    <col min="12553" max="12796" width="8.88671875" style="35"/>
    <col min="12797" max="12797" width="6.109375" style="35" customWidth="1"/>
    <col min="12798" max="12798" width="14.21875" style="35" customWidth="1"/>
    <col min="12799" max="12799" width="48.109375" style="35" customWidth="1"/>
    <col min="12800" max="12800" width="28.33203125" style="35" customWidth="1"/>
    <col min="12801" max="12801" width="27.109375" style="35" customWidth="1"/>
    <col min="12802" max="12803" width="17.109375" style="35" customWidth="1"/>
    <col min="12804" max="12804" width="17.21875" style="35" customWidth="1"/>
    <col min="12805" max="12808" width="17.109375" style="35" customWidth="1"/>
    <col min="12809" max="13052" width="8.88671875" style="35"/>
    <col min="13053" max="13053" width="6.109375" style="35" customWidth="1"/>
    <col min="13054" max="13054" width="14.21875" style="35" customWidth="1"/>
    <col min="13055" max="13055" width="48.109375" style="35" customWidth="1"/>
    <col min="13056" max="13056" width="28.33203125" style="35" customWidth="1"/>
    <col min="13057" max="13057" width="27.109375" style="35" customWidth="1"/>
    <col min="13058" max="13059" width="17.109375" style="35" customWidth="1"/>
    <col min="13060" max="13060" width="17.21875" style="35" customWidth="1"/>
    <col min="13061" max="13064" width="17.109375" style="35" customWidth="1"/>
    <col min="13065" max="13308" width="8.88671875" style="35"/>
    <col min="13309" max="13309" width="6.109375" style="35" customWidth="1"/>
    <col min="13310" max="13310" width="14.21875" style="35" customWidth="1"/>
    <col min="13311" max="13311" width="48.109375" style="35" customWidth="1"/>
    <col min="13312" max="13312" width="28.33203125" style="35" customWidth="1"/>
    <col min="13313" max="13313" width="27.109375" style="35" customWidth="1"/>
    <col min="13314" max="13315" width="17.109375" style="35" customWidth="1"/>
    <col min="13316" max="13316" width="17.21875" style="35" customWidth="1"/>
    <col min="13317" max="13320" width="17.109375" style="35" customWidth="1"/>
    <col min="13321" max="13564" width="8.88671875" style="35"/>
    <col min="13565" max="13565" width="6.109375" style="35" customWidth="1"/>
    <col min="13566" max="13566" width="14.21875" style="35" customWidth="1"/>
    <col min="13567" max="13567" width="48.109375" style="35" customWidth="1"/>
    <col min="13568" max="13568" width="28.33203125" style="35" customWidth="1"/>
    <col min="13569" max="13569" width="27.109375" style="35" customWidth="1"/>
    <col min="13570" max="13571" width="17.109375" style="35" customWidth="1"/>
    <col min="13572" max="13572" width="17.21875" style="35" customWidth="1"/>
    <col min="13573" max="13576" width="17.109375" style="35" customWidth="1"/>
    <col min="13577" max="13820" width="8.88671875" style="35"/>
    <col min="13821" max="13821" width="6.109375" style="35" customWidth="1"/>
    <col min="13822" max="13822" width="14.21875" style="35" customWidth="1"/>
    <col min="13823" max="13823" width="48.109375" style="35" customWidth="1"/>
    <col min="13824" max="13824" width="28.33203125" style="35" customWidth="1"/>
    <col min="13825" max="13825" width="27.109375" style="35" customWidth="1"/>
    <col min="13826" max="13827" width="17.109375" style="35" customWidth="1"/>
    <col min="13828" max="13828" width="17.21875" style="35" customWidth="1"/>
    <col min="13829" max="13832" width="17.109375" style="35" customWidth="1"/>
    <col min="13833" max="14076" width="8.88671875" style="35"/>
    <col min="14077" max="14077" width="6.109375" style="35" customWidth="1"/>
    <col min="14078" max="14078" width="14.21875" style="35" customWidth="1"/>
    <col min="14079" max="14079" width="48.109375" style="35" customWidth="1"/>
    <col min="14080" max="14080" width="28.33203125" style="35" customWidth="1"/>
    <col min="14081" max="14081" width="27.109375" style="35" customWidth="1"/>
    <col min="14082" max="14083" width="17.109375" style="35" customWidth="1"/>
    <col min="14084" max="14084" width="17.21875" style="35" customWidth="1"/>
    <col min="14085" max="14088" width="17.109375" style="35" customWidth="1"/>
    <col min="14089" max="14332" width="8.88671875" style="35"/>
    <col min="14333" max="14333" width="6.109375" style="35" customWidth="1"/>
    <col min="14334" max="14334" width="14.21875" style="35" customWidth="1"/>
    <col min="14335" max="14335" width="48.109375" style="35" customWidth="1"/>
    <col min="14336" max="14336" width="28.33203125" style="35" customWidth="1"/>
    <col min="14337" max="14337" width="27.109375" style="35" customWidth="1"/>
    <col min="14338" max="14339" width="17.109375" style="35" customWidth="1"/>
    <col min="14340" max="14340" width="17.21875" style="35" customWidth="1"/>
    <col min="14341" max="14344" width="17.109375" style="35" customWidth="1"/>
    <col min="14345" max="14588" width="8.88671875" style="35"/>
    <col min="14589" max="14589" width="6.109375" style="35" customWidth="1"/>
    <col min="14590" max="14590" width="14.21875" style="35" customWidth="1"/>
    <col min="14591" max="14591" width="48.109375" style="35" customWidth="1"/>
    <col min="14592" max="14592" width="28.33203125" style="35" customWidth="1"/>
    <col min="14593" max="14593" width="27.109375" style="35" customWidth="1"/>
    <col min="14594" max="14595" width="17.109375" style="35" customWidth="1"/>
    <col min="14596" max="14596" width="17.21875" style="35" customWidth="1"/>
    <col min="14597" max="14600" width="17.109375" style="35" customWidth="1"/>
    <col min="14601" max="14844" width="8.88671875" style="35"/>
    <col min="14845" max="14845" width="6.109375" style="35" customWidth="1"/>
    <col min="14846" max="14846" width="14.21875" style="35" customWidth="1"/>
    <col min="14847" max="14847" width="48.109375" style="35" customWidth="1"/>
    <col min="14848" max="14848" width="28.33203125" style="35" customWidth="1"/>
    <col min="14849" max="14849" width="27.109375" style="35" customWidth="1"/>
    <col min="14850" max="14851" width="17.109375" style="35" customWidth="1"/>
    <col min="14852" max="14852" width="17.21875" style="35" customWidth="1"/>
    <col min="14853" max="14856" width="17.109375" style="35" customWidth="1"/>
    <col min="14857" max="15100" width="8.88671875" style="35"/>
    <col min="15101" max="15101" width="6.109375" style="35" customWidth="1"/>
    <col min="15102" max="15102" width="14.21875" style="35" customWidth="1"/>
    <col min="15103" max="15103" width="48.109375" style="35" customWidth="1"/>
    <col min="15104" max="15104" width="28.33203125" style="35" customWidth="1"/>
    <col min="15105" max="15105" width="27.109375" style="35" customWidth="1"/>
    <col min="15106" max="15107" width="17.109375" style="35" customWidth="1"/>
    <col min="15108" max="15108" width="17.21875" style="35" customWidth="1"/>
    <col min="15109" max="15112" width="17.109375" style="35" customWidth="1"/>
    <col min="15113" max="15356" width="8.88671875" style="35"/>
    <col min="15357" max="15357" width="6.109375" style="35" customWidth="1"/>
    <col min="15358" max="15358" width="14.21875" style="35" customWidth="1"/>
    <col min="15359" max="15359" width="48.109375" style="35" customWidth="1"/>
    <col min="15360" max="15360" width="28.33203125" style="35" customWidth="1"/>
    <col min="15361" max="15361" width="27.109375" style="35" customWidth="1"/>
    <col min="15362" max="15363" width="17.109375" style="35" customWidth="1"/>
    <col min="15364" max="15364" width="17.21875" style="35" customWidth="1"/>
    <col min="15365" max="15368" width="17.109375" style="35" customWidth="1"/>
    <col min="15369" max="15612" width="8.88671875" style="35"/>
    <col min="15613" max="15613" width="6.109375" style="35" customWidth="1"/>
    <col min="15614" max="15614" width="14.21875" style="35" customWidth="1"/>
    <col min="15615" max="15615" width="48.109375" style="35" customWidth="1"/>
    <col min="15616" max="15616" width="28.33203125" style="35" customWidth="1"/>
    <col min="15617" max="15617" width="27.109375" style="35" customWidth="1"/>
    <col min="15618" max="15619" width="17.109375" style="35" customWidth="1"/>
    <col min="15620" max="15620" width="17.21875" style="35" customWidth="1"/>
    <col min="15621" max="15624" width="17.109375" style="35" customWidth="1"/>
    <col min="15625" max="15868" width="8.88671875" style="35"/>
    <col min="15869" max="15869" width="6.109375" style="35" customWidth="1"/>
    <col min="15870" max="15870" width="14.21875" style="35" customWidth="1"/>
    <col min="15871" max="15871" width="48.109375" style="35" customWidth="1"/>
    <col min="15872" max="15872" width="28.33203125" style="35" customWidth="1"/>
    <col min="15873" max="15873" width="27.109375" style="35" customWidth="1"/>
    <col min="15874" max="15875" width="17.109375" style="35" customWidth="1"/>
    <col min="15876" max="15876" width="17.21875" style="35" customWidth="1"/>
    <col min="15877" max="15880" width="17.109375" style="35" customWidth="1"/>
    <col min="15881" max="16124" width="8.88671875" style="35"/>
    <col min="16125" max="16125" width="6.109375" style="35" customWidth="1"/>
    <col min="16126" max="16126" width="14.21875" style="35" customWidth="1"/>
    <col min="16127" max="16127" width="48.109375" style="35" customWidth="1"/>
    <col min="16128" max="16128" width="28.33203125" style="35" customWidth="1"/>
    <col min="16129" max="16129" width="27.109375" style="35" customWidth="1"/>
    <col min="16130" max="16131" width="17.109375" style="35" customWidth="1"/>
    <col min="16132" max="16132" width="17.21875" style="35" customWidth="1"/>
    <col min="16133" max="16136" width="17.109375" style="35" customWidth="1"/>
    <col min="16137" max="16384" width="8.88671875" style="35"/>
  </cols>
  <sheetData>
    <row r="1" spans="1:18" ht="14.4">
      <c r="A1" s="54" t="s">
        <v>285</v>
      </c>
    </row>
    <row r="2" spans="1:18" ht="21" customHeight="1">
      <c r="B2" s="69"/>
      <c r="C2" s="69"/>
      <c r="D2" s="69"/>
      <c r="E2" s="69"/>
      <c r="F2" s="69"/>
      <c r="G2" s="70" t="s">
        <v>373</v>
      </c>
      <c r="H2" s="69"/>
      <c r="I2" s="69"/>
      <c r="J2" s="69"/>
      <c r="K2" s="69"/>
      <c r="L2" s="69"/>
      <c r="M2" s="69"/>
      <c r="N2" s="69"/>
      <c r="O2" s="69"/>
      <c r="P2" s="69"/>
      <c r="Q2" s="69"/>
      <c r="R2" s="69"/>
    </row>
    <row r="3" spans="1:18" ht="21">
      <c r="A3" s="67"/>
      <c r="B3" s="67"/>
      <c r="C3" s="67"/>
      <c r="D3" s="67"/>
      <c r="E3" s="67"/>
      <c r="F3" s="67"/>
      <c r="G3" s="67"/>
      <c r="H3" s="67"/>
      <c r="I3" s="67"/>
      <c r="J3" s="67"/>
      <c r="K3" s="67"/>
      <c r="L3" s="67"/>
      <c r="M3" s="67"/>
    </row>
    <row r="4" spans="1:18" ht="16.2">
      <c r="A4" s="51"/>
      <c r="B4" s="52"/>
      <c r="C4" s="52"/>
      <c r="D4" s="52"/>
      <c r="E4" s="52"/>
      <c r="F4" s="52"/>
      <c r="G4" s="52"/>
      <c r="H4" s="52"/>
      <c r="I4" s="52"/>
      <c r="L4" s="75" t="s">
        <v>123</v>
      </c>
      <c r="M4" s="309">
        <f>'1)交付申請書'!V9</f>
        <v>0</v>
      </c>
      <c r="N4" s="309"/>
      <c r="O4" s="309"/>
      <c r="P4" s="309"/>
      <c r="Q4" s="146"/>
      <c r="R4" s="146"/>
    </row>
    <row r="5" spans="1:18" ht="16.2">
      <c r="A5" s="53"/>
    </row>
    <row r="6" spans="1:18" ht="16.2" customHeight="1">
      <c r="A6" s="310" t="s">
        <v>45</v>
      </c>
      <c r="B6" s="312" t="s">
        <v>62</v>
      </c>
      <c r="C6" s="312" t="s">
        <v>63</v>
      </c>
      <c r="D6" s="312" t="s">
        <v>64</v>
      </c>
      <c r="E6" s="302" t="s">
        <v>546</v>
      </c>
      <c r="F6" s="302" t="s">
        <v>72</v>
      </c>
      <c r="G6" s="302" t="s">
        <v>47</v>
      </c>
      <c r="H6" s="302" t="s">
        <v>66</v>
      </c>
      <c r="I6" s="302" t="s">
        <v>126</v>
      </c>
      <c r="J6" s="302" t="s">
        <v>127</v>
      </c>
      <c r="K6" s="306" t="s">
        <v>426</v>
      </c>
      <c r="L6" s="141"/>
      <c r="M6" s="141"/>
      <c r="N6" s="308" t="s">
        <v>434</v>
      </c>
      <c r="O6" s="302" t="s">
        <v>430</v>
      </c>
      <c r="P6" s="304" t="s">
        <v>440</v>
      </c>
      <c r="Q6" s="526" t="s">
        <v>291</v>
      </c>
      <c r="R6" s="526" t="s">
        <v>292</v>
      </c>
    </row>
    <row r="7" spans="1:18" ht="74.25" customHeight="1">
      <c r="A7" s="311"/>
      <c r="B7" s="313"/>
      <c r="C7" s="313"/>
      <c r="D7" s="313"/>
      <c r="E7" s="303"/>
      <c r="F7" s="303"/>
      <c r="G7" s="303"/>
      <c r="H7" s="303"/>
      <c r="I7" s="303"/>
      <c r="J7" s="303"/>
      <c r="K7" s="307"/>
      <c r="L7" s="143" t="s">
        <v>427</v>
      </c>
      <c r="M7" s="144" t="s">
        <v>428</v>
      </c>
      <c r="N7" s="307"/>
      <c r="O7" s="303"/>
      <c r="P7" s="305"/>
      <c r="Q7" s="526"/>
      <c r="R7" s="526"/>
    </row>
    <row r="8" spans="1:18" ht="14.4">
      <c r="A8" s="62">
        <f>ROW(A8)-7</f>
        <v>1</v>
      </c>
      <c r="B8" s="109">
        <f>'1-1)所要額調書'!B8</f>
        <v>0</v>
      </c>
      <c r="C8" s="109">
        <f>'1-1)所要額調書'!C8</f>
        <v>0</v>
      </c>
      <c r="D8" s="109">
        <f>'1-1)所要額調書'!D8</f>
        <v>0</v>
      </c>
      <c r="E8" s="109">
        <f>'1-1)所要額調書'!E8</f>
        <v>0</v>
      </c>
      <c r="F8" s="109" t="str">
        <f>'1-1)所要額調書'!F8</f>
        <v/>
      </c>
      <c r="G8" s="78">
        <f>'1-1)所要額調書'!G8</f>
        <v>0</v>
      </c>
      <c r="H8" s="78">
        <f>'1-1)所要額調書'!H8</f>
        <v>0</v>
      </c>
      <c r="I8" s="63">
        <f>G8-H8</f>
        <v>0</v>
      </c>
      <c r="J8" s="63">
        <f>ROUNDDOWN(I8*1/2,0)</f>
        <v>0</v>
      </c>
      <c r="K8" s="63">
        <f>SUM(L8:M8)</f>
        <v>0</v>
      </c>
      <c r="L8" s="63">
        <f t="shared" ref="L8:L37" si="0">_xlfn.IFNA(VLOOKUP(F8,$F$48:$H$61,3,0),0)</f>
        <v>0</v>
      </c>
      <c r="M8" s="63">
        <f t="shared" ref="M8:M37" si="1">MIN(IF(F8="医療機関等－病院",MAX(E8-20,0)*30000,IF(OR(F8="高齢者施設－入所系施設",F8="救護施設",F8="障害者施設－入所系施設"),MAX(E8-30,0)*30000,0)),4000000)</f>
        <v>0</v>
      </c>
      <c r="N8" s="145">
        <f>'1-1)所要額調書'!N8</f>
        <v>0</v>
      </c>
      <c r="O8" s="63">
        <f>MIN(J8,K8-N8)</f>
        <v>0</v>
      </c>
      <c r="P8" s="63">
        <f>ROUNDDOWN(O8,-3)</f>
        <v>0</v>
      </c>
      <c r="Q8" s="78">
        <f>'1-1)所要額調書'!P8</f>
        <v>0</v>
      </c>
      <c r="R8" s="63">
        <f>MIN(P8:Q8)</f>
        <v>0</v>
      </c>
    </row>
    <row r="9" spans="1:18" ht="14.4">
      <c r="A9" s="62">
        <f t="shared" ref="A9:A37" si="2">ROW(A9)-7</f>
        <v>2</v>
      </c>
      <c r="B9" s="109">
        <f>'1-1)所要額調書'!B9</f>
        <v>0</v>
      </c>
      <c r="C9" s="109">
        <f>'1-1)所要額調書'!C9</f>
        <v>0</v>
      </c>
      <c r="D9" s="109">
        <f>'1-1)所要額調書'!D9</f>
        <v>0</v>
      </c>
      <c r="E9" s="109">
        <f>'1-1)所要額調書'!E9</f>
        <v>0</v>
      </c>
      <c r="F9" s="109" t="str">
        <f>'1-1)所要額調書'!F9</f>
        <v/>
      </c>
      <c r="G9" s="78">
        <f>'1-1)所要額調書'!G9</f>
        <v>0</v>
      </c>
      <c r="H9" s="78">
        <f>'1-1)所要額調書'!H9</f>
        <v>0</v>
      </c>
      <c r="I9" s="63">
        <f t="shared" ref="I9:I37" si="3">G9-H9</f>
        <v>0</v>
      </c>
      <c r="J9" s="63">
        <f t="shared" ref="J9:J37" si="4">ROUNDDOWN(I9*1/2,0)</f>
        <v>0</v>
      </c>
      <c r="K9" s="63"/>
      <c r="L9" s="63">
        <f t="shared" si="0"/>
        <v>0</v>
      </c>
      <c r="M9" s="63">
        <f t="shared" si="1"/>
        <v>0</v>
      </c>
      <c r="N9" s="145"/>
      <c r="O9" s="63">
        <f t="shared" ref="O9:O37" si="5">MIN(J9,L9+M9)</f>
        <v>0</v>
      </c>
      <c r="P9" s="63">
        <f t="shared" ref="P9:P37" si="6">ROUNDDOWN(O9,-3)</f>
        <v>0</v>
      </c>
      <c r="Q9" s="78">
        <f>'1-1)所要額調書'!P9</f>
        <v>0</v>
      </c>
      <c r="R9" s="63">
        <f t="shared" ref="R9:R37" si="7">MIN(P9:Q9)</f>
        <v>0</v>
      </c>
    </row>
    <row r="10" spans="1:18" ht="14.4">
      <c r="A10" s="62">
        <f t="shared" si="2"/>
        <v>3</v>
      </c>
      <c r="B10" s="109">
        <f>'1-1)所要額調書'!B10</f>
        <v>0</v>
      </c>
      <c r="C10" s="109">
        <f>'1-1)所要額調書'!C10</f>
        <v>0</v>
      </c>
      <c r="D10" s="109">
        <f>'1-1)所要額調書'!D10</f>
        <v>0</v>
      </c>
      <c r="E10" s="109">
        <f>'1-1)所要額調書'!E10</f>
        <v>0</v>
      </c>
      <c r="F10" s="109" t="str">
        <f>'1-1)所要額調書'!F10</f>
        <v/>
      </c>
      <c r="G10" s="78">
        <f>'1-1)所要額調書'!G10</f>
        <v>0</v>
      </c>
      <c r="H10" s="78">
        <f>'1-1)所要額調書'!H10</f>
        <v>0</v>
      </c>
      <c r="I10" s="63">
        <f t="shared" si="3"/>
        <v>0</v>
      </c>
      <c r="J10" s="63">
        <f t="shared" si="4"/>
        <v>0</v>
      </c>
      <c r="K10" s="63"/>
      <c r="L10" s="63">
        <f t="shared" si="0"/>
        <v>0</v>
      </c>
      <c r="M10" s="63">
        <f t="shared" si="1"/>
        <v>0</v>
      </c>
      <c r="N10" s="145"/>
      <c r="O10" s="63">
        <f t="shared" si="5"/>
        <v>0</v>
      </c>
      <c r="P10" s="63">
        <f t="shared" si="6"/>
        <v>0</v>
      </c>
      <c r="Q10" s="78">
        <f>'1-1)所要額調書'!P10</f>
        <v>0</v>
      </c>
      <c r="R10" s="63">
        <f t="shared" si="7"/>
        <v>0</v>
      </c>
    </row>
    <row r="11" spans="1:18" ht="14.4">
      <c r="A11" s="62">
        <f t="shared" si="2"/>
        <v>4</v>
      </c>
      <c r="B11" s="109">
        <f>'1-1)所要額調書'!B11</f>
        <v>0</v>
      </c>
      <c r="C11" s="109">
        <f>'1-1)所要額調書'!C11</f>
        <v>0</v>
      </c>
      <c r="D11" s="109">
        <f>'1-1)所要額調書'!D11</f>
        <v>0</v>
      </c>
      <c r="E11" s="109">
        <f>'1-1)所要額調書'!E11</f>
        <v>0</v>
      </c>
      <c r="F11" s="109" t="str">
        <f>'1-1)所要額調書'!F11</f>
        <v/>
      </c>
      <c r="G11" s="78">
        <f>'1-1)所要額調書'!G11</f>
        <v>0</v>
      </c>
      <c r="H11" s="78">
        <f>'1-1)所要額調書'!H11</f>
        <v>0</v>
      </c>
      <c r="I11" s="63">
        <f t="shared" si="3"/>
        <v>0</v>
      </c>
      <c r="J11" s="63">
        <f t="shared" si="4"/>
        <v>0</v>
      </c>
      <c r="K11" s="63"/>
      <c r="L11" s="63">
        <f t="shared" si="0"/>
        <v>0</v>
      </c>
      <c r="M11" s="63">
        <f t="shared" si="1"/>
        <v>0</v>
      </c>
      <c r="N11" s="145"/>
      <c r="O11" s="63">
        <f t="shared" si="5"/>
        <v>0</v>
      </c>
      <c r="P11" s="63">
        <f t="shared" si="6"/>
        <v>0</v>
      </c>
      <c r="Q11" s="78">
        <f>'1-1)所要額調書'!P11</f>
        <v>0</v>
      </c>
      <c r="R11" s="63">
        <f t="shared" si="7"/>
        <v>0</v>
      </c>
    </row>
    <row r="12" spans="1:18" ht="14.4">
      <c r="A12" s="62">
        <f t="shared" si="2"/>
        <v>5</v>
      </c>
      <c r="B12" s="109">
        <f>'1-1)所要額調書'!B12</f>
        <v>0</v>
      </c>
      <c r="C12" s="109">
        <f>'1-1)所要額調書'!C12</f>
        <v>0</v>
      </c>
      <c r="D12" s="109">
        <f>'1-1)所要額調書'!D12</f>
        <v>0</v>
      </c>
      <c r="E12" s="109">
        <f>'1-1)所要額調書'!E12</f>
        <v>0</v>
      </c>
      <c r="F12" s="109" t="str">
        <f>'1-1)所要額調書'!F12</f>
        <v/>
      </c>
      <c r="G12" s="78">
        <f>'1-1)所要額調書'!G12</f>
        <v>0</v>
      </c>
      <c r="H12" s="78">
        <f>'1-1)所要額調書'!H12</f>
        <v>0</v>
      </c>
      <c r="I12" s="63">
        <f t="shared" si="3"/>
        <v>0</v>
      </c>
      <c r="J12" s="63">
        <f t="shared" si="4"/>
        <v>0</v>
      </c>
      <c r="K12" s="63"/>
      <c r="L12" s="63">
        <f t="shared" si="0"/>
        <v>0</v>
      </c>
      <c r="M12" s="63">
        <f t="shared" si="1"/>
        <v>0</v>
      </c>
      <c r="N12" s="145"/>
      <c r="O12" s="63">
        <f t="shared" si="5"/>
        <v>0</v>
      </c>
      <c r="P12" s="63">
        <f t="shared" si="6"/>
        <v>0</v>
      </c>
      <c r="Q12" s="78">
        <f>'1-1)所要額調書'!P12</f>
        <v>0</v>
      </c>
      <c r="R12" s="63">
        <f t="shared" si="7"/>
        <v>0</v>
      </c>
    </row>
    <row r="13" spans="1:18" ht="14.4">
      <c r="A13" s="62">
        <f t="shared" si="2"/>
        <v>6</v>
      </c>
      <c r="B13" s="109">
        <f>'1-1)所要額調書'!B13</f>
        <v>0</v>
      </c>
      <c r="C13" s="109">
        <f>'1-1)所要額調書'!C13</f>
        <v>0</v>
      </c>
      <c r="D13" s="109">
        <f>'1-1)所要額調書'!D13</f>
        <v>0</v>
      </c>
      <c r="E13" s="109">
        <f>'1-1)所要額調書'!E13</f>
        <v>0</v>
      </c>
      <c r="F13" s="109" t="str">
        <f>'1-1)所要額調書'!F13</f>
        <v/>
      </c>
      <c r="G13" s="78">
        <f>'1-1)所要額調書'!G13</f>
        <v>0</v>
      </c>
      <c r="H13" s="78">
        <f>'1-1)所要額調書'!H13</f>
        <v>0</v>
      </c>
      <c r="I13" s="63">
        <f t="shared" si="3"/>
        <v>0</v>
      </c>
      <c r="J13" s="63">
        <f t="shared" si="4"/>
        <v>0</v>
      </c>
      <c r="K13" s="63"/>
      <c r="L13" s="63">
        <f t="shared" si="0"/>
        <v>0</v>
      </c>
      <c r="M13" s="63">
        <f t="shared" si="1"/>
        <v>0</v>
      </c>
      <c r="N13" s="145"/>
      <c r="O13" s="63">
        <f t="shared" si="5"/>
        <v>0</v>
      </c>
      <c r="P13" s="63">
        <f t="shared" si="6"/>
        <v>0</v>
      </c>
      <c r="Q13" s="78">
        <f>'1-1)所要額調書'!P13</f>
        <v>0</v>
      </c>
      <c r="R13" s="63">
        <f t="shared" si="7"/>
        <v>0</v>
      </c>
    </row>
    <row r="14" spans="1:18" ht="14.4">
      <c r="A14" s="62">
        <f t="shared" si="2"/>
        <v>7</v>
      </c>
      <c r="B14" s="109">
        <f>'1-1)所要額調書'!B14</f>
        <v>0</v>
      </c>
      <c r="C14" s="109">
        <f>'1-1)所要額調書'!C14</f>
        <v>0</v>
      </c>
      <c r="D14" s="109">
        <f>'1-1)所要額調書'!D14</f>
        <v>0</v>
      </c>
      <c r="E14" s="109">
        <f>'1-1)所要額調書'!E14</f>
        <v>0</v>
      </c>
      <c r="F14" s="109" t="str">
        <f>'1-1)所要額調書'!F14</f>
        <v/>
      </c>
      <c r="G14" s="78">
        <f>'1-1)所要額調書'!G14</f>
        <v>0</v>
      </c>
      <c r="H14" s="78">
        <f>'1-1)所要額調書'!H14</f>
        <v>0</v>
      </c>
      <c r="I14" s="63">
        <f t="shared" si="3"/>
        <v>0</v>
      </c>
      <c r="J14" s="63">
        <f t="shared" si="4"/>
        <v>0</v>
      </c>
      <c r="K14" s="63"/>
      <c r="L14" s="63">
        <f t="shared" si="0"/>
        <v>0</v>
      </c>
      <c r="M14" s="63">
        <f t="shared" si="1"/>
        <v>0</v>
      </c>
      <c r="N14" s="145"/>
      <c r="O14" s="63">
        <f t="shared" si="5"/>
        <v>0</v>
      </c>
      <c r="P14" s="63">
        <f t="shared" si="6"/>
        <v>0</v>
      </c>
      <c r="Q14" s="78">
        <f>'1-1)所要額調書'!P14</f>
        <v>0</v>
      </c>
      <c r="R14" s="63">
        <f t="shared" si="7"/>
        <v>0</v>
      </c>
    </row>
    <row r="15" spans="1:18" ht="14.4">
      <c r="A15" s="62">
        <f t="shared" si="2"/>
        <v>8</v>
      </c>
      <c r="B15" s="109">
        <f>'1-1)所要額調書'!B15</f>
        <v>0</v>
      </c>
      <c r="C15" s="109">
        <f>'1-1)所要額調書'!C15</f>
        <v>0</v>
      </c>
      <c r="D15" s="109">
        <f>'1-1)所要額調書'!D15</f>
        <v>0</v>
      </c>
      <c r="E15" s="109">
        <f>'1-1)所要額調書'!E15</f>
        <v>0</v>
      </c>
      <c r="F15" s="109" t="str">
        <f>'1-1)所要額調書'!F15</f>
        <v/>
      </c>
      <c r="G15" s="78">
        <f>'1-1)所要額調書'!G15</f>
        <v>0</v>
      </c>
      <c r="H15" s="78">
        <f>'1-1)所要額調書'!H15</f>
        <v>0</v>
      </c>
      <c r="I15" s="63">
        <f t="shared" si="3"/>
        <v>0</v>
      </c>
      <c r="J15" s="63">
        <f t="shared" si="4"/>
        <v>0</v>
      </c>
      <c r="K15" s="63"/>
      <c r="L15" s="63">
        <f t="shared" si="0"/>
        <v>0</v>
      </c>
      <c r="M15" s="63">
        <f t="shared" si="1"/>
        <v>0</v>
      </c>
      <c r="N15" s="145"/>
      <c r="O15" s="63">
        <f t="shared" si="5"/>
        <v>0</v>
      </c>
      <c r="P15" s="63">
        <f t="shared" si="6"/>
        <v>0</v>
      </c>
      <c r="Q15" s="78">
        <f>'1-1)所要額調書'!P15</f>
        <v>0</v>
      </c>
      <c r="R15" s="63">
        <f t="shared" si="7"/>
        <v>0</v>
      </c>
    </row>
    <row r="16" spans="1:18" ht="14.4">
      <c r="A16" s="62">
        <f t="shared" si="2"/>
        <v>9</v>
      </c>
      <c r="B16" s="109">
        <f>'1-1)所要額調書'!B16</f>
        <v>0</v>
      </c>
      <c r="C16" s="109">
        <f>'1-1)所要額調書'!C16</f>
        <v>0</v>
      </c>
      <c r="D16" s="109">
        <f>'1-1)所要額調書'!D16</f>
        <v>0</v>
      </c>
      <c r="E16" s="109">
        <f>'1-1)所要額調書'!E16</f>
        <v>0</v>
      </c>
      <c r="F16" s="109" t="str">
        <f>'1-1)所要額調書'!F16</f>
        <v/>
      </c>
      <c r="G16" s="78">
        <f>'1-1)所要額調書'!G16</f>
        <v>0</v>
      </c>
      <c r="H16" s="78">
        <f>'1-1)所要額調書'!H16</f>
        <v>0</v>
      </c>
      <c r="I16" s="63">
        <f t="shared" si="3"/>
        <v>0</v>
      </c>
      <c r="J16" s="63">
        <f t="shared" si="4"/>
        <v>0</v>
      </c>
      <c r="K16" s="63"/>
      <c r="L16" s="63">
        <f t="shared" si="0"/>
        <v>0</v>
      </c>
      <c r="M16" s="63">
        <f t="shared" si="1"/>
        <v>0</v>
      </c>
      <c r="N16" s="145"/>
      <c r="O16" s="63">
        <f t="shared" si="5"/>
        <v>0</v>
      </c>
      <c r="P16" s="63">
        <f t="shared" si="6"/>
        <v>0</v>
      </c>
      <c r="Q16" s="78">
        <f>'1-1)所要額調書'!P16</f>
        <v>0</v>
      </c>
      <c r="R16" s="63">
        <f t="shared" si="7"/>
        <v>0</v>
      </c>
    </row>
    <row r="17" spans="1:18" ht="14.4">
      <c r="A17" s="62">
        <f t="shared" si="2"/>
        <v>10</v>
      </c>
      <c r="B17" s="109">
        <f>'1-1)所要額調書'!B17</f>
        <v>0</v>
      </c>
      <c r="C17" s="109">
        <f>'1-1)所要額調書'!C17</f>
        <v>0</v>
      </c>
      <c r="D17" s="109">
        <f>'1-1)所要額調書'!D17</f>
        <v>0</v>
      </c>
      <c r="E17" s="109">
        <f>'1-1)所要額調書'!E17</f>
        <v>0</v>
      </c>
      <c r="F17" s="109" t="str">
        <f>'1-1)所要額調書'!F17</f>
        <v/>
      </c>
      <c r="G17" s="78">
        <f>'1-1)所要額調書'!G17</f>
        <v>0</v>
      </c>
      <c r="H17" s="78">
        <f>'1-1)所要額調書'!H17</f>
        <v>0</v>
      </c>
      <c r="I17" s="63">
        <f t="shared" si="3"/>
        <v>0</v>
      </c>
      <c r="J17" s="63">
        <f t="shared" si="4"/>
        <v>0</v>
      </c>
      <c r="K17" s="63"/>
      <c r="L17" s="63">
        <f t="shared" si="0"/>
        <v>0</v>
      </c>
      <c r="M17" s="63">
        <f t="shared" si="1"/>
        <v>0</v>
      </c>
      <c r="N17" s="145"/>
      <c r="O17" s="63">
        <f t="shared" si="5"/>
        <v>0</v>
      </c>
      <c r="P17" s="63">
        <f t="shared" si="6"/>
        <v>0</v>
      </c>
      <c r="Q17" s="78">
        <f>'1-1)所要額調書'!P17</f>
        <v>0</v>
      </c>
      <c r="R17" s="63">
        <f t="shared" si="7"/>
        <v>0</v>
      </c>
    </row>
    <row r="18" spans="1:18" ht="14.4">
      <c r="A18" s="62">
        <f t="shared" si="2"/>
        <v>11</v>
      </c>
      <c r="B18" s="109">
        <f>'1-1)所要額調書'!B18</f>
        <v>0</v>
      </c>
      <c r="C18" s="109">
        <f>'1-1)所要額調書'!C18</f>
        <v>0</v>
      </c>
      <c r="D18" s="109">
        <f>'1-1)所要額調書'!D18</f>
        <v>0</v>
      </c>
      <c r="E18" s="109">
        <f>'1-1)所要額調書'!E18</f>
        <v>0</v>
      </c>
      <c r="F18" s="109" t="str">
        <f>'1-1)所要額調書'!F18</f>
        <v/>
      </c>
      <c r="G18" s="78">
        <f>'1-1)所要額調書'!G18</f>
        <v>0</v>
      </c>
      <c r="H18" s="78">
        <f>'1-1)所要額調書'!H18</f>
        <v>0</v>
      </c>
      <c r="I18" s="63">
        <f t="shared" si="3"/>
        <v>0</v>
      </c>
      <c r="J18" s="63">
        <f t="shared" si="4"/>
        <v>0</v>
      </c>
      <c r="K18" s="63"/>
      <c r="L18" s="63">
        <f t="shared" si="0"/>
        <v>0</v>
      </c>
      <c r="M18" s="63">
        <f t="shared" si="1"/>
        <v>0</v>
      </c>
      <c r="N18" s="145"/>
      <c r="O18" s="63">
        <f t="shared" si="5"/>
        <v>0</v>
      </c>
      <c r="P18" s="63">
        <f t="shared" si="6"/>
        <v>0</v>
      </c>
      <c r="Q18" s="78">
        <f>'1-1)所要額調書'!P18</f>
        <v>0</v>
      </c>
      <c r="R18" s="63">
        <f t="shared" si="7"/>
        <v>0</v>
      </c>
    </row>
    <row r="19" spans="1:18" ht="14.4">
      <c r="A19" s="62">
        <f t="shared" si="2"/>
        <v>12</v>
      </c>
      <c r="B19" s="109">
        <f>'1-1)所要額調書'!B19</f>
        <v>0</v>
      </c>
      <c r="C19" s="109">
        <f>'1-1)所要額調書'!C19</f>
        <v>0</v>
      </c>
      <c r="D19" s="109">
        <f>'1-1)所要額調書'!D19</f>
        <v>0</v>
      </c>
      <c r="E19" s="109">
        <f>'1-1)所要額調書'!E19</f>
        <v>0</v>
      </c>
      <c r="F19" s="109" t="str">
        <f>'1-1)所要額調書'!F19</f>
        <v/>
      </c>
      <c r="G19" s="78">
        <f>'1-1)所要額調書'!G19</f>
        <v>0</v>
      </c>
      <c r="H19" s="78">
        <f>'1-1)所要額調書'!H19</f>
        <v>0</v>
      </c>
      <c r="I19" s="63">
        <f t="shared" si="3"/>
        <v>0</v>
      </c>
      <c r="J19" s="63">
        <f t="shared" si="4"/>
        <v>0</v>
      </c>
      <c r="K19" s="63"/>
      <c r="L19" s="63">
        <f t="shared" si="0"/>
        <v>0</v>
      </c>
      <c r="M19" s="63">
        <f t="shared" si="1"/>
        <v>0</v>
      </c>
      <c r="N19" s="145"/>
      <c r="O19" s="63">
        <f t="shared" si="5"/>
        <v>0</v>
      </c>
      <c r="P19" s="63">
        <f t="shared" si="6"/>
        <v>0</v>
      </c>
      <c r="Q19" s="78">
        <f>'1-1)所要額調書'!P19</f>
        <v>0</v>
      </c>
      <c r="R19" s="63">
        <f t="shared" si="7"/>
        <v>0</v>
      </c>
    </row>
    <row r="20" spans="1:18" ht="14.4">
      <c r="A20" s="62">
        <f t="shared" si="2"/>
        <v>13</v>
      </c>
      <c r="B20" s="109">
        <f>'1-1)所要額調書'!B20</f>
        <v>0</v>
      </c>
      <c r="C20" s="109">
        <f>'1-1)所要額調書'!C20</f>
        <v>0</v>
      </c>
      <c r="D20" s="109">
        <f>'1-1)所要額調書'!D20</f>
        <v>0</v>
      </c>
      <c r="E20" s="109">
        <f>'1-1)所要額調書'!E20</f>
        <v>0</v>
      </c>
      <c r="F20" s="109" t="str">
        <f>'1-1)所要額調書'!F20</f>
        <v/>
      </c>
      <c r="G20" s="78">
        <f>'1-1)所要額調書'!G20</f>
        <v>0</v>
      </c>
      <c r="H20" s="78">
        <f>'1-1)所要額調書'!H20</f>
        <v>0</v>
      </c>
      <c r="I20" s="63">
        <f t="shared" si="3"/>
        <v>0</v>
      </c>
      <c r="J20" s="63">
        <f t="shared" si="4"/>
        <v>0</v>
      </c>
      <c r="K20" s="63"/>
      <c r="L20" s="63">
        <f t="shared" si="0"/>
        <v>0</v>
      </c>
      <c r="M20" s="63">
        <f t="shared" si="1"/>
        <v>0</v>
      </c>
      <c r="N20" s="145"/>
      <c r="O20" s="63">
        <f t="shared" si="5"/>
        <v>0</v>
      </c>
      <c r="P20" s="63">
        <f t="shared" si="6"/>
        <v>0</v>
      </c>
      <c r="Q20" s="78">
        <f>'1-1)所要額調書'!P20</f>
        <v>0</v>
      </c>
      <c r="R20" s="63">
        <f t="shared" si="7"/>
        <v>0</v>
      </c>
    </row>
    <row r="21" spans="1:18" ht="14.4">
      <c r="A21" s="62">
        <f t="shared" si="2"/>
        <v>14</v>
      </c>
      <c r="B21" s="109">
        <f>'1-1)所要額調書'!B21</f>
        <v>0</v>
      </c>
      <c r="C21" s="109">
        <f>'1-1)所要額調書'!C21</f>
        <v>0</v>
      </c>
      <c r="D21" s="109">
        <f>'1-1)所要額調書'!D21</f>
        <v>0</v>
      </c>
      <c r="E21" s="109">
        <f>'1-1)所要額調書'!E21</f>
        <v>0</v>
      </c>
      <c r="F21" s="109" t="str">
        <f>'1-1)所要額調書'!F21</f>
        <v/>
      </c>
      <c r="G21" s="78">
        <f>'1-1)所要額調書'!G21</f>
        <v>0</v>
      </c>
      <c r="H21" s="78">
        <f>'1-1)所要額調書'!H21</f>
        <v>0</v>
      </c>
      <c r="I21" s="63">
        <f t="shared" si="3"/>
        <v>0</v>
      </c>
      <c r="J21" s="63">
        <f t="shared" si="4"/>
        <v>0</v>
      </c>
      <c r="K21" s="63"/>
      <c r="L21" s="63">
        <f t="shared" si="0"/>
        <v>0</v>
      </c>
      <c r="M21" s="63">
        <f t="shared" si="1"/>
        <v>0</v>
      </c>
      <c r="N21" s="145"/>
      <c r="O21" s="63">
        <f t="shared" si="5"/>
        <v>0</v>
      </c>
      <c r="P21" s="63">
        <f t="shared" si="6"/>
        <v>0</v>
      </c>
      <c r="Q21" s="78">
        <f>'1-1)所要額調書'!P21</f>
        <v>0</v>
      </c>
      <c r="R21" s="63">
        <f>MIN(P21:Q21)</f>
        <v>0</v>
      </c>
    </row>
    <row r="22" spans="1:18" ht="14.4">
      <c r="A22" s="62">
        <f t="shared" si="2"/>
        <v>15</v>
      </c>
      <c r="B22" s="109">
        <f>'1-1)所要額調書'!B22</f>
        <v>0</v>
      </c>
      <c r="C22" s="109">
        <f>'1-1)所要額調書'!C22</f>
        <v>0</v>
      </c>
      <c r="D22" s="109">
        <f>'1-1)所要額調書'!D22</f>
        <v>0</v>
      </c>
      <c r="E22" s="109">
        <f>'1-1)所要額調書'!E22</f>
        <v>0</v>
      </c>
      <c r="F22" s="109" t="str">
        <f>'1-1)所要額調書'!F22</f>
        <v/>
      </c>
      <c r="G22" s="78">
        <f>'1-1)所要額調書'!G22</f>
        <v>0</v>
      </c>
      <c r="H22" s="78">
        <f>'1-1)所要額調書'!H22</f>
        <v>0</v>
      </c>
      <c r="I22" s="63">
        <f t="shared" si="3"/>
        <v>0</v>
      </c>
      <c r="J22" s="63">
        <f t="shared" si="4"/>
        <v>0</v>
      </c>
      <c r="K22" s="63"/>
      <c r="L22" s="63">
        <f t="shared" si="0"/>
        <v>0</v>
      </c>
      <c r="M22" s="63">
        <f t="shared" si="1"/>
        <v>0</v>
      </c>
      <c r="N22" s="145"/>
      <c r="O22" s="63">
        <f t="shared" si="5"/>
        <v>0</v>
      </c>
      <c r="P22" s="63">
        <f t="shared" si="6"/>
        <v>0</v>
      </c>
      <c r="Q22" s="78">
        <f>'1-1)所要額調書'!P22</f>
        <v>0</v>
      </c>
      <c r="R22" s="63">
        <f t="shared" si="7"/>
        <v>0</v>
      </c>
    </row>
    <row r="23" spans="1:18" ht="14.4">
      <c r="A23" s="62">
        <f t="shared" si="2"/>
        <v>16</v>
      </c>
      <c r="B23" s="109">
        <f>'1-1)所要額調書'!B23</f>
        <v>0</v>
      </c>
      <c r="C23" s="109">
        <f>'1-1)所要額調書'!C23</f>
        <v>0</v>
      </c>
      <c r="D23" s="109">
        <f>'1-1)所要額調書'!D23</f>
        <v>0</v>
      </c>
      <c r="E23" s="109">
        <f>'1-1)所要額調書'!E23</f>
        <v>0</v>
      </c>
      <c r="F23" s="109" t="str">
        <f>'1-1)所要額調書'!F23</f>
        <v/>
      </c>
      <c r="G23" s="78">
        <f>'1-1)所要額調書'!G23</f>
        <v>0</v>
      </c>
      <c r="H23" s="78">
        <f>'1-1)所要額調書'!H23</f>
        <v>0</v>
      </c>
      <c r="I23" s="63">
        <f t="shared" si="3"/>
        <v>0</v>
      </c>
      <c r="J23" s="63">
        <f t="shared" si="4"/>
        <v>0</v>
      </c>
      <c r="K23" s="63"/>
      <c r="L23" s="63">
        <f t="shared" si="0"/>
        <v>0</v>
      </c>
      <c r="M23" s="63">
        <f t="shared" si="1"/>
        <v>0</v>
      </c>
      <c r="N23" s="145"/>
      <c r="O23" s="63">
        <f t="shared" si="5"/>
        <v>0</v>
      </c>
      <c r="P23" s="63">
        <f t="shared" si="6"/>
        <v>0</v>
      </c>
      <c r="Q23" s="78">
        <f>'1-1)所要額調書'!P23</f>
        <v>0</v>
      </c>
      <c r="R23" s="63">
        <f t="shared" si="7"/>
        <v>0</v>
      </c>
    </row>
    <row r="24" spans="1:18" ht="14.4">
      <c r="A24" s="62">
        <f t="shared" si="2"/>
        <v>17</v>
      </c>
      <c r="B24" s="109">
        <f>'1-1)所要額調書'!B24</f>
        <v>0</v>
      </c>
      <c r="C24" s="109">
        <f>'1-1)所要額調書'!C24</f>
        <v>0</v>
      </c>
      <c r="D24" s="109">
        <f>'1-1)所要額調書'!D24</f>
        <v>0</v>
      </c>
      <c r="E24" s="109">
        <f>'1-1)所要額調書'!E24</f>
        <v>0</v>
      </c>
      <c r="F24" s="109" t="str">
        <f>'1-1)所要額調書'!F24</f>
        <v/>
      </c>
      <c r="G24" s="78">
        <f>'1-1)所要額調書'!G24</f>
        <v>0</v>
      </c>
      <c r="H24" s="78">
        <f>'1-1)所要額調書'!H24</f>
        <v>0</v>
      </c>
      <c r="I24" s="63">
        <f t="shared" si="3"/>
        <v>0</v>
      </c>
      <c r="J24" s="63">
        <f t="shared" si="4"/>
        <v>0</v>
      </c>
      <c r="K24" s="63"/>
      <c r="L24" s="63">
        <f t="shared" si="0"/>
        <v>0</v>
      </c>
      <c r="M24" s="63">
        <f t="shared" si="1"/>
        <v>0</v>
      </c>
      <c r="N24" s="145"/>
      <c r="O24" s="63">
        <f t="shared" si="5"/>
        <v>0</v>
      </c>
      <c r="P24" s="63">
        <f t="shared" si="6"/>
        <v>0</v>
      </c>
      <c r="Q24" s="78">
        <f>'1-1)所要額調書'!P24</f>
        <v>0</v>
      </c>
      <c r="R24" s="63">
        <f t="shared" si="7"/>
        <v>0</v>
      </c>
    </row>
    <row r="25" spans="1:18" ht="14.4">
      <c r="A25" s="62">
        <f t="shared" si="2"/>
        <v>18</v>
      </c>
      <c r="B25" s="109">
        <f>'1-1)所要額調書'!B25</f>
        <v>0</v>
      </c>
      <c r="C25" s="109">
        <f>'1-1)所要額調書'!C25</f>
        <v>0</v>
      </c>
      <c r="D25" s="109">
        <f>'1-1)所要額調書'!D25</f>
        <v>0</v>
      </c>
      <c r="E25" s="109">
        <f>'1-1)所要額調書'!E25</f>
        <v>0</v>
      </c>
      <c r="F25" s="109" t="str">
        <f>'1-1)所要額調書'!F25</f>
        <v/>
      </c>
      <c r="G25" s="78">
        <f>'1-1)所要額調書'!G25</f>
        <v>0</v>
      </c>
      <c r="H25" s="78">
        <f>'1-1)所要額調書'!H25</f>
        <v>0</v>
      </c>
      <c r="I25" s="63">
        <f t="shared" si="3"/>
        <v>0</v>
      </c>
      <c r="J25" s="63">
        <f t="shared" si="4"/>
        <v>0</v>
      </c>
      <c r="K25" s="63"/>
      <c r="L25" s="63">
        <f t="shared" si="0"/>
        <v>0</v>
      </c>
      <c r="M25" s="63">
        <f t="shared" si="1"/>
        <v>0</v>
      </c>
      <c r="N25" s="145"/>
      <c r="O25" s="63">
        <f t="shared" si="5"/>
        <v>0</v>
      </c>
      <c r="P25" s="63">
        <f t="shared" si="6"/>
        <v>0</v>
      </c>
      <c r="Q25" s="78">
        <f>'1-1)所要額調書'!P25</f>
        <v>0</v>
      </c>
      <c r="R25" s="63">
        <f t="shared" si="7"/>
        <v>0</v>
      </c>
    </row>
    <row r="26" spans="1:18" ht="14.4">
      <c r="A26" s="62">
        <f t="shared" si="2"/>
        <v>19</v>
      </c>
      <c r="B26" s="109">
        <f>'1-1)所要額調書'!B26</f>
        <v>0</v>
      </c>
      <c r="C26" s="109">
        <f>'1-1)所要額調書'!C26</f>
        <v>0</v>
      </c>
      <c r="D26" s="109">
        <f>'1-1)所要額調書'!D26</f>
        <v>0</v>
      </c>
      <c r="E26" s="109">
        <f>'1-1)所要額調書'!E26</f>
        <v>0</v>
      </c>
      <c r="F26" s="109" t="str">
        <f>'1-1)所要額調書'!F26</f>
        <v/>
      </c>
      <c r="G26" s="78">
        <f>'1-1)所要額調書'!G26</f>
        <v>0</v>
      </c>
      <c r="H26" s="78">
        <f>'1-1)所要額調書'!H26</f>
        <v>0</v>
      </c>
      <c r="I26" s="63">
        <f t="shared" si="3"/>
        <v>0</v>
      </c>
      <c r="J26" s="63">
        <f t="shared" si="4"/>
        <v>0</v>
      </c>
      <c r="K26" s="63"/>
      <c r="L26" s="63">
        <f t="shared" si="0"/>
        <v>0</v>
      </c>
      <c r="M26" s="63">
        <f t="shared" si="1"/>
        <v>0</v>
      </c>
      <c r="N26" s="145"/>
      <c r="O26" s="63">
        <f t="shared" si="5"/>
        <v>0</v>
      </c>
      <c r="P26" s="63">
        <f t="shared" si="6"/>
        <v>0</v>
      </c>
      <c r="Q26" s="78">
        <f>'1-1)所要額調書'!P26</f>
        <v>0</v>
      </c>
      <c r="R26" s="63">
        <f t="shared" si="7"/>
        <v>0</v>
      </c>
    </row>
    <row r="27" spans="1:18" ht="14.4">
      <c r="A27" s="62">
        <f t="shared" si="2"/>
        <v>20</v>
      </c>
      <c r="B27" s="109">
        <f>'1-1)所要額調書'!B27</f>
        <v>0</v>
      </c>
      <c r="C27" s="109">
        <f>'1-1)所要額調書'!C27</f>
        <v>0</v>
      </c>
      <c r="D27" s="109">
        <f>'1-1)所要額調書'!D27</f>
        <v>0</v>
      </c>
      <c r="E27" s="109">
        <f>'1-1)所要額調書'!E27</f>
        <v>0</v>
      </c>
      <c r="F27" s="109" t="str">
        <f>'1-1)所要額調書'!F27</f>
        <v/>
      </c>
      <c r="G27" s="78">
        <f>'1-1)所要額調書'!G27</f>
        <v>0</v>
      </c>
      <c r="H27" s="78">
        <f>'1-1)所要額調書'!H27</f>
        <v>0</v>
      </c>
      <c r="I27" s="63">
        <f t="shared" si="3"/>
        <v>0</v>
      </c>
      <c r="J27" s="63">
        <f t="shared" si="4"/>
        <v>0</v>
      </c>
      <c r="K27" s="63"/>
      <c r="L27" s="63">
        <f t="shared" si="0"/>
        <v>0</v>
      </c>
      <c r="M27" s="63">
        <f t="shared" si="1"/>
        <v>0</v>
      </c>
      <c r="N27" s="145"/>
      <c r="O27" s="63">
        <f t="shared" si="5"/>
        <v>0</v>
      </c>
      <c r="P27" s="63">
        <f t="shared" si="6"/>
        <v>0</v>
      </c>
      <c r="Q27" s="78">
        <f>'1-1)所要額調書'!P27</f>
        <v>0</v>
      </c>
      <c r="R27" s="63">
        <f t="shared" si="7"/>
        <v>0</v>
      </c>
    </row>
    <row r="28" spans="1:18" ht="14.4">
      <c r="A28" s="62">
        <f t="shared" si="2"/>
        <v>21</v>
      </c>
      <c r="B28" s="109">
        <f>'1-1)所要額調書'!B28</f>
        <v>0</v>
      </c>
      <c r="C28" s="109">
        <f>'1-1)所要額調書'!C28</f>
        <v>0</v>
      </c>
      <c r="D28" s="109">
        <f>'1-1)所要額調書'!D28</f>
        <v>0</v>
      </c>
      <c r="E28" s="109">
        <f>'1-1)所要額調書'!E28</f>
        <v>0</v>
      </c>
      <c r="F28" s="109" t="str">
        <f>'1-1)所要額調書'!F28</f>
        <v/>
      </c>
      <c r="G28" s="78">
        <f>'1-1)所要額調書'!G28</f>
        <v>0</v>
      </c>
      <c r="H28" s="78">
        <f>'1-1)所要額調書'!H28</f>
        <v>0</v>
      </c>
      <c r="I28" s="63">
        <f t="shared" si="3"/>
        <v>0</v>
      </c>
      <c r="J28" s="63">
        <f t="shared" si="4"/>
        <v>0</v>
      </c>
      <c r="K28" s="63"/>
      <c r="L28" s="63">
        <f t="shared" si="0"/>
        <v>0</v>
      </c>
      <c r="M28" s="63">
        <f t="shared" si="1"/>
        <v>0</v>
      </c>
      <c r="N28" s="145"/>
      <c r="O28" s="63">
        <f t="shared" si="5"/>
        <v>0</v>
      </c>
      <c r="P28" s="63">
        <f t="shared" si="6"/>
        <v>0</v>
      </c>
      <c r="Q28" s="78">
        <f>'1-1)所要額調書'!P28</f>
        <v>0</v>
      </c>
      <c r="R28" s="63">
        <f t="shared" si="7"/>
        <v>0</v>
      </c>
    </row>
    <row r="29" spans="1:18" ht="14.4">
      <c r="A29" s="62">
        <f t="shared" si="2"/>
        <v>22</v>
      </c>
      <c r="B29" s="109">
        <f>'1-1)所要額調書'!B29</f>
        <v>0</v>
      </c>
      <c r="C29" s="109">
        <f>'1-1)所要額調書'!C29</f>
        <v>0</v>
      </c>
      <c r="D29" s="109">
        <f>'1-1)所要額調書'!D29</f>
        <v>0</v>
      </c>
      <c r="E29" s="109">
        <f>'1-1)所要額調書'!E29</f>
        <v>0</v>
      </c>
      <c r="F29" s="109" t="str">
        <f>'1-1)所要額調書'!F29</f>
        <v/>
      </c>
      <c r="G29" s="78">
        <f>'1-1)所要額調書'!G29</f>
        <v>0</v>
      </c>
      <c r="H29" s="78">
        <f>'1-1)所要額調書'!H29</f>
        <v>0</v>
      </c>
      <c r="I29" s="63">
        <f t="shared" si="3"/>
        <v>0</v>
      </c>
      <c r="J29" s="63">
        <f t="shared" si="4"/>
        <v>0</v>
      </c>
      <c r="K29" s="63"/>
      <c r="L29" s="63">
        <f t="shared" si="0"/>
        <v>0</v>
      </c>
      <c r="M29" s="63">
        <f t="shared" si="1"/>
        <v>0</v>
      </c>
      <c r="N29" s="145"/>
      <c r="O29" s="63">
        <f t="shared" si="5"/>
        <v>0</v>
      </c>
      <c r="P29" s="63">
        <f t="shared" si="6"/>
        <v>0</v>
      </c>
      <c r="Q29" s="78">
        <f>'1-1)所要額調書'!P29</f>
        <v>0</v>
      </c>
      <c r="R29" s="63">
        <f t="shared" si="7"/>
        <v>0</v>
      </c>
    </row>
    <row r="30" spans="1:18" ht="14.4">
      <c r="A30" s="62">
        <f t="shared" si="2"/>
        <v>23</v>
      </c>
      <c r="B30" s="109">
        <f>'1-1)所要額調書'!B30</f>
        <v>0</v>
      </c>
      <c r="C30" s="109">
        <f>'1-1)所要額調書'!C30</f>
        <v>0</v>
      </c>
      <c r="D30" s="109">
        <f>'1-1)所要額調書'!D30</f>
        <v>0</v>
      </c>
      <c r="E30" s="109">
        <f>'1-1)所要額調書'!E30</f>
        <v>0</v>
      </c>
      <c r="F30" s="109" t="str">
        <f>'1-1)所要額調書'!F30</f>
        <v/>
      </c>
      <c r="G30" s="78">
        <f>'1-1)所要額調書'!G30</f>
        <v>0</v>
      </c>
      <c r="H30" s="78">
        <f>'1-1)所要額調書'!H30</f>
        <v>0</v>
      </c>
      <c r="I30" s="63">
        <f t="shared" si="3"/>
        <v>0</v>
      </c>
      <c r="J30" s="63">
        <f t="shared" si="4"/>
        <v>0</v>
      </c>
      <c r="K30" s="63"/>
      <c r="L30" s="63">
        <f t="shared" si="0"/>
        <v>0</v>
      </c>
      <c r="M30" s="63">
        <f t="shared" si="1"/>
        <v>0</v>
      </c>
      <c r="N30" s="145"/>
      <c r="O30" s="63">
        <f t="shared" si="5"/>
        <v>0</v>
      </c>
      <c r="P30" s="63">
        <f t="shared" si="6"/>
        <v>0</v>
      </c>
      <c r="Q30" s="78">
        <f>'1-1)所要額調書'!P30</f>
        <v>0</v>
      </c>
      <c r="R30" s="63">
        <f t="shared" si="7"/>
        <v>0</v>
      </c>
    </row>
    <row r="31" spans="1:18" ht="14.4">
      <c r="A31" s="62">
        <f t="shared" si="2"/>
        <v>24</v>
      </c>
      <c r="B31" s="109">
        <f>'1-1)所要額調書'!B31</f>
        <v>0</v>
      </c>
      <c r="C31" s="109">
        <f>'1-1)所要額調書'!C31</f>
        <v>0</v>
      </c>
      <c r="D31" s="109">
        <f>'1-1)所要額調書'!D31</f>
        <v>0</v>
      </c>
      <c r="E31" s="109">
        <f>'1-1)所要額調書'!E31</f>
        <v>0</v>
      </c>
      <c r="F31" s="109" t="str">
        <f>'1-1)所要額調書'!F31</f>
        <v/>
      </c>
      <c r="G31" s="78">
        <f>'1-1)所要額調書'!G31</f>
        <v>0</v>
      </c>
      <c r="H31" s="78">
        <f>'1-1)所要額調書'!H31</f>
        <v>0</v>
      </c>
      <c r="I31" s="63">
        <f t="shared" si="3"/>
        <v>0</v>
      </c>
      <c r="J31" s="63">
        <f t="shared" si="4"/>
        <v>0</v>
      </c>
      <c r="K31" s="63"/>
      <c r="L31" s="63">
        <f t="shared" si="0"/>
        <v>0</v>
      </c>
      <c r="M31" s="63">
        <f t="shared" si="1"/>
        <v>0</v>
      </c>
      <c r="N31" s="145"/>
      <c r="O31" s="63">
        <f t="shared" si="5"/>
        <v>0</v>
      </c>
      <c r="P31" s="63">
        <f t="shared" si="6"/>
        <v>0</v>
      </c>
      <c r="Q31" s="78">
        <f>'1-1)所要額調書'!P31</f>
        <v>0</v>
      </c>
      <c r="R31" s="63">
        <f t="shared" si="7"/>
        <v>0</v>
      </c>
    </row>
    <row r="32" spans="1:18" ht="14.4">
      <c r="A32" s="62">
        <f t="shared" si="2"/>
        <v>25</v>
      </c>
      <c r="B32" s="109">
        <f>'1-1)所要額調書'!B32</f>
        <v>0</v>
      </c>
      <c r="C32" s="109">
        <f>'1-1)所要額調書'!C32</f>
        <v>0</v>
      </c>
      <c r="D32" s="109">
        <f>'1-1)所要額調書'!D32</f>
        <v>0</v>
      </c>
      <c r="E32" s="109">
        <f>'1-1)所要額調書'!E32</f>
        <v>0</v>
      </c>
      <c r="F32" s="109" t="str">
        <f>'1-1)所要額調書'!F32</f>
        <v/>
      </c>
      <c r="G32" s="78">
        <f>'1-1)所要額調書'!G32</f>
        <v>0</v>
      </c>
      <c r="H32" s="78">
        <f>'1-1)所要額調書'!H32</f>
        <v>0</v>
      </c>
      <c r="I32" s="63">
        <f t="shared" si="3"/>
        <v>0</v>
      </c>
      <c r="J32" s="63">
        <f t="shared" si="4"/>
        <v>0</v>
      </c>
      <c r="K32" s="63"/>
      <c r="L32" s="63">
        <f t="shared" si="0"/>
        <v>0</v>
      </c>
      <c r="M32" s="63">
        <f t="shared" si="1"/>
        <v>0</v>
      </c>
      <c r="N32" s="145"/>
      <c r="O32" s="63">
        <f t="shared" si="5"/>
        <v>0</v>
      </c>
      <c r="P32" s="63">
        <f t="shared" si="6"/>
        <v>0</v>
      </c>
      <c r="Q32" s="78">
        <f>'1-1)所要額調書'!P32</f>
        <v>0</v>
      </c>
      <c r="R32" s="63">
        <f t="shared" si="7"/>
        <v>0</v>
      </c>
    </row>
    <row r="33" spans="1:18" ht="14.4">
      <c r="A33" s="62">
        <f t="shared" si="2"/>
        <v>26</v>
      </c>
      <c r="B33" s="109">
        <f>'1-1)所要額調書'!B33</f>
        <v>0</v>
      </c>
      <c r="C33" s="109">
        <f>'1-1)所要額調書'!C33</f>
        <v>0</v>
      </c>
      <c r="D33" s="109">
        <f>'1-1)所要額調書'!D33</f>
        <v>0</v>
      </c>
      <c r="E33" s="109">
        <f>'1-1)所要額調書'!E33</f>
        <v>0</v>
      </c>
      <c r="F33" s="109" t="str">
        <f>'1-1)所要額調書'!F33</f>
        <v/>
      </c>
      <c r="G33" s="78">
        <f>'1-1)所要額調書'!G33</f>
        <v>0</v>
      </c>
      <c r="H33" s="78">
        <f>'1-1)所要額調書'!H33</f>
        <v>0</v>
      </c>
      <c r="I33" s="63">
        <f t="shared" si="3"/>
        <v>0</v>
      </c>
      <c r="J33" s="63">
        <f t="shared" si="4"/>
        <v>0</v>
      </c>
      <c r="K33" s="63"/>
      <c r="L33" s="63">
        <f t="shared" si="0"/>
        <v>0</v>
      </c>
      <c r="M33" s="63">
        <f t="shared" si="1"/>
        <v>0</v>
      </c>
      <c r="N33" s="145"/>
      <c r="O33" s="63">
        <f t="shared" si="5"/>
        <v>0</v>
      </c>
      <c r="P33" s="63">
        <f t="shared" si="6"/>
        <v>0</v>
      </c>
      <c r="Q33" s="78">
        <f>'1-1)所要額調書'!P33</f>
        <v>0</v>
      </c>
      <c r="R33" s="63">
        <f t="shared" si="7"/>
        <v>0</v>
      </c>
    </row>
    <row r="34" spans="1:18" ht="14.4">
      <c r="A34" s="62">
        <f t="shared" si="2"/>
        <v>27</v>
      </c>
      <c r="B34" s="109">
        <f>'1-1)所要額調書'!B34</f>
        <v>0</v>
      </c>
      <c r="C34" s="109">
        <f>'1-1)所要額調書'!C34</f>
        <v>0</v>
      </c>
      <c r="D34" s="109">
        <f>'1-1)所要額調書'!D34</f>
        <v>0</v>
      </c>
      <c r="E34" s="109">
        <f>'1-1)所要額調書'!E34</f>
        <v>0</v>
      </c>
      <c r="F34" s="109" t="str">
        <f>'1-1)所要額調書'!F34</f>
        <v/>
      </c>
      <c r="G34" s="78">
        <f>'1-1)所要額調書'!G34</f>
        <v>0</v>
      </c>
      <c r="H34" s="78">
        <f>'1-1)所要額調書'!H34</f>
        <v>0</v>
      </c>
      <c r="I34" s="63">
        <f t="shared" si="3"/>
        <v>0</v>
      </c>
      <c r="J34" s="63">
        <f t="shared" si="4"/>
        <v>0</v>
      </c>
      <c r="K34" s="63"/>
      <c r="L34" s="63">
        <f t="shared" si="0"/>
        <v>0</v>
      </c>
      <c r="M34" s="63">
        <f t="shared" si="1"/>
        <v>0</v>
      </c>
      <c r="N34" s="145"/>
      <c r="O34" s="63">
        <f t="shared" si="5"/>
        <v>0</v>
      </c>
      <c r="P34" s="63">
        <f t="shared" si="6"/>
        <v>0</v>
      </c>
      <c r="Q34" s="78">
        <f>'1-1)所要額調書'!P34</f>
        <v>0</v>
      </c>
      <c r="R34" s="63">
        <f t="shared" si="7"/>
        <v>0</v>
      </c>
    </row>
    <row r="35" spans="1:18" ht="14.4">
      <c r="A35" s="62">
        <f t="shared" si="2"/>
        <v>28</v>
      </c>
      <c r="B35" s="109">
        <f>'1-1)所要額調書'!B35</f>
        <v>0</v>
      </c>
      <c r="C35" s="109">
        <f>'1-1)所要額調書'!C35</f>
        <v>0</v>
      </c>
      <c r="D35" s="109">
        <f>'1-1)所要額調書'!D35</f>
        <v>0</v>
      </c>
      <c r="E35" s="109">
        <f>'1-1)所要額調書'!E35</f>
        <v>0</v>
      </c>
      <c r="F35" s="109" t="str">
        <f>'1-1)所要額調書'!F35</f>
        <v/>
      </c>
      <c r="G35" s="78">
        <f>'1-1)所要額調書'!G35</f>
        <v>0</v>
      </c>
      <c r="H35" s="78">
        <f>'1-1)所要額調書'!H35</f>
        <v>0</v>
      </c>
      <c r="I35" s="63">
        <f t="shared" si="3"/>
        <v>0</v>
      </c>
      <c r="J35" s="63">
        <f t="shared" si="4"/>
        <v>0</v>
      </c>
      <c r="K35" s="63"/>
      <c r="L35" s="63">
        <f t="shared" si="0"/>
        <v>0</v>
      </c>
      <c r="M35" s="63">
        <f t="shared" si="1"/>
        <v>0</v>
      </c>
      <c r="N35" s="145"/>
      <c r="O35" s="63">
        <f t="shared" si="5"/>
        <v>0</v>
      </c>
      <c r="P35" s="63">
        <f t="shared" si="6"/>
        <v>0</v>
      </c>
      <c r="Q35" s="78">
        <f>'1-1)所要額調書'!P35</f>
        <v>0</v>
      </c>
      <c r="R35" s="63">
        <f t="shared" si="7"/>
        <v>0</v>
      </c>
    </row>
    <row r="36" spans="1:18" ht="14.4">
      <c r="A36" s="62">
        <f t="shared" si="2"/>
        <v>29</v>
      </c>
      <c r="B36" s="109">
        <f>'1-1)所要額調書'!B36</f>
        <v>0</v>
      </c>
      <c r="C36" s="109">
        <f>'1-1)所要額調書'!C36</f>
        <v>0</v>
      </c>
      <c r="D36" s="109">
        <f>'1-1)所要額調書'!D36</f>
        <v>0</v>
      </c>
      <c r="E36" s="109">
        <f>'1-1)所要額調書'!E36</f>
        <v>0</v>
      </c>
      <c r="F36" s="109" t="str">
        <f>'1-1)所要額調書'!F36</f>
        <v/>
      </c>
      <c r="G36" s="78">
        <f>'1-1)所要額調書'!G36</f>
        <v>0</v>
      </c>
      <c r="H36" s="78">
        <f>'1-1)所要額調書'!H36</f>
        <v>0</v>
      </c>
      <c r="I36" s="63">
        <f t="shared" si="3"/>
        <v>0</v>
      </c>
      <c r="J36" s="63">
        <f t="shared" si="4"/>
        <v>0</v>
      </c>
      <c r="K36" s="63"/>
      <c r="L36" s="63">
        <f t="shared" si="0"/>
        <v>0</v>
      </c>
      <c r="M36" s="63">
        <f t="shared" si="1"/>
        <v>0</v>
      </c>
      <c r="N36" s="145"/>
      <c r="O36" s="63">
        <f t="shared" si="5"/>
        <v>0</v>
      </c>
      <c r="P36" s="63">
        <f t="shared" si="6"/>
        <v>0</v>
      </c>
      <c r="Q36" s="78">
        <f>'1-1)所要額調書'!P36</f>
        <v>0</v>
      </c>
      <c r="R36" s="63">
        <f t="shared" si="7"/>
        <v>0</v>
      </c>
    </row>
    <row r="37" spans="1:18" ht="14.4">
      <c r="A37" s="62">
        <f t="shared" si="2"/>
        <v>30</v>
      </c>
      <c r="B37" s="109">
        <f>'1-1)所要額調書'!B37</f>
        <v>0</v>
      </c>
      <c r="C37" s="109">
        <f>'1-1)所要額調書'!C37</f>
        <v>0</v>
      </c>
      <c r="D37" s="109">
        <f>'1-1)所要額調書'!D37</f>
        <v>0</v>
      </c>
      <c r="E37" s="109">
        <f>'1-1)所要額調書'!E37</f>
        <v>0</v>
      </c>
      <c r="F37" s="109" t="str">
        <f>'1-1)所要額調書'!F37</f>
        <v/>
      </c>
      <c r="G37" s="78">
        <f>'1-1)所要額調書'!G37</f>
        <v>0</v>
      </c>
      <c r="H37" s="78">
        <f>'1-1)所要額調書'!H37</f>
        <v>0</v>
      </c>
      <c r="I37" s="63">
        <f t="shared" si="3"/>
        <v>0</v>
      </c>
      <c r="J37" s="63">
        <f t="shared" si="4"/>
        <v>0</v>
      </c>
      <c r="K37" s="63"/>
      <c r="L37" s="63">
        <f t="shared" si="0"/>
        <v>0</v>
      </c>
      <c r="M37" s="63">
        <f t="shared" si="1"/>
        <v>0</v>
      </c>
      <c r="N37" s="145"/>
      <c r="O37" s="63">
        <f t="shared" si="5"/>
        <v>0</v>
      </c>
      <c r="P37" s="63">
        <f t="shared" si="6"/>
        <v>0</v>
      </c>
      <c r="Q37" s="78">
        <f>'1-1)所要額調書'!P37</f>
        <v>0</v>
      </c>
      <c r="R37" s="63">
        <f t="shared" si="7"/>
        <v>0</v>
      </c>
    </row>
    <row r="38" spans="1:18" ht="28.5" customHeight="1">
      <c r="A38" s="71"/>
      <c r="B38" s="72"/>
      <c r="C38" s="72" t="s">
        <v>71</v>
      </c>
      <c r="D38" s="72"/>
      <c r="E38" s="72"/>
      <c r="F38" s="72"/>
      <c r="G38" s="64">
        <f>SUM(G8:G37)</f>
        <v>0</v>
      </c>
      <c r="H38" s="64">
        <f>SUM(H8:H37)</f>
        <v>0</v>
      </c>
      <c r="I38" s="64">
        <f>SUM(I8:I37)</f>
        <v>0</v>
      </c>
      <c r="J38" s="64">
        <f>SUM(J8:J37)</f>
        <v>0</v>
      </c>
      <c r="K38" s="64">
        <f>SUM(K8:K37)</f>
        <v>0</v>
      </c>
      <c r="L38" s="65"/>
      <c r="M38" s="65"/>
      <c r="N38" s="66">
        <f>SUM(N8:N37)</f>
        <v>0</v>
      </c>
      <c r="O38" s="66">
        <f>SUM(O8:O37)</f>
        <v>0</v>
      </c>
      <c r="P38" s="66">
        <f>SUM(P8:P37)</f>
        <v>0</v>
      </c>
      <c r="Q38" s="66">
        <f>SUM(Q8:Q37)</f>
        <v>0</v>
      </c>
      <c r="R38" s="66">
        <f>SUM(R8:R37)</f>
        <v>0</v>
      </c>
    </row>
    <row r="40" spans="1:18">
      <c r="I40" s="108" t="str">
        <f>IF(I38&lt;&gt;'9-2)結果報告書'!P38,"↑事業実施計画書の補助対象経費の計と一致しません！","")</f>
        <v/>
      </c>
    </row>
    <row r="41" spans="1:18" ht="14.4">
      <c r="A41" s="68"/>
    </row>
    <row r="42" spans="1:18" ht="16.2" customHeight="1">
      <c r="A42" s="310" t="s">
        <v>45</v>
      </c>
      <c r="B42" s="312" t="s">
        <v>62</v>
      </c>
      <c r="C42" s="312" t="s">
        <v>63</v>
      </c>
      <c r="D42" s="312" t="s">
        <v>64</v>
      </c>
      <c r="E42" s="302" t="s">
        <v>75</v>
      </c>
      <c r="F42" s="302" t="s">
        <v>72</v>
      </c>
      <c r="G42" s="302" t="s">
        <v>47</v>
      </c>
      <c r="H42" s="302" t="s">
        <v>66</v>
      </c>
      <c r="I42" s="302" t="s">
        <v>126</v>
      </c>
      <c r="J42" s="302" t="s">
        <v>127</v>
      </c>
      <c r="K42" s="306" t="s">
        <v>426</v>
      </c>
      <c r="L42" s="141"/>
      <c r="M42" s="141"/>
      <c r="N42" s="308" t="s">
        <v>429</v>
      </c>
      <c r="O42" s="302" t="s">
        <v>430</v>
      </c>
      <c r="P42" s="304" t="s">
        <v>440</v>
      </c>
      <c r="Q42" s="526" t="s">
        <v>291</v>
      </c>
      <c r="R42" s="526" t="s">
        <v>292</v>
      </c>
    </row>
    <row r="43" spans="1:18" ht="74.25" customHeight="1">
      <c r="A43" s="311"/>
      <c r="B43" s="313"/>
      <c r="C43" s="313"/>
      <c r="D43" s="313"/>
      <c r="E43" s="303"/>
      <c r="F43" s="303"/>
      <c r="G43" s="303"/>
      <c r="H43" s="303"/>
      <c r="I43" s="303"/>
      <c r="J43" s="303"/>
      <c r="K43" s="307"/>
      <c r="L43" s="143" t="s">
        <v>427</v>
      </c>
      <c r="M43" s="144" t="s">
        <v>428</v>
      </c>
      <c r="N43" s="307"/>
      <c r="O43" s="303"/>
      <c r="P43" s="305"/>
      <c r="Q43" s="526"/>
      <c r="R43" s="526"/>
    </row>
    <row r="44" spans="1:18" ht="20.25" customHeight="1">
      <c r="A44" s="62" t="s">
        <v>68</v>
      </c>
      <c r="B44" s="80" t="s">
        <v>69</v>
      </c>
      <c r="C44" s="80" t="s">
        <v>70</v>
      </c>
      <c r="D44" s="80" t="s">
        <v>67</v>
      </c>
      <c r="E44" s="74">
        <v>40</v>
      </c>
      <c r="F44" s="73" t="s">
        <v>73</v>
      </c>
      <c r="G44" s="63">
        <v>2345678</v>
      </c>
      <c r="H44" s="63">
        <v>0</v>
      </c>
      <c r="I44" s="63">
        <f t="shared" ref="I44" si="8">G44-H44</f>
        <v>2345678</v>
      </c>
      <c r="J44" s="63">
        <f>ROUNDDOWN(I44*1/2,0)</f>
        <v>1172839</v>
      </c>
      <c r="K44" s="63">
        <f>SUM(L44:M44)</f>
        <v>2300000</v>
      </c>
      <c r="L44" s="63">
        <f>_xlfn.IFNA(VLOOKUP(F44,$F$48:$H$61,3,0),0)</f>
        <v>2000000</v>
      </c>
      <c r="M44" s="63">
        <f>MIN(IF(F44="医療機関等－病院",MAX(E44-20,0)*30000,IF(OR(F44="高齢者施設－入所系施設",F44="救護施設",F44="障害者施設－入所系施設"),MAX(E44-30,0)*30000,0)),4000000)</f>
        <v>300000</v>
      </c>
      <c r="N44" s="63">
        <v>1500000</v>
      </c>
      <c r="O44" s="63">
        <f>MIN(J44,K44-N44)</f>
        <v>800000</v>
      </c>
      <c r="P44" s="63">
        <f>ROUNDDOWN(O44,-3)</f>
        <v>800000</v>
      </c>
      <c r="Q44" s="78">
        <f>'1-1)所要額調書'!P44</f>
        <v>800000</v>
      </c>
      <c r="R44" s="63">
        <f>MIN(P44:Q44)</f>
        <v>800000</v>
      </c>
    </row>
    <row r="47" spans="1:18">
      <c r="C47" s="35" t="s">
        <v>359</v>
      </c>
      <c r="H47" s="35" t="s">
        <v>94</v>
      </c>
    </row>
    <row r="48" spans="1:18">
      <c r="C48" s="35" t="s">
        <v>330</v>
      </c>
      <c r="D48" s="35" t="s">
        <v>73</v>
      </c>
      <c r="F48" s="35" t="s">
        <v>93</v>
      </c>
      <c r="G48" s="35" t="s">
        <v>88</v>
      </c>
      <c r="H48" s="35">
        <v>2000000</v>
      </c>
    </row>
    <row r="49" spans="3:8">
      <c r="C49" s="35" t="s">
        <v>331</v>
      </c>
      <c r="D49" s="35" t="s">
        <v>73</v>
      </c>
      <c r="F49" s="35" t="s">
        <v>76</v>
      </c>
      <c r="G49" s="35" t="s">
        <v>89</v>
      </c>
      <c r="H49" s="35">
        <v>1000000</v>
      </c>
    </row>
    <row r="50" spans="3:8">
      <c r="C50" s="35" t="s">
        <v>332</v>
      </c>
      <c r="D50" s="35" t="s">
        <v>73</v>
      </c>
      <c r="F50" s="35" t="s">
        <v>77</v>
      </c>
      <c r="G50" s="35" t="s">
        <v>90</v>
      </c>
      <c r="H50" s="35">
        <v>500000</v>
      </c>
    </row>
    <row r="51" spans="3:8">
      <c r="C51" s="35" t="s">
        <v>333</v>
      </c>
      <c r="D51" s="35" t="s">
        <v>73</v>
      </c>
      <c r="F51" s="35" t="s">
        <v>73</v>
      </c>
      <c r="G51" s="35" t="s">
        <v>91</v>
      </c>
      <c r="H51" s="35">
        <v>2000000</v>
      </c>
    </row>
    <row r="52" spans="3:8">
      <c r="C52" s="35" t="s">
        <v>334</v>
      </c>
      <c r="D52" s="35" t="s">
        <v>73</v>
      </c>
      <c r="F52" s="35" t="s">
        <v>78</v>
      </c>
      <c r="G52" s="35" t="s">
        <v>89</v>
      </c>
      <c r="H52" s="35">
        <v>1000000</v>
      </c>
    </row>
    <row r="53" spans="3:8">
      <c r="C53" s="35" t="s">
        <v>335</v>
      </c>
      <c r="D53" s="35" t="s">
        <v>73</v>
      </c>
      <c r="F53" s="35" t="s">
        <v>79</v>
      </c>
      <c r="G53" s="35" t="s">
        <v>90</v>
      </c>
      <c r="H53" s="35">
        <v>500000</v>
      </c>
    </row>
    <row r="54" spans="3:8">
      <c r="C54" s="35" t="s">
        <v>336</v>
      </c>
      <c r="D54" s="35" t="s">
        <v>73</v>
      </c>
      <c r="F54" s="35" t="s">
        <v>86</v>
      </c>
      <c r="G54" s="35" t="s">
        <v>91</v>
      </c>
      <c r="H54" s="35">
        <v>2000000</v>
      </c>
    </row>
    <row r="55" spans="3:8">
      <c r="C55" s="35" t="s">
        <v>337</v>
      </c>
      <c r="D55" s="35" t="s">
        <v>73</v>
      </c>
      <c r="F55" s="35" t="s">
        <v>80</v>
      </c>
      <c r="G55" s="35" t="s">
        <v>91</v>
      </c>
      <c r="H55" s="35">
        <v>2000000</v>
      </c>
    </row>
    <row r="56" spans="3:8">
      <c r="C56" s="35" t="s">
        <v>338</v>
      </c>
      <c r="D56" s="35" t="s">
        <v>73</v>
      </c>
      <c r="F56" s="35" t="s">
        <v>81</v>
      </c>
      <c r="G56" s="35" t="s">
        <v>89</v>
      </c>
      <c r="H56" s="35">
        <v>1000000</v>
      </c>
    </row>
    <row r="57" spans="3:8">
      <c r="C57" s="35" t="s">
        <v>339</v>
      </c>
      <c r="D57" s="35" t="s">
        <v>78</v>
      </c>
      <c r="F57" s="35" t="s">
        <v>82</v>
      </c>
      <c r="G57" s="35" t="s">
        <v>90</v>
      </c>
      <c r="H57" s="35">
        <v>500000</v>
      </c>
    </row>
    <row r="58" spans="3:8">
      <c r="C58" s="35" t="s">
        <v>340</v>
      </c>
      <c r="D58" s="35" t="s">
        <v>79</v>
      </c>
      <c r="F58" s="35" t="s">
        <v>83</v>
      </c>
      <c r="G58" s="35" t="s">
        <v>90</v>
      </c>
      <c r="H58" s="35">
        <v>500000</v>
      </c>
    </row>
    <row r="59" spans="3:8">
      <c r="C59" s="35" t="s">
        <v>341</v>
      </c>
      <c r="D59" s="35" t="s">
        <v>79</v>
      </c>
      <c r="F59" s="35" t="s">
        <v>84</v>
      </c>
      <c r="G59" s="35" t="s">
        <v>90</v>
      </c>
      <c r="H59" s="35">
        <v>500000</v>
      </c>
    </row>
    <row r="60" spans="3:8">
      <c r="C60" s="35" t="s">
        <v>342</v>
      </c>
      <c r="D60" s="35" t="s">
        <v>79</v>
      </c>
      <c r="F60" s="35" t="s">
        <v>85</v>
      </c>
      <c r="G60" s="35" t="s">
        <v>89</v>
      </c>
      <c r="H60" s="35">
        <v>1000000</v>
      </c>
    </row>
    <row r="61" spans="3:8">
      <c r="C61" s="35" t="s">
        <v>343</v>
      </c>
      <c r="D61" s="35" t="s">
        <v>79</v>
      </c>
      <c r="F61" s="35" t="s">
        <v>87</v>
      </c>
      <c r="G61" s="35" t="s">
        <v>92</v>
      </c>
      <c r="H61" s="35">
        <v>1500000</v>
      </c>
    </row>
    <row r="62" spans="3:8">
      <c r="C62" s="35" t="s">
        <v>344</v>
      </c>
      <c r="D62" s="35" t="s">
        <v>79</v>
      </c>
    </row>
    <row r="63" spans="3:8">
      <c r="C63" s="35" t="s">
        <v>345</v>
      </c>
      <c r="D63" s="35" t="s">
        <v>79</v>
      </c>
    </row>
    <row r="64" spans="3:8">
      <c r="C64" s="35" t="s">
        <v>346</v>
      </c>
      <c r="D64" s="35" t="s">
        <v>79</v>
      </c>
    </row>
    <row r="65" spans="3:4">
      <c r="C65" s="35" t="s">
        <v>347</v>
      </c>
      <c r="D65" s="35" t="s">
        <v>79</v>
      </c>
    </row>
    <row r="66" spans="3:4">
      <c r="C66" s="35" t="s">
        <v>348</v>
      </c>
      <c r="D66" s="35" t="s">
        <v>79</v>
      </c>
    </row>
    <row r="67" spans="3:4">
      <c r="C67" s="35" t="s">
        <v>349</v>
      </c>
      <c r="D67" s="35" t="s">
        <v>79</v>
      </c>
    </row>
    <row r="68" spans="3:4">
      <c r="C68" s="35" t="s">
        <v>350</v>
      </c>
      <c r="D68" s="35" t="s">
        <v>79</v>
      </c>
    </row>
    <row r="69" spans="3:4">
      <c r="C69" s="35" t="s">
        <v>351</v>
      </c>
      <c r="D69" s="35" t="s">
        <v>79</v>
      </c>
    </row>
    <row r="70" spans="3:4">
      <c r="C70" s="35" t="s">
        <v>352</v>
      </c>
      <c r="D70" s="35" t="s">
        <v>79</v>
      </c>
    </row>
    <row r="71" spans="3:4">
      <c r="C71" s="35" t="s">
        <v>353</v>
      </c>
      <c r="D71" s="35" t="s">
        <v>79</v>
      </c>
    </row>
    <row r="72" spans="3:4">
      <c r="C72" s="35" t="s">
        <v>354</v>
      </c>
      <c r="D72" s="35" t="s">
        <v>79</v>
      </c>
    </row>
    <row r="73" spans="3:4">
      <c r="C73" s="35" t="s">
        <v>355</v>
      </c>
      <c r="D73" s="35" t="s">
        <v>79</v>
      </c>
    </row>
    <row r="74" spans="3:4">
      <c r="C74" s="35" t="s">
        <v>356</v>
      </c>
      <c r="D74" s="35" t="s">
        <v>79</v>
      </c>
    </row>
    <row r="75" spans="3:4">
      <c r="C75" s="35" t="s">
        <v>357</v>
      </c>
      <c r="D75" s="35" t="s">
        <v>79</v>
      </c>
    </row>
    <row r="76" spans="3:4">
      <c r="C76" s="35" t="s">
        <v>358</v>
      </c>
      <c r="D76" s="35" t="s">
        <v>79</v>
      </c>
    </row>
  </sheetData>
  <sheetProtection selectLockedCells="1" selectUnlockedCells="1"/>
  <mergeCells count="33">
    <mergeCell ref="P42:P43"/>
    <mergeCell ref="Q6:Q7"/>
    <mergeCell ref="R6:R7"/>
    <mergeCell ref="Q42:Q43"/>
    <mergeCell ref="R42:R43"/>
    <mergeCell ref="P6:P7"/>
    <mergeCell ref="F42:F43"/>
    <mergeCell ref="G42:G43"/>
    <mergeCell ref="H42:H43"/>
    <mergeCell ref="I42:I43"/>
    <mergeCell ref="J42:J43"/>
    <mergeCell ref="K42:K43"/>
    <mergeCell ref="J6:J7"/>
    <mergeCell ref="K6:K7"/>
    <mergeCell ref="N6:N7"/>
    <mergeCell ref="O6:O7"/>
    <mergeCell ref="N42:N43"/>
    <mergeCell ref="O42:O43"/>
    <mergeCell ref="A42:A43"/>
    <mergeCell ref="B42:B43"/>
    <mergeCell ref="C42:C43"/>
    <mergeCell ref="D42:D43"/>
    <mergeCell ref="E42:E43"/>
    <mergeCell ref="M4:P4"/>
    <mergeCell ref="A6:A7"/>
    <mergeCell ref="B6:B7"/>
    <mergeCell ref="C6:C7"/>
    <mergeCell ref="D6:D7"/>
    <mergeCell ref="E6:E7"/>
    <mergeCell ref="F6:F7"/>
    <mergeCell ref="G6:G7"/>
    <mergeCell ref="H6:H7"/>
    <mergeCell ref="I6:I7"/>
  </mergeCells>
  <phoneticPr fontId="5"/>
  <dataValidations count="1">
    <dataValidation type="list" allowBlank="1" showInputMessage="1" showErrorMessage="1" sqref="F44" xr:uid="{EB5B7603-2610-4224-A180-DB519A98545E}">
      <formula1>$F$48:$F$61</formula1>
    </dataValidation>
  </dataValidations>
  <pageMargins left="0.70866141732283472" right="0.70866141732283472" top="0.74803149606299213" bottom="0.74803149606299213" header="0.31496062992125984" footer="0.31496062992125984"/>
  <pageSetup paperSize="9" scale="39" firstPageNumber="0" orientation="landscape" blackAndWhite="1" verticalDpi="300"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FBCBC-F83A-4349-BB33-663101C49984}">
  <sheetPr>
    <tabColor rgb="FF92D050"/>
    <pageSetUpPr fitToPage="1"/>
  </sheetPr>
  <dimension ref="A1:R72"/>
  <sheetViews>
    <sheetView showZeros="0" view="pageBreakPreview" zoomScale="70" zoomScaleNormal="85" zoomScaleSheetLayoutView="70" workbookViewId="0">
      <selection activeCell="D53" sqref="D53"/>
    </sheetView>
  </sheetViews>
  <sheetFormatPr defaultColWidth="8.88671875" defaultRowHeight="13.2"/>
  <cols>
    <col min="1" max="1" width="5.21875" style="35" customWidth="1"/>
    <col min="2" max="2" width="32.77734375" style="35" customWidth="1"/>
    <col min="3" max="3" width="24.44140625" style="35" customWidth="1"/>
    <col min="4" max="4" width="23.88671875" style="35" customWidth="1"/>
    <col min="5" max="5" width="24.33203125" style="35" customWidth="1"/>
    <col min="6" max="6" width="10" style="35" customWidth="1"/>
    <col min="7" max="7" width="8.109375" style="35" customWidth="1"/>
    <col min="8" max="8" width="8.44140625" style="35" customWidth="1"/>
    <col min="9" max="9" width="15.77734375" style="35" customWidth="1"/>
    <col min="10" max="10" width="7.77734375" style="35" customWidth="1"/>
    <col min="11" max="11" width="17.21875" style="35" customWidth="1"/>
    <col min="12" max="12" width="38.77734375" style="35" customWidth="1"/>
    <col min="13" max="13" width="14.88671875" style="35" customWidth="1"/>
    <col min="14" max="14" width="19.6640625" style="35" customWidth="1"/>
    <col min="15" max="16" width="17.109375" style="35" customWidth="1"/>
    <col min="17" max="17" width="17.21875" style="35" customWidth="1"/>
    <col min="18" max="18" width="23.88671875" style="35" customWidth="1"/>
    <col min="19" max="262" width="8.88671875" style="35"/>
    <col min="263" max="263" width="6.109375" style="35" customWidth="1"/>
    <col min="264" max="264" width="14.21875" style="35" customWidth="1"/>
    <col min="265" max="265" width="48.109375" style="35" customWidth="1"/>
    <col min="266" max="266" width="28.33203125" style="35" customWidth="1"/>
    <col min="267" max="267" width="27.109375" style="35" customWidth="1"/>
    <col min="268" max="269" width="17.109375" style="35" customWidth="1"/>
    <col min="270" max="270" width="17.21875" style="35" customWidth="1"/>
    <col min="271" max="274" width="17.109375" style="35" customWidth="1"/>
    <col min="275" max="518" width="8.88671875" style="35"/>
    <col min="519" max="519" width="6.109375" style="35" customWidth="1"/>
    <col min="520" max="520" width="14.21875" style="35" customWidth="1"/>
    <col min="521" max="521" width="48.109375" style="35" customWidth="1"/>
    <col min="522" max="522" width="28.33203125" style="35" customWidth="1"/>
    <col min="523" max="523" width="27.109375" style="35" customWidth="1"/>
    <col min="524" max="525" width="17.109375" style="35" customWidth="1"/>
    <col min="526" max="526" width="17.21875" style="35" customWidth="1"/>
    <col min="527" max="530" width="17.109375" style="35" customWidth="1"/>
    <col min="531" max="774" width="8.88671875" style="35"/>
    <col min="775" max="775" width="6.109375" style="35" customWidth="1"/>
    <col min="776" max="776" width="14.21875" style="35" customWidth="1"/>
    <col min="777" max="777" width="48.109375" style="35" customWidth="1"/>
    <col min="778" max="778" width="28.33203125" style="35" customWidth="1"/>
    <col min="779" max="779" width="27.109375" style="35" customWidth="1"/>
    <col min="780" max="781" width="17.109375" style="35" customWidth="1"/>
    <col min="782" max="782" width="17.21875" style="35" customWidth="1"/>
    <col min="783" max="786" width="17.109375" style="35" customWidth="1"/>
    <col min="787" max="1030" width="8.88671875" style="35"/>
    <col min="1031" max="1031" width="6.109375" style="35" customWidth="1"/>
    <col min="1032" max="1032" width="14.21875" style="35" customWidth="1"/>
    <col min="1033" max="1033" width="48.109375" style="35" customWidth="1"/>
    <col min="1034" max="1034" width="28.33203125" style="35" customWidth="1"/>
    <col min="1035" max="1035" width="27.109375" style="35" customWidth="1"/>
    <col min="1036" max="1037" width="17.109375" style="35" customWidth="1"/>
    <col min="1038" max="1038" width="17.21875" style="35" customWidth="1"/>
    <col min="1039" max="1042" width="17.109375" style="35" customWidth="1"/>
    <col min="1043" max="1286" width="8.88671875" style="35"/>
    <col min="1287" max="1287" width="6.109375" style="35" customWidth="1"/>
    <col min="1288" max="1288" width="14.21875" style="35" customWidth="1"/>
    <col min="1289" max="1289" width="48.109375" style="35" customWidth="1"/>
    <col min="1290" max="1290" width="28.33203125" style="35" customWidth="1"/>
    <col min="1291" max="1291" width="27.109375" style="35" customWidth="1"/>
    <col min="1292" max="1293" width="17.109375" style="35" customWidth="1"/>
    <col min="1294" max="1294" width="17.21875" style="35" customWidth="1"/>
    <col min="1295" max="1298" width="17.109375" style="35" customWidth="1"/>
    <col min="1299" max="1542" width="8.88671875" style="35"/>
    <col min="1543" max="1543" width="6.109375" style="35" customWidth="1"/>
    <col min="1544" max="1544" width="14.21875" style="35" customWidth="1"/>
    <col min="1545" max="1545" width="48.109375" style="35" customWidth="1"/>
    <col min="1546" max="1546" width="28.33203125" style="35" customWidth="1"/>
    <col min="1547" max="1547" width="27.109375" style="35" customWidth="1"/>
    <col min="1548" max="1549" width="17.109375" style="35" customWidth="1"/>
    <col min="1550" max="1550" width="17.21875" style="35" customWidth="1"/>
    <col min="1551" max="1554" width="17.109375" style="35" customWidth="1"/>
    <col min="1555" max="1798" width="8.88671875" style="35"/>
    <col min="1799" max="1799" width="6.109375" style="35" customWidth="1"/>
    <col min="1800" max="1800" width="14.21875" style="35" customWidth="1"/>
    <col min="1801" max="1801" width="48.109375" style="35" customWidth="1"/>
    <col min="1802" max="1802" width="28.33203125" style="35" customWidth="1"/>
    <col min="1803" max="1803" width="27.109375" style="35" customWidth="1"/>
    <col min="1804" max="1805" width="17.109375" style="35" customWidth="1"/>
    <col min="1806" max="1806" width="17.21875" style="35" customWidth="1"/>
    <col min="1807" max="1810" width="17.109375" style="35" customWidth="1"/>
    <col min="1811" max="2054" width="8.88671875" style="35"/>
    <col min="2055" max="2055" width="6.109375" style="35" customWidth="1"/>
    <col min="2056" max="2056" width="14.21875" style="35" customWidth="1"/>
    <col min="2057" max="2057" width="48.109375" style="35" customWidth="1"/>
    <col min="2058" max="2058" width="28.33203125" style="35" customWidth="1"/>
    <col min="2059" max="2059" width="27.109375" style="35" customWidth="1"/>
    <col min="2060" max="2061" width="17.109375" style="35" customWidth="1"/>
    <col min="2062" max="2062" width="17.21875" style="35" customWidth="1"/>
    <col min="2063" max="2066" width="17.109375" style="35" customWidth="1"/>
    <col min="2067" max="2310" width="8.88671875" style="35"/>
    <col min="2311" max="2311" width="6.109375" style="35" customWidth="1"/>
    <col min="2312" max="2312" width="14.21875" style="35" customWidth="1"/>
    <col min="2313" max="2313" width="48.109375" style="35" customWidth="1"/>
    <col min="2314" max="2314" width="28.33203125" style="35" customWidth="1"/>
    <col min="2315" max="2315" width="27.109375" style="35" customWidth="1"/>
    <col min="2316" max="2317" width="17.109375" style="35" customWidth="1"/>
    <col min="2318" max="2318" width="17.21875" style="35" customWidth="1"/>
    <col min="2319" max="2322" width="17.109375" style="35" customWidth="1"/>
    <col min="2323" max="2566" width="8.88671875" style="35"/>
    <col min="2567" max="2567" width="6.109375" style="35" customWidth="1"/>
    <col min="2568" max="2568" width="14.21875" style="35" customWidth="1"/>
    <col min="2569" max="2569" width="48.109375" style="35" customWidth="1"/>
    <col min="2570" max="2570" width="28.33203125" style="35" customWidth="1"/>
    <col min="2571" max="2571" width="27.109375" style="35" customWidth="1"/>
    <col min="2572" max="2573" width="17.109375" style="35" customWidth="1"/>
    <col min="2574" max="2574" width="17.21875" style="35" customWidth="1"/>
    <col min="2575" max="2578" width="17.109375" style="35" customWidth="1"/>
    <col min="2579" max="2822" width="8.88671875" style="35"/>
    <col min="2823" max="2823" width="6.109375" style="35" customWidth="1"/>
    <col min="2824" max="2824" width="14.21875" style="35" customWidth="1"/>
    <col min="2825" max="2825" width="48.109375" style="35" customWidth="1"/>
    <col min="2826" max="2826" width="28.33203125" style="35" customWidth="1"/>
    <col min="2827" max="2827" width="27.109375" style="35" customWidth="1"/>
    <col min="2828" max="2829" width="17.109375" style="35" customWidth="1"/>
    <col min="2830" max="2830" width="17.21875" style="35" customWidth="1"/>
    <col min="2831" max="2834" width="17.109375" style="35" customWidth="1"/>
    <col min="2835" max="3078" width="8.88671875" style="35"/>
    <col min="3079" max="3079" width="6.109375" style="35" customWidth="1"/>
    <col min="3080" max="3080" width="14.21875" style="35" customWidth="1"/>
    <col min="3081" max="3081" width="48.109375" style="35" customWidth="1"/>
    <col min="3082" max="3082" width="28.33203125" style="35" customWidth="1"/>
    <col min="3083" max="3083" width="27.109375" style="35" customWidth="1"/>
    <col min="3084" max="3085" width="17.109375" style="35" customWidth="1"/>
    <col min="3086" max="3086" width="17.21875" style="35" customWidth="1"/>
    <col min="3087" max="3090" width="17.109375" style="35" customWidth="1"/>
    <col min="3091" max="3334" width="8.88671875" style="35"/>
    <col min="3335" max="3335" width="6.109375" style="35" customWidth="1"/>
    <col min="3336" max="3336" width="14.21875" style="35" customWidth="1"/>
    <col min="3337" max="3337" width="48.109375" style="35" customWidth="1"/>
    <col min="3338" max="3338" width="28.33203125" style="35" customWidth="1"/>
    <col min="3339" max="3339" width="27.109375" style="35" customWidth="1"/>
    <col min="3340" max="3341" width="17.109375" style="35" customWidth="1"/>
    <col min="3342" max="3342" width="17.21875" style="35" customWidth="1"/>
    <col min="3343" max="3346" width="17.109375" style="35" customWidth="1"/>
    <col min="3347" max="3590" width="8.88671875" style="35"/>
    <col min="3591" max="3591" width="6.109375" style="35" customWidth="1"/>
    <col min="3592" max="3592" width="14.21875" style="35" customWidth="1"/>
    <col min="3593" max="3593" width="48.109375" style="35" customWidth="1"/>
    <col min="3594" max="3594" width="28.33203125" style="35" customWidth="1"/>
    <col min="3595" max="3595" width="27.109375" style="35" customWidth="1"/>
    <col min="3596" max="3597" width="17.109375" style="35" customWidth="1"/>
    <col min="3598" max="3598" width="17.21875" style="35" customWidth="1"/>
    <col min="3599" max="3602" width="17.109375" style="35" customWidth="1"/>
    <col min="3603" max="3846" width="8.88671875" style="35"/>
    <col min="3847" max="3847" width="6.109375" style="35" customWidth="1"/>
    <col min="3848" max="3848" width="14.21875" style="35" customWidth="1"/>
    <col min="3849" max="3849" width="48.109375" style="35" customWidth="1"/>
    <col min="3850" max="3850" width="28.33203125" style="35" customWidth="1"/>
    <col min="3851" max="3851" width="27.109375" style="35" customWidth="1"/>
    <col min="3852" max="3853" width="17.109375" style="35" customWidth="1"/>
    <col min="3854" max="3854" width="17.21875" style="35" customWidth="1"/>
    <col min="3855" max="3858" width="17.109375" style="35" customWidth="1"/>
    <col min="3859" max="4102" width="8.88671875" style="35"/>
    <col min="4103" max="4103" width="6.109375" style="35" customWidth="1"/>
    <col min="4104" max="4104" width="14.21875" style="35" customWidth="1"/>
    <col min="4105" max="4105" width="48.109375" style="35" customWidth="1"/>
    <col min="4106" max="4106" width="28.33203125" style="35" customWidth="1"/>
    <col min="4107" max="4107" width="27.109375" style="35" customWidth="1"/>
    <col min="4108" max="4109" width="17.109375" style="35" customWidth="1"/>
    <col min="4110" max="4110" width="17.21875" style="35" customWidth="1"/>
    <col min="4111" max="4114" width="17.109375" style="35" customWidth="1"/>
    <col min="4115" max="4358" width="8.88671875" style="35"/>
    <col min="4359" max="4359" width="6.109375" style="35" customWidth="1"/>
    <col min="4360" max="4360" width="14.21875" style="35" customWidth="1"/>
    <col min="4361" max="4361" width="48.109375" style="35" customWidth="1"/>
    <col min="4362" max="4362" width="28.33203125" style="35" customWidth="1"/>
    <col min="4363" max="4363" width="27.109375" style="35" customWidth="1"/>
    <col min="4364" max="4365" width="17.109375" style="35" customWidth="1"/>
    <col min="4366" max="4366" width="17.21875" style="35" customWidth="1"/>
    <col min="4367" max="4370" width="17.109375" style="35" customWidth="1"/>
    <col min="4371" max="4614" width="8.88671875" style="35"/>
    <col min="4615" max="4615" width="6.109375" style="35" customWidth="1"/>
    <col min="4616" max="4616" width="14.21875" style="35" customWidth="1"/>
    <col min="4617" max="4617" width="48.109375" style="35" customWidth="1"/>
    <col min="4618" max="4618" width="28.33203125" style="35" customWidth="1"/>
    <col min="4619" max="4619" width="27.109375" style="35" customWidth="1"/>
    <col min="4620" max="4621" width="17.109375" style="35" customWidth="1"/>
    <col min="4622" max="4622" width="17.21875" style="35" customWidth="1"/>
    <col min="4623" max="4626" width="17.109375" style="35" customWidth="1"/>
    <col min="4627" max="4870" width="8.88671875" style="35"/>
    <col min="4871" max="4871" width="6.109375" style="35" customWidth="1"/>
    <col min="4872" max="4872" width="14.21875" style="35" customWidth="1"/>
    <col min="4873" max="4873" width="48.109375" style="35" customWidth="1"/>
    <col min="4874" max="4874" width="28.33203125" style="35" customWidth="1"/>
    <col min="4875" max="4875" width="27.109375" style="35" customWidth="1"/>
    <col min="4876" max="4877" width="17.109375" style="35" customWidth="1"/>
    <col min="4878" max="4878" width="17.21875" style="35" customWidth="1"/>
    <col min="4879" max="4882" width="17.109375" style="35" customWidth="1"/>
    <col min="4883" max="5126" width="8.88671875" style="35"/>
    <col min="5127" max="5127" width="6.109375" style="35" customWidth="1"/>
    <col min="5128" max="5128" width="14.21875" style="35" customWidth="1"/>
    <col min="5129" max="5129" width="48.109375" style="35" customWidth="1"/>
    <col min="5130" max="5130" width="28.33203125" style="35" customWidth="1"/>
    <col min="5131" max="5131" width="27.109375" style="35" customWidth="1"/>
    <col min="5132" max="5133" width="17.109375" style="35" customWidth="1"/>
    <col min="5134" max="5134" width="17.21875" style="35" customWidth="1"/>
    <col min="5135" max="5138" width="17.109375" style="35" customWidth="1"/>
    <col min="5139" max="5382" width="8.88671875" style="35"/>
    <col min="5383" max="5383" width="6.109375" style="35" customWidth="1"/>
    <col min="5384" max="5384" width="14.21875" style="35" customWidth="1"/>
    <col min="5385" max="5385" width="48.109375" style="35" customWidth="1"/>
    <col min="5386" max="5386" width="28.33203125" style="35" customWidth="1"/>
    <col min="5387" max="5387" width="27.109375" style="35" customWidth="1"/>
    <col min="5388" max="5389" width="17.109375" style="35" customWidth="1"/>
    <col min="5390" max="5390" width="17.21875" style="35" customWidth="1"/>
    <col min="5391" max="5394" width="17.109375" style="35" customWidth="1"/>
    <col min="5395" max="5638" width="8.88671875" style="35"/>
    <col min="5639" max="5639" width="6.109375" style="35" customWidth="1"/>
    <col min="5640" max="5640" width="14.21875" style="35" customWidth="1"/>
    <col min="5641" max="5641" width="48.109375" style="35" customWidth="1"/>
    <col min="5642" max="5642" width="28.33203125" style="35" customWidth="1"/>
    <col min="5643" max="5643" width="27.109375" style="35" customWidth="1"/>
    <col min="5644" max="5645" width="17.109375" style="35" customWidth="1"/>
    <col min="5646" max="5646" width="17.21875" style="35" customWidth="1"/>
    <col min="5647" max="5650" width="17.109375" style="35" customWidth="1"/>
    <col min="5651" max="5894" width="8.88671875" style="35"/>
    <col min="5895" max="5895" width="6.109375" style="35" customWidth="1"/>
    <col min="5896" max="5896" width="14.21875" style="35" customWidth="1"/>
    <col min="5897" max="5897" width="48.109375" style="35" customWidth="1"/>
    <col min="5898" max="5898" width="28.33203125" style="35" customWidth="1"/>
    <col min="5899" max="5899" width="27.109375" style="35" customWidth="1"/>
    <col min="5900" max="5901" width="17.109375" style="35" customWidth="1"/>
    <col min="5902" max="5902" width="17.21875" style="35" customWidth="1"/>
    <col min="5903" max="5906" width="17.109375" style="35" customWidth="1"/>
    <col min="5907" max="6150" width="8.88671875" style="35"/>
    <col min="6151" max="6151" width="6.109375" style="35" customWidth="1"/>
    <col min="6152" max="6152" width="14.21875" style="35" customWidth="1"/>
    <col min="6153" max="6153" width="48.109375" style="35" customWidth="1"/>
    <col min="6154" max="6154" width="28.33203125" style="35" customWidth="1"/>
    <col min="6155" max="6155" width="27.109375" style="35" customWidth="1"/>
    <col min="6156" max="6157" width="17.109375" style="35" customWidth="1"/>
    <col min="6158" max="6158" width="17.21875" style="35" customWidth="1"/>
    <col min="6159" max="6162" width="17.109375" style="35" customWidth="1"/>
    <col min="6163" max="6406" width="8.88671875" style="35"/>
    <col min="6407" max="6407" width="6.109375" style="35" customWidth="1"/>
    <col min="6408" max="6408" width="14.21875" style="35" customWidth="1"/>
    <col min="6409" max="6409" width="48.109375" style="35" customWidth="1"/>
    <col min="6410" max="6410" width="28.33203125" style="35" customWidth="1"/>
    <col min="6411" max="6411" width="27.109375" style="35" customWidth="1"/>
    <col min="6412" max="6413" width="17.109375" style="35" customWidth="1"/>
    <col min="6414" max="6414" width="17.21875" style="35" customWidth="1"/>
    <col min="6415" max="6418" width="17.109375" style="35" customWidth="1"/>
    <col min="6419" max="6662" width="8.88671875" style="35"/>
    <col min="6663" max="6663" width="6.109375" style="35" customWidth="1"/>
    <col min="6664" max="6664" width="14.21875" style="35" customWidth="1"/>
    <col min="6665" max="6665" width="48.109375" style="35" customWidth="1"/>
    <col min="6666" max="6666" width="28.33203125" style="35" customWidth="1"/>
    <col min="6667" max="6667" width="27.109375" style="35" customWidth="1"/>
    <col min="6668" max="6669" width="17.109375" style="35" customWidth="1"/>
    <col min="6670" max="6670" width="17.21875" style="35" customWidth="1"/>
    <col min="6671" max="6674" width="17.109375" style="35" customWidth="1"/>
    <col min="6675" max="6918" width="8.88671875" style="35"/>
    <col min="6919" max="6919" width="6.109375" style="35" customWidth="1"/>
    <col min="6920" max="6920" width="14.21875" style="35" customWidth="1"/>
    <col min="6921" max="6921" width="48.109375" style="35" customWidth="1"/>
    <col min="6922" max="6922" width="28.33203125" style="35" customWidth="1"/>
    <col min="6923" max="6923" width="27.109375" style="35" customWidth="1"/>
    <col min="6924" max="6925" width="17.109375" style="35" customWidth="1"/>
    <col min="6926" max="6926" width="17.21875" style="35" customWidth="1"/>
    <col min="6927" max="6930" width="17.109375" style="35" customWidth="1"/>
    <col min="6931" max="7174" width="8.88671875" style="35"/>
    <col min="7175" max="7175" width="6.109375" style="35" customWidth="1"/>
    <col min="7176" max="7176" width="14.21875" style="35" customWidth="1"/>
    <col min="7177" max="7177" width="48.109375" style="35" customWidth="1"/>
    <col min="7178" max="7178" width="28.33203125" style="35" customWidth="1"/>
    <col min="7179" max="7179" width="27.109375" style="35" customWidth="1"/>
    <col min="7180" max="7181" width="17.109375" style="35" customWidth="1"/>
    <col min="7182" max="7182" width="17.21875" style="35" customWidth="1"/>
    <col min="7183" max="7186" width="17.109375" style="35" customWidth="1"/>
    <col min="7187" max="7430" width="8.88671875" style="35"/>
    <col min="7431" max="7431" width="6.109375" style="35" customWidth="1"/>
    <col min="7432" max="7432" width="14.21875" style="35" customWidth="1"/>
    <col min="7433" max="7433" width="48.109375" style="35" customWidth="1"/>
    <col min="7434" max="7434" width="28.33203125" style="35" customWidth="1"/>
    <col min="7435" max="7435" width="27.109375" style="35" customWidth="1"/>
    <col min="7436" max="7437" width="17.109375" style="35" customWidth="1"/>
    <col min="7438" max="7438" width="17.21875" style="35" customWidth="1"/>
    <col min="7439" max="7442" width="17.109375" style="35" customWidth="1"/>
    <col min="7443" max="7686" width="8.88671875" style="35"/>
    <col min="7687" max="7687" width="6.109375" style="35" customWidth="1"/>
    <col min="7688" max="7688" width="14.21875" style="35" customWidth="1"/>
    <col min="7689" max="7689" width="48.109375" style="35" customWidth="1"/>
    <col min="7690" max="7690" width="28.33203125" style="35" customWidth="1"/>
    <col min="7691" max="7691" width="27.109375" style="35" customWidth="1"/>
    <col min="7692" max="7693" width="17.109375" style="35" customWidth="1"/>
    <col min="7694" max="7694" width="17.21875" style="35" customWidth="1"/>
    <col min="7695" max="7698" width="17.109375" style="35" customWidth="1"/>
    <col min="7699" max="7942" width="8.88671875" style="35"/>
    <col min="7943" max="7943" width="6.109375" style="35" customWidth="1"/>
    <col min="7944" max="7944" width="14.21875" style="35" customWidth="1"/>
    <col min="7945" max="7945" width="48.109375" style="35" customWidth="1"/>
    <col min="7946" max="7946" width="28.33203125" style="35" customWidth="1"/>
    <col min="7947" max="7947" width="27.109375" style="35" customWidth="1"/>
    <col min="7948" max="7949" width="17.109375" style="35" customWidth="1"/>
    <col min="7950" max="7950" width="17.21875" style="35" customWidth="1"/>
    <col min="7951" max="7954" width="17.109375" style="35" customWidth="1"/>
    <col min="7955" max="8198" width="8.88671875" style="35"/>
    <col min="8199" max="8199" width="6.109375" style="35" customWidth="1"/>
    <col min="8200" max="8200" width="14.21875" style="35" customWidth="1"/>
    <col min="8201" max="8201" width="48.109375" style="35" customWidth="1"/>
    <col min="8202" max="8202" width="28.33203125" style="35" customWidth="1"/>
    <col min="8203" max="8203" width="27.109375" style="35" customWidth="1"/>
    <col min="8204" max="8205" width="17.109375" style="35" customWidth="1"/>
    <col min="8206" max="8206" width="17.21875" style="35" customWidth="1"/>
    <col min="8207" max="8210" width="17.109375" style="35" customWidth="1"/>
    <col min="8211" max="8454" width="8.88671875" style="35"/>
    <col min="8455" max="8455" width="6.109375" style="35" customWidth="1"/>
    <col min="8456" max="8456" width="14.21875" style="35" customWidth="1"/>
    <col min="8457" max="8457" width="48.109375" style="35" customWidth="1"/>
    <col min="8458" max="8458" width="28.33203125" style="35" customWidth="1"/>
    <col min="8459" max="8459" width="27.109375" style="35" customWidth="1"/>
    <col min="8460" max="8461" width="17.109375" style="35" customWidth="1"/>
    <col min="8462" max="8462" width="17.21875" style="35" customWidth="1"/>
    <col min="8463" max="8466" width="17.109375" style="35" customWidth="1"/>
    <col min="8467" max="8710" width="8.88671875" style="35"/>
    <col min="8711" max="8711" width="6.109375" style="35" customWidth="1"/>
    <col min="8712" max="8712" width="14.21875" style="35" customWidth="1"/>
    <col min="8713" max="8713" width="48.109375" style="35" customWidth="1"/>
    <col min="8714" max="8714" width="28.33203125" style="35" customWidth="1"/>
    <col min="8715" max="8715" width="27.109375" style="35" customWidth="1"/>
    <col min="8716" max="8717" width="17.109375" style="35" customWidth="1"/>
    <col min="8718" max="8718" width="17.21875" style="35" customWidth="1"/>
    <col min="8719" max="8722" width="17.109375" style="35" customWidth="1"/>
    <col min="8723" max="8966" width="8.88671875" style="35"/>
    <col min="8967" max="8967" width="6.109375" style="35" customWidth="1"/>
    <col min="8968" max="8968" width="14.21875" style="35" customWidth="1"/>
    <col min="8969" max="8969" width="48.109375" style="35" customWidth="1"/>
    <col min="8970" max="8970" width="28.33203125" style="35" customWidth="1"/>
    <col min="8971" max="8971" width="27.109375" style="35" customWidth="1"/>
    <col min="8972" max="8973" width="17.109375" style="35" customWidth="1"/>
    <col min="8974" max="8974" width="17.21875" style="35" customWidth="1"/>
    <col min="8975" max="8978" width="17.109375" style="35" customWidth="1"/>
    <col min="8979" max="9222" width="8.88671875" style="35"/>
    <col min="9223" max="9223" width="6.109375" style="35" customWidth="1"/>
    <col min="9224" max="9224" width="14.21875" style="35" customWidth="1"/>
    <col min="9225" max="9225" width="48.109375" style="35" customWidth="1"/>
    <col min="9226" max="9226" width="28.33203125" style="35" customWidth="1"/>
    <col min="9227" max="9227" width="27.109375" style="35" customWidth="1"/>
    <col min="9228" max="9229" width="17.109375" style="35" customWidth="1"/>
    <col min="9230" max="9230" width="17.21875" style="35" customWidth="1"/>
    <col min="9231" max="9234" width="17.109375" style="35" customWidth="1"/>
    <col min="9235" max="9478" width="8.88671875" style="35"/>
    <col min="9479" max="9479" width="6.109375" style="35" customWidth="1"/>
    <col min="9480" max="9480" width="14.21875" style="35" customWidth="1"/>
    <col min="9481" max="9481" width="48.109375" style="35" customWidth="1"/>
    <col min="9482" max="9482" width="28.33203125" style="35" customWidth="1"/>
    <col min="9483" max="9483" width="27.109375" style="35" customWidth="1"/>
    <col min="9484" max="9485" width="17.109375" style="35" customWidth="1"/>
    <col min="9486" max="9486" width="17.21875" style="35" customWidth="1"/>
    <col min="9487" max="9490" width="17.109375" style="35" customWidth="1"/>
    <col min="9491" max="9734" width="8.88671875" style="35"/>
    <col min="9735" max="9735" width="6.109375" style="35" customWidth="1"/>
    <col min="9736" max="9736" width="14.21875" style="35" customWidth="1"/>
    <col min="9737" max="9737" width="48.109375" style="35" customWidth="1"/>
    <col min="9738" max="9738" width="28.33203125" style="35" customWidth="1"/>
    <col min="9739" max="9739" width="27.109375" style="35" customWidth="1"/>
    <col min="9740" max="9741" width="17.109375" style="35" customWidth="1"/>
    <col min="9742" max="9742" width="17.21875" style="35" customWidth="1"/>
    <col min="9743" max="9746" width="17.109375" style="35" customWidth="1"/>
    <col min="9747" max="9990" width="8.88671875" style="35"/>
    <col min="9991" max="9991" width="6.109375" style="35" customWidth="1"/>
    <col min="9992" max="9992" width="14.21875" style="35" customWidth="1"/>
    <col min="9993" max="9993" width="48.109375" style="35" customWidth="1"/>
    <col min="9994" max="9994" width="28.33203125" style="35" customWidth="1"/>
    <col min="9995" max="9995" width="27.109375" style="35" customWidth="1"/>
    <col min="9996" max="9997" width="17.109375" style="35" customWidth="1"/>
    <col min="9998" max="9998" width="17.21875" style="35" customWidth="1"/>
    <col min="9999" max="10002" width="17.109375" style="35" customWidth="1"/>
    <col min="10003" max="10246" width="8.88671875" style="35"/>
    <col min="10247" max="10247" width="6.109375" style="35" customWidth="1"/>
    <col min="10248" max="10248" width="14.21875" style="35" customWidth="1"/>
    <col min="10249" max="10249" width="48.109375" style="35" customWidth="1"/>
    <col min="10250" max="10250" width="28.33203125" style="35" customWidth="1"/>
    <col min="10251" max="10251" width="27.109375" style="35" customWidth="1"/>
    <col min="10252" max="10253" width="17.109375" style="35" customWidth="1"/>
    <col min="10254" max="10254" width="17.21875" style="35" customWidth="1"/>
    <col min="10255" max="10258" width="17.109375" style="35" customWidth="1"/>
    <col min="10259" max="10502" width="8.88671875" style="35"/>
    <col min="10503" max="10503" width="6.109375" style="35" customWidth="1"/>
    <col min="10504" max="10504" width="14.21875" style="35" customWidth="1"/>
    <col min="10505" max="10505" width="48.109375" style="35" customWidth="1"/>
    <col min="10506" max="10506" width="28.33203125" style="35" customWidth="1"/>
    <col min="10507" max="10507" width="27.109375" style="35" customWidth="1"/>
    <col min="10508" max="10509" width="17.109375" style="35" customWidth="1"/>
    <col min="10510" max="10510" width="17.21875" style="35" customWidth="1"/>
    <col min="10511" max="10514" width="17.109375" style="35" customWidth="1"/>
    <col min="10515" max="10758" width="8.88671875" style="35"/>
    <col min="10759" max="10759" width="6.109375" style="35" customWidth="1"/>
    <col min="10760" max="10760" width="14.21875" style="35" customWidth="1"/>
    <col min="10761" max="10761" width="48.109375" style="35" customWidth="1"/>
    <col min="10762" max="10762" width="28.33203125" style="35" customWidth="1"/>
    <col min="10763" max="10763" width="27.109375" style="35" customWidth="1"/>
    <col min="10764" max="10765" width="17.109375" style="35" customWidth="1"/>
    <col min="10766" max="10766" width="17.21875" style="35" customWidth="1"/>
    <col min="10767" max="10770" width="17.109375" style="35" customWidth="1"/>
    <col min="10771" max="11014" width="8.88671875" style="35"/>
    <col min="11015" max="11015" width="6.109375" style="35" customWidth="1"/>
    <col min="11016" max="11016" width="14.21875" style="35" customWidth="1"/>
    <col min="11017" max="11017" width="48.109375" style="35" customWidth="1"/>
    <col min="11018" max="11018" width="28.33203125" style="35" customWidth="1"/>
    <col min="11019" max="11019" width="27.109375" style="35" customWidth="1"/>
    <col min="11020" max="11021" width="17.109375" style="35" customWidth="1"/>
    <col min="11022" max="11022" width="17.21875" style="35" customWidth="1"/>
    <col min="11023" max="11026" width="17.109375" style="35" customWidth="1"/>
    <col min="11027" max="11270" width="8.88671875" style="35"/>
    <col min="11271" max="11271" width="6.109375" style="35" customWidth="1"/>
    <col min="11272" max="11272" width="14.21875" style="35" customWidth="1"/>
    <col min="11273" max="11273" width="48.109375" style="35" customWidth="1"/>
    <col min="11274" max="11274" width="28.33203125" style="35" customWidth="1"/>
    <col min="11275" max="11275" width="27.109375" style="35" customWidth="1"/>
    <col min="11276" max="11277" width="17.109375" style="35" customWidth="1"/>
    <col min="11278" max="11278" width="17.21875" style="35" customWidth="1"/>
    <col min="11279" max="11282" width="17.109375" style="35" customWidth="1"/>
    <col min="11283" max="11526" width="8.88671875" style="35"/>
    <col min="11527" max="11527" width="6.109375" style="35" customWidth="1"/>
    <col min="11528" max="11528" width="14.21875" style="35" customWidth="1"/>
    <col min="11529" max="11529" width="48.109375" style="35" customWidth="1"/>
    <col min="11530" max="11530" width="28.33203125" style="35" customWidth="1"/>
    <col min="11531" max="11531" width="27.109375" style="35" customWidth="1"/>
    <col min="11532" max="11533" width="17.109375" style="35" customWidth="1"/>
    <col min="11534" max="11534" width="17.21875" style="35" customWidth="1"/>
    <col min="11535" max="11538" width="17.109375" style="35" customWidth="1"/>
    <col min="11539" max="11782" width="8.88671875" style="35"/>
    <col min="11783" max="11783" width="6.109375" style="35" customWidth="1"/>
    <col min="11784" max="11784" width="14.21875" style="35" customWidth="1"/>
    <col min="11785" max="11785" width="48.109375" style="35" customWidth="1"/>
    <col min="11786" max="11786" width="28.33203125" style="35" customWidth="1"/>
    <col min="11787" max="11787" width="27.109375" style="35" customWidth="1"/>
    <col min="11788" max="11789" width="17.109375" style="35" customWidth="1"/>
    <col min="11790" max="11790" width="17.21875" style="35" customWidth="1"/>
    <col min="11791" max="11794" width="17.109375" style="35" customWidth="1"/>
    <col min="11795" max="12038" width="8.88671875" style="35"/>
    <col min="12039" max="12039" width="6.109375" style="35" customWidth="1"/>
    <col min="12040" max="12040" width="14.21875" style="35" customWidth="1"/>
    <col min="12041" max="12041" width="48.109375" style="35" customWidth="1"/>
    <col min="12042" max="12042" width="28.33203125" style="35" customWidth="1"/>
    <col min="12043" max="12043" width="27.109375" style="35" customWidth="1"/>
    <col min="12044" max="12045" width="17.109375" style="35" customWidth="1"/>
    <col min="12046" max="12046" width="17.21875" style="35" customWidth="1"/>
    <col min="12047" max="12050" width="17.109375" style="35" customWidth="1"/>
    <col min="12051" max="12294" width="8.88671875" style="35"/>
    <col min="12295" max="12295" width="6.109375" style="35" customWidth="1"/>
    <col min="12296" max="12296" width="14.21875" style="35" customWidth="1"/>
    <col min="12297" max="12297" width="48.109375" style="35" customWidth="1"/>
    <col min="12298" max="12298" width="28.33203125" style="35" customWidth="1"/>
    <col min="12299" max="12299" width="27.109375" style="35" customWidth="1"/>
    <col min="12300" max="12301" width="17.109375" style="35" customWidth="1"/>
    <col min="12302" max="12302" width="17.21875" style="35" customWidth="1"/>
    <col min="12303" max="12306" width="17.109375" style="35" customWidth="1"/>
    <col min="12307" max="12550" width="8.88671875" style="35"/>
    <col min="12551" max="12551" width="6.109375" style="35" customWidth="1"/>
    <col min="12552" max="12552" width="14.21875" style="35" customWidth="1"/>
    <col min="12553" max="12553" width="48.109375" style="35" customWidth="1"/>
    <col min="12554" max="12554" width="28.33203125" style="35" customWidth="1"/>
    <col min="12555" max="12555" width="27.109375" style="35" customWidth="1"/>
    <col min="12556" max="12557" width="17.109375" style="35" customWidth="1"/>
    <col min="12558" max="12558" width="17.21875" style="35" customWidth="1"/>
    <col min="12559" max="12562" width="17.109375" style="35" customWidth="1"/>
    <col min="12563" max="12806" width="8.88671875" style="35"/>
    <col min="12807" max="12807" width="6.109375" style="35" customWidth="1"/>
    <col min="12808" max="12808" width="14.21875" style="35" customWidth="1"/>
    <col min="12809" max="12809" width="48.109375" style="35" customWidth="1"/>
    <col min="12810" max="12810" width="28.33203125" style="35" customWidth="1"/>
    <col min="12811" max="12811" width="27.109375" style="35" customWidth="1"/>
    <col min="12812" max="12813" width="17.109375" style="35" customWidth="1"/>
    <col min="12814" max="12814" width="17.21875" style="35" customWidth="1"/>
    <col min="12815" max="12818" width="17.109375" style="35" customWidth="1"/>
    <col min="12819" max="13062" width="8.88671875" style="35"/>
    <col min="13063" max="13063" width="6.109375" style="35" customWidth="1"/>
    <col min="13064" max="13064" width="14.21875" style="35" customWidth="1"/>
    <col min="13065" max="13065" width="48.109375" style="35" customWidth="1"/>
    <col min="13066" max="13066" width="28.33203125" style="35" customWidth="1"/>
    <col min="13067" max="13067" width="27.109375" style="35" customWidth="1"/>
    <col min="13068" max="13069" width="17.109375" style="35" customWidth="1"/>
    <col min="13070" max="13070" width="17.21875" style="35" customWidth="1"/>
    <col min="13071" max="13074" width="17.109375" style="35" customWidth="1"/>
    <col min="13075" max="13318" width="8.88671875" style="35"/>
    <col min="13319" max="13319" width="6.109375" style="35" customWidth="1"/>
    <col min="13320" max="13320" width="14.21875" style="35" customWidth="1"/>
    <col min="13321" max="13321" width="48.109375" style="35" customWidth="1"/>
    <col min="13322" max="13322" width="28.33203125" style="35" customWidth="1"/>
    <col min="13323" max="13323" width="27.109375" style="35" customWidth="1"/>
    <col min="13324" max="13325" width="17.109375" style="35" customWidth="1"/>
    <col min="13326" max="13326" width="17.21875" style="35" customWidth="1"/>
    <col min="13327" max="13330" width="17.109375" style="35" customWidth="1"/>
    <col min="13331" max="13574" width="8.88671875" style="35"/>
    <col min="13575" max="13575" width="6.109375" style="35" customWidth="1"/>
    <col min="13576" max="13576" width="14.21875" style="35" customWidth="1"/>
    <col min="13577" max="13577" width="48.109375" style="35" customWidth="1"/>
    <col min="13578" max="13578" width="28.33203125" style="35" customWidth="1"/>
    <col min="13579" max="13579" width="27.109375" style="35" customWidth="1"/>
    <col min="13580" max="13581" width="17.109375" style="35" customWidth="1"/>
    <col min="13582" max="13582" width="17.21875" style="35" customWidth="1"/>
    <col min="13583" max="13586" width="17.109375" style="35" customWidth="1"/>
    <col min="13587" max="13830" width="8.88671875" style="35"/>
    <col min="13831" max="13831" width="6.109375" style="35" customWidth="1"/>
    <col min="13832" max="13832" width="14.21875" style="35" customWidth="1"/>
    <col min="13833" max="13833" width="48.109375" style="35" customWidth="1"/>
    <col min="13834" max="13834" width="28.33203125" style="35" customWidth="1"/>
    <col min="13835" max="13835" width="27.109375" style="35" customWidth="1"/>
    <col min="13836" max="13837" width="17.109375" style="35" customWidth="1"/>
    <col min="13838" max="13838" width="17.21875" style="35" customWidth="1"/>
    <col min="13839" max="13842" width="17.109375" style="35" customWidth="1"/>
    <col min="13843" max="14086" width="8.88671875" style="35"/>
    <col min="14087" max="14087" width="6.109375" style="35" customWidth="1"/>
    <col min="14088" max="14088" width="14.21875" style="35" customWidth="1"/>
    <col min="14089" max="14089" width="48.109375" style="35" customWidth="1"/>
    <col min="14090" max="14090" width="28.33203125" style="35" customWidth="1"/>
    <col min="14091" max="14091" width="27.109375" style="35" customWidth="1"/>
    <col min="14092" max="14093" width="17.109375" style="35" customWidth="1"/>
    <col min="14094" max="14094" width="17.21875" style="35" customWidth="1"/>
    <col min="14095" max="14098" width="17.109375" style="35" customWidth="1"/>
    <col min="14099" max="14342" width="8.88671875" style="35"/>
    <col min="14343" max="14343" width="6.109375" style="35" customWidth="1"/>
    <col min="14344" max="14344" width="14.21875" style="35" customWidth="1"/>
    <col min="14345" max="14345" width="48.109375" style="35" customWidth="1"/>
    <col min="14346" max="14346" width="28.33203125" style="35" customWidth="1"/>
    <col min="14347" max="14347" width="27.109375" style="35" customWidth="1"/>
    <col min="14348" max="14349" width="17.109375" style="35" customWidth="1"/>
    <col min="14350" max="14350" width="17.21875" style="35" customWidth="1"/>
    <col min="14351" max="14354" width="17.109375" style="35" customWidth="1"/>
    <col min="14355" max="14598" width="8.88671875" style="35"/>
    <col min="14599" max="14599" width="6.109375" style="35" customWidth="1"/>
    <col min="14600" max="14600" width="14.21875" style="35" customWidth="1"/>
    <col min="14601" max="14601" width="48.109375" style="35" customWidth="1"/>
    <col min="14602" max="14602" width="28.33203125" style="35" customWidth="1"/>
    <col min="14603" max="14603" width="27.109375" style="35" customWidth="1"/>
    <col min="14604" max="14605" width="17.109375" style="35" customWidth="1"/>
    <col min="14606" max="14606" width="17.21875" style="35" customWidth="1"/>
    <col min="14607" max="14610" width="17.109375" style="35" customWidth="1"/>
    <col min="14611" max="14854" width="8.88671875" style="35"/>
    <col min="14855" max="14855" width="6.109375" style="35" customWidth="1"/>
    <col min="14856" max="14856" width="14.21875" style="35" customWidth="1"/>
    <col min="14857" max="14857" width="48.109375" style="35" customWidth="1"/>
    <col min="14858" max="14858" width="28.33203125" style="35" customWidth="1"/>
    <col min="14859" max="14859" width="27.109375" style="35" customWidth="1"/>
    <col min="14860" max="14861" width="17.109375" style="35" customWidth="1"/>
    <col min="14862" max="14862" width="17.21875" style="35" customWidth="1"/>
    <col min="14863" max="14866" width="17.109375" style="35" customWidth="1"/>
    <col min="14867" max="15110" width="8.88671875" style="35"/>
    <col min="15111" max="15111" width="6.109375" style="35" customWidth="1"/>
    <col min="15112" max="15112" width="14.21875" style="35" customWidth="1"/>
    <col min="15113" max="15113" width="48.109375" style="35" customWidth="1"/>
    <col min="15114" max="15114" width="28.33203125" style="35" customWidth="1"/>
    <col min="15115" max="15115" width="27.109375" style="35" customWidth="1"/>
    <col min="15116" max="15117" width="17.109375" style="35" customWidth="1"/>
    <col min="15118" max="15118" width="17.21875" style="35" customWidth="1"/>
    <col min="15119" max="15122" width="17.109375" style="35" customWidth="1"/>
    <col min="15123" max="15366" width="8.88671875" style="35"/>
    <col min="15367" max="15367" width="6.109375" style="35" customWidth="1"/>
    <col min="15368" max="15368" width="14.21875" style="35" customWidth="1"/>
    <col min="15369" max="15369" width="48.109375" style="35" customWidth="1"/>
    <col min="15370" max="15370" width="28.33203125" style="35" customWidth="1"/>
    <col min="15371" max="15371" width="27.109375" style="35" customWidth="1"/>
    <col min="15372" max="15373" width="17.109375" style="35" customWidth="1"/>
    <col min="15374" max="15374" width="17.21875" style="35" customWidth="1"/>
    <col min="15375" max="15378" width="17.109375" style="35" customWidth="1"/>
    <col min="15379" max="15622" width="8.88671875" style="35"/>
    <col min="15623" max="15623" width="6.109375" style="35" customWidth="1"/>
    <col min="15624" max="15624" width="14.21875" style="35" customWidth="1"/>
    <col min="15625" max="15625" width="48.109375" style="35" customWidth="1"/>
    <col min="15626" max="15626" width="28.33203125" style="35" customWidth="1"/>
    <col min="15627" max="15627" width="27.109375" style="35" customWidth="1"/>
    <col min="15628" max="15629" width="17.109375" style="35" customWidth="1"/>
    <col min="15630" max="15630" width="17.21875" style="35" customWidth="1"/>
    <col min="15631" max="15634" width="17.109375" style="35" customWidth="1"/>
    <col min="15635" max="15878" width="8.88671875" style="35"/>
    <col min="15879" max="15879" width="6.109375" style="35" customWidth="1"/>
    <col min="15880" max="15880" width="14.21875" style="35" customWidth="1"/>
    <col min="15881" max="15881" width="48.109375" style="35" customWidth="1"/>
    <col min="15882" max="15882" width="28.33203125" style="35" customWidth="1"/>
    <col min="15883" max="15883" width="27.109375" style="35" customWidth="1"/>
    <col min="15884" max="15885" width="17.109375" style="35" customWidth="1"/>
    <col min="15886" max="15886" width="17.21875" style="35" customWidth="1"/>
    <col min="15887" max="15890" width="17.109375" style="35" customWidth="1"/>
    <col min="15891" max="16134" width="8.88671875" style="35"/>
    <col min="16135" max="16135" width="6.109375" style="35" customWidth="1"/>
    <col min="16136" max="16136" width="14.21875" style="35" customWidth="1"/>
    <col min="16137" max="16137" width="48.109375" style="35" customWidth="1"/>
    <col min="16138" max="16138" width="28.33203125" style="35" customWidth="1"/>
    <col min="16139" max="16139" width="27.109375" style="35" customWidth="1"/>
    <col min="16140" max="16141" width="17.109375" style="35" customWidth="1"/>
    <col min="16142" max="16142" width="17.21875" style="35" customWidth="1"/>
    <col min="16143" max="16146" width="17.109375" style="35" customWidth="1"/>
    <col min="16147" max="16384" width="8.88671875" style="35"/>
  </cols>
  <sheetData>
    <row r="1" spans="1:18" ht="14.4">
      <c r="B1" s="54" t="s">
        <v>304</v>
      </c>
    </row>
    <row r="2" spans="1:18" ht="21" customHeight="1">
      <c r="B2" s="69"/>
      <c r="C2" s="69"/>
      <c r="D2" s="69"/>
      <c r="E2" s="69"/>
      <c r="F2" s="69"/>
      <c r="G2" s="69"/>
      <c r="H2" s="70" t="s">
        <v>242</v>
      </c>
      <c r="I2" s="70"/>
      <c r="J2" s="70"/>
      <c r="K2" s="70"/>
      <c r="L2" s="69"/>
      <c r="M2" s="69"/>
      <c r="N2" s="69"/>
      <c r="P2" s="69"/>
      <c r="Q2" s="69"/>
      <c r="R2" s="69"/>
    </row>
    <row r="3" spans="1:18" ht="21">
      <c r="B3" s="67"/>
      <c r="C3" s="67"/>
      <c r="D3" s="67"/>
      <c r="E3" s="67"/>
      <c r="F3" s="67"/>
      <c r="G3" s="67"/>
      <c r="H3" s="67"/>
      <c r="I3" s="67"/>
      <c r="J3" s="67"/>
      <c r="K3" s="67"/>
      <c r="L3" s="67"/>
      <c r="M3" s="67"/>
      <c r="N3" s="67"/>
      <c r="O3" s="67"/>
      <c r="P3" s="67"/>
      <c r="Q3" s="67"/>
      <c r="R3" s="67"/>
    </row>
    <row r="4" spans="1:18" ht="16.2">
      <c r="B4" s="52"/>
      <c r="C4" s="52"/>
      <c r="D4" s="52"/>
      <c r="E4" s="52"/>
      <c r="F4" s="52"/>
      <c r="G4" s="52"/>
      <c r="H4" s="52"/>
      <c r="I4" s="52"/>
      <c r="J4" s="52"/>
      <c r="K4" s="52"/>
      <c r="L4" s="52"/>
      <c r="M4" s="52"/>
      <c r="N4" s="52"/>
      <c r="O4" s="98" t="s">
        <v>122</v>
      </c>
      <c r="P4" s="316">
        <f>'1)交付申請書'!V9</f>
        <v>0</v>
      </c>
      <c r="Q4" s="316"/>
      <c r="R4" s="316"/>
    </row>
    <row r="6" spans="1:18" ht="74.25" customHeight="1">
      <c r="B6" s="136" t="s">
        <v>62</v>
      </c>
      <c r="C6" s="136" t="s">
        <v>63</v>
      </c>
      <c r="D6" s="138" t="s">
        <v>121</v>
      </c>
      <c r="E6" s="138" t="s">
        <v>116</v>
      </c>
      <c r="F6" s="314" t="s">
        <v>545</v>
      </c>
      <c r="G6" s="315"/>
      <c r="H6" s="315"/>
      <c r="I6" s="315"/>
      <c r="J6" s="315"/>
      <c r="K6" s="315"/>
      <c r="L6" s="315"/>
      <c r="M6" s="138" t="s">
        <v>124</v>
      </c>
      <c r="N6" s="99" t="s">
        <v>293</v>
      </c>
      <c r="O6" s="140" t="s">
        <v>435</v>
      </c>
      <c r="P6" s="141"/>
      <c r="Q6" s="141"/>
      <c r="R6" s="142"/>
    </row>
    <row r="7" spans="1:18" ht="41.4" customHeight="1">
      <c r="B7" s="137"/>
      <c r="C7" s="137"/>
      <c r="D7" s="139"/>
      <c r="E7" s="139"/>
      <c r="F7" s="238" t="s">
        <v>128</v>
      </c>
      <c r="G7" s="238" t="s">
        <v>112</v>
      </c>
      <c r="H7" s="238" t="s">
        <v>113</v>
      </c>
      <c r="I7" s="61" t="s">
        <v>535</v>
      </c>
      <c r="J7" s="147" t="s">
        <v>422</v>
      </c>
      <c r="K7" s="147" t="s">
        <v>431</v>
      </c>
      <c r="L7" s="61" t="s">
        <v>432</v>
      </c>
      <c r="M7" s="139"/>
      <c r="N7" s="139"/>
      <c r="O7" s="139"/>
      <c r="P7" s="61" t="s">
        <v>47</v>
      </c>
      <c r="Q7" s="61" t="s">
        <v>118</v>
      </c>
      <c r="R7" s="61" t="s">
        <v>368</v>
      </c>
    </row>
    <row r="8" spans="1:18" ht="14.4">
      <c r="A8" s="35" t="str">
        <f>B8&amp;C8</f>
        <v>00</v>
      </c>
      <c r="B8" s="149">
        <f>'1-2)計画書'!B8</f>
        <v>0</v>
      </c>
      <c r="C8" s="149">
        <f>'1-2)計画書'!C8</f>
        <v>0</v>
      </c>
      <c r="D8" s="150">
        <f>'1-2)計画書'!D8</f>
        <v>0</v>
      </c>
      <c r="E8" s="84">
        <f>'1-2)計画書'!E8</f>
        <v>0</v>
      </c>
      <c r="F8" s="84">
        <f>'1-2)計画書'!F8</f>
        <v>0</v>
      </c>
      <c r="G8" s="81">
        <f>'1-2)計画書'!G8</f>
        <v>0</v>
      </c>
      <c r="H8" s="76">
        <f>'1-2)計画書'!H8</f>
        <v>0</v>
      </c>
      <c r="I8" s="255">
        <f>'1-2)計画書'!I8</f>
        <v>0</v>
      </c>
      <c r="J8" s="148">
        <f>'1-2)計画書'!J8</f>
        <v>0</v>
      </c>
      <c r="K8" s="256">
        <f>I8*J8</f>
        <v>0</v>
      </c>
      <c r="L8" s="84">
        <f>'1-2)計画書'!L8</f>
        <v>0</v>
      </c>
      <c r="M8" s="84">
        <f>'1-2)計画書'!M8</f>
        <v>0</v>
      </c>
      <c r="N8" s="83">
        <f>'1-2)計画書'!N8</f>
        <v>0</v>
      </c>
      <c r="O8" s="78">
        <f>'1-2)計画書'!O8</f>
        <v>0</v>
      </c>
      <c r="P8" s="63">
        <f>O8-Q8</f>
        <v>0</v>
      </c>
      <c r="Q8" s="78">
        <f>'1-2)計画書'!Q8</f>
        <v>0</v>
      </c>
      <c r="R8" s="78">
        <f>'1-2)計画書'!R8</f>
        <v>0</v>
      </c>
    </row>
    <row r="9" spans="1:18" ht="14.4">
      <c r="A9" s="35" t="str">
        <f t="shared" ref="A9:A37" si="0">B9&amp;C9</f>
        <v>00</v>
      </c>
      <c r="B9" s="149">
        <f>'1-2)計画書'!B9</f>
        <v>0</v>
      </c>
      <c r="C9" s="149">
        <f>'1-2)計画書'!C9</f>
        <v>0</v>
      </c>
      <c r="D9" s="150">
        <f>'1-2)計画書'!D9</f>
        <v>0</v>
      </c>
      <c r="E9" s="84">
        <f>'1-2)計画書'!E9</f>
        <v>0</v>
      </c>
      <c r="F9" s="84">
        <f>'1-2)計画書'!F9</f>
        <v>0</v>
      </c>
      <c r="G9" s="81">
        <f>'1-2)計画書'!G9</f>
        <v>0</v>
      </c>
      <c r="H9" s="76">
        <f>'1-2)計画書'!H9</f>
        <v>0</v>
      </c>
      <c r="I9" s="255">
        <f>'1-2)計画書'!I9</f>
        <v>0</v>
      </c>
      <c r="J9" s="148">
        <f>'1-2)計画書'!J9</f>
        <v>0</v>
      </c>
      <c r="K9" s="256">
        <f t="shared" ref="K9:K37" si="1">I9*J9</f>
        <v>0</v>
      </c>
      <c r="L9" s="84">
        <f>'1-2)計画書'!L9</f>
        <v>0</v>
      </c>
      <c r="M9" s="84">
        <f>'1-2)計画書'!M9</f>
        <v>0</v>
      </c>
      <c r="N9" s="83">
        <f>'1-2)計画書'!N9</f>
        <v>0</v>
      </c>
      <c r="O9" s="78">
        <f>'1-2)計画書'!O9</f>
        <v>0</v>
      </c>
      <c r="P9" s="63">
        <f t="shared" ref="P9:P37" si="2">O9-Q9</f>
        <v>0</v>
      </c>
      <c r="Q9" s="78">
        <f>'1-2)計画書'!Q9</f>
        <v>0</v>
      </c>
      <c r="R9" s="78">
        <f>'1-2)計画書'!R9</f>
        <v>0</v>
      </c>
    </row>
    <row r="10" spans="1:18" ht="14.4">
      <c r="A10" s="35" t="str">
        <f t="shared" si="0"/>
        <v>00</v>
      </c>
      <c r="B10" s="149">
        <f>'1-2)計画書'!B10</f>
        <v>0</v>
      </c>
      <c r="C10" s="149">
        <f>'1-2)計画書'!C10</f>
        <v>0</v>
      </c>
      <c r="D10" s="150">
        <f>'1-2)計画書'!D10</f>
        <v>0</v>
      </c>
      <c r="E10" s="84">
        <f>'1-2)計画書'!E10</f>
        <v>0</v>
      </c>
      <c r="F10" s="84">
        <f>'1-2)計画書'!F10</f>
        <v>0</v>
      </c>
      <c r="G10" s="81">
        <f>'1-2)計画書'!G10</f>
        <v>0</v>
      </c>
      <c r="H10" s="76">
        <f>'1-2)計画書'!H10</f>
        <v>0</v>
      </c>
      <c r="I10" s="255">
        <f>'1-2)計画書'!I10</f>
        <v>0</v>
      </c>
      <c r="J10" s="148">
        <f>'1-2)計画書'!J10</f>
        <v>0</v>
      </c>
      <c r="K10" s="256">
        <f t="shared" si="1"/>
        <v>0</v>
      </c>
      <c r="L10" s="84">
        <f>'1-2)計画書'!L10</f>
        <v>0</v>
      </c>
      <c r="M10" s="84">
        <f>'1-2)計画書'!M10</f>
        <v>0</v>
      </c>
      <c r="N10" s="83">
        <f>'1-2)計画書'!N10</f>
        <v>0</v>
      </c>
      <c r="O10" s="78">
        <f>'1-2)計画書'!O10</f>
        <v>0</v>
      </c>
      <c r="P10" s="63">
        <f t="shared" si="2"/>
        <v>0</v>
      </c>
      <c r="Q10" s="78">
        <f>'1-2)計画書'!Q10</f>
        <v>0</v>
      </c>
      <c r="R10" s="78">
        <f>'1-2)計画書'!R10</f>
        <v>0</v>
      </c>
    </row>
    <row r="11" spans="1:18" ht="14.4">
      <c r="A11" s="35" t="str">
        <f t="shared" si="0"/>
        <v>00</v>
      </c>
      <c r="B11" s="149">
        <f>'1-2)計画書'!B11</f>
        <v>0</v>
      </c>
      <c r="C11" s="149">
        <f>'1-2)計画書'!C11</f>
        <v>0</v>
      </c>
      <c r="D11" s="150">
        <f>'1-2)計画書'!D11</f>
        <v>0</v>
      </c>
      <c r="E11" s="84">
        <f>'1-2)計画書'!E11</f>
        <v>0</v>
      </c>
      <c r="F11" s="84">
        <f>'1-2)計画書'!F11</f>
        <v>0</v>
      </c>
      <c r="G11" s="81">
        <f>'1-2)計画書'!G11</f>
        <v>0</v>
      </c>
      <c r="H11" s="76">
        <f>'1-2)計画書'!H11</f>
        <v>0</v>
      </c>
      <c r="I11" s="255">
        <f>'1-2)計画書'!I11</f>
        <v>0</v>
      </c>
      <c r="J11" s="148">
        <f>'1-2)計画書'!J11</f>
        <v>0</v>
      </c>
      <c r="K11" s="256">
        <f t="shared" si="1"/>
        <v>0</v>
      </c>
      <c r="L11" s="84">
        <f>'1-2)計画書'!L11</f>
        <v>0</v>
      </c>
      <c r="M11" s="84">
        <f>'1-2)計画書'!M11</f>
        <v>0</v>
      </c>
      <c r="N11" s="83">
        <f>'1-2)計画書'!N11</f>
        <v>0</v>
      </c>
      <c r="O11" s="78">
        <f>'1-2)計画書'!O11</f>
        <v>0</v>
      </c>
      <c r="P11" s="63">
        <f t="shared" si="2"/>
        <v>0</v>
      </c>
      <c r="Q11" s="78">
        <f>'1-2)計画書'!Q11</f>
        <v>0</v>
      </c>
      <c r="R11" s="78">
        <f>'1-2)計画書'!R11</f>
        <v>0</v>
      </c>
    </row>
    <row r="12" spans="1:18" ht="14.4">
      <c r="A12" s="35" t="str">
        <f t="shared" si="0"/>
        <v>00</v>
      </c>
      <c r="B12" s="149">
        <f>'1-2)計画書'!B12</f>
        <v>0</v>
      </c>
      <c r="C12" s="149">
        <f>'1-2)計画書'!C12</f>
        <v>0</v>
      </c>
      <c r="D12" s="150">
        <f>'1-2)計画書'!D12</f>
        <v>0</v>
      </c>
      <c r="E12" s="84">
        <f>'1-2)計画書'!E12</f>
        <v>0</v>
      </c>
      <c r="F12" s="84">
        <f>'1-2)計画書'!F12</f>
        <v>0</v>
      </c>
      <c r="G12" s="81">
        <f>'1-2)計画書'!G12</f>
        <v>0</v>
      </c>
      <c r="H12" s="76">
        <f>'1-2)計画書'!H12</f>
        <v>0</v>
      </c>
      <c r="I12" s="255">
        <f>'1-2)計画書'!I12</f>
        <v>0</v>
      </c>
      <c r="J12" s="148">
        <f>'1-2)計画書'!J12</f>
        <v>0</v>
      </c>
      <c r="K12" s="256">
        <f t="shared" si="1"/>
        <v>0</v>
      </c>
      <c r="L12" s="84">
        <f>'1-2)計画書'!L12</f>
        <v>0</v>
      </c>
      <c r="M12" s="84">
        <f>'1-2)計画書'!M12</f>
        <v>0</v>
      </c>
      <c r="N12" s="83">
        <f>'1-2)計画書'!N12</f>
        <v>0</v>
      </c>
      <c r="O12" s="78">
        <f>'1-2)計画書'!O12</f>
        <v>0</v>
      </c>
      <c r="P12" s="63">
        <f t="shared" si="2"/>
        <v>0</v>
      </c>
      <c r="Q12" s="78">
        <f>'1-2)計画書'!Q12</f>
        <v>0</v>
      </c>
      <c r="R12" s="78">
        <f>'1-2)計画書'!R12</f>
        <v>0</v>
      </c>
    </row>
    <row r="13" spans="1:18" ht="14.4">
      <c r="A13" s="35" t="str">
        <f t="shared" si="0"/>
        <v>00</v>
      </c>
      <c r="B13" s="149">
        <f>'1-2)計画書'!B13</f>
        <v>0</v>
      </c>
      <c r="C13" s="149">
        <f>'1-2)計画書'!C13</f>
        <v>0</v>
      </c>
      <c r="D13" s="150">
        <f>'1-2)計画書'!D13</f>
        <v>0</v>
      </c>
      <c r="E13" s="84">
        <f>'1-2)計画書'!E13</f>
        <v>0</v>
      </c>
      <c r="F13" s="84">
        <f>'1-2)計画書'!F13</f>
        <v>0</v>
      </c>
      <c r="G13" s="81">
        <f>'1-2)計画書'!G13</f>
        <v>0</v>
      </c>
      <c r="H13" s="76">
        <f>'1-2)計画書'!H13</f>
        <v>0</v>
      </c>
      <c r="I13" s="255">
        <f>'1-2)計画書'!I13</f>
        <v>0</v>
      </c>
      <c r="J13" s="148">
        <f>'1-2)計画書'!J13</f>
        <v>0</v>
      </c>
      <c r="K13" s="256">
        <f t="shared" si="1"/>
        <v>0</v>
      </c>
      <c r="L13" s="84">
        <f>'1-2)計画書'!L13</f>
        <v>0</v>
      </c>
      <c r="M13" s="84">
        <f>'1-2)計画書'!M13</f>
        <v>0</v>
      </c>
      <c r="N13" s="83">
        <f>'1-2)計画書'!N13</f>
        <v>0</v>
      </c>
      <c r="O13" s="78">
        <f>'1-2)計画書'!O13</f>
        <v>0</v>
      </c>
      <c r="P13" s="63">
        <f t="shared" si="2"/>
        <v>0</v>
      </c>
      <c r="Q13" s="78">
        <f>'1-2)計画書'!Q13</f>
        <v>0</v>
      </c>
      <c r="R13" s="78">
        <f>'1-2)計画書'!R13</f>
        <v>0</v>
      </c>
    </row>
    <row r="14" spans="1:18" ht="14.4">
      <c r="A14" s="35" t="str">
        <f t="shared" si="0"/>
        <v>00</v>
      </c>
      <c r="B14" s="149">
        <f>'1-2)計画書'!B14</f>
        <v>0</v>
      </c>
      <c r="C14" s="149">
        <f>'1-2)計画書'!C14</f>
        <v>0</v>
      </c>
      <c r="D14" s="150">
        <f>'1-2)計画書'!D14</f>
        <v>0</v>
      </c>
      <c r="E14" s="84">
        <f>'1-2)計画書'!E14</f>
        <v>0</v>
      </c>
      <c r="F14" s="84">
        <f>'1-2)計画書'!F14</f>
        <v>0</v>
      </c>
      <c r="G14" s="81">
        <f>'1-2)計画書'!G14</f>
        <v>0</v>
      </c>
      <c r="H14" s="76">
        <f>'1-2)計画書'!H14</f>
        <v>0</v>
      </c>
      <c r="I14" s="255">
        <f>'1-2)計画書'!I14</f>
        <v>0</v>
      </c>
      <c r="J14" s="148">
        <f>'1-2)計画書'!J14</f>
        <v>0</v>
      </c>
      <c r="K14" s="256">
        <f t="shared" si="1"/>
        <v>0</v>
      </c>
      <c r="L14" s="84">
        <f>'1-2)計画書'!L14</f>
        <v>0</v>
      </c>
      <c r="M14" s="84">
        <f>'1-2)計画書'!M14</f>
        <v>0</v>
      </c>
      <c r="N14" s="83">
        <f>'1-2)計画書'!N14</f>
        <v>0</v>
      </c>
      <c r="O14" s="78">
        <f>'1-2)計画書'!O14</f>
        <v>0</v>
      </c>
      <c r="P14" s="63">
        <f t="shared" si="2"/>
        <v>0</v>
      </c>
      <c r="Q14" s="78">
        <f>'1-2)計画書'!Q14</f>
        <v>0</v>
      </c>
      <c r="R14" s="78">
        <f>'1-2)計画書'!R14</f>
        <v>0</v>
      </c>
    </row>
    <row r="15" spans="1:18" ht="14.4">
      <c r="A15" s="35" t="str">
        <f t="shared" si="0"/>
        <v>00</v>
      </c>
      <c r="B15" s="149">
        <f>'1-2)計画書'!B15</f>
        <v>0</v>
      </c>
      <c r="C15" s="149">
        <f>'1-2)計画書'!C15</f>
        <v>0</v>
      </c>
      <c r="D15" s="150">
        <f>'1-2)計画書'!D15</f>
        <v>0</v>
      </c>
      <c r="E15" s="84">
        <f>'1-2)計画書'!E15</f>
        <v>0</v>
      </c>
      <c r="F15" s="84">
        <f>'1-2)計画書'!F15</f>
        <v>0</v>
      </c>
      <c r="G15" s="81">
        <f>'1-2)計画書'!G15</f>
        <v>0</v>
      </c>
      <c r="H15" s="76">
        <f>'1-2)計画書'!H15</f>
        <v>0</v>
      </c>
      <c r="I15" s="255">
        <f>'1-2)計画書'!I15</f>
        <v>0</v>
      </c>
      <c r="J15" s="148">
        <f>'1-2)計画書'!J15</f>
        <v>0</v>
      </c>
      <c r="K15" s="256">
        <f t="shared" si="1"/>
        <v>0</v>
      </c>
      <c r="L15" s="84">
        <f>'1-2)計画書'!L15</f>
        <v>0</v>
      </c>
      <c r="M15" s="84">
        <f>'1-2)計画書'!M15</f>
        <v>0</v>
      </c>
      <c r="N15" s="83">
        <f>'1-2)計画書'!N15</f>
        <v>0</v>
      </c>
      <c r="O15" s="78">
        <f>'1-2)計画書'!O15</f>
        <v>0</v>
      </c>
      <c r="P15" s="63">
        <f t="shared" si="2"/>
        <v>0</v>
      </c>
      <c r="Q15" s="78">
        <f>'1-2)計画書'!Q15</f>
        <v>0</v>
      </c>
      <c r="R15" s="78">
        <f>'1-2)計画書'!R15</f>
        <v>0</v>
      </c>
    </row>
    <row r="16" spans="1:18" ht="14.4">
      <c r="A16" s="35" t="str">
        <f t="shared" si="0"/>
        <v>00</v>
      </c>
      <c r="B16" s="149">
        <f>'1-2)計画書'!B16</f>
        <v>0</v>
      </c>
      <c r="C16" s="149">
        <f>'1-2)計画書'!C16</f>
        <v>0</v>
      </c>
      <c r="D16" s="150">
        <f>'1-2)計画書'!D16</f>
        <v>0</v>
      </c>
      <c r="E16" s="84">
        <f>'1-2)計画書'!E16</f>
        <v>0</v>
      </c>
      <c r="F16" s="84">
        <f>'1-2)計画書'!F16</f>
        <v>0</v>
      </c>
      <c r="G16" s="81">
        <f>'1-2)計画書'!G16</f>
        <v>0</v>
      </c>
      <c r="H16" s="76">
        <f>'1-2)計画書'!H16</f>
        <v>0</v>
      </c>
      <c r="I16" s="255">
        <f>'1-2)計画書'!I16</f>
        <v>0</v>
      </c>
      <c r="J16" s="148">
        <f>'1-2)計画書'!J16</f>
        <v>0</v>
      </c>
      <c r="K16" s="256">
        <f t="shared" si="1"/>
        <v>0</v>
      </c>
      <c r="L16" s="84">
        <f>'1-2)計画書'!L16</f>
        <v>0</v>
      </c>
      <c r="M16" s="84">
        <f>'1-2)計画書'!M16</f>
        <v>0</v>
      </c>
      <c r="N16" s="83">
        <f>'1-2)計画書'!N16</f>
        <v>0</v>
      </c>
      <c r="O16" s="78">
        <f>'1-2)計画書'!O16</f>
        <v>0</v>
      </c>
      <c r="P16" s="63">
        <f t="shared" si="2"/>
        <v>0</v>
      </c>
      <c r="Q16" s="78">
        <f>'1-2)計画書'!Q16</f>
        <v>0</v>
      </c>
      <c r="R16" s="78">
        <f>'1-2)計画書'!R16</f>
        <v>0</v>
      </c>
    </row>
    <row r="17" spans="1:18" ht="14.4">
      <c r="A17" s="35" t="str">
        <f t="shared" si="0"/>
        <v>00</v>
      </c>
      <c r="B17" s="149">
        <f>'1-2)計画書'!B17</f>
        <v>0</v>
      </c>
      <c r="C17" s="149">
        <f>'1-2)計画書'!C17</f>
        <v>0</v>
      </c>
      <c r="D17" s="150">
        <f>'1-2)計画書'!D17</f>
        <v>0</v>
      </c>
      <c r="E17" s="84">
        <f>'1-2)計画書'!E17</f>
        <v>0</v>
      </c>
      <c r="F17" s="84">
        <f>'1-2)計画書'!F17</f>
        <v>0</v>
      </c>
      <c r="G17" s="81">
        <f>'1-2)計画書'!G17</f>
        <v>0</v>
      </c>
      <c r="H17" s="76">
        <f>'1-2)計画書'!H17</f>
        <v>0</v>
      </c>
      <c r="I17" s="255">
        <f>'1-2)計画書'!I17</f>
        <v>0</v>
      </c>
      <c r="J17" s="148">
        <f>'1-2)計画書'!J17</f>
        <v>0</v>
      </c>
      <c r="K17" s="256">
        <f t="shared" si="1"/>
        <v>0</v>
      </c>
      <c r="L17" s="84">
        <f>'1-2)計画書'!L17</f>
        <v>0</v>
      </c>
      <c r="M17" s="84">
        <f>'1-2)計画書'!M17</f>
        <v>0</v>
      </c>
      <c r="N17" s="83">
        <f>'1-2)計画書'!N17</f>
        <v>0</v>
      </c>
      <c r="O17" s="78">
        <f>'1-2)計画書'!O17</f>
        <v>0</v>
      </c>
      <c r="P17" s="63">
        <f t="shared" si="2"/>
        <v>0</v>
      </c>
      <c r="Q17" s="78">
        <f>'1-2)計画書'!Q17</f>
        <v>0</v>
      </c>
      <c r="R17" s="78">
        <f>'1-2)計画書'!R17</f>
        <v>0</v>
      </c>
    </row>
    <row r="18" spans="1:18" ht="14.4">
      <c r="A18" s="35" t="str">
        <f t="shared" si="0"/>
        <v>00</v>
      </c>
      <c r="B18" s="149">
        <f>'1-2)計画書'!B18</f>
        <v>0</v>
      </c>
      <c r="C18" s="149">
        <f>'1-2)計画書'!C18</f>
        <v>0</v>
      </c>
      <c r="D18" s="150">
        <f>'1-2)計画書'!D18</f>
        <v>0</v>
      </c>
      <c r="E18" s="84">
        <f>'1-2)計画書'!E18</f>
        <v>0</v>
      </c>
      <c r="F18" s="84">
        <f>'1-2)計画書'!F18</f>
        <v>0</v>
      </c>
      <c r="G18" s="81">
        <f>'1-2)計画書'!G18</f>
        <v>0</v>
      </c>
      <c r="H18" s="76">
        <f>'1-2)計画書'!H18</f>
        <v>0</v>
      </c>
      <c r="I18" s="255">
        <f>'1-2)計画書'!I18</f>
        <v>0</v>
      </c>
      <c r="J18" s="148">
        <f>'1-2)計画書'!J18</f>
        <v>0</v>
      </c>
      <c r="K18" s="256">
        <f t="shared" si="1"/>
        <v>0</v>
      </c>
      <c r="L18" s="84">
        <f>'1-2)計画書'!L18</f>
        <v>0</v>
      </c>
      <c r="M18" s="84">
        <f>'1-2)計画書'!M18</f>
        <v>0</v>
      </c>
      <c r="N18" s="83">
        <f>'1-2)計画書'!N18</f>
        <v>0</v>
      </c>
      <c r="O18" s="78">
        <f>'1-2)計画書'!O18</f>
        <v>0</v>
      </c>
      <c r="P18" s="63">
        <f t="shared" si="2"/>
        <v>0</v>
      </c>
      <c r="Q18" s="78">
        <f>'1-2)計画書'!Q18</f>
        <v>0</v>
      </c>
      <c r="R18" s="78">
        <f>'1-2)計画書'!R18</f>
        <v>0</v>
      </c>
    </row>
    <row r="19" spans="1:18" ht="14.4">
      <c r="A19" s="35" t="str">
        <f t="shared" si="0"/>
        <v>00</v>
      </c>
      <c r="B19" s="149">
        <f>'1-2)計画書'!B19</f>
        <v>0</v>
      </c>
      <c r="C19" s="149">
        <f>'1-2)計画書'!C19</f>
        <v>0</v>
      </c>
      <c r="D19" s="150">
        <f>'1-2)計画書'!D19</f>
        <v>0</v>
      </c>
      <c r="E19" s="84">
        <f>'1-2)計画書'!E19</f>
        <v>0</v>
      </c>
      <c r="F19" s="84">
        <f>'1-2)計画書'!F19</f>
        <v>0</v>
      </c>
      <c r="G19" s="81">
        <f>'1-2)計画書'!G19</f>
        <v>0</v>
      </c>
      <c r="H19" s="76">
        <f>'1-2)計画書'!H19</f>
        <v>0</v>
      </c>
      <c r="I19" s="255">
        <f>'1-2)計画書'!I19</f>
        <v>0</v>
      </c>
      <c r="J19" s="148">
        <f>'1-2)計画書'!J19</f>
        <v>0</v>
      </c>
      <c r="K19" s="256">
        <f t="shared" si="1"/>
        <v>0</v>
      </c>
      <c r="L19" s="84">
        <f>'1-2)計画書'!L19</f>
        <v>0</v>
      </c>
      <c r="M19" s="84">
        <f>'1-2)計画書'!M19</f>
        <v>0</v>
      </c>
      <c r="N19" s="83">
        <f>'1-2)計画書'!N19</f>
        <v>0</v>
      </c>
      <c r="O19" s="78">
        <f>'1-2)計画書'!O19</f>
        <v>0</v>
      </c>
      <c r="P19" s="63">
        <f t="shared" si="2"/>
        <v>0</v>
      </c>
      <c r="Q19" s="78">
        <f>'1-2)計画書'!Q19</f>
        <v>0</v>
      </c>
      <c r="R19" s="78">
        <f>'1-2)計画書'!R19</f>
        <v>0</v>
      </c>
    </row>
    <row r="20" spans="1:18" ht="14.4">
      <c r="A20" s="35" t="str">
        <f t="shared" si="0"/>
        <v>00</v>
      </c>
      <c r="B20" s="149">
        <f>'1-2)計画書'!B20</f>
        <v>0</v>
      </c>
      <c r="C20" s="149">
        <f>'1-2)計画書'!C20</f>
        <v>0</v>
      </c>
      <c r="D20" s="150">
        <f>'1-2)計画書'!D20</f>
        <v>0</v>
      </c>
      <c r="E20" s="84">
        <f>'1-2)計画書'!E20</f>
        <v>0</v>
      </c>
      <c r="F20" s="84">
        <f>'1-2)計画書'!F20</f>
        <v>0</v>
      </c>
      <c r="G20" s="81">
        <f>'1-2)計画書'!G20</f>
        <v>0</v>
      </c>
      <c r="H20" s="76">
        <f>'1-2)計画書'!H20</f>
        <v>0</v>
      </c>
      <c r="I20" s="255">
        <f>'1-2)計画書'!I20</f>
        <v>0</v>
      </c>
      <c r="J20" s="148">
        <f>'1-2)計画書'!J20</f>
        <v>0</v>
      </c>
      <c r="K20" s="256">
        <f t="shared" si="1"/>
        <v>0</v>
      </c>
      <c r="L20" s="84">
        <f>'1-2)計画書'!L20</f>
        <v>0</v>
      </c>
      <c r="M20" s="84">
        <f>'1-2)計画書'!M20</f>
        <v>0</v>
      </c>
      <c r="N20" s="83">
        <f>'1-2)計画書'!N20</f>
        <v>0</v>
      </c>
      <c r="O20" s="78">
        <f>'1-2)計画書'!O20</f>
        <v>0</v>
      </c>
      <c r="P20" s="63">
        <f t="shared" si="2"/>
        <v>0</v>
      </c>
      <c r="Q20" s="78">
        <f>'1-2)計画書'!Q20</f>
        <v>0</v>
      </c>
      <c r="R20" s="78">
        <f>'1-2)計画書'!R20</f>
        <v>0</v>
      </c>
    </row>
    <row r="21" spans="1:18" ht="14.4">
      <c r="A21" s="35" t="str">
        <f t="shared" si="0"/>
        <v>00</v>
      </c>
      <c r="B21" s="149">
        <f>'1-2)計画書'!B21</f>
        <v>0</v>
      </c>
      <c r="C21" s="149">
        <f>'1-2)計画書'!C21</f>
        <v>0</v>
      </c>
      <c r="D21" s="150">
        <f>'1-2)計画書'!D21</f>
        <v>0</v>
      </c>
      <c r="E21" s="84">
        <f>'1-2)計画書'!E21</f>
        <v>0</v>
      </c>
      <c r="F21" s="84">
        <f>'1-2)計画書'!F21</f>
        <v>0</v>
      </c>
      <c r="G21" s="81">
        <f>'1-2)計画書'!G21</f>
        <v>0</v>
      </c>
      <c r="H21" s="76">
        <f>'1-2)計画書'!H21</f>
        <v>0</v>
      </c>
      <c r="I21" s="255">
        <f>'1-2)計画書'!I21</f>
        <v>0</v>
      </c>
      <c r="J21" s="148">
        <f>'1-2)計画書'!J21</f>
        <v>0</v>
      </c>
      <c r="K21" s="256">
        <f t="shared" si="1"/>
        <v>0</v>
      </c>
      <c r="L21" s="84">
        <f>'1-2)計画書'!L21</f>
        <v>0</v>
      </c>
      <c r="M21" s="84">
        <f>'1-2)計画書'!M21</f>
        <v>0</v>
      </c>
      <c r="N21" s="83">
        <f>'1-2)計画書'!N21</f>
        <v>0</v>
      </c>
      <c r="O21" s="78">
        <f>'1-2)計画書'!O21</f>
        <v>0</v>
      </c>
      <c r="P21" s="63">
        <f t="shared" si="2"/>
        <v>0</v>
      </c>
      <c r="Q21" s="78">
        <f>'1-2)計画書'!Q21</f>
        <v>0</v>
      </c>
      <c r="R21" s="78">
        <f>'1-2)計画書'!R21</f>
        <v>0</v>
      </c>
    </row>
    <row r="22" spans="1:18" ht="14.4">
      <c r="A22" s="35" t="str">
        <f t="shared" si="0"/>
        <v>00</v>
      </c>
      <c r="B22" s="149">
        <f>'1-2)計画書'!B22</f>
        <v>0</v>
      </c>
      <c r="C22" s="149">
        <f>'1-2)計画書'!C22</f>
        <v>0</v>
      </c>
      <c r="D22" s="150">
        <f>'1-2)計画書'!D22</f>
        <v>0</v>
      </c>
      <c r="E22" s="84">
        <f>'1-2)計画書'!E22</f>
        <v>0</v>
      </c>
      <c r="F22" s="84">
        <f>'1-2)計画書'!F22</f>
        <v>0</v>
      </c>
      <c r="G22" s="81">
        <f>'1-2)計画書'!G22</f>
        <v>0</v>
      </c>
      <c r="H22" s="76">
        <f>'1-2)計画書'!H22</f>
        <v>0</v>
      </c>
      <c r="I22" s="255">
        <f>'1-2)計画書'!I22</f>
        <v>0</v>
      </c>
      <c r="J22" s="148">
        <f>'1-2)計画書'!J22</f>
        <v>0</v>
      </c>
      <c r="K22" s="256">
        <f t="shared" si="1"/>
        <v>0</v>
      </c>
      <c r="L22" s="84">
        <f>'1-2)計画書'!L22</f>
        <v>0</v>
      </c>
      <c r="M22" s="84">
        <f>'1-2)計画書'!M22</f>
        <v>0</v>
      </c>
      <c r="N22" s="83">
        <f>'1-2)計画書'!N22</f>
        <v>0</v>
      </c>
      <c r="O22" s="78">
        <f>'1-2)計画書'!O22</f>
        <v>0</v>
      </c>
      <c r="P22" s="63">
        <f t="shared" si="2"/>
        <v>0</v>
      </c>
      <c r="Q22" s="78">
        <f>'1-2)計画書'!Q22</f>
        <v>0</v>
      </c>
      <c r="R22" s="78">
        <f>'1-2)計画書'!R22</f>
        <v>0</v>
      </c>
    </row>
    <row r="23" spans="1:18" ht="14.4">
      <c r="A23" s="35" t="str">
        <f t="shared" si="0"/>
        <v>00</v>
      </c>
      <c r="B23" s="149">
        <f>'1-2)計画書'!B23</f>
        <v>0</v>
      </c>
      <c r="C23" s="149">
        <f>'1-2)計画書'!C23</f>
        <v>0</v>
      </c>
      <c r="D23" s="150">
        <f>'1-2)計画書'!D23</f>
        <v>0</v>
      </c>
      <c r="E23" s="84">
        <f>'1-2)計画書'!E23</f>
        <v>0</v>
      </c>
      <c r="F23" s="84">
        <f>'1-2)計画書'!F23</f>
        <v>0</v>
      </c>
      <c r="G23" s="81">
        <f>'1-2)計画書'!G23</f>
        <v>0</v>
      </c>
      <c r="H23" s="76">
        <f>'1-2)計画書'!H23</f>
        <v>0</v>
      </c>
      <c r="I23" s="255">
        <f>'1-2)計画書'!I23</f>
        <v>0</v>
      </c>
      <c r="J23" s="148">
        <f>'1-2)計画書'!J23</f>
        <v>0</v>
      </c>
      <c r="K23" s="256">
        <f t="shared" si="1"/>
        <v>0</v>
      </c>
      <c r="L23" s="84">
        <f>'1-2)計画書'!L23</f>
        <v>0</v>
      </c>
      <c r="M23" s="84">
        <f>'1-2)計画書'!M23</f>
        <v>0</v>
      </c>
      <c r="N23" s="83">
        <f>'1-2)計画書'!N23</f>
        <v>0</v>
      </c>
      <c r="O23" s="78">
        <f>'1-2)計画書'!O23</f>
        <v>0</v>
      </c>
      <c r="P23" s="63">
        <f t="shared" si="2"/>
        <v>0</v>
      </c>
      <c r="Q23" s="78">
        <f>'1-2)計画書'!Q23</f>
        <v>0</v>
      </c>
      <c r="R23" s="78">
        <f>'1-2)計画書'!R23</f>
        <v>0</v>
      </c>
    </row>
    <row r="24" spans="1:18" ht="14.4">
      <c r="A24" s="35" t="str">
        <f t="shared" si="0"/>
        <v>00</v>
      </c>
      <c r="B24" s="149">
        <f>'1-2)計画書'!B24</f>
        <v>0</v>
      </c>
      <c r="C24" s="149">
        <f>'1-2)計画書'!C24</f>
        <v>0</v>
      </c>
      <c r="D24" s="150">
        <f>'1-2)計画書'!D24</f>
        <v>0</v>
      </c>
      <c r="E24" s="84">
        <f>'1-2)計画書'!E24</f>
        <v>0</v>
      </c>
      <c r="F24" s="84">
        <f>'1-2)計画書'!F24</f>
        <v>0</v>
      </c>
      <c r="G24" s="81">
        <f>'1-2)計画書'!G24</f>
        <v>0</v>
      </c>
      <c r="H24" s="76">
        <f>'1-2)計画書'!H24</f>
        <v>0</v>
      </c>
      <c r="I24" s="255">
        <f>'1-2)計画書'!I24</f>
        <v>0</v>
      </c>
      <c r="J24" s="148">
        <f>'1-2)計画書'!J24</f>
        <v>0</v>
      </c>
      <c r="K24" s="256">
        <f t="shared" si="1"/>
        <v>0</v>
      </c>
      <c r="L24" s="84">
        <f>'1-2)計画書'!L24</f>
        <v>0</v>
      </c>
      <c r="M24" s="84">
        <f>'1-2)計画書'!M24</f>
        <v>0</v>
      </c>
      <c r="N24" s="83">
        <f>'1-2)計画書'!N24</f>
        <v>0</v>
      </c>
      <c r="O24" s="78">
        <f>'1-2)計画書'!O24</f>
        <v>0</v>
      </c>
      <c r="P24" s="63">
        <f t="shared" si="2"/>
        <v>0</v>
      </c>
      <c r="Q24" s="78">
        <f>'1-2)計画書'!Q24</f>
        <v>0</v>
      </c>
      <c r="R24" s="78">
        <f>'1-2)計画書'!R24</f>
        <v>0</v>
      </c>
    </row>
    <row r="25" spans="1:18" ht="14.4">
      <c r="A25" s="35" t="str">
        <f t="shared" si="0"/>
        <v>00</v>
      </c>
      <c r="B25" s="149">
        <f>'1-2)計画書'!B25</f>
        <v>0</v>
      </c>
      <c r="C25" s="149">
        <f>'1-2)計画書'!C25</f>
        <v>0</v>
      </c>
      <c r="D25" s="150">
        <f>'1-2)計画書'!D25</f>
        <v>0</v>
      </c>
      <c r="E25" s="84">
        <f>'1-2)計画書'!E25</f>
        <v>0</v>
      </c>
      <c r="F25" s="84">
        <f>'1-2)計画書'!F25</f>
        <v>0</v>
      </c>
      <c r="G25" s="81">
        <f>'1-2)計画書'!G25</f>
        <v>0</v>
      </c>
      <c r="H25" s="76">
        <f>'1-2)計画書'!H25</f>
        <v>0</v>
      </c>
      <c r="I25" s="255">
        <f>'1-2)計画書'!I25</f>
        <v>0</v>
      </c>
      <c r="J25" s="148">
        <f>'1-2)計画書'!J25</f>
        <v>0</v>
      </c>
      <c r="K25" s="256">
        <f t="shared" si="1"/>
        <v>0</v>
      </c>
      <c r="L25" s="84">
        <f>'1-2)計画書'!L25</f>
        <v>0</v>
      </c>
      <c r="M25" s="84">
        <f>'1-2)計画書'!M25</f>
        <v>0</v>
      </c>
      <c r="N25" s="83">
        <f>'1-2)計画書'!N25</f>
        <v>0</v>
      </c>
      <c r="O25" s="78">
        <f>'1-2)計画書'!O25</f>
        <v>0</v>
      </c>
      <c r="P25" s="63">
        <f t="shared" si="2"/>
        <v>0</v>
      </c>
      <c r="Q25" s="78">
        <f>'1-2)計画書'!Q25</f>
        <v>0</v>
      </c>
      <c r="R25" s="78">
        <f>'1-2)計画書'!R25</f>
        <v>0</v>
      </c>
    </row>
    <row r="26" spans="1:18" ht="14.4">
      <c r="A26" s="35" t="str">
        <f t="shared" si="0"/>
        <v>00</v>
      </c>
      <c r="B26" s="149">
        <f>'1-2)計画書'!B26</f>
        <v>0</v>
      </c>
      <c r="C26" s="149">
        <f>'1-2)計画書'!C26</f>
        <v>0</v>
      </c>
      <c r="D26" s="150">
        <f>'1-2)計画書'!D26</f>
        <v>0</v>
      </c>
      <c r="E26" s="84">
        <f>'1-2)計画書'!E26</f>
        <v>0</v>
      </c>
      <c r="F26" s="84">
        <f>'1-2)計画書'!F26</f>
        <v>0</v>
      </c>
      <c r="G26" s="81">
        <f>'1-2)計画書'!G26</f>
        <v>0</v>
      </c>
      <c r="H26" s="76">
        <f>'1-2)計画書'!H26</f>
        <v>0</v>
      </c>
      <c r="I26" s="255">
        <f>'1-2)計画書'!I26</f>
        <v>0</v>
      </c>
      <c r="J26" s="148">
        <f>'1-2)計画書'!J26</f>
        <v>0</v>
      </c>
      <c r="K26" s="256">
        <f t="shared" si="1"/>
        <v>0</v>
      </c>
      <c r="L26" s="84">
        <f>'1-2)計画書'!L26</f>
        <v>0</v>
      </c>
      <c r="M26" s="84">
        <f>'1-2)計画書'!M26</f>
        <v>0</v>
      </c>
      <c r="N26" s="83">
        <f>'1-2)計画書'!N26</f>
        <v>0</v>
      </c>
      <c r="O26" s="78">
        <f>'1-2)計画書'!O26</f>
        <v>0</v>
      </c>
      <c r="P26" s="63">
        <f t="shared" si="2"/>
        <v>0</v>
      </c>
      <c r="Q26" s="78">
        <f>'1-2)計画書'!Q26</f>
        <v>0</v>
      </c>
      <c r="R26" s="78">
        <f>'1-2)計画書'!R26</f>
        <v>0</v>
      </c>
    </row>
    <row r="27" spans="1:18" ht="14.4">
      <c r="A27" s="35" t="str">
        <f t="shared" si="0"/>
        <v>00</v>
      </c>
      <c r="B27" s="149">
        <f>'1-2)計画書'!B27</f>
        <v>0</v>
      </c>
      <c r="C27" s="149">
        <f>'1-2)計画書'!C27</f>
        <v>0</v>
      </c>
      <c r="D27" s="150">
        <f>'1-2)計画書'!D27</f>
        <v>0</v>
      </c>
      <c r="E27" s="84">
        <f>'1-2)計画書'!E27</f>
        <v>0</v>
      </c>
      <c r="F27" s="84">
        <f>'1-2)計画書'!F27</f>
        <v>0</v>
      </c>
      <c r="G27" s="81">
        <f>'1-2)計画書'!G27</f>
        <v>0</v>
      </c>
      <c r="H27" s="76">
        <f>'1-2)計画書'!H27</f>
        <v>0</v>
      </c>
      <c r="I27" s="255">
        <f>'1-2)計画書'!I27</f>
        <v>0</v>
      </c>
      <c r="J27" s="148">
        <f>'1-2)計画書'!J27</f>
        <v>0</v>
      </c>
      <c r="K27" s="256">
        <f t="shared" si="1"/>
        <v>0</v>
      </c>
      <c r="L27" s="84">
        <f>'1-2)計画書'!L27</f>
        <v>0</v>
      </c>
      <c r="M27" s="84">
        <f>'1-2)計画書'!M27</f>
        <v>0</v>
      </c>
      <c r="N27" s="83">
        <f>'1-2)計画書'!N27</f>
        <v>0</v>
      </c>
      <c r="O27" s="78">
        <f>'1-2)計画書'!O27</f>
        <v>0</v>
      </c>
      <c r="P27" s="63">
        <f t="shared" si="2"/>
        <v>0</v>
      </c>
      <c r="Q27" s="78">
        <f>'1-2)計画書'!Q27</f>
        <v>0</v>
      </c>
      <c r="R27" s="78">
        <f>'1-2)計画書'!R27</f>
        <v>0</v>
      </c>
    </row>
    <row r="28" spans="1:18" ht="14.4">
      <c r="A28" s="35" t="str">
        <f t="shared" si="0"/>
        <v>00</v>
      </c>
      <c r="B28" s="149">
        <f>'1-2)計画書'!B28</f>
        <v>0</v>
      </c>
      <c r="C28" s="149">
        <f>'1-2)計画書'!C28</f>
        <v>0</v>
      </c>
      <c r="D28" s="150">
        <f>'1-2)計画書'!D28</f>
        <v>0</v>
      </c>
      <c r="E28" s="84">
        <f>'1-2)計画書'!E28</f>
        <v>0</v>
      </c>
      <c r="F28" s="84">
        <f>'1-2)計画書'!F28</f>
        <v>0</v>
      </c>
      <c r="G28" s="81">
        <f>'1-2)計画書'!G28</f>
        <v>0</v>
      </c>
      <c r="H28" s="76">
        <f>'1-2)計画書'!H28</f>
        <v>0</v>
      </c>
      <c r="I28" s="255">
        <f>'1-2)計画書'!I28</f>
        <v>0</v>
      </c>
      <c r="J28" s="148">
        <f>'1-2)計画書'!J28</f>
        <v>0</v>
      </c>
      <c r="K28" s="256">
        <f t="shared" si="1"/>
        <v>0</v>
      </c>
      <c r="L28" s="84">
        <f>'1-2)計画書'!L28</f>
        <v>0</v>
      </c>
      <c r="M28" s="84">
        <f>'1-2)計画書'!M28</f>
        <v>0</v>
      </c>
      <c r="N28" s="83">
        <f>'1-2)計画書'!N28</f>
        <v>0</v>
      </c>
      <c r="O28" s="78">
        <f>'1-2)計画書'!O28</f>
        <v>0</v>
      </c>
      <c r="P28" s="63">
        <f t="shared" si="2"/>
        <v>0</v>
      </c>
      <c r="Q28" s="78">
        <f>'1-2)計画書'!Q28</f>
        <v>0</v>
      </c>
      <c r="R28" s="78">
        <f>'1-2)計画書'!R28</f>
        <v>0</v>
      </c>
    </row>
    <row r="29" spans="1:18" ht="14.4">
      <c r="A29" s="35" t="str">
        <f t="shared" si="0"/>
        <v>00</v>
      </c>
      <c r="B29" s="149">
        <f>'1-2)計画書'!B29</f>
        <v>0</v>
      </c>
      <c r="C29" s="149">
        <f>'1-2)計画書'!C29</f>
        <v>0</v>
      </c>
      <c r="D29" s="150">
        <f>'1-2)計画書'!D29</f>
        <v>0</v>
      </c>
      <c r="E29" s="84">
        <f>'1-2)計画書'!E29</f>
        <v>0</v>
      </c>
      <c r="F29" s="84">
        <f>'1-2)計画書'!F29</f>
        <v>0</v>
      </c>
      <c r="G29" s="81">
        <f>'1-2)計画書'!G29</f>
        <v>0</v>
      </c>
      <c r="H29" s="76">
        <f>'1-2)計画書'!H29</f>
        <v>0</v>
      </c>
      <c r="I29" s="255">
        <f>'1-2)計画書'!I29</f>
        <v>0</v>
      </c>
      <c r="J29" s="148">
        <f>'1-2)計画書'!J29</f>
        <v>0</v>
      </c>
      <c r="K29" s="256">
        <f t="shared" si="1"/>
        <v>0</v>
      </c>
      <c r="L29" s="84">
        <f>'1-2)計画書'!L29</f>
        <v>0</v>
      </c>
      <c r="M29" s="84">
        <f>'1-2)計画書'!M29</f>
        <v>0</v>
      </c>
      <c r="N29" s="83">
        <f>'1-2)計画書'!N29</f>
        <v>0</v>
      </c>
      <c r="O29" s="78">
        <f>'1-2)計画書'!O29</f>
        <v>0</v>
      </c>
      <c r="P29" s="63">
        <f t="shared" si="2"/>
        <v>0</v>
      </c>
      <c r="Q29" s="78">
        <f>'1-2)計画書'!Q29</f>
        <v>0</v>
      </c>
      <c r="R29" s="78">
        <f>'1-2)計画書'!R29</f>
        <v>0</v>
      </c>
    </row>
    <row r="30" spans="1:18" ht="14.4">
      <c r="A30" s="35" t="str">
        <f t="shared" si="0"/>
        <v>00</v>
      </c>
      <c r="B30" s="149">
        <f>'1-2)計画書'!B30</f>
        <v>0</v>
      </c>
      <c r="C30" s="149">
        <f>'1-2)計画書'!C30</f>
        <v>0</v>
      </c>
      <c r="D30" s="150">
        <f>'1-2)計画書'!D30</f>
        <v>0</v>
      </c>
      <c r="E30" s="84">
        <f>'1-2)計画書'!E30</f>
        <v>0</v>
      </c>
      <c r="F30" s="84">
        <f>'1-2)計画書'!F30</f>
        <v>0</v>
      </c>
      <c r="G30" s="81">
        <f>'1-2)計画書'!G30</f>
        <v>0</v>
      </c>
      <c r="H30" s="76">
        <f>'1-2)計画書'!H30</f>
        <v>0</v>
      </c>
      <c r="I30" s="255">
        <f>'1-2)計画書'!I30</f>
        <v>0</v>
      </c>
      <c r="J30" s="148">
        <f>'1-2)計画書'!J30</f>
        <v>0</v>
      </c>
      <c r="K30" s="256">
        <f t="shared" si="1"/>
        <v>0</v>
      </c>
      <c r="L30" s="84">
        <f>'1-2)計画書'!L30</f>
        <v>0</v>
      </c>
      <c r="M30" s="84">
        <f>'1-2)計画書'!M30</f>
        <v>0</v>
      </c>
      <c r="N30" s="83">
        <f>'1-2)計画書'!N30</f>
        <v>0</v>
      </c>
      <c r="O30" s="78">
        <f>'1-2)計画書'!O30</f>
        <v>0</v>
      </c>
      <c r="P30" s="63">
        <f t="shared" si="2"/>
        <v>0</v>
      </c>
      <c r="Q30" s="78">
        <f>'1-2)計画書'!Q30</f>
        <v>0</v>
      </c>
      <c r="R30" s="78">
        <f>'1-2)計画書'!R30</f>
        <v>0</v>
      </c>
    </row>
    <row r="31" spans="1:18" ht="14.4">
      <c r="A31" s="35" t="str">
        <f t="shared" si="0"/>
        <v>00</v>
      </c>
      <c r="B31" s="149">
        <f>'1-2)計画書'!B31</f>
        <v>0</v>
      </c>
      <c r="C31" s="149">
        <f>'1-2)計画書'!C31</f>
        <v>0</v>
      </c>
      <c r="D31" s="150">
        <f>'1-2)計画書'!D31</f>
        <v>0</v>
      </c>
      <c r="E31" s="84">
        <f>'1-2)計画書'!E31</f>
        <v>0</v>
      </c>
      <c r="F31" s="84">
        <f>'1-2)計画書'!F31</f>
        <v>0</v>
      </c>
      <c r="G31" s="81">
        <f>'1-2)計画書'!G31</f>
        <v>0</v>
      </c>
      <c r="H31" s="76">
        <f>'1-2)計画書'!H31</f>
        <v>0</v>
      </c>
      <c r="I31" s="255">
        <f>'1-2)計画書'!I31</f>
        <v>0</v>
      </c>
      <c r="J31" s="148">
        <f>'1-2)計画書'!J31</f>
        <v>0</v>
      </c>
      <c r="K31" s="256">
        <f t="shared" si="1"/>
        <v>0</v>
      </c>
      <c r="L31" s="84">
        <f>'1-2)計画書'!L31</f>
        <v>0</v>
      </c>
      <c r="M31" s="84">
        <f>'1-2)計画書'!M31</f>
        <v>0</v>
      </c>
      <c r="N31" s="83">
        <f>'1-2)計画書'!N31</f>
        <v>0</v>
      </c>
      <c r="O31" s="78">
        <f>'1-2)計画書'!O31</f>
        <v>0</v>
      </c>
      <c r="P31" s="63">
        <f t="shared" si="2"/>
        <v>0</v>
      </c>
      <c r="Q31" s="78">
        <f>'1-2)計画書'!Q31</f>
        <v>0</v>
      </c>
      <c r="R31" s="78">
        <f>'1-2)計画書'!R31</f>
        <v>0</v>
      </c>
    </row>
    <row r="32" spans="1:18" ht="14.4">
      <c r="A32" s="35" t="str">
        <f t="shared" si="0"/>
        <v>00</v>
      </c>
      <c r="B32" s="149">
        <f>'1-2)計画書'!B32</f>
        <v>0</v>
      </c>
      <c r="C32" s="149">
        <f>'1-2)計画書'!C32</f>
        <v>0</v>
      </c>
      <c r="D32" s="150">
        <f>'1-2)計画書'!D32</f>
        <v>0</v>
      </c>
      <c r="E32" s="84">
        <f>'1-2)計画書'!E32</f>
        <v>0</v>
      </c>
      <c r="F32" s="84">
        <f>'1-2)計画書'!F32</f>
        <v>0</v>
      </c>
      <c r="G32" s="81">
        <f>'1-2)計画書'!G32</f>
        <v>0</v>
      </c>
      <c r="H32" s="76">
        <f>'1-2)計画書'!H32</f>
        <v>0</v>
      </c>
      <c r="I32" s="255">
        <f>'1-2)計画書'!I32</f>
        <v>0</v>
      </c>
      <c r="J32" s="148">
        <f>'1-2)計画書'!J32</f>
        <v>0</v>
      </c>
      <c r="K32" s="256">
        <f t="shared" si="1"/>
        <v>0</v>
      </c>
      <c r="L32" s="84">
        <f>'1-2)計画書'!L32</f>
        <v>0</v>
      </c>
      <c r="M32" s="84">
        <f>'1-2)計画書'!M32</f>
        <v>0</v>
      </c>
      <c r="N32" s="83">
        <f>'1-2)計画書'!N32</f>
        <v>0</v>
      </c>
      <c r="O32" s="78">
        <f>'1-2)計画書'!O32</f>
        <v>0</v>
      </c>
      <c r="P32" s="63">
        <f t="shared" si="2"/>
        <v>0</v>
      </c>
      <c r="Q32" s="78">
        <f>'1-2)計画書'!Q32</f>
        <v>0</v>
      </c>
      <c r="R32" s="78">
        <f>'1-2)計画書'!R32</f>
        <v>0</v>
      </c>
    </row>
    <row r="33" spans="1:18" ht="14.4">
      <c r="A33" s="35" t="str">
        <f t="shared" si="0"/>
        <v>00</v>
      </c>
      <c r="B33" s="149">
        <f>'1-2)計画書'!B33</f>
        <v>0</v>
      </c>
      <c r="C33" s="149">
        <f>'1-2)計画書'!C33</f>
        <v>0</v>
      </c>
      <c r="D33" s="150">
        <f>'1-2)計画書'!D33</f>
        <v>0</v>
      </c>
      <c r="E33" s="84">
        <f>'1-2)計画書'!E33</f>
        <v>0</v>
      </c>
      <c r="F33" s="84">
        <f>'1-2)計画書'!F33</f>
        <v>0</v>
      </c>
      <c r="G33" s="81">
        <f>'1-2)計画書'!G33</f>
        <v>0</v>
      </c>
      <c r="H33" s="76">
        <f>'1-2)計画書'!H33</f>
        <v>0</v>
      </c>
      <c r="I33" s="255">
        <f>'1-2)計画書'!I33</f>
        <v>0</v>
      </c>
      <c r="J33" s="148">
        <f>'1-2)計画書'!J33</f>
        <v>0</v>
      </c>
      <c r="K33" s="256">
        <f t="shared" si="1"/>
        <v>0</v>
      </c>
      <c r="L33" s="84">
        <f>'1-2)計画書'!L33</f>
        <v>0</v>
      </c>
      <c r="M33" s="84">
        <f>'1-2)計画書'!M33</f>
        <v>0</v>
      </c>
      <c r="N33" s="83">
        <f>'1-2)計画書'!N33</f>
        <v>0</v>
      </c>
      <c r="O33" s="78">
        <f>'1-2)計画書'!O33</f>
        <v>0</v>
      </c>
      <c r="P33" s="63">
        <f t="shared" si="2"/>
        <v>0</v>
      </c>
      <c r="Q33" s="78">
        <f>'1-2)計画書'!Q33</f>
        <v>0</v>
      </c>
      <c r="R33" s="78">
        <f>'1-2)計画書'!R33</f>
        <v>0</v>
      </c>
    </row>
    <row r="34" spans="1:18" ht="14.4">
      <c r="A34" s="35" t="str">
        <f t="shared" si="0"/>
        <v>00</v>
      </c>
      <c r="B34" s="149">
        <f>'1-2)計画書'!B34</f>
        <v>0</v>
      </c>
      <c r="C34" s="149">
        <f>'1-2)計画書'!C34</f>
        <v>0</v>
      </c>
      <c r="D34" s="150">
        <f>'1-2)計画書'!D34</f>
        <v>0</v>
      </c>
      <c r="E34" s="84">
        <f>'1-2)計画書'!E34</f>
        <v>0</v>
      </c>
      <c r="F34" s="84">
        <f>'1-2)計画書'!F34</f>
        <v>0</v>
      </c>
      <c r="G34" s="81">
        <f>'1-2)計画書'!G34</f>
        <v>0</v>
      </c>
      <c r="H34" s="76">
        <f>'1-2)計画書'!H34</f>
        <v>0</v>
      </c>
      <c r="I34" s="255">
        <f>'1-2)計画書'!I34</f>
        <v>0</v>
      </c>
      <c r="J34" s="148">
        <f>'1-2)計画書'!J34</f>
        <v>0</v>
      </c>
      <c r="K34" s="256">
        <f t="shared" si="1"/>
        <v>0</v>
      </c>
      <c r="L34" s="84">
        <f>'1-2)計画書'!L34</f>
        <v>0</v>
      </c>
      <c r="M34" s="84">
        <f>'1-2)計画書'!M34</f>
        <v>0</v>
      </c>
      <c r="N34" s="83">
        <f>'1-2)計画書'!N34</f>
        <v>0</v>
      </c>
      <c r="O34" s="78">
        <f>'1-2)計画書'!O34</f>
        <v>0</v>
      </c>
      <c r="P34" s="63">
        <f t="shared" si="2"/>
        <v>0</v>
      </c>
      <c r="Q34" s="78">
        <f>'1-2)計画書'!Q34</f>
        <v>0</v>
      </c>
      <c r="R34" s="78">
        <f>'1-2)計画書'!R34</f>
        <v>0</v>
      </c>
    </row>
    <row r="35" spans="1:18" ht="14.4">
      <c r="A35" s="35" t="str">
        <f t="shared" si="0"/>
        <v>00</v>
      </c>
      <c r="B35" s="149">
        <f>'1-2)計画書'!B35</f>
        <v>0</v>
      </c>
      <c r="C35" s="149">
        <f>'1-2)計画書'!C35</f>
        <v>0</v>
      </c>
      <c r="D35" s="150">
        <f>'1-2)計画書'!D35</f>
        <v>0</v>
      </c>
      <c r="E35" s="84">
        <f>'1-2)計画書'!E35</f>
        <v>0</v>
      </c>
      <c r="F35" s="84">
        <f>'1-2)計画書'!F35</f>
        <v>0</v>
      </c>
      <c r="G35" s="81">
        <f>'1-2)計画書'!G35</f>
        <v>0</v>
      </c>
      <c r="H35" s="76">
        <f>'1-2)計画書'!H35</f>
        <v>0</v>
      </c>
      <c r="I35" s="255">
        <f>'1-2)計画書'!I35</f>
        <v>0</v>
      </c>
      <c r="J35" s="148">
        <f>'1-2)計画書'!J35</f>
        <v>0</v>
      </c>
      <c r="K35" s="256">
        <f t="shared" si="1"/>
        <v>0</v>
      </c>
      <c r="L35" s="84">
        <f>'1-2)計画書'!L35</f>
        <v>0</v>
      </c>
      <c r="M35" s="84">
        <f>'1-2)計画書'!M35</f>
        <v>0</v>
      </c>
      <c r="N35" s="83">
        <f>'1-2)計画書'!N35</f>
        <v>0</v>
      </c>
      <c r="O35" s="78">
        <f>'1-2)計画書'!O35</f>
        <v>0</v>
      </c>
      <c r="P35" s="63">
        <f t="shared" si="2"/>
        <v>0</v>
      </c>
      <c r="Q35" s="78">
        <f>'1-2)計画書'!Q35</f>
        <v>0</v>
      </c>
      <c r="R35" s="78">
        <f>'1-2)計画書'!R35</f>
        <v>0</v>
      </c>
    </row>
    <row r="36" spans="1:18" ht="14.4">
      <c r="A36" s="35" t="str">
        <f t="shared" si="0"/>
        <v>00</v>
      </c>
      <c r="B36" s="149">
        <f>'1-2)計画書'!B36</f>
        <v>0</v>
      </c>
      <c r="C36" s="149">
        <f>'1-2)計画書'!C36</f>
        <v>0</v>
      </c>
      <c r="D36" s="150">
        <f>'1-2)計画書'!D36</f>
        <v>0</v>
      </c>
      <c r="E36" s="84">
        <f>'1-2)計画書'!E36</f>
        <v>0</v>
      </c>
      <c r="F36" s="84">
        <f>'1-2)計画書'!F36</f>
        <v>0</v>
      </c>
      <c r="G36" s="81">
        <f>'1-2)計画書'!G36</f>
        <v>0</v>
      </c>
      <c r="H36" s="76">
        <f>'1-2)計画書'!H36</f>
        <v>0</v>
      </c>
      <c r="I36" s="255">
        <f>'1-2)計画書'!I36</f>
        <v>0</v>
      </c>
      <c r="J36" s="148">
        <f>'1-2)計画書'!J36</f>
        <v>0</v>
      </c>
      <c r="K36" s="256">
        <f t="shared" si="1"/>
        <v>0</v>
      </c>
      <c r="L36" s="84">
        <f>'1-2)計画書'!L36</f>
        <v>0</v>
      </c>
      <c r="M36" s="84">
        <f>'1-2)計画書'!M36</f>
        <v>0</v>
      </c>
      <c r="N36" s="83">
        <f>'1-2)計画書'!N36</f>
        <v>0</v>
      </c>
      <c r="O36" s="78">
        <f>'1-2)計画書'!O36</f>
        <v>0</v>
      </c>
      <c r="P36" s="63">
        <f t="shared" si="2"/>
        <v>0</v>
      </c>
      <c r="Q36" s="78">
        <f>'1-2)計画書'!Q36</f>
        <v>0</v>
      </c>
      <c r="R36" s="78">
        <f>'1-2)計画書'!R36</f>
        <v>0</v>
      </c>
    </row>
    <row r="37" spans="1:18" ht="14.4">
      <c r="A37" s="35" t="str">
        <f t="shared" si="0"/>
        <v>00</v>
      </c>
      <c r="B37" s="149">
        <f>'1-2)計画書'!B37</f>
        <v>0</v>
      </c>
      <c r="C37" s="149">
        <f>'1-2)計画書'!C37</f>
        <v>0</v>
      </c>
      <c r="D37" s="150">
        <f>'1-2)計画書'!D37</f>
        <v>0</v>
      </c>
      <c r="E37" s="84">
        <f>'1-2)計画書'!E37</f>
        <v>0</v>
      </c>
      <c r="F37" s="84">
        <f>'1-2)計画書'!F37</f>
        <v>0</v>
      </c>
      <c r="G37" s="81">
        <f>'1-2)計画書'!G37</f>
        <v>0</v>
      </c>
      <c r="H37" s="76">
        <f>'1-2)計画書'!H37</f>
        <v>0</v>
      </c>
      <c r="I37" s="255">
        <f>'1-2)計画書'!I37</f>
        <v>0</v>
      </c>
      <c r="J37" s="148">
        <f>'1-2)計画書'!J37</f>
        <v>0</v>
      </c>
      <c r="K37" s="256">
        <f t="shared" si="1"/>
        <v>0</v>
      </c>
      <c r="L37" s="84">
        <f>'1-2)計画書'!L37</f>
        <v>0</v>
      </c>
      <c r="M37" s="84">
        <f>'1-2)計画書'!M37</f>
        <v>0</v>
      </c>
      <c r="N37" s="83">
        <f>'1-2)計画書'!N37</f>
        <v>0</v>
      </c>
      <c r="O37" s="78">
        <f>'1-2)計画書'!O37</f>
        <v>0</v>
      </c>
      <c r="P37" s="63">
        <f t="shared" si="2"/>
        <v>0</v>
      </c>
      <c r="Q37" s="78">
        <f>'1-2)計画書'!Q37</f>
        <v>0</v>
      </c>
      <c r="R37" s="78">
        <f>'1-2)計画書'!R37</f>
        <v>0</v>
      </c>
    </row>
    <row r="38" spans="1:18" ht="28.5" customHeight="1" collapsed="1">
      <c r="B38" s="72"/>
      <c r="C38" s="72" t="s">
        <v>71</v>
      </c>
      <c r="D38" s="72"/>
      <c r="E38" s="72"/>
      <c r="F38" s="72"/>
      <c r="G38" s="72"/>
      <c r="H38" s="72"/>
      <c r="I38" s="72"/>
      <c r="J38" s="131"/>
      <c r="K38" s="64">
        <f>SUM(K8:K37)</f>
        <v>0</v>
      </c>
      <c r="L38" s="72"/>
      <c r="M38" s="72"/>
      <c r="N38" s="72"/>
      <c r="O38" s="64">
        <f>SUM(O8:O37)</f>
        <v>0</v>
      </c>
      <c r="P38" s="64">
        <f>SUM(P8:P37)</f>
        <v>0</v>
      </c>
      <c r="Q38" s="64">
        <f>SUM(Q8:Q37)</f>
        <v>0</v>
      </c>
      <c r="R38" s="64"/>
    </row>
    <row r="41" spans="1:18" ht="74.25" customHeight="1">
      <c r="B41" s="136" t="s">
        <v>62</v>
      </c>
      <c r="C41" s="136" t="s">
        <v>63</v>
      </c>
      <c r="D41" s="138" t="s">
        <v>121</v>
      </c>
      <c r="E41" s="138" t="s">
        <v>116</v>
      </c>
      <c r="F41" s="314" t="s">
        <v>154</v>
      </c>
      <c r="G41" s="315"/>
      <c r="H41" s="315"/>
      <c r="I41" s="315"/>
      <c r="J41" s="315"/>
      <c r="K41" s="315"/>
      <c r="L41" s="315"/>
      <c r="M41" s="99" t="s">
        <v>124</v>
      </c>
      <c r="N41" s="99" t="s">
        <v>293</v>
      </c>
      <c r="O41" s="140" t="s">
        <v>435</v>
      </c>
      <c r="P41" s="141"/>
      <c r="Q41" s="141"/>
      <c r="R41" s="142"/>
    </row>
    <row r="42" spans="1:18" ht="43.8" customHeight="1">
      <c r="B42" s="137"/>
      <c r="C42" s="137"/>
      <c r="D42" s="139"/>
      <c r="E42" s="139"/>
      <c r="F42" s="139" t="s">
        <v>128</v>
      </c>
      <c r="G42" s="139" t="s">
        <v>112</v>
      </c>
      <c r="H42" s="139" t="s">
        <v>113</v>
      </c>
      <c r="I42" s="127" t="s">
        <v>421</v>
      </c>
      <c r="J42" s="127" t="s">
        <v>422</v>
      </c>
      <c r="K42" s="127" t="s">
        <v>431</v>
      </c>
      <c r="L42" s="139" t="s">
        <v>114</v>
      </c>
      <c r="M42" s="139"/>
      <c r="N42" s="139"/>
      <c r="O42" s="139"/>
      <c r="P42" s="61" t="s">
        <v>47</v>
      </c>
      <c r="Q42" s="61" t="s">
        <v>118</v>
      </c>
      <c r="R42" s="61" t="s">
        <v>119</v>
      </c>
    </row>
    <row r="43" spans="1:18" ht="57.6">
      <c r="A43" s="106" t="s">
        <v>68</v>
      </c>
      <c r="B43" s="73" t="s">
        <v>69</v>
      </c>
      <c r="C43" s="73" t="s">
        <v>70</v>
      </c>
      <c r="D43" s="97" t="s">
        <v>96</v>
      </c>
      <c r="E43" s="74" t="s">
        <v>117</v>
      </c>
      <c r="F43" s="74" t="s">
        <v>129</v>
      </c>
      <c r="G43" s="82">
        <v>14000</v>
      </c>
      <c r="H43" s="73" t="s">
        <v>115</v>
      </c>
      <c r="I43" s="258">
        <v>200000</v>
      </c>
      <c r="J43" s="128">
        <v>13</v>
      </c>
      <c r="K43" s="244">
        <f>I43*J43</f>
        <v>2600000</v>
      </c>
      <c r="L43" s="80" t="s">
        <v>433</v>
      </c>
      <c r="M43" s="96" t="s">
        <v>125</v>
      </c>
      <c r="N43" s="96" t="s">
        <v>295</v>
      </c>
      <c r="O43" s="63">
        <v>1320000</v>
      </c>
      <c r="P43" s="63">
        <f>O43-Q43</f>
        <v>1200000</v>
      </c>
      <c r="Q43" s="63">
        <v>120000</v>
      </c>
      <c r="R43" s="92" t="s">
        <v>120</v>
      </c>
    </row>
    <row r="44" spans="1:18" customFormat="1" ht="78.599999999999994" customHeight="1">
      <c r="A44" s="239" t="s">
        <v>68</v>
      </c>
      <c r="B44" s="240" t="s">
        <v>530</v>
      </c>
      <c r="C44" s="240" t="s">
        <v>70</v>
      </c>
      <c r="D44" s="241" t="s">
        <v>531</v>
      </c>
      <c r="E44" s="242" t="s">
        <v>532</v>
      </c>
      <c r="F44" s="243" t="s">
        <v>129</v>
      </c>
      <c r="G44" s="82">
        <v>5040</v>
      </c>
      <c r="H44" s="240" t="s">
        <v>115</v>
      </c>
      <c r="I44" s="244">
        <v>141120</v>
      </c>
      <c r="J44" s="128">
        <v>13</v>
      </c>
      <c r="K44" s="244">
        <f>I44*J44</f>
        <v>1834560</v>
      </c>
      <c r="L44" s="245" t="s">
        <v>533</v>
      </c>
      <c r="M44" s="242" t="s">
        <v>125</v>
      </c>
      <c r="N44" s="242" t="s">
        <v>534</v>
      </c>
      <c r="O44" s="63">
        <v>1650000</v>
      </c>
      <c r="P44" s="63">
        <f>O44-Q44</f>
        <v>1500000</v>
      </c>
      <c r="Q44" s="63">
        <v>150000</v>
      </c>
      <c r="R44" s="92" t="s">
        <v>120</v>
      </c>
    </row>
    <row r="45" spans="1:18" ht="13.8" customHeight="1"/>
    <row r="46" spans="1:18" ht="26.4">
      <c r="A46" s="93" t="s">
        <v>110</v>
      </c>
      <c r="B46" s="94" t="s">
        <v>109</v>
      </c>
      <c r="C46" s="35" t="s">
        <v>544</v>
      </c>
    </row>
    <row r="47" spans="1:18">
      <c r="A47" s="62">
        <v>1</v>
      </c>
      <c r="B47" s="94" t="s">
        <v>96</v>
      </c>
      <c r="C47" s="35">
        <v>13</v>
      </c>
      <c r="D47" s="35" t="s">
        <v>423</v>
      </c>
    </row>
    <row r="48" spans="1:18">
      <c r="A48" s="62">
        <v>2</v>
      </c>
      <c r="B48" s="94" t="s">
        <v>97</v>
      </c>
      <c r="C48" s="35">
        <v>6</v>
      </c>
      <c r="D48" s="35" t="s">
        <v>424</v>
      </c>
    </row>
    <row r="49" spans="1:4">
      <c r="A49" s="62">
        <v>3</v>
      </c>
      <c r="B49" s="94" t="s">
        <v>98</v>
      </c>
      <c r="C49" s="35">
        <v>15</v>
      </c>
    </row>
    <row r="50" spans="1:4">
      <c r="A50" s="62">
        <v>4</v>
      </c>
      <c r="B50" s="94" t="s">
        <v>99</v>
      </c>
      <c r="C50" s="35">
        <v>6</v>
      </c>
    </row>
    <row r="51" spans="1:4">
      <c r="A51" s="62">
        <v>5</v>
      </c>
      <c r="B51" s="94" t="s">
        <v>362</v>
      </c>
      <c r="C51" s="35">
        <v>15</v>
      </c>
      <c r="D51" s="35" t="s">
        <v>425</v>
      </c>
    </row>
    <row r="52" spans="1:4">
      <c r="A52" s="62">
        <v>6</v>
      </c>
      <c r="B52" s="94" t="s">
        <v>363</v>
      </c>
      <c r="C52" s="35">
        <v>15</v>
      </c>
    </row>
    <row r="53" spans="1:4">
      <c r="A53" s="62">
        <v>7</v>
      </c>
      <c r="B53" s="94" t="s">
        <v>305</v>
      </c>
      <c r="C53" s="35">
        <v>15</v>
      </c>
    </row>
    <row r="54" spans="1:4">
      <c r="A54" s="62">
        <v>8</v>
      </c>
      <c r="B54" s="94" t="s">
        <v>100</v>
      </c>
      <c r="C54" s="35">
        <v>6</v>
      </c>
    </row>
    <row r="55" spans="1:4">
      <c r="A55" s="62">
        <v>9</v>
      </c>
      <c r="B55" s="94" t="s">
        <v>95</v>
      </c>
      <c r="C55" s="35">
        <v>6</v>
      </c>
    </row>
    <row r="56" spans="1:4">
      <c r="A56" s="62">
        <v>10</v>
      </c>
      <c r="B56" s="94" t="s">
        <v>101</v>
      </c>
      <c r="C56" s="35">
        <v>5</v>
      </c>
    </row>
    <row r="57" spans="1:4">
      <c r="A57" s="62">
        <v>11</v>
      </c>
      <c r="B57" s="94" t="s">
        <v>102</v>
      </c>
      <c r="C57" s="35">
        <v>15</v>
      </c>
    </row>
    <row r="58" spans="1:4">
      <c r="A58" s="62">
        <v>12</v>
      </c>
      <c r="B58" s="94" t="s">
        <v>103</v>
      </c>
      <c r="C58" s="35">
        <v>15</v>
      </c>
    </row>
    <row r="59" spans="1:4">
      <c r="A59" s="62">
        <v>13</v>
      </c>
      <c r="B59" s="94" t="s">
        <v>104</v>
      </c>
      <c r="C59" s="35">
        <v>6</v>
      </c>
    </row>
    <row r="60" spans="1:4">
      <c r="A60" s="62">
        <v>14</v>
      </c>
      <c r="B60" s="94" t="s">
        <v>105</v>
      </c>
      <c r="C60" s="35">
        <v>6</v>
      </c>
    </row>
    <row r="61" spans="1:4">
      <c r="A61" s="62">
        <v>15</v>
      </c>
      <c r="B61" s="94" t="s">
        <v>364</v>
      </c>
      <c r="C61" s="35">
        <v>15</v>
      </c>
    </row>
    <row r="62" spans="1:4">
      <c r="A62" s="62">
        <v>16</v>
      </c>
      <c r="B62" s="94" t="s">
        <v>523</v>
      </c>
      <c r="C62" s="35">
        <v>6</v>
      </c>
    </row>
    <row r="63" spans="1:4">
      <c r="A63" s="62">
        <v>17</v>
      </c>
      <c r="B63" s="94" t="s">
        <v>524</v>
      </c>
      <c r="C63" s="35">
        <v>6</v>
      </c>
    </row>
    <row r="64" spans="1:4">
      <c r="A64" s="62">
        <v>18</v>
      </c>
      <c r="B64" s="94" t="s">
        <v>525</v>
      </c>
      <c r="C64" s="35">
        <v>6</v>
      </c>
    </row>
    <row r="65" spans="1:3">
      <c r="A65" s="62">
        <v>19</v>
      </c>
      <c r="B65" s="94" t="s">
        <v>106</v>
      </c>
      <c r="C65" s="35">
        <v>15</v>
      </c>
    </row>
    <row r="66" spans="1:3">
      <c r="A66" s="62">
        <v>20</v>
      </c>
      <c r="B66" s="94" t="s">
        <v>365</v>
      </c>
      <c r="C66" s="35">
        <v>15</v>
      </c>
    </row>
    <row r="67" spans="1:3">
      <c r="A67" s="62">
        <v>21</v>
      </c>
      <c r="B67" s="94" t="s">
        <v>107</v>
      </c>
      <c r="C67" s="35">
        <v>7</v>
      </c>
    </row>
    <row r="68" spans="1:3">
      <c r="A68" s="62">
        <v>22</v>
      </c>
      <c r="B68" s="94" t="s">
        <v>526</v>
      </c>
      <c r="C68" s="35">
        <v>15</v>
      </c>
    </row>
    <row r="69" spans="1:3">
      <c r="A69" s="62">
        <v>23</v>
      </c>
      <c r="B69" s="94" t="s">
        <v>366</v>
      </c>
      <c r="C69" s="35">
        <v>24</v>
      </c>
    </row>
    <row r="70" spans="1:3">
      <c r="A70" s="62">
        <v>24</v>
      </c>
      <c r="B70" s="94" t="s">
        <v>108</v>
      </c>
      <c r="C70" s="35">
        <v>17</v>
      </c>
    </row>
    <row r="71" spans="1:3">
      <c r="A71" s="62">
        <v>25</v>
      </c>
      <c r="B71" s="94" t="s">
        <v>111</v>
      </c>
      <c r="C71" s="35" t="s">
        <v>529</v>
      </c>
    </row>
    <row r="72" spans="1:3">
      <c r="A72" s="62">
        <v>26</v>
      </c>
      <c r="B72" s="94" t="s">
        <v>527</v>
      </c>
      <c r="C72" s="35">
        <v>15</v>
      </c>
    </row>
  </sheetData>
  <sheetProtection selectLockedCells="1" selectUnlockedCells="1"/>
  <mergeCells count="3">
    <mergeCell ref="P4:R4"/>
    <mergeCell ref="F6:L6"/>
    <mergeCell ref="F41:L41"/>
  </mergeCells>
  <phoneticPr fontId="5"/>
  <dataValidations count="1">
    <dataValidation type="list" allowBlank="1" showInputMessage="1" showErrorMessage="1" sqref="D8:D37" xr:uid="{174A5167-57F3-42A4-ACFA-8CD0A13A5D1C}">
      <formula1>$B$47:$B$68</formula1>
    </dataValidation>
  </dataValidations>
  <pageMargins left="0.70866141732283472" right="0.70866141732283472" top="0.74803149606299213" bottom="0.74803149606299213" header="0.31496062992125984" footer="0.31496062992125984"/>
  <pageSetup paperSize="9" scale="41" firstPageNumber="0" orientation="landscape" blackAndWhite="1"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pageSetUpPr fitToPage="1"/>
  </sheetPr>
  <dimension ref="A1:AK48"/>
  <sheetViews>
    <sheetView view="pageBreakPreview" zoomScale="85" zoomScaleNormal="100" zoomScaleSheetLayoutView="85" workbookViewId="0">
      <selection activeCell="P27" sqref="P27:Y27"/>
    </sheetView>
  </sheetViews>
  <sheetFormatPr defaultColWidth="9" defaultRowHeight="18" customHeight="1"/>
  <cols>
    <col min="1" max="34" width="2.77734375" style="55" customWidth="1"/>
    <col min="35" max="72" width="2.44140625" style="55" customWidth="1"/>
    <col min="73" max="16384" width="9" style="55"/>
  </cols>
  <sheetData>
    <row r="1" spans="1:37" ht="18" customHeight="1">
      <c r="A1" s="1" t="s">
        <v>286</v>
      </c>
    </row>
    <row r="2" spans="1:37" ht="18" customHeight="1">
      <c r="X2" s="287"/>
      <c r="Y2" s="287"/>
      <c r="Z2" s="287"/>
      <c r="AA2" s="287"/>
      <c r="AB2" s="287"/>
      <c r="AC2" s="287"/>
      <c r="AD2" s="287"/>
      <c r="AE2" s="287"/>
      <c r="AF2" s="287"/>
    </row>
    <row r="3" spans="1:37" ht="18" customHeight="1">
      <c r="W3" s="31"/>
      <c r="X3" s="288" t="s">
        <v>168</v>
      </c>
      <c r="Y3" s="288"/>
      <c r="Z3" s="288"/>
      <c r="AA3" s="288"/>
      <c r="AB3" s="288"/>
      <c r="AC3" s="288"/>
      <c r="AD3" s="288"/>
      <c r="AE3" s="288"/>
      <c r="AF3" s="288"/>
      <c r="AG3" s="55" t="s">
        <v>296</v>
      </c>
    </row>
    <row r="4" spans="1:37" ht="18" customHeight="1">
      <c r="W4" s="31"/>
      <c r="X4" s="31"/>
      <c r="Y4" s="31"/>
      <c r="Z4" s="31"/>
      <c r="AA4" s="31"/>
      <c r="AB4" s="31"/>
      <c r="AC4" s="31"/>
      <c r="AD4" s="31"/>
      <c r="AE4" s="31"/>
      <c r="AF4" s="31"/>
    </row>
    <row r="5" spans="1:37" s="13" customFormat="1" ht="18" customHeight="1">
      <c r="A5" s="55" t="s">
        <v>32</v>
      </c>
      <c r="B5" s="55"/>
      <c r="C5" s="55"/>
      <c r="D5" s="55"/>
      <c r="E5" s="55"/>
      <c r="F5" s="55"/>
      <c r="G5" s="55"/>
      <c r="H5" s="55"/>
      <c r="I5" s="55"/>
      <c r="J5" s="55"/>
      <c r="K5" s="55"/>
      <c r="L5" s="55"/>
      <c r="M5" s="55"/>
      <c r="N5" s="55"/>
      <c r="O5" s="55"/>
      <c r="P5" s="55"/>
      <c r="Q5" s="55"/>
      <c r="R5" s="55"/>
      <c r="S5" s="55"/>
      <c r="T5" s="55"/>
      <c r="U5" s="55"/>
      <c r="V5" s="55"/>
      <c r="W5" s="31"/>
      <c r="X5" s="31"/>
      <c r="Y5" s="31"/>
      <c r="Z5" s="31"/>
      <c r="AA5" s="31"/>
      <c r="AB5" s="31"/>
      <c r="AC5" s="31"/>
      <c r="AD5" s="31"/>
      <c r="AE5" s="31"/>
      <c r="AF5" s="31"/>
      <c r="AG5" s="55"/>
    </row>
    <row r="6" spans="1:37" ht="18" customHeight="1">
      <c r="W6" s="31"/>
      <c r="X6" s="31"/>
      <c r="Y6" s="31"/>
      <c r="Z6" s="31"/>
      <c r="AA6" s="31"/>
      <c r="AB6" s="31"/>
      <c r="AC6" s="31"/>
      <c r="AD6" s="31"/>
      <c r="AE6" s="31"/>
      <c r="AF6" s="31"/>
    </row>
    <row r="7" spans="1:37" s="13" customFormat="1" ht="18" customHeight="1">
      <c r="A7" s="135"/>
      <c r="B7" s="135"/>
      <c r="C7" s="135"/>
      <c r="D7" s="135"/>
      <c r="E7" s="135"/>
      <c r="F7" s="135"/>
      <c r="G7" s="135"/>
      <c r="H7" s="135"/>
      <c r="I7" s="135"/>
      <c r="J7" s="135"/>
      <c r="K7" s="135"/>
      <c r="L7" s="135"/>
      <c r="M7" s="135"/>
      <c r="N7" s="135"/>
      <c r="O7" s="135"/>
      <c r="P7" s="135"/>
      <c r="Q7" s="135"/>
      <c r="R7" s="135"/>
      <c r="S7" s="135"/>
      <c r="T7" s="135"/>
      <c r="V7" s="135" t="s">
        <v>34</v>
      </c>
      <c r="W7" s="135"/>
      <c r="X7" s="509" t="str">
        <f>'1)交付申請書'!X7&amp;""</f>
        <v/>
      </c>
      <c r="Y7" s="509"/>
      <c r="Z7" s="509"/>
      <c r="AA7" s="509"/>
      <c r="AB7" s="509"/>
      <c r="AC7" s="509"/>
      <c r="AD7" s="509"/>
      <c r="AE7" s="31" t="s">
        <v>29</v>
      </c>
      <c r="AF7" s="31"/>
      <c r="AG7" s="135" t="s">
        <v>42</v>
      </c>
      <c r="AH7" s="135"/>
      <c r="AI7" s="135"/>
    </row>
    <row r="8" spans="1:37" s="13" customFormat="1" ht="18" customHeight="1">
      <c r="A8" s="135"/>
      <c r="B8" s="135"/>
      <c r="C8" s="135"/>
      <c r="D8" s="135"/>
      <c r="E8" s="135"/>
      <c r="F8" s="135"/>
      <c r="G8" s="135"/>
      <c r="H8" s="135"/>
      <c r="I8" s="135"/>
      <c r="J8" s="135"/>
      <c r="K8" s="135"/>
      <c r="L8" s="135"/>
      <c r="M8" s="135"/>
      <c r="N8" s="135"/>
      <c r="O8" s="289" t="s">
        <v>0</v>
      </c>
      <c r="P8" s="289"/>
      <c r="Q8" s="289"/>
      <c r="R8" s="289"/>
      <c r="S8" s="289"/>
      <c r="T8" s="289"/>
      <c r="V8" s="285" t="str">
        <f>'1)交付申請書'!V8&amp;""</f>
        <v/>
      </c>
      <c r="W8" s="285"/>
      <c r="X8" s="285"/>
      <c r="Y8" s="285"/>
      <c r="Z8" s="285"/>
      <c r="AA8" s="285"/>
      <c r="AB8" s="285"/>
      <c r="AC8" s="285"/>
      <c r="AD8" s="285"/>
      <c r="AE8" s="285"/>
      <c r="AF8" s="285"/>
      <c r="AG8" s="135" t="s">
        <v>42</v>
      </c>
      <c r="AH8" s="135"/>
      <c r="AI8" s="135"/>
    </row>
    <row r="9" spans="1:37" s="13" customFormat="1" ht="18" customHeight="1">
      <c r="A9" s="135"/>
      <c r="B9" s="135"/>
      <c r="C9" s="135"/>
      <c r="D9" s="135"/>
      <c r="E9" s="135"/>
      <c r="F9" s="135"/>
      <c r="G9" s="135"/>
      <c r="H9" s="135"/>
      <c r="I9" s="135"/>
      <c r="J9" s="135"/>
      <c r="K9" s="135"/>
      <c r="L9" s="135"/>
      <c r="M9" s="135"/>
      <c r="N9" s="135"/>
      <c r="O9" s="289" t="s">
        <v>1</v>
      </c>
      <c r="P9" s="289"/>
      <c r="Q9" s="289"/>
      <c r="R9" s="289"/>
      <c r="S9" s="289"/>
      <c r="T9" s="289"/>
      <c r="V9" s="285" t="str">
        <f>'1)交付申請書'!V9&amp;""</f>
        <v/>
      </c>
      <c r="W9" s="285"/>
      <c r="X9" s="285"/>
      <c r="Y9" s="285"/>
      <c r="Z9" s="285"/>
      <c r="AA9" s="285"/>
      <c r="AB9" s="285"/>
      <c r="AC9" s="285"/>
      <c r="AD9" s="285"/>
      <c r="AE9" s="285"/>
      <c r="AF9" s="285"/>
      <c r="AG9" s="135" t="s">
        <v>42</v>
      </c>
      <c r="AH9" s="135"/>
      <c r="AI9" s="135"/>
    </row>
    <row r="10" spans="1:37" s="13" customFormat="1" ht="18" customHeight="1">
      <c r="A10" s="135"/>
      <c r="B10" s="135"/>
      <c r="C10" s="135"/>
      <c r="D10" s="135"/>
      <c r="E10" s="135"/>
      <c r="F10" s="135"/>
      <c r="G10" s="135"/>
      <c r="H10" s="135"/>
      <c r="I10" s="135"/>
      <c r="J10" s="135"/>
      <c r="K10" s="135"/>
      <c r="L10" s="135"/>
      <c r="M10" s="135"/>
      <c r="N10" s="135"/>
      <c r="O10" s="289" t="s">
        <v>2</v>
      </c>
      <c r="P10" s="289"/>
      <c r="Q10" s="289"/>
      <c r="R10" s="289"/>
      <c r="S10" s="289"/>
      <c r="T10" s="289"/>
      <c r="V10" s="285" t="str">
        <f>'1)交付申請書'!V10&amp;""</f>
        <v/>
      </c>
      <c r="W10" s="285"/>
      <c r="X10" s="285"/>
      <c r="Y10" s="285"/>
      <c r="Z10" s="285"/>
      <c r="AA10" s="285"/>
      <c r="AB10" s="285"/>
      <c r="AC10" s="285"/>
      <c r="AD10" s="285"/>
      <c r="AE10" s="285"/>
      <c r="AF10" s="285"/>
      <c r="AG10" s="135" t="s">
        <v>42</v>
      </c>
      <c r="AH10" s="135"/>
      <c r="AI10" s="135"/>
      <c r="AK10" s="12"/>
    </row>
    <row r="11" spans="1:37" s="13" customFormat="1" ht="18" customHeight="1">
      <c r="A11" s="135"/>
      <c r="B11" s="135"/>
      <c r="C11" s="135"/>
      <c r="D11" s="135"/>
      <c r="E11" s="135"/>
      <c r="F11" s="135"/>
      <c r="G11" s="135"/>
      <c r="H11" s="135"/>
      <c r="I11" s="135"/>
      <c r="J11" s="135"/>
      <c r="K11" s="135"/>
      <c r="L11" s="135"/>
      <c r="M11" s="135"/>
      <c r="N11" s="135"/>
      <c r="O11" s="134"/>
      <c r="P11" s="134"/>
      <c r="Q11" s="134"/>
      <c r="R11" s="134"/>
      <c r="S11" s="134"/>
      <c r="T11" s="134"/>
      <c r="U11" s="135"/>
      <c r="V11" s="135"/>
      <c r="W11" s="135"/>
      <c r="X11" s="135"/>
      <c r="Y11" s="135"/>
      <c r="Z11" s="135"/>
      <c r="AA11" s="135"/>
      <c r="AB11" s="135"/>
      <c r="AC11" s="14"/>
      <c r="AD11" s="135"/>
      <c r="AE11" s="135"/>
      <c r="AF11" s="135"/>
      <c r="AG11" s="135"/>
      <c r="AH11" s="135"/>
      <c r="AI11" s="135"/>
    </row>
    <row r="12" spans="1:37" s="13" customFormat="1" ht="18" customHeight="1">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K12" s="135"/>
    </row>
    <row r="13" spans="1:37" s="135" customFormat="1" ht="18" customHeight="1">
      <c r="B13" s="27"/>
      <c r="C13" s="27"/>
      <c r="E13" s="26" t="s">
        <v>33</v>
      </c>
      <c r="F13" s="103">
        <f>'1)交付申請書'!F12</f>
        <v>5</v>
      </c>
      <c r="G13" s="30" t="s">
        <v>50</v>
      </c>
      <c r="H13" s="30"/>
      <c r="I13" s="284" t="str">
        <f>様式一覧!B2</f>
        <v>石川県高齢者施設等省エネ投資支援事業費補助金</v>
      </c>
      <c r="J13" s="284"/>
      <c r="K13" s="284"/>
      <c r="L13" s="284"/>
      <c r="M13" s="284"/>
      <c r="N13" s="284"/>
      <c r="O13" s="284"/>
      <c r="P13" s="284"/>
      <c r="Q13" s="284"/>
      <c r="R13" s="284"/>
      <c r="S13" s="284"/>
      <c r="T13" s="284"/>
      <c r="U13" s="284"/>
      <c r="V13" s="284"/>
      <c r="W13" s="284"/>
      <c r="X13" s="284"/>
      <c r="Y13" s="284"/>
      <c r="Z13" s="284"/>
      <c r="AA13" s="284"/>
      <c r="AB13" s="284"/>
      <c r="AC13" s="284"/>
      <c r="AD13" s="27"/>
      <c r="AE13" s="27"/>
      <c r="AF13" s="27"/>
      <c r="AG13" s="135" t="s">
        <v>42</v>
      </c>
      <c r="AH13" s="57"/>
    </row>
    <row r="14" spans="1:37" s="13" customFormat="1" ht="18" customHeight="1">
      <c r="A14" s="27"/>
      <c r="B14" s="27"/>
      <c r="C14" s="27"/>
      <c r="D14" s="58"/>
      <c r="E14" s="58"/>
      <c r="F14" s="58"/>
      <c r="G14" s="58"/>
      <c r="H14" s="58"/>
      <c r="I14" s="58"/>
      <c r="J14" s="58"/>
      <c r="K14" s="58"/>
      <c r="L14" s="58"/>
      <c r="M14" s="58"/>
      <c r="O14" s="58"/>
      <c r="P14" s="57" t="s">
        <v>249</v>
      </c>
      <c r="Q14" s="58"/>
      <c r="R14" s="58"/>
      <c r="S14" s="58"/>
      <c r="T14" s="58"/>
      <c r="U14" s="58"/>
      <c r="V14" s="58"/>
      <c r="W14" s="58"/>
      <c r="X14" s="58"/>
      <c r="Y14" s="58"/>
      <c r="Z14" s="58"/>
      <c r="AA14" s="58"/>
      <c r="AB14" s="58"/>
      <c r="AC14" s="27"/>
      <c r="AD14" s="27"/>
      <c r="AE14" s="27"/>
      <c r="AF14" s="27"/>
      <c r="AG14" s="55"/>
      <c r="AH14" s="9"/>
    </row>
    <row r="15" spans="1:37" ht="18" customHeight="1">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7"/>
      <c r="AH15" s="57"/>
    </row>
    <row r="16" spans="1:37" s="13" customFormat="1" ht="18" customHeight="1">
      <c r="B16" s="13" t="s">
        <v>33</v>
      </c>
      <c r="D16" s="101"/>
      <c r="E16" s="32" t="s">
        <v>40</v>
      </c>
      <c r="F16" s="101"/>
      <c r="G16" s="32" t="s">
        <v>41</v>
      </c>
      <c r="H16" s="101"/>
      <c r="I16" s="32" t="s">
        <v>155</v>
      </c>
      <c r="J16" s="32"/>
      <c r="K16" s="32"/>
      <c r="L16" s="521" t="s">
        <v>420</v>
      </c>
      <c r="M16" s="521"/>
      <c r="N16" s="32" t="s">
        <v>156</v>
      </c>
      <c r="O16" s="517"/>
      <c r="P16" s="517"/>
      <c r="Q16" s="517"/>
      <c r="R16" s="13" t="s">
        <v>250</v>
      </c>
      <c r="AF16" s="55"/>
      <c r="AG16" s="12" t="s">
        <v>297</v>
      </c>
      <c r="AH16" s="55"/>
      <c r="AI16" s="55"/>
      <c r="AK16" s="55"/>
    </row>
    <row r="17" spans="1:37" s="13" customFormat="1" ht="18" customHeight="1">
      <c r="A17" s="30" t="s">
        <v>252</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7" t="s">
        <v>298</v>
      </c>
      <c r="AH17" s="30"/>
      <c r="AI17" s="30"/>
      <c r="AK17" s="12"/>
    </row>
    <row r="19" spans="1:37" s="13" customFormat="1" ht="18" customHeight="1">
      <c r="A19" s="55"/>
      <c r="B19" s="30"/>
      <c r="C19" s="30"/>
      <c r="D19" s="30"/>
      <c r="E19" s="30"/>
      <c r="F19" s="30"/>
      <c r="G19" s="30"/>
      <c r="H19" s="30"/>
      <c r="I19" s="30"/>
      <c r="J19" s="30"/>
      <c r="K19" s="30"/>
      <c r="L19" s="30"/>
      <c r="M19" s="30"/>
      <c r="N19" s="30"/>
      <c r="O19" s="30"/>
      <c r="P19" s="30" t="s">
        <v>3</v>
      </c>
      <c r="Q19" s="30"/>
      <c r="R19" s="30"/>
      <c r="S19" s="30"/>
      <c r="T19" s="30"/>
      <c r="U19" s="30"/>
      <c r="V19" s="30"/>
      <c r="W19" s="30"/>
      <c r="X19" s="30"/>
      <c r="Y19" s="30"/>
      <c r="Z19" s="30"/>
      <c r="AA19" s="30"/>
      <c r="AB19" s="30"/>
      <c r="AC19" s="30"/>
      <c r="AD19" s="30"/>
      <c r="AE19" s="30"/>
      <c r="AF19" s="30"/>
      <c r="AG19" s="30"/>
      <c r="AH19" s="55"/>
      <c r="AI19" s="55"/>
    </row>
    <row r="21" spans="1:37" s="13" customFormat="1" ht="18" customHeight="1">
      <c r="A21" s="55"/>
      <c r="B21" s="55" t="s">
        <v>6</v>
      </c>
      <c r="C21" s="55"/>
      <c r="D21" s="55"/>
      <c r="E21" s="55"/>
      <c r="F21" s="55"/>
      <c r="G21" s="55"/>
      <c r="H21" s="55"/>
      <c r="I21" s="55"/>
      <c r="J21" s="55"/>
      <c r="K21" s="55"/>
      <c r="L21" s="55"/>
      <c r="M21" s="55"/>
      <c r="N21" s="55"/>
      <c r="O21" s="55"/>
      <c r="P21" s="527">
        <f>P25</f>
        <v>0</v>
      </c>
      <c r="Q21" s="527"/>
      <c r="R21" s="527"/>
      <c r="S21" s="527"/>
      <c r="T21" s="527"/>
      <c r="U21" s="527"/>
      <c r="V21" s="527"/>
      <c r="W21" s="527"/>
      <c r="X21" s="527"/>
      <c r="Y21" s="527"/>
      <c r="Z21" s="22" t="s">
        <v>4</v>
      </c>
      <c r="AA21" s="55"/>
      <c r="AB21" s="55"/>
      <c r="AC21" s="55"/>
      <c r="AD21" s="55"/>
      <c r="AE21" s="55"/>
      <c r="AF21" s="55"/>
      <c r="AG21" s="55" t="s">
        <v>301</v>
      </c>
    </row>
    <row r="22" spans="1:37" s="13" customFormat="1" ht="18" customHeight="1">
      <c r="A22" s="55"/>
      <c r="B22" s="55"/>
      <c r="C22" s="55"/>
      <c r="D22" s="55"/>
      <c r="E22" s="55"/>
      <c r="F22" s="55"/>
      <c r="G22" s="55"/>
      <c r="H22" s="55"/>
      <c r="I22" s="55"/>
      <c r="J22" s="55"/>
      <c r="K22" s="55"/>
      <c r="L22" s="55"/>
      <c r="M22" s="55"/>
      <c r="N22" s="55"/>
      <c r="O22" s="55"/>
      <c r="P22" s="34"/>
      <c r="Q22" s="34"/>
      <c r="R22" s="34"/>
      <c r="S22" s="34"/>
      <c r="T22" s="34"/>
      <c r="U22" s="34"/>
      <c r="V22" s="34"/>
      <c r="W22" s="34"/>
      <c r="X22" s="34"/>
      <c r="Y22" s="34"/>
      <c r="Z22" s="30"/>
      <c r="AA22" s="55"/>
      <c r="AB22" s="55"/>
      <c r="AC22" s="55"/>
      <c r="AD22" s="55"/>
      <c r="AE22" s="55"/>
      <c r="AF22" s="55"/>
    </row>
    <row r="23" spans="1:37" s="13" customFormat="1" ht="18" customHeight="1">
      <c r="A23" s="55"/>
      <c r="B23" s="55"/>
      <c r="C23" s="55"/>
      <c r="D23" s="55" t="s">
        <v>7</v>
      </c>
      <c r="E23" s="55"/>
      <c r="F23" s="55"/>
      <c r="G23" s="55"/>
      <c r="H23" s="55"/>
      <c r="I23" s="289" t="s">
        <v>5</v>
      </c>
      <c r="J23" s="289"/>
      <c r="K23" s="289"/>
      <c r="L23" s="289"/>
      <c r="M23" s="289"/>
      <c r="N23" s="55"/>
      <c r="O23" s="55"/>
      <c r="P23" s="527">
        <f>'9)実績報告書'!O23</f>
        <v>0</v>
      </c>
      <c r="Q23" s="527"/>
      <c r="R23" s="527"/>
      <c r="S23" s="527"/>
      <c r="T23" s="527"/>
      <c r="U23" s="527"/>
      <c r="V23" s="527"/>
      <c r="W23" s="527"/>
      <c r="X23" s="527"/>
      <c r="Y23" s="527"/>
      <c r="Z23" s="22" t="s">
        <v>4</v>
      </c>
      <c r="AA23" s="55"/>
      <c r="AB23" s="55"/>
      <c r="AC23" s="55"/>
      <c r="AD23" s="55"/>
      <c r="AE23" s="55"/>
      <c r="AF23" s="55"/>
      <c r="AG23" s="107" t="s">
        <v>227</v>
      </c>
    </row>
    <row r="24" spans="1:37" s="13" customFormat="1" ht="18" customHeight="1">
      <c r="A24" s="55"/>
      <c r="B24" s="55"/>
      <c r="C24" s="55"/>
      <c r="D24" s="55"/>
      <c r="E24" s="55"/>
      <c r="F24" s="55"/>
      <c r="G24" s="55"/>
      <c r="H24" s="55"/>
      <c r="I24" s="55"/>
      <c r="J24" s="55"/>
      <c r="K24" s="55"/>
      <c r="L24" s="55"/>
      <c r="M24" s="55"/>
      <c r="N24" s="55"/>
      <c r="O24" s="55"/>
      <c r="P24" s="34"/>
      <c r="Q24" s="34"/>
      <c r="R24" s="34"/>
      <c r="S24" s="34"/>
      <c r="T24" s="34"/>
      <c r="U24" s="34"/>
      <c r="V24" s="34"/>
      <c r="W24" s="34"/>
      <c r="X24" s="34"/>
      <c r="Y24" s="34"/>
      <c r="Z24" s="30"/>
      <c r="AA24" s="55"/>
      <c r="AB24" s="55"/>
      <c r="AC24" s="55"/>
      <c r="AD24" s="55"/>
      <c r="AE24" s="55"/>
      <c r="AF24" s="55"/>
      <c r="AG24" s="107" t="s">
        <v>299</v>
      </c>
    </row>
    <row r="25" spans="1:37" s="13" customFormat="1" ht="18" customHeight="1">
      <c r="A25" s="55"/>
      <c r="B25" s="55"/>
      <c r="C25" s="55"/>
      <c r="D25" s="55"/>
      <c r="E25" s="55"/>
      <c r="F25" s="55"/>
      <c r="G25" s="55"/>
      <c r="H25" s="55"/>
      <c r="I25" s="289" t="s">
        <v>374</v>
      </c>
      <c r="J25" s="289"/>
      <c r="K25" s="289"/>
      <c r="L25" s="289"/>
      <c r="M25" s="289"/>
      <c r="N25" s="55"/>
      <c r="O25" s="55"/>
      <c r="P25" s="527">
        <f>P23</f>
        <v>0</v>
      </c>
      <c r="Q25" s="527"/>
      <c r="R25" s="527"/>
      <c r="S25" s="527"/>
      <c r="T25" s="527"/>
      <c r="U25" s="527"/>
      <c r="V25" s="527"/>
      <c r="W25" s="527"/>
      <c r="X25" s="527"/>
      <c r="Y25" s="527"/>
      <c r="Z25" s="22" t="s">
        <v>4</v>
      </c>
      <c r="AA25" s="55"/>
      <c r="AB25" s="55"/>
      <c r="AC25" s="55"/>
      <c r="AD25" s="55"/>
      <c r="AE25" s="55"/>
      <c r="AF25" s="55"/>
      <c r="AG25" s="107" t="s">
        <v>301</v>
      </c>
    </row>
    <row r="26" spans="1:37" s="13" customFormat="1" ht="18" customHeight="1">
      <c r="A26" s="55"/>
      <c r="B26" s="55"/>
      <c r="C26" s="55"/>
      <c r="D26" s="55"/>
      <c r="E26" s="55"/>
      <c r="F26" s="55"/>
      <c r="G26" s="55"/>
      <c r="H26" s="55"/>
      <c r="I26" s="55"/>
      <c r="J26" s="55"/>
      <c r="K26" s="55"/>
      <c r="L26" s="55"/>
      <c r="M26" s="55"/>
      <c r="N26" s="55"/>
      <c r="O26" s="55"/>
      <c r="P26" s="34"/>
      <c r="Q26" s="34"/>
      <c r="R26" s="34"/>
      <c r="S26" s="34"/>
      <c r="T26" s="34"/>
      <c r="U26" s="34"/>
      <c r="V26" s="34"/>
      <c r="W26" s="34"/>
      <c r="X26" s="34"/>
      <c r="Y26" s="34"/>
      <c r="Z26" s="30"/>
      <c r="AA26" s="55"/>
      <c r="AB26" s="55"/>
      <c r="AC26" s="55"/>
      <c r="AD26" s="55"/>
      <c r="AE26" s="55"/>
      <c r="AF26" s="55"/>
    </row>
    <row r="27" spans="1:37" s="13" customFormat="1" ht="18" customHeight="1">
      <c r="A27" s="55"/>
      <c r="B27" s="55"/>
      <c r="C27" s="55"/>
      <c r="D27" s="55"/>
      <c r="E27" s="55"/>
      <c r="F27" s="55"/>
      <c r="G27" s="55"/>
      <c r="H27" s="55"/>
      <c r="I27" s="289" t="s">
        <v>8</v>
      </c>
      <c r="J27" s="289"/>
      <c r="K27" s="289"/>
      <c r="L27" s="289"/>
      <c r="M27" s="289"/>
      <c r="N27" s="55"/>
      <c r="O27" s="55"/>
      <c r="P27" s="527">
        <v>0</v>
      </c>
      <c r="Q27" s="527"/>
      <c r="R27" s="527"/>
      <c r="S27" s="527"/>
      <c r="T27" s="527"/>
      <c r="U27" s="527"/>
      <c r="V27" s="527"/>
      <c r="W27" s="527"/>
      <c r="X27" s="527"/>
      <c r="Y27" s="527"/>
      <c r="Z27" s="22" t="s">
        <v>4</v>
      </c>
      <c r="AA27" s="55"/>
      <c r="AB27" s="55"/>
      <c r="AC27" s="55"/>
      <c r="AD27" s="55"/>
      <c r="AE27" s="55"/>
      <c r="AF27" s="55"/>
      <c r="AG27" s="107" t="s">
        <v>301</v>
      </c>
    </row>
    <row r="28" spans="1:37" s="13" customFormat="1" ht="18" customHeight="1">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row>
    <row r="29" spans="1:37" s="13" customFormat="1" ht="18" customHeight="1">
      <c r="A29" s="55"/>
      <c r="B29" s="55" t="s">
        <v>9</v>
      </c>
      <c r="C29" s="55"/>
      <c r="D29" s="55"/>
      <c r="E29" s="55"/>
      <c r="F29" s="55"/>
      <c r="G29" s="55"/>
      <c r="H29" s="55"/>
      <c r="I29" s="55" t="s">
        <v>10</v>
      </c>
      <c r="J29" s="55"/>
      <c r="K29" s="55"/>
      <c r="L29" s="55"/>
      <c r="M29" s="55"/>
      <c r="N29" s="55"/>
      <c r="O29" s="55"/>
      <c r="P29" s="55"/>
      <c r="Q29" s="55"/>
      <c r="R29" s="291"/>
      <c r="S29" s="291"/>
      <c r="T29" s="291"/>
      <c r="U29" s="291"/>
      <c r="V29" s="291"/>
      <c r="W29" s="291"/>
      <c r="X29" s="291"/>
      <c r="Y29" s="291"/>
      <c r="Z29" s="291"/>
      <c r="AA29" s="55"/>
      <c r="AB29" s="55"/>
      <c r="AC29" s="55"/>
      <c r="AD29" s="55"/>
      <c r="AE29" s="55"/>
      <c r="AF29" s="55"/>
      <c r="AG29" s="12" t="s">
        <v>251</v>
      </c>
    </row>
    <row r="30" spans="1:37" s="13" customFormat="1" ht="18" customHeight="1">
      <c r="A30" s="55"/>
      <c r="B30" s="55"/>
      <c r="C30" s="55"/>
      <c r="D30" s="55"/>
      <c r="E30" s="55"/>
      <c r="F30" s="55"/>
      <c r="G30" s="55"/>
      <c r="H30" s="55"/>
      <c r="I30" s="55" t="s">
        <v>11</v>
      </c>
      <c r="J30" s="55"/>
      <c r="K30" s="55"/>
      <c r="L30" s="55"/>
      <c r="M30" s="55"/>
      <c r="N30" s="55"/>
      <c r="O30" s="55"/>
      <c r="P30" s="55"/>
      <c r="Q30" s="55"/>
      <c r="R30" s="528"/>
      <c r="S30" s="528"/>
      <c r="T30" s="55"/>
      <c r="U30" s="529"/>
      <c r="V30" s="529"/>
      <c r="W30" s="529"/>
      <c r="X30" s="529"/>
      <c r="Y30" s="529"/>
      <c r="Z30" s="529"/>
      <c r="AA30" s="55"/>
      <c r="AB30" s="55"/>
      <c r="AC30" s="55"/>
      <c r="AD30" s="55"/>
      <c r="AE30" s="55"/>
      <c r="AF30" s="55"/>
      <c r="AG30" s="12" t="s">
        <v>251</v>
      </c>
    </row>
    <row r="31" spans="1:37" s="13" customFormat="1" ht="18" customHeight="1">
      <c r="A31" s="55"/>
      <c r="B31" s="55"/>
      <c r="C31" s="55"/>
      <c r="D31" s="55"/>
      <c r="E31" s="55"/>
      <c r="F31" s="55"/>
      <c r="G31" s="55"/>
      <c r="H31" s="55"/>
      <c r="I31" s="55" t="s">
        <v>12</v>
      </c>
      <c r="J31" s="55"/>
      <c r="K31" s="55"/>
      <c r="L31" s="55"/>
      <c r="M31" s="55"/>
      <c r="N31" s="55"/>
      <c r="O31" s="55"/>
      <c r="P31" s="55"/>
      <c r="Q31" s="55"/>
      <c r="R31" s="291"/>
      <c r="S31" s="291"/>
      <c r="T31" s="291"/>
      <c r="U31" s="291"/>
      <c r="V31" s="291"/>
      <c r="W31" s="291"/>
      <c r="X31" s="291"/>
      <c r="Y31" s="291"/>
      <c r="Z31" s="291"/>
      <c r="AA31" s="291"/>
      <c r="AB31" s="291"/>
      <c r="AC31" s="291"/>
      <c r="AD31" s="291"/>
      <c r="AE31" s="291"/>
      <c r="AF31" s="55"/>
      <c r="AG31" s="12" t="s">
        <v>300</v>
      </c>
      <c r="AH31" s="12"/>
    </row>
    <row r="32" spans="1:37" s="13" customFormat="1" ht="18" customHeight="1">
      <c r="A32" s="55"/>
      <c r="B32" s="55"/>
      <c r="C32" s="55"/>
      <c r="D32" s="55"/>
      <c r="E32" s="55"/>
      <c r="F32" s="55"/>
      <c r="G32" s="55"/>
      <c r="H32" s="55"/>
      <c r="I32" s="55" t="s">
        <v>28</v>
      </c>
      <c r="J32" s="55"/>
      <c r="K32" s="55"/>
      <c r="L32" s="55"/>
      <c r="M32" s="55"/>
      <c r="N32" s="55"/>
      <c r="O32" s="55"/>
      <c r="P32" s="55"/>
      <c r="Q32" s="55"/>
      <c r="R32" s="291"/>
      <c r="S32" s="291"/>
      <c r="T32" s="291"/>
      <c r="U32" s="291"/>
      <c r="V32" s="291"/>
      <c r="W32" s="291"/>
      <c r="X32" s="291"/>
      <c r="Y32" s="291"/>
      <c r="Z32" s="291"/>
      <c r="AA32" s="291"/>
      <c r="AB32" s="291"/>
      <c r="AC32" s="291"/>
      <c r="AD32" s="291"/>
      <c r="AE32" s="291"/>
      <c r="AF32" s="55"/>
      <c r="AG32" s="12" t="s">
        <v>300</v>
      </c>
      <c r="AH32" s="12"/>
    </row>
    <row r="33" spans="1:33" s="13" customFormat="1" ht="18" customHeight="1">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row>
    <row r="34" spans="1:33" s="13" customFormat="1" ht="18" customHeight="1">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row>
    <row r="36" spans="1:33" ht="18" customHeight="1">
      <c r="B36" s="292" t="s">
        <v>30</v>
      </c>
      <c r="C36" s="298" t="s">
        <v>25</v>
      </c>
      <c r="D36" s="298"/>
      <c r="E36" s="298"/>
      <c r="F36" s="298"/>
      <c r="G36" s="504" t="str">
        <f>IF('1)交付申請書'!G38="","",'1)交付申請書'!G38)</f>
        <v/>
      </c>
      <c r="H36" s="505"/>
      <c r="I36" s="505"/>
      <c r="J36" s="505"/>
      <c r="K36" s="505"/>
      <c r="L36" s="505"/>
      <c r="M36" s="505"/>
      <c r="N36" s="505"/>
      <c r="O36" s="505"/>
      <c r="P36" s="506"/>
      <c r="R36" s="292" t="s">
        <v>31</v>
      </c>
      <c r="S36" s="298" t="s">
        <v>25</v>
      </c>
      <c r="T36" s="298"/>
      <c r="U36" s="298"/>
      <c r="V36" s="298"/>
      <c r="W36" s="504" t="str">
        <f>IF('1)交付申請書'!W38="","",'1)交付申請書'!W38)</f>
        <v/>
      </c>
      <c r="X36" s="505"/>
      <c r="Y36" s="505"/>
      <c r="Z36" s="505"/>
      <c r="AA36" s="505"/>
      <c r="AB36" s="505"/>
      <c r="AC36" s="505"/>
      <c r="AD36" s="505"/>
      <c r="AE36" s="505"/>
      <c r="AF36" s="506"/>
      <c r="AG36" s="55" t="s">
        <v>43</v>
      </c>
    </row>
    <row r="37" spans="1:33" ht="18" customHeight="1">
      <c r="B37" s="293"/>
      <c r="C37" s="299" t="s">
        <v>20</v>
      </c>
      <c r="D37" s="300"/>
      <c r="E37" s="300"/>
      <c r="F37" s="301"/>
      <c r="G37" s="504" t="str">
        <f>IF('1)交付申請書'!G39="","",'1)交付申請書'!G39)</f>
        <v/>
      </c>
      <c r="H37" s="505"/>
      <c r="I37" s="505"/>
      <c r="J37" s="505"/>
      <c r="K37" s="505"/>
      <c r="L37" s="505"/>
      <c r="M37" s="505"/>
      <c r="N37" s="505"/>
      <c r="O37" s="505"/>
      <c r="P37" s="506"/>
      <c r="R37" s="293"/>
      <c r="S37" s="299" t="s">
        <v>20</v>
      </c>
      <c r="T37" s="300"/>
      <c r="U37" s="300"/>
      <c r="V37" s="301"/>
      <c r="W37" s="504" t="str">
        <f>IF('1)交付申請書'!W39="","",'1)交付申請書'!W39)</f>
        <v/>
      </c>
      <c r="X37" s="505"/>
      <c r="Y37" s="505"/>
      <c r="Z37" s="505"/>
      <c r="AA37" s="505"/>
      <c r="AB37" s="505"/>
      <c r="AC37" s="505"/>
      <c r="AD37" s="505"/>
      <c r="AE37" s="505"/>
      <c r="AF37" s="506"/>
      <c r="AG37" s="55" t="s">
        <v>43</v>
      </c>
    </row>
    <row r="38" spans="1:33" ht="18" customHeight="1">
      <c r="B38" s="293"/>
      <c r="C38" s="298" t="s">
        <v>26</v>
      </c>
      <c r="D38" s="298"/>
      <c r="E38" s="298"/>
      <c r="F38" s="298"/>
      <c r="G38" s="504" t="str">
        <f>IF('1)交付申請書'!G40="","",'1)交付申請書'!G40)</f>
        <v/>
      </c>
      <c r="H38" s="505"/>
      <c r="I38" s="505"/>
      <c r="J38" s="505"/>
      <c r="K38" s="505"/>
      <c r="L38" s="505"/>
      <c r="M38" s="505"/>
      <c r="N38" s="505"/>
      <c r="O38" s="505"/>
      <c r="P38" s="506"/>
      <c r="R38" s="293"/>
      <c r="S38" s="298" t="s">
        <v>26</v>
      </c>
      <c r="T38" s="298"/>
      <c r="U38" s="298"/>
      <c r="V38" s="298"/>
      <c r="W38" s="504" t="str">
        <f>IF('1)交付申請書'!W40="","",'1)交付申請書'!W40)</f>
        <v/>
      </c>
      <c r="X38" s="505"/>
      <c r="Y38" s="505"/>
      <c r="Z38" s="505"/>
      <c r="AA38" s="505"/>
      <c r="AB38" s="505"/>
      <c r="AC38" s="505"/>
      <c r="AD38" s="505"/>
      <c r="AE38" s="505"/>
      <c r="AF38" s="506"/>
      <c r="AG38" s="55" t="s">
        <v>43</v>
      </c>
    </row>
    <row r="39" spans="1:33" ht="18" customHeight="1">
      <c r="B39" s="293"/>
      <c r="C39" s="298" t="s">
        <v>21</v>
      </c>
      <c r="D39" s="298"/>
      <c r="E39" s="298"/>
      <c r="F39" s="298"/>
      <c r="G39" s="504" t="str">
        <f>IF('1)交付申請書'!G41="","",'1)交付申請書'!G41)</f>
        <v/>
      </c>
      <c r="H39" s="505"/>
      <c r="I39" s="505"/>
      <c r="J39" s="505"/>
      <c r="K39" s="505"/>
      <c r="L39" s="505"/>
      <c r="M39" s="505"/>
      <c r="N39" s="505"/>
      <c r="O39" s="505"/>
      <c r="P39" s="506"/>
      <c r="R39" s="293"/>
      <c r="S39" s="298" t="s">
        <v>21</v>
      </c>
      <c r="T39" s="298"/>
      <c r="U39" s="298"/>
      <c r="V39" s="298"/>
      <c r="W39" s="504" t="str">
        <f>IF('1)交付申請書'!W41="","",'1)交付申請書'!W41)</f>
        <v/>
      </c>
      <c r="X39" s="505"/>
      <c r="Y39" s="505"/>
      <c r="Z39" s="505"/>
      <c r="AA39" s="505"/>
      <c r="AB39" s="505"/>
      <c r="AC39" s="505"/>
      <c r="AD39" s="505"/>
      <c r="AE39" s="505"/>
      <c r="AF39" s="506"/>
      <c r="AG39" s="55" t="s">
        <v>43</v>
      </c>
    </row>
    <row r="40" spans="1:33" ht="18" customHeight="1">
      <c r="B40" s="293"/>
      <c r="C40" s="298" t="s">
        <v>23</v>
      </c>
      <c r="D40" s="298"/>
      <c r="E40" s="298"/>
      <c r="F40" s="298"/>
      <c r="G40" s="504" t="str">
        <f>IF('1)交付申請書'!G42="","",'1)交付申請書'!G42)</f>
        <v/>
      </c>
      <c r="H40" s="505"/>
      <c r="I40" s="505"/>
      <c r="J40" s="505"/>
      <c r="K40" s="505"/>
      <c r="L40" s="505"/>
      <c r="M40" s="505"/>
      <c r="N40" s="505"/>
      <c r="O40" s="505"/>
      <c r="P40" s="506"/>
      <c r="R40" s="293"/>
      <c r="S40" s="298" t="s">
        <v>23</v>
      </c>
      <c r="T40" s="298"/>
      <c r="U40" s="298"/>
      <c r="V40" s="298"/>
      <c r="W40" s="504" t="str">
        <f>IF('1)交付申請書'!W42="","",'1)交付申請書'!W42)</f>
        <v/>
      </c>
      <c r="X40" s="505"/>
      <c r="Y40" s="505"/>
      <c r="Z40" s="505"/>
      <c r="AA40" s="505"/>
      <c r="AB40" s="505"/>
      <c r="AC40" s="505"/>
      <c r="AD40" s="505"/>
      <c r="AE40" s="505"/>
      <c r="AF40" s="506"/>
      <c r="AG40" s="55" t="s">
        <v>43</v>
      </c>
    </row>
    <row r="41" spans="1:33" ht="18" customHeight="1">
      <c r="B41" s="294"/>
      <c r="C41" s="298" t="s">
        <v>22</v>
      </c>
      <c r="D41" s="298"/>
      <c r="E41" s="298"/>
      <c r="F41" s="298"/>
      <c r="G41" s="504" t="str">
        <f>IF('1)交付申請書'!G43="","",'1)交付申請書'!G43)</f>
        <v/>
      </c>
      <c r="H41" s="505"/>
      <c r="I41" s="505"/>
      <c r="J41" s="505"/>
      <c r="K41" s="505"/>
      <c r="L41" s="505"/>
      <c r="M41" s="505"/>
      <c r="N41" s="505"/>
      <c r="O41" s="505"/>
      <c r="P41" s="506"/>
      <c r="R41" s="294"/>
      <c r="S41" s="298" t="s">
        <v>22</v>
      </c>
      <c r="T41" s="298"/>
      <c r="U41" s="298"/>
      <c r="V41" s="298"/>
      <c r="W41" s="504" t="str">
        <f>IF('1)交付申請書'!W43="","",'1)交付申請書'!W43)</f>
        <v/>
      </c>
      <c r="X41" s="505"/>
      <c r="Y41" s="505"/>
      <c r="Z41" s="505"/>
      <c r="AA41" s="505"/>
      <c r="AB41" s="505"/>
      <c r="AC41" s="505"/>
      <c r="AD41" s="505"/>
      <c r="AE41" s="505"/>
      <c r="AF41" s="506"/>
      <c r="AG41" s="55" t="s">
        <v>43</v>
      </c>
    </row>
    <row r="43" spans="1:33" ht="18" customHeight="1">
      <c r="B43" s="111"/>
      <c r="C43" s="111"/>
      <c r="D43" s="111"/>
      <c r="E43" s="111"/>
      <c r="F43" s="111"/>
      <c r="G43" s="111"/>
      <c r="H43" s="111"/>
      <c r="I43" s="111"/>
      <c r="J43" s="111"/>
      <c r="K43" s="111"/>
    </row>
    <row r="44" spans="1:33" ht="18" customHeight="1">
      <c r="B44" s="111"/>
      <c r="C44" s="111"/>
      <c r="D44" s="111"/>
      <c r="E44" s="111"/>
      <c r="F44" s="111"/>
      <c r="G44" s="111"/>
      <c r="H44" s="111"/>
      <c r="I44" s="111"/>
      <c r="J44" s="111"/>
      <c r="K44" s="111"/>
    </row>
    <row r="45" spans="1:33" ht="18" customHeight="1">
      <c r="B45" s="111"/>
      <c r="C45" s="111"/>
      <c r="D45" s="111"/>
      <c r="E45" s="111"/>
      <c r="F45" s="111"/>
      <c r="G45" s="111"/>
      <c r="H45" s="111"/>
      <c r="I45" s="111"/>
      <c r="J45" s="111"/>
      <c r="K45" s="111"/>
    </row>
    <row r="46" spans="1:33" ht="18" customHeight="1">
      <c r="B46" s="111"/>
      <c r="C46" s="111"/>
      <c r="D46" s="111"/>
      <c r="E46" s="111"/>
      <c r="F46" s="111"/>
      <c r="G46" s="111"/>
      <c r="H46" s="111"/>
      <c r="I46" s="111"/>
      <c r="J46" s="111"/>
      <c r="K46" s="111"/>
    </row>
    <row r="47" spans="1:33" ht="18" customHeight="1">
      <c r="B47" s="111"/>
      <c r="C47" s="111"/>
      <c r="D47" s="111"/>
      <c r="E47" s="111"/>
      <c r="F47" s="111"/>
      <c r="G47" s="111"/>
      <c r="H47" s="111"/>
      <c r="I47" s="111"/>
      <c r="J47" s="111"/>
      <c r="K47" s="111"/>
    </row>
    <row r="48" spans="1:33" ht="18" customHeight="1">
      <c r="B48" s="111"/>
      <c r="C48" s="111"/>
      <c r="D48" s="111"/>
      <c r="E48" s="111"/>
      <c r="F48" s="111"/>
      <c r="G48" s="111"/>
      <c r="H48" s="111"/>
      <c r="I48" s="111"/>
      <c r="J48" s="111"/>
      <c r="K48" s="111"/>
    </row>
  </sheetData>
  <mergeCells count="50">
    <mergeCell ref="P27:Y27"/>
    <mergeCell ref="I25:M25"/>
    <mergeCell ref="O9:T9"/>
    <mergeCell ref="V9:AF9"/>
    <mergeCell ref="O10:T10"/>
    <mergeCell ref="V10:AF10"/>
    <mergeCell ref="I13:AC13"/>
    <mergeCell ref="L16:M16"/>
    <mergeCell ref="X2:AF2"/>
    <mergeCell ref="X3:AF3"/>
    <mergeCell ref="X7:AD7"/>
    <mergeCell ref="O8:T8"/>
    <mergeCell ref="V8:AF8"/>
    <mergeCell ref="C40:F40"/>
    <mergeCell ref="G40:P40"/>
    <mergeCell ref="S40:V40"/>
    <mergeCell ref="W40:AF40"/>
    <mergeCell ref="B36:B41"/>
    <mergeCell ref="C36:F36"/>
    <mergeCell ref="G36:P36"/>
    <mergeCell ref="R36:R41"/>
    <mergeCell ref="S36:V36"/>
    <mergeCell ref="C39:F39"/>
    <mergeCell ref="G39:P39"/>
    <mergeCell ref="S39:V39"/>
    <mergeCell ref="C38:F38"/>
    <mergeCell ref="G38:P38"/>
    <mergeCell ref="S38:V38"/>
    <mergeCell ref="C41:F41"/>
    <mergeCell ref="C37:F37"/>
    <mergeCell ref="G37:P37"/>
    <mergeCell ref="S37:V37"/>
    <mergeCell ref="W37:AF37"/>
    <mergeCell ref="W39:AF39"/>
    <mergeCell ref="W41:AF41"/>
    <mergeCell ref="O16:Q16"/>
    <mergeCell ref="W38:AF38"/>
    <mergeCell ref="P21:Y21"/>
    <mergeCell ref="I23:M23"/>
    <mergeCell ref="P23:Y23"/>
    <mergeCell ref="R30:S30"/>
    <mergeCell ref="U30:Z30"/>
    <mergeCell ref="R31:AE31"/>
    <mergeCell ref="R32:AE32"/>
    <mergeCell ref="W36:AF36"/>
    <mergeCell ref="G41:P41"/>
    <mergeCell ref="S41:V41"/>
    <mergeCell ref="R29:Z29"/>
    <mergeCell ref="P25:Y25"/>
    <mergeCell ref="I27:M27"/>
  </mergeCells>
  <phoneticPr fontId="5"/>
  <dataValidations count="2">
    <dataValidation imeMode="off" allowBlank="1" showInputMessage="1" showErrorMessage="1" sqref="D16 F16 O16 H16" xr:uid="{00000000-0002-0000-1200-000000000000}"/>
    <dataValidation type="list" allowBlank="1" showInputMessage="1" showErrorMessage="1" sqref="R30:S30" xr:uid="{00000000-0002-0000-1200-000001000000}">
      <formula1>"普通,当座"</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K47"/>
  <sheetViews>
    <sheetView showZeros="0" view="pageBreakPreview" topLeftCell="A7" zoomScale="85" zoomScaleNormal="100" zoomScaleSheetLayoutView="85" workbookViewId="0">
      <selection activeCell="D17" sqref="D17"/>
    </sheetView>
  </sheetViews>
  <sheetFormatPr defaultColWidth="9" defaultRowHeight="18" customHeight="1"/>
  <cols>
    <col min="1" max="35" width="2.77734375" style="55" customWidth="1"/>
    <col min="36" max="49" width="2.77734375" style="13" customWidth="1"/>
    <col min="50" max="16384" width="9" style="13"/>
  </cols>
  <sheetData>
    <row r="1" spans="1:37" ht="18" customHeight="1">
      <c r="A1" s="1" t="s">
        <v>287</v>
      </c>
    </row>
    <row r="2" spans="1:37" ht="18" customHeight="1">
      <c r="X2" s="289"/>
      <c r="Y2" s="289"/>
      <c r="Z2" s="289"/>
      <c r="AA2" s="289"/>
      <c r="AB2" s="289"/>
      <c r="AC2" s="289"/>
      <c r="AD2" s="289"/>
      <c r="AE2" s="289"/>
      <c r="AF2" s="289"/>
      <c r="AG2" s="55" t="s">
        <v>52</v>
      </c>
      <c r="AH2" s="30"/>
      <c r="AI2" s="30"/>
    </row>
    <row r="3" spans="1:37" ht="18" customHeight="1">
      <c r="W3" s="31"/>
      <c r="X3" s="288" t="s">
        <v>39</v>
      </c>
      <c r="Y3" s="288"/>
      <c r="Z3" s="288"/>
      <c r="AA3" s="288"/>
      <c r="AB3" s="288"/>
      <c r="AC3" s="288"/>
      <c r="AD3" s="288"/>
      <c r="AE3" s="288"/>
      <c r="AF3" s="288"/>
      <c r="AG3" s="55" t="s">
        <v>191</v>
      </c>
      <c r="AH3" s="30"/>
      <c r="AI3" s="30"/>
    </row>
    <row r="4" spans="1:37" ht="18" customHeight="1">
      <c r="W4" s="31"/>
      <c r="X4" s="31"/>
      <c r="Y4" s="31"/>
      <c r="Z4" s="31"/>
      <c r="AA4" s="31"/>
      <c r="AB4" s="31"/>
      <c r="AC4" s="31"/>
      <c r="AD4" s="31"/>
      <c r="AE4" s="31"/>
      <c r="AF4" s="31"/>
    </row>
    <row r="5" spans="1:37" ht="18" customHeight="1">
      <c r="A5" s="55" t="s">
        <v>32</v>
      </c>
      <c r="W5" s="31"/>
      <c r="X5" s="31"/>
      <c r="Y5" s="31"/>
      <c r="Z5" s="31"/>
      <c r="AA5" s="31"/>
      <c r="AB5" s="31"/>
      <c r="AC5" s="31"/>
      <c r="AD5" s="31"/>
      <c r="AE5" s="31"/>
      <c r="AF5" s="31"/>
    </row>
    <row r="6" spans="1:37" ht="18" customHeight="1">
      <c r="W6" s="31"/>
      <c r="X6" s="31"/>
      <c r="Y6" s="31"/>
      <c r="Z6" s="31"/>
      <c r="AA6" s="31"/>
      <c r="AB6" s="31"/>
      <c r="AC6" s="31"/>
      <c r="AD6" s="31"/>
      <c r="AE6" s="31"/>
      <c r="AF6" s="31"/>
    </row>
    <row r="7" spans="1:37" ht="18" customHeight="1">
      <c r="A7" s="135"/>
      <c r="B7" s="135"/>
      <c r="C7" s="135"/>
      <c r="D7" s="135"/>
      <c r="E7" s="135"/>
      <c r="F7" s="135"/>
      <c r="G7" s="135"/>
      <c r="H7" s="135"/>
      <c r="I7" s="135"/>
      <c r="J7" s="135"/>
      <c r="K7" s="135"/>
      <c r="L7" s="135"/>
      <c r="M7" s="135"/>
      <c r="N7" s="135"/>
      <c r="O7" s="135"/>
      <c r="P7" s="135"/>
      <c r="Q7" s="135"/>
      <c r="R7" s="135"/>
      <c r="S7" s="135"/>
      <c r="T7" s="135"/>
      <c r="U7" s="13"/>
      <c r="V7" s="135" t="s">
        <v>34</v>
      </c>
      <c r="W7" s="135"/>
      <c r="X7" s="509">
        <f>'1)交付申請書'!X7</f>
        <v>0</v>
      </c>
      <c r="Y7" s="509"/>
      <c r="Z7" s="509"/>
      <c r="AA7" s="509"/>
      <c r="AB7" s="509"/>
      <c r="AC7" s="509"/>
      <c r="AD7" s="509"/>
      <c r="AE7" s="31" t="s">
        <v>29</v>
      </c>
      <c r="AF7" s="31"/>
      <c r="AG7" s="135" t="s">
        <v>42</v>
      </c>
      <c r="AH7" s="135"/>
      <c r="AI7" s="135"/>
    </row>
    <row r="8" spans="1:37" ht="18" customHeight="1">
      <c r="A8" s="135"/>
      <c r="B8" s="135"/>
      <c r="C8" s="135"/>
      <c r="D8" s="135"/>
      <c r="E8" s="135"/>
      <c r="F8" s="135"/>
      <c r="G8" s="135"/>
      <c r="H8" s="135"/>
      <c r="I8" s="135"/>
      <c r="J8" s="135"/>
      <c r="K8" s="135"/>
      <c r="L8" s="135"/>
      <c r="M8" s="135"/>
      <c r="N8" s="135"/>
      <c r="O8" s="289" t="s">
        <v>0</v>
      </c>
      <c r="P8" s="289"/>
      <c r="Q8" s="289"/>
      <c r="R8" s="289"/>
      <c r="S8" s="289"/>
      <c r="T8" s="289"/>
      <c r="U8" s="13"/>
      <c r="V8" s="285">
        <f>'1)交付申請書'!V8</f>
        <v>0</v>
      </c>
      <c r="W8" s="285"/>
      <c r="X8" s="285"/>
      <c r="Y8" s="285"/>
      <c r="Z8" s="285"/>
      <c r="AA8" s="285"/>
      <c r="AB8" s="285"/>
      <c r="AC8" s="285"/>
      <c r="AD8" s="285"/>
      <c r="AE8" s="285"/>
      <c r="AF8" s="285"/>
      <c r="AG8" s="135" t="s">
        <v>42</v>
      </c>
      <c r="AH8" s="135"/>
      <c r="AI8" s="135"/>
    </row>
    <row r="9" spans="1:37" ht="18" customHeight="1">
      <c r="A9" s="135"/>
      <c r="B9" s="135"/>
      <c r="C9" s="135"/>
      <c r="D9" s="135"/>
      <c r="E9" s="135"/>
      <c r="F9" s="135"/>
      <c r="G9" s="135"/>
      <c r="H9" s="135"/>
      <c r="I9" s="135"/>
      <c r="J9" s="135"/>
      <c r="K9" s="135"/>
      <c r="L9" s="135"/>
      <c r="M9" s="135"/>
      <c r="N9" s="135"/>
      <c r="O9" s="289" t="s">
        <v>1</v>
      </c>
      <c r="P9" s="289"/>
      <c r="Q9" s="289"/>
      <c r="R9" s="289"/>
      <c r="S9" s="289"/>
      <c r="T9" s="289"/>
      <c r="U9" s="13"/>
      <c r="V9" s="285">
        <f>'1)交付申請書'!V9</f>
        <v>0</v>
      </c>
      <c r="W9" s="285"/>
      <c r="X9" s="285"/>
      <c r="Y9" s="285"/>
      <c r="Z9" s="285"/>
      <c r="AA9" s="285"/>
      <c r="AB9" s="285"/>
      <c r="AC9" s="285"/>
      <c r="AD9" s="285"/>
      <c r="AE9" s="285"/>
      <c r="AF9" s="285"/>
      <c r="AG9" s="135" t="s">
        <v>42</v>
      </c>
      <c r="AH9" s="135"/>
      <c r="AI9" s="135"/>
    </row>
    <row r="10" spans="1:37" ht="18" customHeight="1">
      <c r="A10" s="135"/>
      <c r="B10" s="135"/>
      <c r="C10" s="135"/>
      <c r="D10" s="135"/>
      <c r="E10" s="135"/>
      <c r="F10" s="135"/>
      <c r="G10" s="135"/>
      <c r="H10" s="135"/>
      <c r="I10" s="135"/>
      <c r="J10" s="135"/>
      <c r="K10" s="135"/>
      <c r="L10" s="135"/>
      <c r="M10" s="135"/>
      <c r="N10" s="135"/>
      <c r="O10" s="289" t="s">
        <v>2</v>
      </c>
      <c r="P10" s="289"/>
      <c r="Q10" s="289"/>
      <c r="R10" s="289"/>
      <c r="S10" s="289"/>
      <c r="T10" s="289"/>
      <c r="U10" s="13"/>
      <c r="V10" s="285">
        <f>'1)交付申請書'!V10</f>
        <v>0</v>
      </c>
      <c r="W10" s="285"/>
      <c r="X10" s="285"/>
      <c r="Y10" s="285"/>
      <c r="Z10" s="285"/>
      <c r="AA10" s="285"/>
      <c r="AB10" s="285"/>
      <c r="AC10" s="285"/>
      <c r="AD10" s="285"/>
      <c r="AE10" s="285"/>
      <c r="AF10" s="285"/>
      <c r="AG10" s="135" t="s">
        <v>42</v>
      </c>
      <c r="AH10" s="135"/>
      <c r="AI10" s="135"/>
      <c r="AK10" s="12"/>
    </row>
    <row r="11" spans="1:37" ht="18" customHeight="1">
      <c r="A11" s="135"/>
      <c r="B11" s="135"/>
      <c r="C11" s="135"/>
      <c r="D11" s="135"/>
      <c r="E11" s="135"/>
      <c r="F11" s="135"/>
      <c r="G11" s="135"/>
      <c r="H11" s="135"/>
      <c r="I11" s="135"/>
      <c r="J11" s="135"/>
      <c r="K11" s="135"/>
      <c r="L11" s="135"/>
      <c r="M11" s="135"/>
      <c r="N11" s="135"/>
      <c r="O11" s="134"/>
      <c r="P11" s="134"/>
      <c r="Q11" s="134"/>
      <c r="R11" s="134"/>
      <c r="S11" s="134"/>
      <c r="T11" s="134"/>
      <c r="U11" s="135"/>
      <c r="V11" s="135"/>
      <c r="W11" s="135"/>
      <c r="X11" s="135"/>
      <c r="Y11" s="135"/>
      <c r="Z11" s="135"/>
      <c r="AA11" s="135"/>
      <c r="AB11" s="135"/>
      <c r="AC11" s="14"/>
      <c r="AD11" s="135"/>
      <c r="AE11" s="135"/>
      <c r="AF11" s="135"/>
      <c r="AG11" s="135"/>
      <c r="AH11" s="135"/>
      <c r="AI11" s="135"/>
    </row>
    <row r="12" spans="1:37" ht="18" customHeight="1">
      <c r="A12" s="135"/>
      <c r="B12" s="135"/>
      <c r="C12" s="135"/>
      <c r="D12" s="135"/>
      <c r="E12" s="135"/>
      <c r="F12" s="135"/>
      <c r="G12" s="135"/>
      <c r="H12" s="135"/>
      <c r="I12" s="135"/>
      <c r="J12" s="135"/>
      <c r="K12" s="135"/>
      <c r="L12" s="135"/>
      <c r="M12" s="135"/>
      <c r="N12" s="135"/>
      <c r="O12" s="134"/>
      <c r="P12" s="134"/>
      <c r="Q12" s="134"/>
      <c r="R12" s="134"/>
      <c r="S12" s="134"/>
      <c r="T12" s="134"/>
      <c r="U12" s="135"/>
      <c r="V12" s="135"/>
      <c r="W12" s="135"/>
      <c r="X12" s="135"/>
      <c r="Y12" s="135"/>
      <c r="Z12" s="135"/>
      <c r="AA12" s="135"/>
      <c r="AB12" s="135"/>
      <c r="AC12" s="14"/>
      <c r="AD12" s="135"/>
      <c r="AE12" s="135"/>
      <c r="AF12" s="135"/>
      <c r="AG12" s="135"/>
      <c r="AH12" s="135"/>
      <c r="AI12" s="135"/>
    </row>
    <row r="13" spans="1:37" s="135" customFormat="1" ht="18" customHeight="1">
      <c r="B13" s="27"/>
      <c r="C13" s="27"/>
      <c r="E13" s="26" t="s">
        <v>33</v>
      </c>
      <c r="F13" s="103">
        <f>'1)交付申請書'!F12</f>
        <v>5</v>
      </c>
      <c r="G13" s="30" t="s">
        <v>50</v>
      </c>
      <c r="H13" s="30"/>
      <c r="I13" s="284" t="str">
        <f>様式一覧!B2</f>
        <v>石川県高齢者施設等省エネ投資支援事業費補助金</v>
      </c>
      <c r="J13" s="284"/>
      <c r="K13" s="284"/>
      <c r="L13" s="284"/>
      <c r="M13" s="284"/>
      <c r="N13" s="284"/>
      <c r="O13" s="284"/>
      <c r="P13" s="284"/>
      <c r="Q13" s="284"/>
      <c r="R13" s="284"/>
      <c r="S13" s="284"/>
      <c r="T13" s="284"/>
      <c r="U13" s="284"/>
      <c r="V13" s="284"/>
      <c r="W13" s="284"/>
      <c r="X13" s="284"/>
      <c r="Y13" s="284"/>
      <c r="Z13" s="284"/>
      <c r="AA13" s="284"/>
      <c r="AB13" s="284"/>
      <c r="AC13" s="284"/>
      <c r="AD13" s="27"/>
      <c r="AE13" s="27"/>
      <c r="AF13" s="27"/>
      <c r="AG13" s="135" t="s">
        <v>42</v>
      </c>
      <c r="AH13" s="57"/>
    </row>
    <row r="14" spans="1:37" ht="18" customHeight="1">
      <c r="A14" s="27"/>
      <c r="B14" s="27"/>
      <c r="C14" s="27"/>
      <c r="D14" s="58"/>
      <c r="E14" s="58"/>
      <c r="F14" s="58"/>
      <c r="G14" s="58"/>
      <c r="H14" s="58"/>
      <c r="I14" s="58"/>
      <c r="J14" s="58"/>
      <c r="K14" s="58"/>
      <c r="L14" s="58"/>
      <c r="M14" s="58"/>
      <c r="N14" s="13"/>
      <c r="O14" s="58"/>
      <c r="P14" s="57" t="s">
        <v>253</v>
      </c>
      <c r="Q14" s="58"/>
      <c r="R14" s="58"/>
      <c r="S14" s="58"/>
      <c r="T14" s="58"/>
      <c r="U14" s="58"/>
      <c r="V14" s="58"/>
      <c r="W14" s="58"/>
      <c r="X14" s="58"/>
      <c r="Y14" s="58"/>
      <c r="Z14" s="58"/>
      <c r="AA14" s="58"/>
      <c r="AB14" s="58"/>
      <c r="AC14" s="27"/>
      <c r="AD14" s="27"/>
      <c r="AE14" s="27"/>
      <c r="AF14" s="27"/>
      <c r="AG14" s="135"/>
      <c r="AH14" s="9"/>
      <c r="AI14" s="13"/>
    </row>
    <row r="15" spans="1:37" ht="18" customHeight="1">
      <c r="A15" s="25"/>
      <c r="B15" s="25"/>
      <c r="C15" s="25"/>
      <c r="D15" s="25"/>
      <c r="E15" s="25"/>
      <c r="F15" s="25"/>
      <c r="G15" s="25"/>
      <c r="H15" s="25"/>
      <c r="I15" s="25"/>
      <c r="J15" s="25"/>
      <c r="K15" s="25"/>
      <c r="L15" s="25"/>
      <c r="M15" s="25"/>
      <c r="N15" s="13"/>
      <c r="O15" s="13"/>
      <c r="P15" s="13"/>
      <c r="Q15" s="13"/>
      <c r="R15" s="13"/>
      <c r="S15" s="25"/>
      <c r="T15" s="25"/>
      <c r="U15" s="25"/>
      <c r="V15" s="25"/>
      <c r="W15" s="25"/>
      <c r="X15" s="25"/>
      <c r="Y15" s="25"/>
      <c r="Z15" s="25"/>
      <c r="AA15" s="25"/>
      <c r="AB15" s="25"/>
      <c r="AC15" s="25"/>
      <c r="AD15" s="25"/>
      <c r="AE15" s="25"/>
      <c r="AF15" s="25"/>
      <c r="AG15" s="25"/>
      <c r="AH15" s="25"/>
      <c r="AI15" s="25"/>
      <c r="AK15" s="57"/>
    </row>
    <row r="16" spans="1:37" ht="18" customHeight="1">
      <c r="A16" s="25"/>
      <c r="B16" s="25"/>
      <c r="C16" s="25"/>
      <c r="D16" s="25"/>
      <c r="E16" s="25"/>
      <c r="F16" s="25"/>
      <c r="G16" s="25"/>
      <c r="H16" s="25"/>
      <c r="I16" s="25"/>
      <c r="J16" s="25"/>
      <c r="K16" s="25"/>
      <c r="L16" s="25"/>
      <c r="M16" s="25"/>
      <c r="N16" s="13"/>
      <c r="O16" s="13"/>
      <c r="P16" s="13"/>
      <c r="Q16" s="13"/>
      <c r="R16" s="13"/>
      <c r="S16" s="25"/>
      <c r="T16" s="25"/>
      <c r="U16" s="25"/>
      <c r="V16" s="25"/>
      <c r="W16" s="25"/>
      <c r="X16" s="25"/>
      <c r="Y16" s="25"/>
      <c r="Z16" s="25"/>
      <c r="AA16" s="25"/>
      <c r="AB16" s="25"/>
      <c r="AC16" s="25"/>
      <c r="AD16" s="25"/>
      <c r="AE16" s="25"/>
      <c r="AF16" s="25"/>
      <c r="AG16" s="25"/>
      <c r="AH16" s="25"/>
      <c r="AI16" s="25"/>
      <c r="AK16" s="57"/>
    </row>
    <row r="17" spans="1:37" ht="18" customHeight="1">
      <c r="A17" s="13"/>
      <c r="B17" s="13" t="s">
        <v>33</v>
      </c>
      <c r="C17" s="13"/>
      <c r="D17" s="103" t="str">
        <f>IFERROR(YEAR(EDATE(実績報告日,-3))-2018,"")</f>
        <v/>
      </c>
      <c r="E17" s="32" t="s">
        <v>273</v>
      </c>
      <c r="F17" s="25"/>
      <c r="G17" s="25"/>
      <c r="H17" s="25"/>
      <c r="I17" s="25"/>
      <c r="J17" s="25"/>
      <c r="K17" s="25"/>
      <c r="L17" s="25"/>
      <c r="M17" s="25"/>
      <c r="N17" s="13"/>
      <c r="O17" s="13"/>
      <c r="P17" s="13"/>
      <c r="Q17" s="13"/>
      <c r="R17" s="13"/>
      <c r="S17" s="25"/>
      <c r="T17" s="25"/>
      <c r="U17" s="25"/>
      <c r="V17" s="25"/>
      <c r="W17" s="25"/>
      <c r="X17" s="25"/>
      <c r="Y17" s="25"/>
      <c r="Z17" s="25"/>
      <c r="AA17" s="25"/>
      <c r="AB17" s="25"/>
      <c r="AC17" s="25"/>
      <c r="AD17" s="25"/>
      <c r="AE17" s="25"/>
      <c r="AF17" s="25"/>
      <c r="AG17" s="55" t="s">
        <v>275</v>
      </c>
      <c r="AK17" s="55"/>
    </row>
    <row r="18" spans="1:37" ht="18" customHeight="1">
      <c r="A18" s="30" t="s">
        <v>274</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K18" s="12"/>
    </row>
    <row r="19" spans="1:37" ht="18"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row>
    <row r="20" spans="1:37" ht="18" customHeight="1">
      <c r="B20" s="30"/>
      <c r="C20" s="30"/>
      <c r="D20" s="30"/>
      <c r="E20" s="30"/>
      <c r="F20" s="30"/>
      <c r="G20" s="30"/>
      <c r="H20" s="30"/>
      <c r="I20" s="30"/>
      <c r="J20" s="30"/>
      <c r="K20" s="30"/>
      <c r="L20" s="30"/>
      <c r="M20" s="30"/>
      <c r="N20" s="30"/>
      <c r="O20" s="30"/>
      <c r="P20" s="30" t="s">
        <v>3</v>
      </c>
      <c r="Q20" s="30"/>
      <c r="R20" s="30"/>
      <c r="S20" s="30"/>
      <c r="T20" s="30"/>
      <c r="U20" s="30"/>
      <c r="V20" s="30"/>
      <c r="W20" s="30"/>
      <c r="X20" s="30"/>
      <c r="Y20" s="30"/>
      <c r="Z20" s="30"/>
      <c r="AA20" s="30"/>
      <c r="AB20" s="30"/>
      <c r="AC20" s="30"/>
      <c r="AD20" s="30"/>
      <c r="AE20" s="30"/>
      <c r="AF20" s="30"/>
      <c r="AG20" s="30"/>
    </row>
    <row r="22" spans="1:37" s="55" customFormat="1" ht="18" customHeight="1">
      <c r="B22" s="55" t="s">
        <v>254</v>
      </c>
      <c r="N22" s="291"/>
      <c r="O22" s="291"/>
      <c r="P22" s="291"/>
      <c r="Q22" s="291"/>
      <c r="R22" s="291"/>
      <c r="S22" s="291"/>
      <c r="T22" s="291"/>
      <c r="U22" s="291"/>
      <c r="V22" s="291"/>
      <c r="W22" s="291"/>
      <c r="X22" s="291"/>
      <c r="Y22" s="291"/>
      <c r="Z22" s="291"/>
      <c r="AA22" s="291"/>
      <c r="AB22" s="291"/>
      <c r="AC22" s="291"/>
      <c r="AD22" s="291"/>
      <c r="AE22" s="291"/>
    </row>
    <row r="23" spans="1:37" s="55" customFormat="1" ht="18" customHeight="1">
      <c r="B23" s="55" t="s">
        <v>255</v>
      </c>
      <c r="N23" s="26" t="s">
        <v>60</v>
      </c>
      <c r="O23" s="522"/>
      <c r="P23" s="522"/>
      <c r="Q23" s="522"/>
      <c r="R23" s="522"/>
      <c r="S23" s="522"/>
      <c r="T23" s="522"/>
      <c r="U23" s="522"/>
      <c r="V23" s="30" t="s">
        <v>4</v>
      </c>
    </row>
    <row r="24" spans="1:37" s="55" customFormat="1" ht="18" customHeight="1">
      <c r="B24" s="55" t="s">
        <v>256</v>
      </c>
      <c r="N24" s="26" t="s">
        <v>60</v>
      </c>
      <c r="O24" s="522"/>
      <c r="P24" s="522"/>
      <c r="Q24" s="522"/>
      <c r="R24" s="522"/>
      <c r="S24" s="522"/>
      <c r="T24" s="522"/>
      <c r="U24" s="522"/>
      <c r="V24" s="30" t="s">
        <v>4</v>
      </c>
    </row>
    <row r="25" spans="1:37" s="55" customFormat="1" ht="18" customHeight="1">
      <c r="B25" s="55" t="s">
        <v>257</v>
      </c>
      <c r="N25" s="26" t="s">
        <v>60</v>
      </c>
      <c r="O25" s="522"/>
      <c r="P25" s="522"/>
      <c r="Q25" s="522"/>
      <c r="R25" s="522"/>
      <c r="S25" s="522"/>
      <c r="T25" s="522"/>
      <c r="U25" s="522"/>
      <c r="V25" s="30" t="s">
        <v>4</v>
      </c>
      <c r="AG25" s="12"/>
    </row>
    <row r="26" spans="1:37" s="55" customFormat="1" ht="18" customHeight="1">
      <c r="B26" s="55" t="s">
        <v>258</v>
      </c>
      <c r="N26" s="291"/>
      <c r="O26" s="291"/>
      <c r="P26" s="291"/>
      <c r="Q26" s="291"/>
      <c r="R26" s="291"/>
      <c r="S26" s="291"/>
      <c r="T26" s="291"/>
      <c r="U26" s="291"/>
      <c r="V26" s="291"/>
      <c r="W26" s="291"/>
      <c r="X26" s="291"/>
      <c r="Y26" s="291"/>
      <c r="Z26" s="291"/>
      <c r="AA26" s="291"/>
      <c r="AB26" s="291"/>
      <c r="AC26" s="291"/>
      <c r="AD26" s="291"/>
      <c r="AE26" s="291"/>
      <c r="AG26" s="55" t="s">
        <v>261</v>
      </c>
    </row>
    <row r="27" spans="1:37" s="55" customFormat="1" ht="18" customHeight="1">
      <c r="B27" s="55" t="s">
        <v>259</v>
      </c>
      <c r="N27" s="291"/>
      <c r="O27" s="291"/>
      <c r="P27" s="291"/>
      <c r="Q27" s="291"/>
      <c r="R27" s="291"/>
      <c r="S27" s="291"/>
      <c r="T27" s="291"/>
      <c r="U27" s="291"/>
      <c r="V27" s="291"/>
      <c r="W27" s="291"/>
      <c r="X27" s="291"/>
      <c r="Y27" s="291"/>
      <c r="Z27" s="291"/>
      <c r="AA27" s="291"/>
      <c r="AB27" s="291"/>
      <c r="AC27" s="291"/>
      <c r="AD27" s="291"/>
      <c r="AE27" s="291"/>
      <c r="AG27" s="55" t="s">
        <v>261</v>
      </c>
    </row>
    <row r="28" spans="1:37" s="55" customFormat="1" ht="18" customHeight="1">
      <c r="B28" s="55" t="s">
        <v>260</v>
      </c>
      <c r="N28" s="291"/>
      <c r="O28" s="291"/>
      <c r="P28" s="291"/>
      <c r="Q28" s="291"/>
      <c r="R28" s="291"/>
      <c r="S28" s="291"/>
      <c r="T28" s="291"/>
      <c r="U28" s="291"/>
      <c r="V28" s="291"/>
      <c r="W28" s="291"/>
      <c r="X28" s="291"/>
      <c r="Y28" s="291"/>
      <c r="Z28" s="291"/>
      <c r="AA28" s="291"/>
      <c r="AB28" s="291"/>
      <c r="AC28" s="291"/>
      <c r="AD28" s="291"/>
      <c r="AE28" s="291"/>
      <c r="AG28" s="55" t="s">
        <v>261</v>
      </c>
    </row>
    <row r="29" spans="1:37" s="55" customFormat="1" ht="18" customHeight="1">
      <c r="B29" s="55" t="s">
        <v>262</v>
      </c>
      <c r="N29" s="530"/>
      <c r="O29" s="530"/>
      <c r="P29" s="55" t="s">
        <v>40</v>
      </c>
      <c r="AG29" s="13"/>
    </row>
    <row r="30" spans="1:37" s="55" customFormat="1" ht="18" customHeight="1">
      <c r="B30" s="55" t="s">
        <v>263</v>
      </c>
      <c r="N30" s="530"/>
      <c r="O30" s="530"/>
      <c r="P30" s="55" t="s">
        <v>40</v>
      </c>
      <c r="AG30" s="13"/>
    </row>
    <row r="31" spans="1:37" s="55" customFormat="1" ht="18" customHeight="1">
      <c r="B31" s="55" t="s">
        <v>264</v>
      </c>
      <c r="N31" s="291"/>
      <c r="O31" s="291"/>
      <c r="P31" s="291"/>
      <c r="Q31" s="291"/>
      <c r="R31" s="291"/>
      <c r="S31" s="291"/>
      <c r="T31" s="291"/>
      <c r="U31" s="291"/>
      <c r="V31" s="291"/>
      <c r="W31" s="291"/>
      <c r="X31" s="291"/>
      <c r="Y31" s="291"/>
      <c r="Z31" s="291"/>
      <c r="AA31" s="291"/>
      <c r="AB31" s="291"/>
      <c r="AC31" s="291"/>
      <c r="AD31" s="291"/>
      <c r="AE31" s="291"/>
      <c r="AG31" s="13"/>
    </row>
    <row r="32" spans="1:37" s="55" customFormat="1" ht="18" customHeight="1">
      <c r="B32" s="55" t="s">
        <v>265</v>
      </c>
      <c r="N32" s="283" t="s">
        <v>241</v>
      </c>
      <c r="O32" s="283"/>
      <c r="P32" s="283"/>
      <c r="Q32" s="283"/>
      <c r="R32" s="283"/>
      <c r="S32" s="283"/>
      <c r="T32" s="283"/>
      <c r="U32" s="283"/>
      <c r="V32" s="283"/>
      <c r="AG32" s="13"/>
    </row>
    <row r="33" spans="1:37" s="55" customFormat="1" ht="18" customHeight="1">
      <c r="B33" s="55" t="s">
        <v>266</v>
      </c>
      <c r="N33" s="531"/>
      <c r="O33" s="531"/>
      <c r="P33" s="531"/>
      <c r="Q33" s="531"/>
      <c r="R33" s="531"/>
      <c r="S33" s="531"/>
      <c r="T33" s="531"/>
      <c r="U33" s="531"/>
      <c r="V33" s="531"/>
      <c r="W33" s="531"/>
      <c r="X33" s="531"/>
      <c r="Y33" s="531"/>
      <c r="Z33" s="531"/>
      <c r="AA33" s="531"/>
      <c r="AB33" s="531"/>
      <c r="AC33" s="531"/>
      <c r="AD33" s="531"/>
      <c r="AE33" s="531"/>
      <c r="AG33" s="13"/>
    </row>
    <row r="34" spans="1:37" s="55" customFormat="1" ht="18" customHeight="1">
      <c r="N34" s="531"/>
      <c r="O34" s="531"/>
      <c r="P34" s="531"/>
      <c r="Q34" s="531"/>
      <c r="R34" s="531"/>
      <c r="S34" s="531"/>
      <c r="T34" s="531"/>
      <c r="U34" s="531"/>
      <c r="V34" s="531"/>
      <c r="W34" s="531"/>
      <c r="X34" s="531"/>
      <c r="Y34" s="531"/>
      <c r="Z34" s="531"/>
      <c r="AA34" s="531"/>
      <c r="AB34" s="531"/>
      <c r="AC34" s="531"/>
      <c r="AD34" s="531"/>
      <c r="AE34" s="531"/>
      <c r="AG34" s="13"/>
    </row>
    <row r="35" spans="1:37" s="55" customFormat="1" ht="18" customHeight="1">
      <c r="B35" s="55" t="s">
        <v>267</v>
      </c>
      <c r="N35" s="55" t="s">
        <v>27</v>
      </c>
      <c r="O35" s="55" t="s">
        <v>268</v>
      </c>
      <c r="AG35" s="13"/>
    </row>
    <row r="36" spans="1:37" s="55" customFormat="1" ht="18" customHeight="1">
      <c r="N36" s="55" t="s">
        <v>27</v>
      </c>
      <c r="O36" s="55" t="s">
        <v>270</v>
      </c>
      <c r="AG36" s="13"/>
    </row>
    <row r="37" spans="1:37" s="55" customFormat="1" ht="18" customHeight="1">
      <c r="P37" s="55" t="s">
        <v>269</v>
      </c>
      <c r="AG37" s="13"/>
    </row>
    <row r="38" spans="1:37" s="55" customFormat="1" ht="18" customHeight="1">
      <c r="P38" s="55" t="s">
        <v>271</v>
      </c>
      <c r="AG38" s="13"/>
    </row>
    <row r="39" spans="1:37" s="55" customFormat="1" ht="18" customHeight="1">
      <c r="N39" s="55" t="s">
        <v>27</v>
      </c>
      <c r="O39" s="55" t="s">
        <v>272</v>
      </c>
      <c r="AG39" s="13"/>
    </row>
    <row r="40" spans="1:37" s="55" customFormat="1" ht="18" customHeight="1">
      <c r="A40" s="19"/>
      <c r="B40" s="19"/>
      <c r="C40" s="30"/>
      <c r="D40" s="30"/>
      <c r="E40" s="30"/>
      <c r="F40" s="30"/>
      <c r="G40" s="30"/>
      <c r="AJ40" s="13"/>
      <c r="AK40" s="13"/>
    </row>
    <row r="41" spans="1:37" s="55" customFormat="1" ht="18" customHeight="1">
      <c r="B41" s="292" t="s">
        <v>30</v>
      </c>
      <c r="C41" s="298" t="s">
        <v>25</v>
      </c>
      <c r="D41" s="298"/>
      <c r="E41" s="298"/>
      <c r="F41" s="298"/>
      <c r="G41" s="504">
        <f>'1)交付申請書'!G38</f>
        <v>0</v>
      </c>
      <c r="H41" s="505"/>
      <c r="I41" s="505"/>
      <c r="J41" s="505"/>
      <c r="K41" s="505"/>
      <c r="L41" s="505"/>
      <c r="M41" s="505"/>
      <c r="N41" s="505"/>
      <c r="O41" s="505"/>
      <c r="P41" s="506"/>
      <c r="R41" s="292" t="s">
        <v>31</v>
      </c>
      <c r="S41" s="298" t="s">
        <v>25</v>
      </c>
      <c r="T41" s="298"/>
      <c r="U41" s="298"/>
      <c r="V41" s="298"/>
      <c r="W41" s="504">
        <f>'1)交付申請書'!W38</f>
        <v>0</v>
      </c>
      <c r="X41" s="505"/>
      <c r="Y41" s="505"/>
      <c r="Z41" s="505"/>
      <c r="AA41" s="505"/>
      <c r="AB41" s="505"/>
      <c r="AC41" s="505"/>
      <c r="AD41" s="505"/>
      <c r="AE41" s="505"/>
      <c r="AF41" s="506"/>
      <c r="AG41" s="55" t="s">
        <v>43</v>
      </c>
    </row>
    <row r="42" spans="1:37" s="55" customFormat="1" ht="18" customHeight="1">
      <c r="B42" s="293"/>
      <c r="C42" s="299" t="s">
        <v>20</v>
      </c>
      <c r="D42" s="300"/>
      <c r="E42" s="300"/>
      <c r="F42" s="301"/>
      <c r="G42" s="504">
        <f>'1)交付申請書'!G39</f>
        <v>0</v>
      </c>
      <c r="H42" s="505"/>
      <c r="I42" s="505"/>
      <c r="J42" s="505"/>
      <c r="K42" s="505"/>
      <c r="L42" s="505"/>
      <c r="M42" s="505"/>
      <c r="N42" s="505"/>
      <c r="O42" s="505"/>
      <c r="P42" s="506"/>
      <c r="R42" s="293"/>
      <c r="S42" s="299" t="s">
        <v>20</v>
      </c>
      <c r="T42" s="300"/>
      <c r="U42" s="300"/>
      <c r="V42" s="301"/>
      <c r="W42" s="504">
        <f>'1)交付申請書'!W39</f>
        <v>0</v>
      </c>
      <c r="X42" s="505"/>
      <c r="Y42" s="505"/>
      <c r="Z42" s="505"/>
      <c r="AA42" s="505"/>
      <c r="AB42" s="505"/>
      <c r="AC42" s="505"/>
      <c r="AD42" s="505"/>
      <c r="AE42" s="505"/>
      <c r="AF42" s="506"/>
      <c r="AG42" s="55" t="s">
        <v>43</v>
      </c>
    </row>
    <row r="43" spans="1:37" s="55" customFormat="1" ht="18" customHeight="1">
      <c r="B43" s="293"/>
      <c r="C43" s="298" t="s">
        <v>26</v>
      </c>
      <c r="D43" s="298"/>
      <c r="E43" s="298"/>
      <c r="F43" s="298"/>
      <c r="G43" s="504">
        <f>'1)交付申請書'!G40</f>
        <v>0</v>
      </c>
      <c r="H43" s="505"/>
      <c r="I43" s="505"/>
      <c r="J43" s="505"/>
      <c r="K43" s="505"/>
      <c r="L43" s="505"/>
      <c r="M43" s="505"/>
      <c r="N43" s="505"/>
      <c r="O43" s="505"/>
      <c r="P43" s="506"/>
      <c r="R43" s="293"/>
      <c r="S43" s="298" t="s">
        <v>26</v>
      </c>
      <c r="T43" s="298"/>
      <c r="U43" s="298"/>
      <c r="V43" s="298"/>
      <c r="W43" s="504">
        <f>'1)交付申請書'!W40</f>
        <v>0</v>
      </c>
      <c r="X43" s="505"/>
      <c r="Y43" s="505"/>
      <c r="Z43" s="505"/>
      <c r="AA43" s="505"/>
      <c r="AB43" s="505"/>
      <c r="AC43" s="505"/>
      <c r="AD43" s="505"/>
      <c r="AE43" s="505"/>
      <c r="AF43" s="506"/>
      <c r="AG43" s="55" t="s">
        <v>43</v>
      </c>
    </row>
    <row r="44" spans="1:37" s="55" customFormat="1" ht="18" customHeight="1">
      <c r="B44" s="293"/>
      <c r="C44" s="298" t="s">
        <v>21</v>
      </c>
      <c r="D44" s="298"/>
      <c r="E44" s="298"/>
      <c r="F44" s="298"/>
      <c r="G44" s="504">
        <f>'1)交付申請書'!G41</f>
        <v>0</v>
      </c>
      <c r="H44" s="505"/>
      <c r="I44" s="505"/>
      <c r="J44" s="505"/>
      <c r="K44" s="505"/>
      <c r="L44" s="505"/>
      <c r="M44" s="505"/>
      <c r="N44" s="505"/>
      <c r="O44" s="505"/>
      <c r="P44" s="506"/>
      <c r="R44" s="293"/>
      <c r="S44" s="298" t="s">
        <v>21</v>
      </c>
      <c r="T44" s="298"/>
      <c r="U44" s="298"/>
      <c r="V44" s="298"/>
      <c r="W44" s="504">
        <f>'1)交付申請書'!W41</f>
        <v>0</v>
      </c>
      <c r="X44" s="505"/>
      <c r="Y44" s="505"/>
      <c r="Z44" s="505"/>
      <c r="AA44" s="505"/>
      <c r="AB44" s="505"/>
      <c r="AC44" s="505"/>
      <c r="AD44" s="505"/>
      <c r="AE44" s="505"/>
      <c r="AF44" s="506"/>
      <c r="AG44" s="55" t="s">
        <v>43</v>
      </c>
    </row>
    <row r="45" spans="1:37" s="55" customFormat="1" ht="18" customHeight="1">
      <c r="B45" s="293"/>
      <c r="C45" s="298" t="s">
        <v>23</v>
      </c>
      <c r="D45" s="298"/>
      <c r="E45" s="298"/>
      <c r="F45" s="298"/>
      <c r="G45" s="504">
        <f>'1)交付申請書'!G42</f>
        <v>0</v>
      </c>
      <c r="H45" s="505"/>
      <c r="I45" s="505"/>
      <c r="J45" s="505"/>
      <c r="K45" s="505"/>
      <c r="L45" s="505"/>
      <c r="M45" s="505"/>
      <c r="N45" s="505"/>
      <c r="O45" s="505"/>
      <c r="P45" s="506"/>
      <c r="R45" s="293"/>
      <c r="S45" s="298" t="s">
        <v>23</v>
      </c>
      <c r="T45" s="298"/>
      <c r="U45" s="298"/>
      <c r="V45" s="298"/>
      <c r="W45" s="504">
        <f>'1)交付申請書'!W42</f>
        <v>0</v>
      </c>
      <c r="X45" s="505"/>
      <c r="Y45" s="505"/>
      <c r="Z45" s="505"/>
      <c r="AA45" s="505"/>
      <c r="AB45" s="505"/>
      <c r="AC45" s="505"/>
      <c r="AD45" s="505"/>
      <c r="AE45" s="505"/>
      <c r="AF45" s="506"/>
      <c r="AG45" s="55" t="s">
        <v>43</v>
      </c>
    </row>
    <row r="46" spans="1:37" s="55" customFormat="1" ht="18" customHeight="1">
      <c r="B46" s="294"/>
      <c r="C46" s="298" t="s">
        <v>22</v>
      </c>
      <c r="D46" s="298"/>
      <c r="E46" s="298"/>
      <c r="F46" s="298"/>
      <c r="G46" s="504">
        <f>'1)交付申請書'!G43</f>
        <v>0</v>
      </c>
      <c r="H46" s="505"/>
      <c r="I46" s="505"/>
      <c r="J46" s="505"/>
      <c r="K46" s="505"/>
      <c r="L46" s="505"/>
      <c r="M46" s="505"/>
      <c r="N46" s="505"/>
      <c r="O46" s="505"/>
      <c r="P46" s="506"/>
      <c r="R46" s="294"/>
      <c r="S46" s="298" t="s">
        <v>22</v>
      </c>
      <c r="T46" s="298"/>
      <c r="U46" s="298"/>
      <c r="V46" s="298"/>
      <c r="W46" s="504">
        <f>'1)交付申請書'!W43</f>
        <v>0</v>
      </c>
      <c r="X46" s="505"/>
      <c r="Y46" s="505"/>
      <c r="Z46" s="505"/>
      <c r="AA46" s="505"/>
      <c r="AB46" s="505"/>
      <c r="AC46" s="505"/>
      <c r="AD46" s="505"/>
      <c r="AE46" s="505"/>
      <c r="AF46" s="506"/>
      <c r="AG46" s="55" t="s">
        <v>43</v>
      </c>
    </row>
    <row r="47" spans="1:37" s="55" customFormat="1" ht="18" customHeight="1">
      <c r="A47" s="20"/>
      <c r="AJ47" s="13"/>
      <c r="AK47" s="13"/>
    </row>
  </sheetData>
  <mergeCells count="48">
    <mergeCell ref="I13:AC13"/>
    <mergeCell ref="C45:F45"/>
    <mergeCell ref="O10:T10"/>
    <mergeCell ref="V10:AF10"/>
    <mergeCell ref="X2:AF2"/>
    <mergeCell ref="X3:AF3"/>
    <mergeCell ref="X7:AD7"/>
    <mergeCell ref="O8:T8"/>
    <mergeCell ref="V8:AF8"/>
    <mergeCell ref="O9:T9"/>
    <mergeCell ref="V9:AF9"/>
    <mergeCell ref="N33:AE34"/>
    <mergeCell ref="O23:U23"/>
    <mergeCell ref="O25:U25"/>
    <mergeCell ref="W42:AF42"/>
    <mergeCell ref="W43:AF43"/>
    <mergeCell ref="B41:B46"/>
    <mergeCell ref="C41:F41"/>
    <mergeCell ref="G41:P41"/>
    <mergeCell ref="R41:R46"/>
    <mergeCell ref="S41:V41"/>
    <mergeCell ref="C44:F44"/>
    <mergeCell ref="G44:P44"/>
    <mergeCell ref="C42:F42"/>
    <mergeCell ref="G42:P42"/>
    <mergeCell ref="S42:V42"/>
    <mergeCell ref="C46:F46"/>
    <mergeCell ref="G46:P46"/>
    <mergeCell ref="S46:V46"/>
    <mergeCell ref="C43:F43"/>
    <mergeCell ref="G43:P43"/>
    <mergeCell ref="S43:V43"/>
    <mergeCell ref="W46:AF46"/>
    <mergeCell ref="N22:AE22"/>
    <mergeCell ref="O24:U24"/>
    <mergeCell ref="N26:AE26"/>
    <mergeCell ref="N27:AE27"/>
    <mergeCell ref="N28:AE28"/>
    <mergeCell ref="S44:V44"/>
    <mergeCell ref="W44:AF44"/>
    <mergeCell ref="G45:P45"/>
    <mergeCell ref="S45:V45"/>
    <mergeCell ref="W45:AF45"/>
    <mergeCell ref="W41:AF41"/>
    <mergeCell ref="N32:V32"/>
    <mergeCell ref="N29:O29"/>
    <mergeCell ref="N30:O30"/>
    <mergeCell ref="N31:AE31"/>
  </mergeCells>
  <phoneticPr fontId="5"/>
  <dataValidations count="1">
    <dataValidation imeMode="off" allowBlank="1" showInputMessage="1" showErrorMessage="1" sqref="D17" xr:uid="{00000000-0002-0000-1300-000000000000}"/>
  </dataValidations>
  <pageMargins left="0.70866141732283472" right="0.70866141732283472" top="0.74803149606299213" bottom="0.74803149606299213" header="0.31496062992125984" footer="0.31496062992125984"/>
  <pageSetup paperSize="9" scale="95"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Y47"/>
  <sheetViews>
    <sheetView showZeros="0" view="pageBreakPreview" topLeftCell="A13" zoomScale="85" zoomScaleNormal="100" zoomScaleSheetLayoutView="85" workbookViewId="0">
      <selection activeCell="W38" sqref="W38:AF43"/>
    </sheetView>
  </sheetViews>
  <sheetFormatPr defaultColWidth="9" defaultRowHeight="18" customHeight="1"/>
  <cols>
    <col min="1" max="32" width="2.77734375" style="15" customWidth="1"/>
    <col min="33" max="34" width="2.77734375" style="2" customWidth="1"/>
    <col min="35" max="72" width="2.44140625" style="2" customWidth="1"/>
    <col min="73" max="16384" width="9" style="2"/>
  </cols>
  <sheetData>
    <row r="1" spans="1:34" ht="18" customHeight="1">
      <c r="A1" s="1" t="s">
        <v>14</v>
      </c>
    </row>
    <row r="2" spans="1:34" ht="18" customHeight="1">
      <c r="X2" s="287"/>
      <c r="Y2" s="287"/>
      <c r="Z2" s="287"/>
      <c r="AA2" s="287"/>
      <c r="AB2" s="287"/>
      <c r="AC2" s="287"/>
      <c r="AD2" s="287"/>
      <c r="AE2" s="287"/>
      <c r="AF2" s="287"/>
      <c r="AG2" s="23"/>
    </row>
    <row r="3" spans="1:34" ht="18" customHeight="1">
      <c r="W3" s="31"/>
      <c r="X3" s="288" t="s">
        <v>547</v>
      </c>
      <c r="Y3" s="288"/>
      <c r="Z3" s="288"/>
      <c r="AA3" s="288"/>
      <c r="AB3" s="288"/>
      <c r="AC3" s="288"/>
      <c r="AD3" s="288"/>
      <c r="AE3" s="288"/>
      <c r="AF3" s="288"/>
      <c r="AG3" s="23" t="s">
        <v>169</v>
      </c>
    </row>
    <row r="4" spans="1:34" ht="18" customHeight="1">
      <c r="W4" s="31"/>
      <c r="X4" s="31"/>
      <c r="Y4" s="31"/>
      <c r="Z4" s="31"/>
      <c r="AA4" s="31"/>
      <c r="AB4" s="31"/>
      <c r="AC4" s="31"/>
      <c r="AD4" s="31"/>
      <c r="AE4" s="31"/>
      <c r="AF4" s="31"/>
      <c r="AG4" s="23"/>
    </row>
    <row r="5" spans="1:34" s="3" customFormat="1" ht="18" customHeight="1">
      <c r="A5" s="15" t="s">
        <v>32</v>
      </c>
      <c r="B5" s="15"/>
      <c r="C5" s="15"/>
      <c r="D5" s="15"/>
      <c r="E5" s="15"/>
      <c r="F5" s="15"/>
      <c r="G5" s="15"/>
      <c r="H5" s="15"/>
      <c r="I5" s="15"/>
      <c r="J5" s="15"/>
      <c r="K5" s="15"/>
      <c r="L5" s="15"/>
      <c r="M5" s="15"/>
      <c r="N5" s="15"/>
      <c r="O5" s="15"/>
      <c r="P5" s="15"/>
      <c r="Q5" s="15"/>
      <c r="R5" s="15"/>
      <c r="S5" s="15"/>
      <c r="T5" s="15"/>
      <c r="U5" s="15"/>
      <c r="V5" s="15"/>
      <c r="W5" s="31"/>
      <c r="X5" s="31"/>
      <c r="Y5" s="31"/>
      <c r="Z5" s="31"/>
      <c r="AA5" s="31"/>
      <c r="AB5" s="31"/>
      <c r="AC5" s="31"/>
      <c r="AD5" s="31"/>
      <c r="AE5" s="31"/>
      <c r="AF5" s="31"/>
      <c r="AG5" s="23"/>
    </row>
    <row r="6" spans="1:34" ht="18" customHeight="1">
      <c r="W6" s="31"/>
      <c r="X6" s="31"/>
      <c r="Y6" s="31"/>
      <c r="Z6" s="31"/>
      <c r="AA6" s="31"/>
      <c r="AB6" s="31"/>
      <c r="AC6" s="31"/>
      <c r="AD6" s="31"/>
      <c r="AE6" s="31"/>
      <c r="AF6" s="31"/>
      <c r="AG6" s="23"/>
    </row>
    <row r="7" spans="1:34" s="3" customFormat="1" ht="18" customHeight="1">
      <c r="A7" s="15"/>
      <c r="B7" s="15"/>
      <c r="C7" s="15"/>
      <c r="D7" s="15"/>
      <c r="E7" s="15"/>
      <c r="F7" s="15"/>
      <c r="G7" s="15"/>
      <c r="H7" s="15"/>
      <c r="I7" s="15"/>
      <c r="J7" s="15"/>
      <c r="K7" s="15"/>
      <c r="L7" s="15"/>
      <c r="M7" s="15"/>
      <c r="N7" s="15"/>
      <c r="O7" s="15"/>
      <c r="P7" s="15"/>
      <c r="Q7" s="15"/>
      <c r="R7" s="15"/>
      <c r="S7" s="15"/>
      <c r="T7" s="15"/>
      <c r="V7" s="15" t="s">
        <v>34</v>
      </c>
      <c r="W7" s="15"/>
      <c r="X7" s="290"/>
      <c r="Y7" s="290"/>
      <c r="Z7" s="290"/>
      <c r="AA7" s="290"/>
      <c r="AB7" s="290"/>
      <c r="AC7" s="290"/>
      <c r="AD7" s="290"/>
      <c r="AE7" s="31" t="s">
        <v>35</v>
      </c>
      <c r="AF7" s="31"/>
      <c r="AG7" s="39" t="s">
        <v>55</v>
      </c>
    </row>
    <row r="8" spans="1:34" s="3" customFormat="1" ht="18" customHeight="1">
      <c r="A8" s="15"/>
      <c r="B8" s="15"/>
      <c r="C8" s="15"/>
      <c r="D8" s="15"/>
      <c r="E8" s="15"/>
      <c r="F8" s="15"/>
      <c r="G8" s="15"/>
      <c r="H8" s="15"/>
      <c r="I8" s="15"/>
      <c r="J8" s="15"/>
      <c r="K8" s="15"/>
      <c r="L8" s="15"/>
      <c r="M8" s="15"/>
      <c r="N8" s="15"/>
      <c r="O8" s="289" t="s">
        <v>0</v>
      </c>
      <c r="P8" s="289"/>
      <c r="Q8" s="289"/>
      <c r="R8" s="289"/>
      <c r="S8" s="289"/>
      <c r="T8" s="289"/>
      <c r="V8" s="291"/>
      <c r="W8" s="291"/>
      <c r="X8" s="291"/>
      <c r="Y8" s="291"/>
      <c r="Z8" s="291"/>
      <c r="AA8" s="291"/>
      <c r="AB8" s="291"/>
      <c r="AC8" s="291"/>
      <c r="AD8" s="291"/>
      <c r="AE8" s="291"/>
      <c r="AF8" s="291"/>
      <c r="AG8" s="39" t="s">
        <v>54</v>
      </c>
    </row>
    <row r="9" spans="1:34" s="3" customFormat="1" ht="18" customHeight="1">
      <c r="A9" s="15"/>
      <c r="B9" s="15"/>
      <c r="C9" s="15"/>
      <c r="D9" s="15"/>
      <c r="E9" s="15"/>
      <c r="F9" s="15"/>
      <c r="G9" s="15"/>
      <c r="H9" s="15"/>
      <c r="I9" s="15"/>
      <c r="J9" s="15"/>
      <c r="K9" s="15"/>
      <c r="L9" s="15"/>
      <c r="M9" s="15"/>
      <c r="N9" s="15"/>
      <c r="O9" s="289" t="s">
        <v>1</v>
      </c>
      <c r="P9" s="289"/>
      <c r="Q9" s="289"/>
      <c r="R9" s="289"/>
      <c r="S9" s="289"/>
      <c r="T9" s="289"/>
      <c r="V9" s="291"/>
      <c r="W9" s="291"/>
      <c r="X9" s="291"/>
      <c r="Y9" s="291"/>
      <c r="Z9" s="291"/>
      <c r="AA9" s="291"/>
      <c r="AB9" s="291"/>
      <c r="AC9" s="291"/>
      <c r="AD9" s="291"/>
      <c r="AE9" s="291"/>
      <c r="AF9" s="291"/>
      <c r="AG9" s="39" t="s">
        <v>56</v>
      </c>
    </row>
    <row r="10" spans="1:34" s="3" customFormat="1" ht="18" customHeight="1">
      <c r="A10" s="15"/>
      <c r="B10" s="15"/>
      <c r="C10" s="15"/>
      <c r="D10" s="15"/>
      <c r="E10" s="15"/>
      <c r="F10" s="15"/>
      <c r="G10" s="15"/>
      <c r="H10" s="15"/>
      <c r="I10" s="15"/>
      <c r="J10" s="15"/>
      <c r="K10" s="15"/>
      <c r="L10" s="15"/>
      <c r="M10" s="15"/>
      <c r="N10" s="15"/>
      <c r="O10" s="289" t="s">
        <v>2</v>
      </c>
      <c r="P10" s="289"/>
      <c r="Q10" s="289"/>
      <c r="R10" s="289"/>
      <c r="S10" s="289"/>
      <c r="T10" s="289"/>
      <c r="V10" s="291"/>
      <c r="W10" s="291"/>
      <c r="X10" s="291"/>
      <c r="Y10" s="291"/>
      <c r="Z10" s="291"/>
      <c r="AA10" s="291"/>
      <c r="AB10" s="291"/>
      <c r="AC10" s="291"/>
      <c r="AD10" s="291"/>
      <c r="AE10" s="291"/>
      <c r="AF10" s="291"/>
      <c r="AG10" s="39" t="s">
        <v>53</v>
      </c>
    </row>
    <row r="11" spans="1:34" s="3" customFormat="1" ht="18" customHeight="1">
      <c r="A11" s="15"/>
      <c r="B11" s="15"/>
      <c r="C11" s="15"/>
      <c r="D11" s="15"/>
      <c r="E11" s="15"/>
      <c r="F11" s="15"/>
      <c r="G11" s="15"/>
      <c r="H11" s="15"/>
      <c r="I11" s="15"/>
      <c r="J11" s="15"/>
      <c r="K11" s="15"/>
      <c r="L11" s="15"/>
      <c r="M11" s="15"/>
      <c r="N11" s="15"/>
      <c r="O11" s="16"/>
      <c r="P11" s="16"/>
      <c r="Q11" s="16"/>
      <c r="R11" s="16"/>
      <c r="S11" s="16"/>
      <c r="T11" s="16"/>
      <c r="U11" s="15"/>
      <c r="V11" s="15"/>
      <c r="W11" s="15"/>
      <c r="X11" s="15"/>
      <c r="Y11" s="15"/>
      <c r="Z11" s="15"/>
      <c r="AA11" s="15"/>
      <c r="AB11" s="15"/>
      <c r="AC11" s="14"/>
      <c r="AD11" s="15"/>
      <c r="AE11" s="15"/>
      <c r="AF11" s="15"/>
      <c r="AG11" s="23" t="s">
        <v>57</v>
      </c>
    </row>
    <row r="12" spans="1:34" ht="18" customHeight="1">
      <c r="B12" s="27"/>
      <c r="C12" s="27"/>
      <c r="E12" s="26" t="s">
        <v>36</v>
      </c>
      <c r="F12" s="103">
        <v>5</v>
      </c>
      <c r="G12" s="30" t="s">
        <v>50</v>
      </c>
      <c r="H12" s="30"/>
      <c r="I12" s="284" t="str">
        <f>様式一覧!B2</f>
        <v>石川県高齢者施設等省エネ投資支援事業費補助金</v>
      </c>
      <c r="J12" s="284"/>
      <c r="K12" s="284"/>
      <c r="L12" s="284"/>
      <c r="M12" s="284"/>
      <c r="N12" s="284"/>
      <c r="O12" s="284"/>
      <c r="P12" s="284"/>
      <c r="Q12" s="284"/>
      <c r="R12" s="284"/>
      <c r="S12" s="284"/>
      <c r="T12" s="284"/>
      <c r="U12" s="284"/>
      <c r="V12" s="284"/>
      <c r="W12" s="284"/>
      <c r="X12" s="284"/>
      <c r="Y12" s="284"/>
      <c r="Z12" s="284"/>
      <c r="AA12" s="284"/>
      <c r="AB12" s="284"/>
      <c r="AC12" s="284"/>
      <c r="AD12" s="27"/>
      <c r="AE12" s="27"/>
      <c r="AF12" s="27"/>
      <c r="AG12" s="23" t="s">
        <v>197</v>
      </c>
      <c r="AH12" s="4"/>
    </row>
    <row r="13" spans="1:34" s="3" customFormat="1" ht="18" customHeight="1">
      <c r="A13" s="27"/>
      <c r="B13" s="27"/>
      <c r="C13" s="27"/>
      <c r="D13" s="37"/>
      <c r="E13" s="37"/>
      <c r="F13" s="37"/>
      <c r="G13" s="37"/>
      <c r="H13" s="37"/>
      <c r="I13" s="37"/>
      <c r="J13" s="37"/>
      <c r="K13" s="37"/>
      <c r="L13" s="37"/>
      <c r="M13" s="37"/>
      <c r="O13" s="37"/>
      <c r="P13" s="38" t="s">
        <v>51</v>
      </c>
      <c r="Q13" s="37"/>
      <c r="R13" s="37"/>
      <c r="S13" s="37"/>
      <c r="T13" s="37"/>
      <c r="U13" s="37"/>
      <c r="V13" s="37"/>
      <c r="W13" s="37"/>
      <c r="X13" s="37"/>
      <c r="Y13" s="37"/>
      <c r="Z13" s="37"/>
      <c r="AA13" s="37"/>
      <c r="AB13" s="37"/>
      <c r="AC13" s="27"/>
      <c r="AD13" s="27"/>
      <c r="AE13" s="27"/>
      <c r="AF13" s="27"/>
      <c r="AG13" s="23"/>
      <c r="AH13" s="9"/>
    </row>
    <row r="14" spans="1:34" ht="18" customHeight="1">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24"/>
      <c r="AH14" s="4"/>
    </row>
    <row r="15" spans="1:34" ht="18" customHeight="1">
      <c r="A15" s="28"/>
      <c r="B15" s="285" t="str">
        <f>"標記について、"&amp;様式一覧!B2&amp;"交付要綱の規定"</f>
        <v>標記について、石川県高齢者施設等省エネ投資支援事業費補助金交付要綱の規定</v>
      </c>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3"/>
    </row>
    <row r="16" spans="1:34" ht="18" customHeight="1">
      <c r="A16" s="28" t="s">
        <v>58</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3"/>
    </row>
    <row r="18" spans="1:51" s="13" customFormat="1" ht="18" customHeight="1">
      <c r="A18" s="55"/>
      <c r="B18" s="30"/>
      <c r="C18" s="30"/>
      <c r="D18" s="30"/>
      <c r="E18" s="30"/>
      <c r="F18" s="30"/>
      <c r="G18" s="30"/>
      <c r="H18" s="30"/>
      <c r="I18" s="30"/>
      <c r="J18" s="30"/>
      <c r="K18" s="30"/>
      <c r="L18" s="30"/>
      <c r="M18" s="30"/>
      <c r="N18" s="30"/>
      <c r="O18" s="30"/>
      <c r="P18" s="30" t="s">
        <v>3</v>
      </c>
      <c r="Q18" s="30"/>
      <c r="R18" s="30"/>
      <c r="S18" s="30"/>
      <c r="T18" s="30"/>
      <c r="U18" s="30"/>
      <c r="V18" s="30"/>
      <c r="W18" s="30"/>
      <c r="X18" s="30"/>
      <c r="Y18" s="30"/>
      <c r="Z18" s="30"/>
      <c r="AA18" s="30"/>
      <c r="AB18" s="30"/>
      <c r="AC18" s="30"/>
      <c r="AD18" s="30"/>
      <c r="AE18" s="30"/>
      <c r="AF18" s="30"/>
      <c r="AG18" s="30"/>
      <c r="AH18" s="55"/>
      <c r="AI18" s="55"/>
    </row>
    <row r="20" spans="1:51" ht="18" customHeight="1">
      <c r="B20" s="15" t="s">
        <v>59</v>
      </c>
      <c r="N20" s="26" t="s">
        <v>60</v>
      </c>
      <c r="O20" s="286">
        <f>'1-1)所要額調書'!P38</f>
        <v>0</v>
      </c>
      <c r="P20" s="286"/>
      <c r="Q20" s="286"/>
      <c r="R20" s="286"/>
      <c r="S20" s="286"/>
      <c r="T20" s="286"/>
      <c r="U20" s="286"/>
      <c r="V20" s="30" t="s">
        <v>61</v>
      </c>
      <c r="W20" s="39"/>
      <c r="X20" s="39"/>
      <c r="Y20" s="39"/>
      <c r="Z20" s="39"/>
      <c r="AA20" s="39"/>
      <c r="AB20" s="39"/>
      <c r="AC20" s="39"/>
      <c r="AD20" s="39"/>
      <c r="AE20" s="39"/>
      <c r="AG20" s="55" t="s">
        <v>294</v>
      </c>
    </row>
    <row r="21" spans="1:51" ht="18" customHeight="1">
      <c r="N21" s="39"/>
      <c r="O21" s="39"/>
      <c r="P21" s="39"/>
      <c r="Q21" s="39"/>
      <c r="R21" s="39"/>
      <c r="S21" s="39"/>
      <c r="T21" s="39"/>
      <c r="U21" s="39"/>
      <c r="V21" s="39"/>
      <c r="W21" s="39"/>
      <c r="X21" s="39"/>
      <c r="Y21" s="39"/>
      <c r="Z21" s="39"/>
      <c r="AA21" s="39"/>
      <c r="AB21" s="39"/>
      <c r="AC21" s="39"/>
      <c r="AD21" s="39"/>
      <c r="AE21" s="39"/>
    </row>
    <row r="22" spans="1:51" ht="18" customHeight="1">
      <c r="B22" s="42" t="s">
        <v>220</v>
      </c>
      <c r="N22" s="15" t="s">
        <v>131</v>
      </c>
      <c r="AY22" s="42"/>
    </row>
    <row r="23" spans="1:51" ht="18" customHeight="1">
      <c r="AY23" s="42"/>
    </row>
    <row r="24" spans="1:51" ht="18" customHeight="1">
      <c r="B24" s="15" t="s">
        <v>221</v>
      </c>
      <c r="N24" s="42" t="s">
        <v>132</v>
      </c>
      <c r="AY24" s="42"/>
    </row>
    <row r="25" spans="1:51" ht="18" customHeight="1">
      <c r="N25" s="42"/>
      <c r="O25" s="42"/>
      <c r="P25" s="42"/>
      <c r="Q25" s="42"/>
      <c r="R25" s="42"/>
      <c r="S25" s="42"/>
      <c r="T25" s="42"/>
      <c r="U25" s="42"/>
      <c r="V25" s="42"/>
      <c r="W25" s="42"/>
      <c r="X25" s="42"/>
      <c r="Y25" s="42"/>
      <c r="Z25" s="42"/>
      <c r="AA25" s="42"/>
      <c r="AY25" s="42"/>
    </row>
    <row r="26" spans="1:51" ht="18" customHeight="1">
      <c r="B26" s="15" t="s">
        <v>133</v>
      </c>
      <c r="O26" s="42"/>
      <c r="P26" s="42"/>
      <c r="Q26" s="42"/>
      <c r="R26" s="42"/>
      <c r="S26" s="42"/>
      <c r="T26" s="42"/>
      <c r="U26" s="42"/>
      <c r="V26" s="42"/>
      <c r="W26" s="42"/>
      <c r="X26" s="42"/>
      <c r="Y26" s="42"/>
      <c r="Z26" s="42"/>
      <c r="AA26" s="42"/>
      <c r="AG26" s="23"/>
      <c r="AY26" s="42"/>
    </row>
    <row r="27" spans="1:51" ht="18" customHeight="1">
      <c r="C27" s="100" t="s">
        <v>148</v>
      </c>
      <c r="F27" s="42" t="s">
        <v>146</v>
      </c>
      <c r="N27" s="2"/>
      <c r="O27" s="42"/>
      <c r="P27" s="42"/>
      <c r="Q27" s="42"/>
      <c r="R27" s="42"/>
      <c r="S27" s="42"/>
      <c r="T27" s="42"/>
      <c r="U27" s="42"/>
      <c r="V27" s="42"/>
      <c r="W27" s="42"/>
      <c r="X27" s="42"/>
      <c r="Y27" s="42"/>
      <c r="Z27" s="42"/>
      <c r="AA27" s="42"/>
      <c r="AG27" s="23"/>
      <c r="AY27" s="42"/>
    </row>
    <row r="28" spans="1:51" s="42" customFormat="1" ht="18" customHeight="1">
      <c r="C28" s="100" t="s">
        <v>149</v>
      </c>
      <c r="F28" s="42" t="s">
        <v>230</v>
      </c>
      <c r="AG28" s="42" t="s">
        <v>536</v>
      </c>
    </row>
    <row r="29" spans="1:51" ht="18" customHeight="1">
      <c r="C29" s="100" t="s">
        <v>150</v>
      </c>
      <c r="F29" s="42" t="s">
        <v>361</v>
      </c>
      <c r="N29" s="2"/>
      <c r="O29" s="42"/>
      <c r="P29" s="42"/>
      <c r="Q29" s="42"/>
      <c r="R29" s="42"/>
      <c r="S29" s="42"/>
      <c r="T29" s="42"/>
      <c r="U29" s="42"/>
      <c r="V29" s="42"/>
      <c r="W29" s="42"/>
      <c r="X29" s="42"/>
      <c r="Y29" s="42"/>
      <c r="Z29" s="42"/>
      <c r="AA29" s="42"/>
      <c r="AY29" s="42"/>
    </row>
    <row r="30" spans="1:51" s="42" customFormat="1" ht="18" customHeight="1">
      <c r="F30" s="42" t="s">
        <v>152</v>
      </c>
    </row>
    <row r="31" spans="1:51" s="42" customFormat="1" ht="18" customHeight="1">
      <c r="C31" s="100" t="s">
        <v>151</v>
      </c>
      <c r="F31" s="42" t="s">
        <v>147</v>
      </c>
    </row>
    <row r="32" spans="1:51" s="10" customFormat="1" ht="18" customHeight="1">
      <c r="A32" s="15"/>
      <c r="B32" s="15"/>
      <c r="C32" s="15"/>
      <c r="D32" s="15"/>
      <c r="E32" s="15"/>
      <c r="F32" s="42" t="s">
        <v>153</v>
      </c>
      <c r="G32" s="15"/>
      <c r="H32" s="15"/>
      <c r="I32" s="15"/>
      <c r="J32" s="15"/>
      <c r="K32" s="15"/>
      <c r="L32" s="15"/>
      <c r="M32" s="15"/>
      <c r="O32" s="42"/>
      <c r="P32" s="42"/>
      <c r="Q32" s="42"/>
      <c r="R32" s="42"/>
      <c r="S32" s="42"/>
      <c r="T32" s="42"/>
      <c r="U32" s="42"/>
      <c r="V32" s="42"/>
      <c r="W32" s="42"/>
      <c r="X32" s="42"/>
      <c r="Y32" s="42"/>
      <c r="Z32" s="42"/>
      <c r="AA32" s="42"/>
      <c r="AB32" s="15"/>
      <c r="AC32" s="15"/>
      <c r="AD32" s="15"/>
      <c r="AE32" s="15"/>
      <c r="AF32" s="15"/>
      <c r="AY32" s="42"/>
    </row>
    <row r="33" spans="1:51" s="10" customFormat="1" ht="18" customHeight="1">
      <c r="A33" s="15"/>
      <c r="B33" s="15"/>
      <c r="C33" s="15"/>
      <c r="D33" s="15"/>
      <c r="E33" s="15"/>
      <c r="F33" s="42"/>
      <c r="G33" s="15"/>
      <c r="H33" s="15"/>
      <c r="I33" s="15"/>
      <c r="J33" s="15"/>
      <c r="K33" s="15"/>
      <c r="L33" s="15"/>
      <c r="M33" s="15"/>
      <c r="O33" s="15"/>
      <c r="P33" s="15"/>
      <c r="Q33" s="15"/>
      <c r="R33" s="15"/>
      <c r="S33" s="15"/>
      <c r="T33" s="15"/>
      <c r="U33" s="15"/>
      <c r="V33" s="15"/>
      <c r="W33" s="15"/>
      <c r="X33" s="15"/>
      <c r="Y33" s="15"/>
      <c r="Z33" s="15"/>
      <c r="AA33" s="15"/>
      <c r="AB33" s="15"/>
      <c r="AC33" s="15"/>
      <c r="AD33" s="15"/>
      <c r="AE33" s="15"/>
      <c r="AF33" s="15"/>
      <c r="AY33" s="42"/>
    </row>
    <row r="34" spans="1:51" s="55" customFormat="1" ht="18" customHeight="1">
      <c r="B34" s="55" t="s">
        <v>182</v>
      </c>
      <c r="N34" s="283" t="s">
        <v>547</v>
      </c>
      <c r="O34" s="283"/>
      <c r="P34" s="283"/>
      <c r="Q34" s="283"/>
      <c r="R34" s="283"/>
      <c r="S34" s="283"/>
      <c r="T34" s="283"/>
      <c r="U34" s="283"/>
      <c r="V34" s="283"/>
      <c r="AG34" s="55" t="s">
        <v>184</v>
      </c>
    </row>
    <row r="35" spans="1:51" s="55" customFormat="1" ht="18" customHeight="1">
      <c r="N35" s="60"/>
      <c r="O35" s="60"/>
      <c r="P35" s="60"/>
      <c r="Q35" s="60"/>
      <c r="R35" s="60"/>
      <c r="S35" s="60"/>
      <c r="T35" s="60"/>
      <c r="U35" s="60"/>
      <c r="V35" s="60"/>
      <c r="AG35" s="55" t="s">
        <v>185</v>
      </c>
    </row>
    <row r="36" spans="1:51" s="23" customFormat="1" ht="18" customHeight="1">
      <c r="B36" s="55" t="s">
        <v>183</v>
      </c>
      <c r="N36" s="283" t="s">
        <v>547</v>
      </c>
      <c r="O36" s="283"/>
      <c r="P36" s="283"/>
      <c r="Q36" s="283"/>
      <c r="R36" s="283"/>
      <c r="S36" s="283"/>
      <c r="T36" s="283"/>
      <c r="U36" s="283"/>
      <c r="V36" s="283"/>
      <c r="W36" s="33"/>
      <c r="X36" s="33"/>
      <c r="Y36" s="33"/>
      <c r="Z36" s="33"/>
      <c r="AA36" s="33"/>
      <c r="AB36" s="33"/>
      <c r="AC36" s="33"/>
      <c r="AD36" s="33"/>
      <c r="AE36" s="33"/>
      <c r="AG36" s="55" t="s">
        <v>231</v>
      </c>
      <c r="AY36" s="42"/>
    </row>
    <row r="37" spans="1:51" s="10" customFormat="1" ht="18" customHeight="1">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0" t="s">
        <v>236</v>
      </c>
      <c r="AY37" s="42"/>
    </row>
    <row r="38" spans="1:51" ht="18" customHeight="1">
      <c r="B38" s="292" t="s">
        <v>30</v>
      </c>
      <c r="C38" s="298" t="s">
        <v>25</v>
      </c>
      <c r="D38" s="298"/>
      <c r="E38" s="298"/>
      <c r="F38" s="298"/>
      <c r="G38" s="295"/>
      <c r="H38" s="296"/>
      <c r="I38" s="296"/>
      <c r="J38" s="296"/>
      <c r="K38" s="296"/>
      <c r="L38" s="296"/>
      <c r="M38" s="296"/>
      <c r="N38" s="296"/>
      <c r="O38" s="296"/>
      <c r="P38" s="297"/>
      <c r="R38" s="292" t="s">
        <v>31</v>
      </c>
      <c r="S38" s="298" t="s">
        <v>25</v>
      </c>
      <c r="T38" s="298"/>
      <c r="U38" s="298"/>
      <c r="V38" s="298"/>
      <c r="W38" s="295"/>
      <c r="X38" s="296"/>
      <c r="Y38" s="296"/>
      <c r="Z38" s="296"/>
      <c r="AA38" s="296"/>
      <c r="AB38" s="296"/>
      <c r="AC38" s="296"/>
      <c r="AD38" s="296"/>
      <c r="AE38" s="296"/>
      <c r="AF38" s="297"/>
      <c r="AG38" s="42" t="s">
        <v>38</v>
      </c>
      <c r="AH38" s="42"/>
      <c r="AI38" s="42"/>
      <c r="AJ38" s="42"/>
      <c r="AY38" s="42"/>
    </row>
    <row r="39" spans="1:51" s="8" customFormat="1" ht="18" customHeight="1">
      <c r="A39" s="15"/>
      <c r="B39" s="293"/>
      <c r="C39" s="299" t="s">
        <v>20</v>
      </c>
      <c r="D39" s="300"/>
      <c r="E39" s="300"/>
      <c r="F39" s="301"/>
      <c r="G39" s="295"/>
      <c r="H39" s="296"/>
      <c r="I39" s="296"/>
      <c r="J39" s="296"/>
      <c r="K39" s="296"/>
      <c r="L39" s="296"/>
      <c r="M39" s="296"/>
      <c r="N39" s="296"/>
      <c r="O39" s="296"/>
      <c r="P39" s="297"/>
      <c r="Q39" s="15"/>
      <c r="R39" s="293"/>
      <c r="S39" s="299" t="s">
        <v>24</v>
      </c>
      <c r="T39" s="300"/>
      <c r="U39" s="300"/>
      <c r="V39" s="301"/>
      <c r="W39" s="295"/>
      <c r="X39" s="296"/>
      <c r="Y39" s="296"/>
      <c r="Z39" s="296"/>
      <c r="AA39" s="296"/>
      <c r="AB39" s="296"/>
      <c r="AC39" s="296"/>
      <c r="AD39" s="296"/>
      <c r="AE39" s="296"/>
      <c r="AF39" s="297"/>
      <c r="AG39" s="42" t="s">
        <v>38</v>
      </c>
      <c r="AH39" s="42"/>
      <c r="AI39" s="42"/>
      <c r="AJ39" s="42"/>
      <c r="AY39" s="42"/>
    </row>
    <row r="40" spans="1:51" ht="18" customHeight="1">
      <c r="B40" s="293"/>
      <c r="C40" s="298" t="s">
        <v>26</v>
      </c>
      <c r="D40" s="298"/>
      <c r="E40" s="298"/>
      <c r="F40" s="298"/>
      <c r="G40" s="295"/>
      <c r="H40" s="296"/>
      <c r="I40" s="296"/>
      <c r="J40" s="296"/>
      <c r="K40" s="296"/>
      <c r="L40" s="296"/>
      <c r="M40" s="296"/>
      <c r="N40" s="296"/>
      <c r="O40" s="296"/>
      <c r="P40" s="297"/>
      <c r="R40" s="293"/>
      <c r="S40" s="298" t="s">
        <v>26</v>
      </c>
      <c r="T40" s="298"/>
      <c r="U40" s="298"/>
      <c r="V40" s="298"/>
      <c r="W40" s="295"/>
      <c r="X40" s="296"/>
      <c r="Y40" s="296"/>
      <c r="Z40" s="296"/>
      <c r="AA40" s="296"/>
      <c r="AB40" s="296"/>
      <c r="AC40" s="296"/>
      <c r="AD40" s="296"/>
      <c r="AE40" s="296"/>
      <c r="AF40" s="297"/>
      <c r="AG40" s="42" t="s">
        <v>38</v>
      </c>
      <c r="AH40" s="42"/>
      <c r="AI40" s="42"/>
      <c r="AJ40" s="42"/>
      <c r="AY40" s="42"/>
    </row>
    <row r="41" spans="1:51" ht="18" customHeight="1">
      <c r="B41" s="293"/>
      <c r="C41" s="298" t="s">
        <v>21</v>
      </c>
      <c r="D41" s="298"/>
      <c r="E41" s="298"/>
      <c r="F41" s="298"/>
      <c r="G41" s="295"/>
      <c r="H41" s="296"/>
      <c r="I41" s="296"/>
      <c r="J41" s="296"/>
      <c r="K41" s="296"/>
      <c r="L41" s="296"/>
      <c r="M41" s="296"/>
      <c r="N41" s="296"/>
      <c r="O41" s="296"/>
      <c r="P41" s="297"/>
      <c r="R41" s="293"/>
      <c r="S41" s="298" t="s">
        <v>21</v>
      </c>
      <c r="T41" s="298"/>
      <c r="U41" s="298"/>
      <c r="V41" s="298"/>
      <c r="W41" s="295"/>
      <c r="X41" s="296"/>
      <c r="Y41" s="296"/>
      <c r="Z41" s="296"/>
      <c r="AA41" s="296"/>
      <c r="AB41" s="296"/>
      <c r="AC41" s="296"/>
      <c r="AD41" s="296"/>
      <c r="AE41" s="296"/>
      <c r="AF41" s="297"/>
      <c r="AG41" s="42" t="s">
        <v>38</v>
      </c>
      <c r="AH41" s="42"/>
      <c r="AI41" s="42"/>
      <c r="AJ41" s="42"/>
      <c r="AY41" s="42"/>
    </row>
    <row r="42" spans="1:51" s="8" customFormat="1" ht="18" customHeight="1">
      <c r="A42" s="15"/>
      <c r="B42" s="293"/>
      <c r="C42" s="298" t="s">
        <v>23</v>
      </c>
      <c r="D42" s="298"/>
      <c r="E42" s="298"/>
      <c r="F42" s="298"/>
      <c r="G42" s="295"/>
      <c r="H42" s="296"/>
      <c r="I42" s="296"/>
      <c r="J42" s="296"/>
      <c r="K42" s="296"/>
      <c r="L42" s="296"/>
      <c r="M42" s="296"/>
      <c r="N42" s="296"/>
      <c r="O42" s="296"/>
      <c r="P42" s="297"/>
      <c r="Q42" s="15"/>
      <c r="R42" s="293"/>
      <c r="S42" s="298" t="s">
        <v>23</v>
      </c>
      <c r="T42" s="298"/>
      <c r="U42" s="298"/>
      <c r="V42" s="298"/>
      <c r="W42" s="295"/>
      <c r="X42" s="296"/>
      <c r="Y42" s="296"/>
      <c r="Z42" s="296"/>
      <c r="AA42" s="296"/>
      <c r="AB42" s="296"/>
      <c r="AC42" s="296"/>
      <c r="AD42" s="296"/>
      <c r="AE42" s="296"/>
      <c r="AF42" s="297"/>
      <c r="AG42" s="42" t="s">
        <v>38</v>
      </c>
      <c r="AH42" s="42"/>
      <c r="AI42" s="42"/>
      <c r="AJ42" s="42"/>
      <c r="AY42" s="42"/>
    </row>
    <row r="43" spans="1:51" ht="18" customHeight="1">
      <c r="B43" s="294"/>
      <c r="C43" s="298" t="s">
        <v>22</v>
      </c>
      <c r="D43" s="298"/>
      <c r="E43" s="298"/>
      <c r="F43" s="298"/>
      <c r="G43" s="295"/>
      <c r="H43" s="296"/>
      <c r="I43" s="296"/>
      <c r="J43" s="296"/>
      <c r="K43" s="296"/>
      <c r="L43" s="296"/>
      <c r="M43" s="296"/>
      <c r="N43" s="296"/>
      <c r="O43" s="296"/>
      <c r="P43" s="297"/>
      <c r="R43" s="294"/>
      <c r="S43" s="298" t="s">
        <v>22</v>
      </c>
      <c r="T43" s="298"/>
      <c r="U43" s="298"/>
      <c r="V43" s="298"/>
      <c r="W43" s="295"/>
      <c r="X43" s="296"/>
      <c r="Y43" s="296"/>
      <c r="Z43" s="296"/>
      <c r="AA43" s="296"/>
      <c r="AB43" s="296"/>
      <c r="AC43" s="296"/>
      <c r="AD43" s="296"/>
      <c r="AE43" s="296"/>
      <c r="AF43" s="297"/>
      <c r="AG43" s="42" t="s">
        <v>38</v>
      </c>
      <c r="AH43" s="42"/>
      <c r="AI43" s="42"/>
      <c r="AJ43" s="42"/>
      <c r="AY43" s="42"/>
    </row>
    <row r="44" spans="1:51" ht="18" customHeight="1">
      <c r="AG44" s="42"/>
      <c r="AH44" s="42"/>
      <c r="AI44" s="42"/>
      <c r="AJ44" s="42"/>
    </row>
    <row r="45" spans="1:51" ht="18" customHeight="1">
      <c r="A45" s="15" t="s">
        <v>375</v>
      </c>
      <c r="B45" s="15" t="s">
        <v>376</v>
      </c>
      <c r="C45" s="15" t="s">
        <v>377</v>
      </c>
      <c r="D45" s="15" t="s">
        <v>378</v>
      </c>
      <c r="E45" s="15" t="s">
        <v>379</v>
      </c>
      <c r="F45" s="15" t="s">
        <v>380</v>
      </c>
      <c r="U45" s="15" t="s">
        <v>384</v>
      </c>
      <c r="V45" s="15" t="s">
        <v>65</v>
      </c>
      <c r="W45" s="15" t="s">
        <v>47</v>
      </c>
      <c r="X45" s="15" t="s">
        <v>118</v>
      </c>
      <c r="Y45" s="15" t="s">
        <v>385</v>
      </c>
      <c r="Z45" s="15" t="s">
        <v>386</v>
      </c>
      <c r="AA45" s="15" t="s">
        <v>387</v>
      </c>
      <c r="AB45" s="15" t="s">
        <v>388</v>
      </c>
      <c r="AC45" s="15" t="s">
        <v>389</v>
      </c>
      <c r="AD45" s="15" t="s">
        <v>390</v>
      </c>
      <c r="AE45" s="15" t="s">
        <v>391</v>
      </c>
    </row>
    <row r="46" spans="1:51" ht="18" customHeight="1">
      <c r="A46" s="15" t="e">
        <f>文書番号</f>
        <v>#NAME?</v>
      </c>
      <c r="B46" s="15" t="e">
        <f>交付申請日</f>
        <v>#NAME?</v>
      </c>
      <c r="C46" s="15" t="e">
        <f>申請者</f>
        <v>#NAME?</v>
      </c>
      <c r="D46" s="15" t="e">
        <f>代表者職氏名</f>
        <v>#NAME?</v>
      </c>
      <c r="E46" s="15" t="e">
        <f>着手予定日</f>
        <v>#VALUE!</v>
      </c>
      <c r="F46" s="15" t="e">
        <f>完了予定日</f>
        <v>#VALUE!</v>
      </c>
    </row>
    <row r="47" spans="1:51" ht="18" customHeight="1">
      <c r="A47" s="15" t="s">
        <v>381</v>
      </c>
      <c r="B47" s="15">
        <v>44936</v>
      </c>
      <c r="C47" s="15" t="s">
        <v>382</v>
      </c>
      <c r="D47" s="15" t="s">
        <v>383</v>
      </c>
      <c r="E47" s="15">
        <v>44967</v>
      </c>
      <c r="F47" s="15">
        <v>44988</v>
      </c>
      <c r="U47" s="15" t="s">
        <v>382</v>
      </c>
      <c r="V47" s="15">
        <v>5500000</v>
      </c>
      <c r="W47" s="15">
        <v>5000000</v>
      </c>
      <c r="X47" s="15">
        <v>500000</v>
      </c>
      <c r="Y47" s="15">
        <v>0.1</v>
      </c>
      <c r="Z47" s="15" t="s">
        <v>392</v>
      </c>
      <c r="AA47" s="15" t="s">
        <v>392</v>
      </c>
      <c r="AB47" s="15" t="s">
        <v>393</v>
      </c>
      <c r="AC47" s="15" t="s">
        <v>394</v>
      </c>
      <c r="AD47" s="15" t="s">
        <v>395</v>
      </c>
      <c r="AE47" s="15" t="s">
        <v>396</v>
      </c>
    </row>
  </sheetData>
  <mergeCells count="40">
    <mergeCell ref="R38:R43"/>
    <mergeCell ref="S39:V39"/>
    <mergeCell ref="S43:V43"/>
    <mergeCell ref="S42:V42"/>
    <mergeCell ref="S41:V41"/>
    <mergeCell ref="S40:V40"/>
    <mergeCell ref="S38:V38"/>
    <mergeCell ref="W43:AF43"/>
    <mergeCell ref="W38:AF38"/>
    <mergeCell ref="W39:AF39"/>
    <mergeCell ref="W40:AF40"/>
    <mergeCell ref="W41:AF41"/>
    <mergeCell ref="W42:AF42"/>
    <mergeCell ref="B38:B43"/>
    <mergeCell ref="G38:P38"/>
    <mergeCell ref="G39:P39"/>
    <mergeCell ref="G40:P40"/>
    <mergeCell ref="G41:P41"/>
    <mergeCell ref="G42:P42"/>
    <mergeCell ref="G43:P43"/>
    <mergeCell ref="C41:F41"/>
    <mergeCell ref="C42:F42"/>
    <mergeCell ref="C43:F43"/>
    <mergeCell ref="C38:F38"/>
    <mergeCell ref="C39:F39"/>
    <mergeCell ref="C40:F40"/>
    <mergeCell ref="X2:AF2"/>
    <mergeCell ref="X3:AF3"/>
    <mergeCell ref="O8:T8"/>
    <mergeCell ref="O9:T9"/>
    <mergeCell ref="O10:T10"/>
    <mergeCell ref="X7:AD7"/>
    <mergeCell ref="V8:AF8"/>
    <mergeCell ref="V9:AF9"/>
    <mergeCell ref="V10:AF10"/>
    <mergeCell ref="N34:V34"/>
    <mergeCell ref="N36:V36"/>
    <mergeCell ref="I12:AC12"/>
    <mergeCell ref="B15:AF15"/>
    <mergeCell ref="O20:U20"/>
  </mergeCells>
  <phoneticPr fontId="5"/>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A76"/>
  <sheetViews>
    <sheetView showZeros="0" view="pageBreakPreview" topLeftCell="C1" zoomScale="70" zoomScaleNormal="55" zoomScaleSheetLayoutView="70" workbookViewId="0">
      <selection activeCell="G9" sqref="G9"/>
    </sheetView>
  </sheetViews>
  <sheetFormatPr defaultColWidth="8.88671875" defaultRowHeight="13.2"/>
  <cols>
    <col min="1" max="1" width="6.109375" style="35" customWidth="1"/>
    <col min="2" max="2" width="32.33203125" style="35" customWidth="1"/>
    <col min="3" max="3" width="24.44140625" style="35" customWidth="1"/>
    <col min="4" max="4" width="24.77734375" style="35" customWidth="1"/>
    <col min="5" max="5" width="17.44140625" style="35" customWidth="1"/>
    <col min="6" max="6" width="24.6640625" style="35" customWidth="1"/>
    <col min="7" max="8" width="17.109375" style="35" customWidth="1"/>
    <col min="9" max="9" width="17.21875" style="35" customWidth="1"/>
    <col min="10" max="16" width="17.109375" style="35" customWidth="1"/>
    <col min="17" max="18" width="8.88671875" style="35"/>
    <col min="19" max="21" width="13.88671875" style="116" customWidth="1"/>
    <col min="22" max="23" width="14.21875" style="35" customWidth="1"/>
    <col min="24" max="24" width="13.109375" style="35" customWidth="1"/>
    <col min="25" max="25" width="2.77734375" style="35" customWidth="1"/>
    <col min="26" max="27" width="13.88671875" style="35" customWidth="1"/>
    <col min="28" max="260" width="8.88671875" style="35"/>
    <col min="261" max="261" width="6.109375" style="35" customWidth="1"/>
    <col min="262" max="262" width="14.21875" style="35" customWidth="1"/>
    <col min="263" max="263" width="48.109375" style="35" customWidth="1"/>
    <col min="264" max="264" width="28.33203125" style="35" customWidth="1"/>
    <col min="265" max="265" width="27.109375" style="35" customWidth="1"/>
    <col min="266" max="267" width="17.109375" style="35" customWidth="1"/>
    <col min="268" max="268" width="17.21875" style="35" customWidth="1"/>
    <col min="269" max="272" width="17.109375" style="35" customWidth="1"/>
    <col min="273" max="516" width="8.88671875" style="35"/>
    <col min="517" max="517" width="6.109375" style="35" customWidth="1"/>
    <col min="518" max="518" width="14.21875" style="35" customWidth="1"/>
    <col min="519" max="519" width="48.109375" style="35" customWidth="1"/>
    <col min="520" max="520" width="28.33203125" style="35" customWidth="1"/>
    <col min="521" max="521" width="27.109375" style="35" customWidth="1"/>
    <col min="522" max="523" width="17.109375" style="35" customWidth="1"/>
    <col min="524" max="524" width="17.21875" style="35" customWidth="1"/>
    <col min="525" max="528" width="17.109375" style="35" customWidth="1"/>
    <col min="529" max="772" width="8.88671875" style="35"/>
    <col min="773" max="773" width="6.109375" style="35" customWidth="1"/>
    <col min="774" max="774" width="14.21875" style="35" customWidth="1"/>
    <col min="775" max="775" width="48.109375" style="35" customWidth="1"/>
    <col min="776" max="776" width="28.33203125" style="35" customWidth="1"/>
    <col min="777" max="777" width="27.109375" style="35" customWidth="1"/>
    <col min="778" max="779" width="17.109375" style="35" customWidth="1"/>
    <col min="780" max="780" width="17.21875" style="35" customWidth="1"/>
    <col min="781" max="784" width="17.109375" style="35" customWidth="1"/>
    <col min="785" max="1028" width="8.88671875" style="35"/>
    <col min="1029" max="1029" width="6.109375" style="35" customWidth="1"/>
    <col min="1030" max="1030" width="14.21875" style="35" customWidth="1"/>
    <col min="1031" max="1031" width="48.109375" style="35" customWidth="1"/>
    <col min="1032" max="1032" width="28.33203125" style="35" customWidth="1"/>
    <col min="1033" max="1033" width="27.109375" style="35" customWidth="1"/>
    <col min="1034" max="1035" width="17.109375" style="35" customWidth="1"/>
    <col min="1036" max="1036" width="17.21875" style="35" customWidth="1"/>
    <col min="1037" max="1040" width="17.109375" style="35" customWidth="1"/>
    <col min="1041" max="1284" width="8.88671875" style="35"/>
    <col min="1285" max="1285" width="6.109375" style="35" customWidth="1"/>
    <col min="1286" max="1286" width="14.21875" style="35" customWidth="1"/>
    <col min="1287" max="1287" width="48.109375" style="35" customWidth="1"/>
    <col min="1288" max="1288" width="28.33203125" style="35" customWidth="1"/>
    <col min="1289" max="1289" width="27.109375" style="35" customWidth="1"/>
    <col min="1290" max="1291" width="17.109375" style="35" customWidth="1"/>
    <col min="1292" max="1292" width="17.21875" style="35" customWidth="1"/>
    <col min="1293" max="1296" width="17.109375" style="35" customWidth="1"/>
    <col min="1297" max="1540" width="8.88671875" style="35"/>
    <col min="1541" max="1541" width="6.109375" style="35" customWidth="1"/>
    <col min="1542" max="1542" width="14.21875" style="35" customWidth="1"/>
    <col min="1543" max="1543" width="48.109375" style="35" customWidth="1"/>
    <col min="1544" max="1544" width="28.33203125" style="35" customWidth="1"/>
    <col min="1545" max="1545" width="27.109375" style="35" customWidth="1"/>
    <col min="1546" max="1547" width="17.109375" style="35" customWidth="1"/>
    <col min="1548" max="1548" width="17.21875" style="35" customWidth="1"/>
    <col min="1549" max="1552" width="17.109375" style="35" customWidth="1"/>
    <col min="1553" max="1796" width="8.88671875" style="35"/>
    <col min="1797" max="1797" width="6.109375" style="35" customWidth="1"/>
    <col min="1798" max="1798" width="14.21875" style="35" customWidth="1"/>
    <col min="1799" max="1799" width="48.109375" style="35" customWidth="1"/>
    <col min="1800" max="1800" width="28.33203125" style="35" customWidth="1"/>
    <col min="1801" max="1801" width="27.109375" style="35" customWidth="1"/>
    <col min="1802" max="1803" width="17.109375" style="35" customWidth="1"/>
    <col min="1804" max="1804" width="17.21875" style="35" customWidth="1"/>
    <col min="1805" max="1808" width="17.109375" style="35" customWidth="1"/>
    <col min="1809" max="2052" width="8.88671875" style="35"/>
    <col min="2053" max="2053" width="6.109375" style="35" customWidth="1"/>
    <col min="2054" max="2054" width="14.21875" style="35" customWidth="1"/>
    <col min="2055" max="2055" width="48.109375" style="35" customWidth="1"/>
    <col min="2056" max="2056" width="28.33203125" style="35" customWidth="1"/>
    <col min="2057" max="2057" width="27.109375" style="35" customWidth="1"/>
    <col min="2058" max="2059" width="17.109375" style="35" customWidth="1"/>
    <col min="2060" max="2060" width="17.21875" style="35" customWidth="1"/>
    <col min="2061" max="2064" width="17.109375" style="35" customWidth="1"/>
    <col min="2065" max="2308" width="8.88671875" style="35"/>
    <col min="2309" max="2309" width="6.109375" style="35" customWidth="1"/>
    <col min="2310" max="2310" width="14.21875" style="35" customWidth="1"/>
    <col min="2311" max="2311" width="48.109375" style="35" customWidth="1"/>
    <col min="2312" max="2312" width="28.33203125" style="35" customWidth="1"/>
    <col min="2313" max="2313" width="27.109375" style="35" customWidth="1"/>
    <col min="2314" max="2315" width="17.109375" style="35" customWidth="1"/>
    <col min="2316" max="2316" width="17.21875" style="35" customWidth="1"/>
    <col min="2317" max="2320" width="17.109375" style="35" customWidth="1"/>
    <col min="2321" max="2564" width="8.88671875" style="35"/>
    <col min="2565" max="2565" width="6.109375" style="35" customWidth="1"/>
    <col min="2566" max="2566" width="14.21875" style="35" customWidth="1"/>
    <col min="2567" max="2567" width="48.109375" style="35" customWidth="1"/>
    <col min="2568" max="2568" width="28.33203125" style="35" customWidth="1"/>
    <col min="2569" max="2569" width="27.109375" style="35" customWidth="1"/>
    <col min="2570" max="2571" width="17.109375" style="35" customWidth="1"/>
    <col min="2572" max="2572" width="17.21875" style="35" customWidth="1"/>
    <col min="2573" max="2576" width="17.109375" style="35" customWidth="1"/>
    <col min="2577" max="2820" width="8.88671875" style="35"/>
    <col min="2821" max="2821" width="6.109375" style="35" customWidth="1"/>
    <col min="2822" max="2822" width="14.21875" style="35" customWidth="1"/>
    <col min="2823" max="2823" width="48.109375" style="35" customWidth="1"/>
    <col min="2824" max="2824" width="28.33203125" style="35" customWidth="1"/>
    <col min="2825" max="2825" width="27.109375" style="35" customWidth="1"/>
    <col min="2826" max="2827" width="17.109375" style="35" customWidth="1"/>
    <col min="2828" max="2828" width="17.21875" style="35" customWidth="1"/>
    <col min="2829" max="2832" width="17.109375" style="35" customWidth="1"/>
    <col min="2833" max="3076" width="8.88671875" style="35"/>
    <col min="3077" max="3077" width="6.109375" style="35" customWidth="1"/>
    <col min="3078" max="3078" width="14.21875" style="35" customWidth="1"/>
    <col min="3079" max="3079" width="48.109375" style="35" customWidth="1"/>
    <col min="3080" max="3080" width="28.33203125" style="35" customWidth="1"/>
    <col min="3081" max="3081" width="27.109375" style="35" customWidth="1"/>
    <col min="3082" max="3083" width="17.109375" style="35" customWidth="1"/>
    <col min="3084" max="3084" width="17.21875" style="35" customWidth="1"/>
    <col min="3085" max="3088" width="17.109375" style="35" customWidth="1"/>
    <col min="3089" max="3332" width="8.88671875" style="35"/>
    <col min="3333" max="3333" width="6.109375" style="35" customWidth="1"/>
    <col min="3334" max="3334" width="14.21875" style="35" customWidth="1"/>
    <col min="3335" max="3335" width="48.109375" style="35" customWidth="1"/>
    <col min="3336" max="3336" width="28.33203125" style="35" customWidth="1"/>
    <col min="3337" max="3337" width="27.109375" style="35" customWidth="1"/>
    <col min="3338" max="3339" width="17.109375" style="35" customWidth="1"/>
    <col min="3340" max="3340" width="17.21875" style="35" customWidth="1"/>
    <col min="3341" max="3344" width="17.109375" style="35" customWidth="1"/>
    <col min="3345" max="3588" width="8.88671875" style="35"/>
    <col min="3589" max="3589" width="6.109375" style="35" customWidth="1"/>
    <col min="3590" max="3590" width="14.21875" style="35" customWidth="1"/>
    <col min="3591" max="3591" width="48.109375" style="35" customWidth="1"/>
    <col min="3592" max="3592" width="28.33203125" style="35" customWidth="1"/>
    <col min="3593" max="3593" width="27.109375" style="35" customWidth="1"/>
    <col min="3594" max="3595" width="17.109375" style="35" customWidth="1"/>
    <col min="3596" max="3596" width="17.21875" style="35" customWidth="1"/>
    <col min="3597" max="3600" width="17.109375" style="35" customWidth="1"/>
    <col min="3601" max="3844" width="8.88671875" style="35"/>
    <col min="3845" max="3845" width="6.109375" style="35" customWidth="1"/>
    <col min="3846" max="3846" width="14.21875" style="35" customWidth="1"/>
    <col min="3847" max="3847" width="48.109375" style="35" customWidth="1"/>
    <col min="3848" max="3848" width="28.33203125" style="35" customWidth="1"/>
    <col min="3849" max="3849" width="27.109375" style="35" customWidth="1"/>
    <col min="3850" max="3851" width="17.109375" style="35" customWidth="1"/>
    <col min="3852" max="3852" width="17.21875" style="35" customWidth="1"/>
    <col min="3853" max="3856" width="17.109375" style="35" customWidth="1"/>
    <col min="3857" max="4100" width="8.88671875" style="35"/>
    <col min="4101" max="4101" width="6.109375" style="35" customWidth="1"/>
    <col min="4102" max="4102" width="14.21875" style="35" customWidth="1"/>
    <col min="4103" max="4103" width="48.109375" style="35" customWidth="1"/>
    <col min="4104" max="4104" width="28.33203125" style="35" customWidth="1"/>
    <col min="4105" max="4105" width="27.109375" style="35" customWidth="1"/>
    <col min="4106" max="4107" width="17.109375" style="35" customWidth="1"/>
    <col min="4108" max="4108" width="17.21875" style="35" customWidth="1"/>
    <col min="4109" max="4112" width="17.109375" style="35" customWidth="1"/>
    <col min="4113" max="4356" width="8.88671875" style="35"/>
    <col min="4357" max="4357" width="6.109375" style="35" customWidth="1"/>
    <col min="4358" max="4358" width="14.21875" style="35" customWidth="1"/>
    <col min="4359" max="4359" width="48.109375" style="35" customWidth="1"/>
    <col min="4360" max="4360" width="28.33203125" style="35" customWidth="1"/>
    <col min="4361" max="4361" width="27.109375" style="35" customWidth="1"/>
    <col min="4362" max="4363" width="17.109375" style="35" customWidth="1"/>
    <col min="4364" max="4364" width="17.21875" style="35" customWidth="1"/>
    <col min="4365" max="4368" width="17.109375" style="35" customWidth="1"/>
    <col min="4369" max="4612" width="8.88671875" style="35"/>
    <col min="4613" max="4613" width="6.109375" style="35" customWidth="1"/>
    <col min="4614" max="4614" width="14.21875" style="35" customWidth="1"/>
    <col min="4615" max="4615" width="48.109375" style="35" customWidth="1"/>
    <col min="4616" max="4616" width="28.33203125" style="35" customWidth="1"/>
    <col min="4617" max="4617" width="27.109375" style="35" customWidth="1"/>
    <col min="4618" max="4619" width="17.109375" style="35" customWidth="1"/>
    <col min="4620" max="4620" width="17.21875" style="35" customWidth="1"/>
    <col min="4621" max="4624" width="17.109375" style="35" customWidth="1"/>
    <col min="4625" max="4868" width="8.88671875" style="35"/>
    <col min="4869" max="4869" width="6.109375" style="35" customWidth="1"/>
    <col min="4870" max="4870" width="14.21875" style="35" customWidth="1"/>
    <col min="4871" max="4871" width="48.109375" style="35" customWidth="1"/>
    <col min="4872" max="4872" width="28.33203125" style="35" customWidth="1"/>
    <col min="4873" max="4873" width="27.109375" style="35" customWidth="1"/>
    <col min="4874" max="4875" width="17.109375" style="35" customWidth="1"/>
    <col min="4876" max="4876" width="17.21875" style="35" customWidth="1"/>
    <col min="4877" max="4880" width="17.109375" style="35" customWidth="1"/>
    <col min="4881" max="5124" width="8.88671875" style="35"/>
    <col min="5125" max="5125" width="6.109375" style="35" customWidth="1"/>
    <col min="5126" max="5126" width="14.21875" style="35" customWidth="1"/>
    <col min="5127" max="5127" width="48.109375" style="35" customWidth="1"/>
    <col min="5128" max="5128" width="28.33203125" style="35" customWidth="1"/>
    <col min="5129" max="5129" width="27.109375" style="35" customWidth="1"/>
    <col min="5130" max="5131" width="17.109375" style="35" customWidth="1"/>
    <col min="5132" max="5132" width="17.21875" style="35" customWidth="1"/>
    <col min="5133" max="5136" width="17.109375" style="35" customWidth="1"/>
    <col min="5137" max="5380" width="8.88671875" style="35"/>
    <col min="5381" max="5381" width="6.109375" style="35" customWidth="1"/>
    <col min="5382" max="5382" width="14.21875" style="35" customWidth="1"/>
    <col min="5383" max="5383" width="48.109375" style="35" customWidth="1"/>
    <col min="5384" max="5384" width="28.33203125" style="35" customWidth="1"/>
    <col min="5385" max="5385" width="27.109375" style="35" customWidth="1"/>
    <col min="5386" max="5387" width="17.109375" style="35" customWidth="1"/>
    <col min="5388" max="5388" width="17.21875" style="35" customWidth="1"/>
    <col min="5389" max="5392" width="17.109375" style="35" customWidth="1"/>
    <col min="5393" max="5636" width="8.88671875" style="35"/>
    <col min="5637" max="5637" width="6.109375" style="35" customWidth="1"/>
    <col min="5638" max="5638" width="14.21875" style="35" customWidth="1"/>
    <col min="5639" max="5639" width="48.109375" style="35" customWidth="1"/>
    <col min="5640" max="5640" width="28.33203125" style="35" customWidth="1"/>
    <col min="5641" max="5641" width="27.109375" style="35" customWidth="1"/>
    <col min="5642" max="5643" width="17.109375" style="35" customWidth="1"/>
    <col min="5644" max="5644" width="17.21875" style="35" customWidth="1"/>
    <col min="5645" max="5648" width="17.109375" style="35" customWidth="1"/>
    <col min="5649" max="5892" width="8.88671875" style="35"/>
    <col min="5893" max="5893" width="6.109375" style="35" customWidth="1"/>
    <col min="5894" max="5894" width="14.21875" style="35" customWidth="1"/>
    <col min="5895" max="5895" width="48.109375" style="35" customWidth="1"/>
    <col min="5896" max="5896" width="28.33203125" style="35" customWidth="1"/>
    <col min="5897" max="5897" width="27.109375" style="35" customWidth="1"/>
    <col min="5898" max="5899" width="17.109375" style="35" customWidth="1"/>
    <col min="5900" max="5900" width="17.21875" style="35" customWidth="1"/>
    <col min="5901" max="5904" width="17.109375" style="35" customWidth="1"/>
    <col min="5905" max="6148" width="8.88671875" style="35"/>
    <col min="6149" max="6149" width="6.109375" style="35" customWidth="1"/>
    <col min="6150" max="6150" width="14.21875" style="35" customWidth="1"/>
    <col min="6151" max="6151" width="48.109375" style="35" customWidth="1"/>
    <col min="6152" max="6152" width="28.33203125" style="35" customWidth="1"/>
    <col min="6153" max="6153" width="27.109375" style="35" customWidth="1"/>
    <col min="6154" max="6155" width="17.109375" style="35" customWidth="1"/>
    <col min="6156" max="6156" width="17.21875" style="35" customWidth="1"/>
    <col min="6157" max="6160" width="17.109375" style="35" customWidth="1"/>
    <col min="6161" max="6404" width="8.88671875" style="35"/>
    <col min="6405" max="6405" width="6.109375" style="35" customWidth="1"/>
    <col min="6406" max="6406" width="14.21875" style="35" customWidth="1"/>
    <col min="6407" max="6407" width="48.109375" style="35" customWidth="1"/>
    <col min="6408" max="6408" width="28.33203125" style="35" customWidth="1"/>
    <col min="6409" max="6409" width="27.109375" style="35" customWidth="1"/>
    <col min="6410" max="6411" width="17.109375" style="35" customWidth="1"/>
    <col min="6412" max="6412" width="17.21875" style="35" customWidth="1"/>
    <col min="6413" max="6416" width="17.109375" style="35" customWidth="1"/>
    <col min="6417" max="6660" width="8.88671875" style="35"/>
    <col min="6661" max="6661" width="6.109375" style="35" customWidth="1"/>
    <col min="6662" max="6662" width="14.21875" style="35" customWidth="1"/>
    <col min="6663" max="6663" width="48.109375" style="35" customWidth="1"/>
    <col min="6664" max="6664" width="28.33203125" style="35" customWidth="1"/>
    <col min="6665" max="6665" width="27.109375" style="35" customWidth="1"/>
    <col min="6666" max="6667" width="17.109375" style="35" customWidth="1"/>
    <col min="6668" max="6668" width="17.21875" style="35" customWidth="1"/>
    <col min="6669" max="6672" width="17.109375" style="35" customWidth="1"/>
    <col min="6673" max="6916" width="8.88671875" style="35"/>
    <col min="6917" max="6917" width="6.109375" style="35" customWidth="1"/>
    <col min="6918" max="6918" width="14.21875" style="35" customWidth="1"/>
    <col min="6919" max="6919" width="48.109375" style="35" customWidth="1"/>
    <col min="6920" max="6920" width="28.33203125" style="35" customWidth="1"/>
    <col min="6921" max="6921" width="27.109375" style="35" customWidth="1"/>
    <col min="6922" max="6923" width="17.109375" style="35" customWidth="1"/>
    <col min="6924" max="6924" width="17.21875" style="35" customWidth="1"/>
    <col min="6925" max="6928" width="17.109375" style="35" customWidth="1"/>
    <col min="6929" max="7172" width="8.88671875" style="35"/>
    <col min="7173" max="7173" width="6.109375" style="35" customWidth="1"/>
    <col min="7174" max="7174" width="14.21875" style="35" customWidth="1"/>
    <col min="7175" max="7175" width="48.109375" style="35" customWidth="1"/>
    <col min="7176" max="7176" width="28.33203125" style="35" customWidth="1"/>
    <col min="7177" max="7177" width="27.109375" style="35" customWidth="1"/>
    <col min="7178" max="7179" width="17.109375" style="35" customWidth="1"/>
    <col min="7180" max="7180" width="17.21875" style="35" customWidth="1"/>
    <col min="7181" max="7184" width="17.109375" style="35" customWidth="1"/>
    <col min="7185" max="7428" width="8.88671875" style="35"/>
    <col min="7429" max="7429" width="6.109375" style="35" customWidth="1"/>
    <col min="7430" max="7430" width="14.21875" style="35" customWidth="1"/>
    <col min="7431" max="7431" width="48.109375" style="35" customWidth="1"/>
    <col min="7432" max="7432" width="28.33203125" style="35" customWidth="1"/>
    <col min="7433" max="7433" width="27.109375" style="35" customWidth="1"/>
    <col min="7434" max="7435" width="17.109375" style="35" customWidth="1"/>
    <col min="7436" max="7436" width="17.21875" style="35" customWidth="1"/>
    <col min="7437" max="7440" width="17.109375" style="35" customWidth="1"/>
    <col min="7441" max="7684" width="8.88671875" style="35"/>
    <col min="7685" max="7685" width="6.109375" style="35" customWidth="1"/>
    <col min="7686" max="7686" width="14.21875" style="35" customWidth="1"/>
    <col min="7687" max="7687" width="48.109375" style="35" customWidth="1"/>
    <col min="7688" max="7688" width="28.33203125" style="35" customWidth="1"/>
    <col min="7689" max="7689" width="27.109375" style="35" customWidth="1"/>
    <col min="7690" max="7691" width="17.109375" style="35" customWidth="1"/>
    <col min="7692" max="7692" width="17.21875" style="35" customWidth="1"/>
    <col min="7693" max="7696" width="17.109375" style="35" customWidth="1"/>
    <col min="7697" max="7940" width="8.88671875" style="35"/>
    <col min="7941" max="7941" width="6.109375" style="35" customWidth="1"/>
    <col min="7942" max="7942" width="14.21875" style="35" customWidth="1"/>
    <col min="7943" max="7943" width="48.109375" style="35" customWidth="1"/>
    <col min="7944" max="7944" width="28.33203125" style="35" customWidth="1"/>
    <col min="7945" max="7945" width="27.109375" style="35" customWidth="1"/>
    <col min="7946" max="7947" width="17.109375" style="35" customWidth="1"/>
    <col min="7948" max="7948" width="17.21875" style="35" customWidth="1"/>
    <col min="7949" max="7952" width="17.109375" style="35" customWidth="1"/>
    <col min="7953" max="8196" width="8.88671875" style="35"/>
    <col min="8197" max="8197" width="6.109375" style="35" customWidth="1"/>
    <col min="8198" max="8198" width="14.21875" style="35" customWidth="1"/>
    <col min="8199" max="8199" width="48.109375" style="35" customWidth="1"/>
    <col min="8200" max="8200" width="28.33203125" style="35" customWidth="1"/>
    <col min="8201" max="8201" width="27.109375" style="35" customWidth="1"/>
    <col min="8202" max="8203" width="17.109375" style="35" customWidth="1"/>
    <col min="8204" max="8204" width="17.21875" style="35" customWidth="1"/>
    <col min="8205" max="8208" width="17.109375" style="35" customWidth="1"/>
    <col min="8209" max="8452" width="8.88671875" style="35"/>
    <col min="8453" max="8453" width="6.109375" style="35" customWidth="1"/>
    <col min="8454" max="8454" width="14.21875" style="35" customWidth="1"/>
    <col min="8455" max="8455" width="48.109375" style="35" customWidth="1"/>
    <col min="8456" max="8456" width="28.33203125" style="35" customWidth="1"/>
    <col min="8457" max="8457" width="27.109375" style="35" customWidth="1"/>
    <col min="8458" max="8459" width="17.109375" style="35" customWidth="1"/>
    <col min="8460" max="8460" width="17.21875" style="35" customWidth="1"/>
    <col min="8461" max="8464" width="17.109375" style="35" customWidth="1"/>
    <col min="8465" max="8708" width="8.88671875" style="35"/>
    <col min="8709" max="8709" width="6.109375" style="35" customWidth="1"/>
    <col min="8710" max="8710" width="14.21875" style="35" customWidth="1"/>
    <col min="8711" max="8711" width="48.109375" style="35" customWidth="1"/>
    <col min="8712" max="8712" width="28.33203125" style="35" customWidth="1"/>
    <col min="8713" max="8713" width="27.109375" style="35" customWidth="1"/>
    <col min="8714" max="8715" width="17.109375" style="35" customWidth="1"/>
    <col min="8716" max="8716" width="17.21875" style="35" customWidth="1"/>
    <col min="8717" max="8720" width="17.109375" style="35" customWidth="1"/>
    <col min="8721" max="8964" width="8.88671875" style="35"/>
    <col min="8965" max="8965" width="6.109375" style="35" customWidth="1"/>
    <col min="8966" max="8966" width="14.21875" style="35" customWidth="1"/>
    <col min="8967" max="8967" width="48.109375" style="35" customWidth="1"/>
    <col min="8968" max="8968" width="28.33203125" style="35" customWidth="1"/>
    <col min="8969" max="8969" width="27.109375" style="35" customWidth="1"/>
    <col min="8970" max="8971" width="17.109375" style="35" customWidth="1"/>
    <col min="8972" max="8972" width="17.21875" style="35" customWidth="1"/>
    <col min="8973" max="8976" width="17.109375" style="35" customWidth="1"/>
    <col min="8977" max="9220" width="8.88671875" style="35"/>
    <col min="9221" max="9221" width="6.109375" style="35" customWidth="1"/>
    <col min="9222" max="9222" width="14.21875" style="35" customWidth="1"/>
    <col min="9223" max="9223" width="48.109375" style="35" customWidth="1"/>
    <col min="9224" max="9224" width="28.33203125" style="35" customWidth="1"/>
    <col min="9225" max="9225" width="27.109375" style="35" customWidth="1"/>
    <col min="9226" max="9227" width="17.109375" style="35" customWidth="1"/>
    <col min="9228" max="9228" width="17.21875" style="35" customWidth="1"/>
    <col min="9229" max="9232" width="17.109375" style="35" customWidth="1"/>
    <col min="9233" max="9476" width="8.88671875" style="35"/>
    <col min="9477" max="9477" width="6.109375" style="35" customWidth="1"/>
    <col min="9478" max="9478" width="14.21875" style="35" customWidth="1"/>
    <col min="9479" max="9479" width="48.109375" style="35" customWidth="1"/>
    <col min="9480" max="9480" width="28.33203125" style="35" customWidth="1"/>
    <col min="9481" max="9481" width="27.109375" style="35" customWidth="1"/>
    <col min="9482" max="9483" width="17.109375" style="35" customWidth="1"/>
    <col min="9484" max="9484" width="17.21875" style="35" customWidth="1"/>
    <col min="9485" max="9488" width="17.109375" style="35" customWidth="1"/>
    <col min="9489" max="9732" width="8.88671875" style="35"/>
    <col min="9733" max="9733" width="6.109375" style="35" customWidth="1"/>
    <col min="9734" max="9734" width="14.21875" style="35" customWidth="1"/>
    <col min="9735" max="9735" width="48.109375" style="35" customWidth="1"/>
    <col min="9736" max="9736" width="28.33203125" style="35" customWidth="1"/>
    <col min="9737" max="9737" width="27.109375" style="35" customWidth="1"/>
    <col min="9738" max="9739" width="17.109375" style="35" customWidth="1"/>
    <col min="9740" max="9740" width="17.21875" style="35" customWidth="1"/>
    <col min="9741" max="9744" width="17.109375" style="35" customWidth="1"/>
    <col min="9745" max="9988" width="8.88671875" style="35"/>
    <col min="9989" max="9989" width="6.109375" style="35" customWidth="1"/>
    <col min="9990" max="9990" width="14.21875" style="35" customWidth="1"/>
    <col min="9991" max="9991" width="48.109375" style="35" customWidth="1"/>
    <col min="9992" max="9992" width="28.33203125" style="35" customWidth="1"/>
    <col min="9993" max="9993" width="27.109375" style="35" customWidth="1"/>
    <col min="9994" max="9995" width="17.109375" style="35" customWidth="1"/>
    <col min="9996" max="9996" width="17.21875" style="35" customWidth="1"/>
    <col min="9997" max="10000" width="17.109375" style="35" customWidth="1"/>
    <col min="10001" max="10244" width="8.88671875" style="35"/>
    <col min="10245" max="10245" width="6.109375" style="35" customWidth="1"/>
    <col min="10246" max="10246" width="14.21875" style="35" customWidth="1"/>
    <col min="10247" max="10247" width="48.109375" style="35" customWidth="1"/>
    <col min="10248" max="10248" width="28.33203125" style="35" customWidth="1"/>
    <col min="10249" max="10249" width="27.109375" style="35" customWidth="1"/>
    <col min="10250" max="10251" width="17.109375" style="35" customWidth="1"/>
    <col min="10252" max="10252" width="17.21875" style="35" customWidth="1"/>
    <col min="10253" max="10256" width="17.109375" style="35" customWidth="1"/>
    <col min="10257" max="10500" width="8.88671875" style="35"/>
    <col min="10501" max="10501" width="6.109375" style="35" customWidth="1"/>
    <col min="10502" max="10502" width="14.21875" style="35" customWidth="1"/>
    <col min="10503" max="10503" width="48.109375" style="35" customWidth="1"/>
    <col min="10504" max="10504" width="28.33203125" style="35" customWidth="1"/>
    <col min="10505" max="10505" width="27.109375" style="35" customWidth="1"/>
    <col min="10506" max="10507" width="17.109375" style="35" customWidth="1"/>
    <col min="10508" max="10508" width="17.21875" style="35" customWidth="1"/>
    <col min="10509" max="10512" width="17.109375" style="35" customWidth="1"/>
    <col min="10513" max="10756" width="8.88671875" style="35"/>
    <col min="10757" max="10757" width="6.109375" style="35" customWidth="1"/>
    <col min="10758" max="10758" width="14.21875" style="35" customWidth="1"/>
    <col min="10759" max="10759" width="48.109375" style="35" customWidth="1"/>
    <col min="10760" max="10760" width="28.33203125" style="35" customWidth="1"/>
    <col min="10761" max="10761" width="27.109375" style="35" customWidth="1"/>
    <col min="10762" max="10763" width="17.109375" style="35" customWidth="1"/>
    <col min="10764" max="10764" width="17.21875" style="35" customWidth="1"/>
    <col min="10765" max="10768" width="17.109375" style="35" customWidth="1"/>
    <col min="10769" max="11012" width="8.88671875" style="35"/>
    <col min="11013" max="11013" width="6.109375" style="35" customWidth="1"/>
    <col min="11014" max="11014" width="14.21875" style="35" customWidth="1"/>
    <col min="11015" max="11015" width="48.109375" style="35" customWidth="1"/>
    <col min="11016" max="11016" width="28.33203125" style="35" customWidth="1"/>
    <col min="11017" max="11017" width="27.109375" style="35" customWidth="1"/>
    <col min="11018" max="11019" width="17.109375" style="35" customWidth="1"/>
    <col min="11020" max="11020" width="17.21875" style="35" customWidth="1"/>
    <col min="11021" max="11024" width="17.109375" style="35" customWidth="1"/>
    <col min="11025" max="11268" width="8.88671875" style="35"/>
    <col min="11269" max="11269" width="6.109375" style="35" customWidth="1"/>
    <col min="11270" max="11270" width="14.21875" style="35" customWidth="1"/>
    <col min="11271" max="11271" width="48.109375" style="35" customWidth="1"/>
    <col min="11272" max="11272" width="28.33203125" style="35" customWidth="1"/>
    <col min="11273" max="11273" width="27.109375" style="35" customWidth="1"/>
    <col min="11274" max="11275" width="17.109375" style="35" customWidth="1"/>
    <col min="11276" max="11276" width="17.21875" style="35" customWidth="1"/>
    <col min="11277" max="11280" width="17.109375" style="35" customWidth="1"/>
    <col min="11281" max="11524" width="8.88671875" style="35"/>
    <col min="11525" max="11525" width="6.109375" style="35" customWidth="1"/>
    <col min="11526" max="11526" width="14.21875" style="35" customWidth="1"/>
    <col min="11527" max="11527" width="48.109375" style="35" customWidth="1"/>
    <col min="11528" max="11528" width="28.33203125" style="35" customWidth="1"/>
    <col min="11529" max="11529" width="27.109375" style="35" customWidth="1"/>
    <col min="11530" max="11531" width="17.109375" style="35" customWidth="1"/>
    <col min="11532" max="11532" width="17.21875" style="35" customWidth="1"/>
    <col min="11533" max="11536" width="17.109375" style="35" customWidth="1"/>
    <col min="11537" max="11780" width="8.88671875" style="35"/>
    <col min="11781" max="11781" width="6.109375" style="35" customWidth="1"/>
    <col min="11782" max="11782" width="14.21875" style="35" customWidth="1"/>
    <col min="11783" max="11783" width="48.109375" style="35" customWidth="1"/>
    <col min="11784" max="11784" width="28.33203125" style="35" customWidth="1"/>
    <col min="11785" max="11785" width="27.109375" style="35" customWidth="1"/>
    <col min="11786" max="11787" width="17.109375" style="35" customWidth="1"/>
    <col min="11788" max="11788" width="17.21875" style="35" customWidth="1"/>
    <col min="11789" max="11792" width="17.109375" style="35" customWidth="1"/>
    <col min="11793" max="12036" width="8.88671875" style="35"/>
    <col min="12037" max="12037" width="6.109375" style="35" customWidth="1"/>
    <col min="12038" max="12038" width="14.21875" style="35" customWidth="1"/>
    <col min="12039" max="12039" width="48.109375" style="35" customWidth="1"/>
    <col min="12040" max="12040" width="28.33203125" style="35" customWidth="1"/>
    <col min="12041" max="12041" width="27.109375" style="35" customWidth="1"/>
    <col min="12042" max="12043" width="17.109375" style="35" customWidth="1"/>
    <col min="12044" max="12044" width="17.21875" style="35" customWidth="1"/>
    <col min="12045" max="12048" width="17.109375" style="35" customWidth="1"/>
    <col min="12049" max="12292" width="8.88671875" style="35"/>
    <col min="12293" max="12293" width="6.109375" style="35" customWidth="1"/>
    <col min="12294" max="12294" width="14.21875" style="35" customWidth="1"/>
    <col min="12295" max="12295" width="48.109375" style="35" customWidth="1"/>
    <col min="12296" max="12296" width="28.33203125" style="35" customWidth="1"/>
    <col min="12297" max="12297" width="27.109375" style="35" customWidth="1"/>
    <col min="12298" max="12299" width="17.109375" style="35" customWidth="1"/>
    <col min="12300" max="12300" width="17.21875" style="35" customWidth="1"/>
    <col min="12301" max="12304" width="17.109375" style="35" customWidth="1"/>
    <col min="12305" max="12548" width="8.88671875" style="35"/>
    <col min="12549" max="12549" width="6.109375" style="35" customWidth="1"/>
    <col min="12550" max="12550" width="14.21875" style="35" customWidth="1"/>
    <col min="12551" max="12551" width="48.109375" style="35" customWidth="1"/>
    <col min="12552" max="12552" width="28.33203125" style="35" customWidth="1"/>
    <col min="12553" max="12553" width="27.109375" style="35" customWidth="1"/>
    <col min="12554" max="12555" width="17.109375" style="35" customWidth="1"/>
    <col min="12556" max="12556" width="17.21875" style="35" customWidth="1"/>
    <col min="12557" max="12560" width="17.109375" style="35" customWidth="1"/>
    <col min="12561" max="12804" width="8.88671875" style="35"/>
    <col min="12805" max="12805" width="6.109375" style="35" customWidth="1"/>
    <col min="12806" max="12806" width="14.21875" style="35" customWidth="1"/>
    <col min="12807" max="12807" width="48.109375" style="35" customWidth="1"/>
    <col min="12808" max="12808" width="28.33203125" style="35" customWidth="1"/>
    <col min="12809" max="12809" width="27.109375" style="35" customWidth="1"/>
    <col min="12810" max="12811" width="17.109375" style="35" customWidth="1"/>
    <col min="12812" max="12812" width="17.21875" style="35" customWidth="1"/>
    <col min="12813" max="12816" width="17.109375" style="35" customWidth="1"/>
    <col min="12817" max="13060" width="8.88671875" style="35"/>
    <col min="13061" max="13061" width="6.109375" style="35" customWidth="1"/>
    <col min="13062" max="13062" width="14.21875" style="35" customWidth="1"/>
    <col min="13063" max="13063" width="48.109375" style="35" customWidth="1"/>
    <col min="13064" max="13064" width="28.33203125" style="35" customWidth="1"/>
    <col min="13065" max="13065" width="27.109375" style="35" customWidth="1"/>
    <col min="13066" max="13067" width="17.109375" style="35" customWidth="1"/>
    <col min="13068" max="13068" width="17.21875" style="35" customWidth="1"/>
    <col min="13069" max="13072" width="17.109375" style="35" customWidth="1"/>
    <col min="13073" max="13316" width="8.88671875" style="35"/>
    <col min="13317" max="13317" width="6.109375" style="35" customWidth="1"/>
    <col min="13318" max="13318" width="14.21875" style="35" customWidth="1"/>
    <col min="13319" max="13319" width="48.109375" style="35" customWidth="1"/>
    <col min="13320" max="13320" width="28.33203125" style="35" customWidth="1"/>
    <col min="13321" max="13321" width="27.109375" style="35" customWidth="1"/>
    <col min="13322" max="13323" width="17.109375" style="35" customWidth="1"/>
    <col min="13324" max="13324" width="17.21875" style="35" customWidth="1"/>
    <col min="13325" max="13328" width="17.109375" style="35" customWidth="1"/>
    <col min="13329" max="13572" width="8.88671875" style="35"/>
    <col min="13573" max="13573" width="6.109375" style="35" customWidth="1"/>
    <col min="13574" max="13574" width="14.21875" style="35" customWidth="1"/>
    <col min="13575" max="13575" width="48.109375" style="35" customWidth="1"/>
    <col min="13576" max="13576" width="28.33203125" style="35" customWidth="1"/>
    <col min="13577" max="13577" width="27.109375" style="35" customWidth="1"/>
    <col min="13578" max="13579" width="17.109375" style="35" customWidth="1"/>
    <col min="13580" max="13580" width="17.21875" style="35" customWidth="1"/>
    <col min="13581" max="13584" width="17.109375" style="35" customWidth="1"/>
    <col min="13585" max="13828" width="8.88671875" style="35"/>
    <col min="13829" max="13829" width="6.109375" style="35" customWidth="1"/>
    <col min="13830" max="13830" width="14.21875" style="35" customWidth="1"/>
    <col min="13831" max="13831" width="48.109375" style="35" customWidth="1"/>
    <col min="13832" max="13832" width="28.33203125" style="35" customWidth="1"/>
    <col min="13833" max="13833" width="27.109375" style="35" customWidth="1"/>
    <col min="13834" max="13835" width="17.109375" style="35" customWidth="1"/>
    <col min="13836" max="13836" width="17.21875" style="35" customWidth="1"/>
    <col min="13837" max="13840" width="17.109375" style="35" customWidth="1"/>
    <col min="13841" max="14084" width="8.88671875" style="35"/>
    <col min="14085" max="14085" width="6.109375" style="35" customWidth="1"/>
    <col min="14086" max="14086" width="14.21875" style="35" customWidth="1"/>
    <col min="14087" max="14087" width="48.109375" style="35" customWidth="1"/>
    <col min="14088" max="14088" width="28.33203125" style="35" customWidth="1"/>
    <col min="14089" max="14089" width="27.109375" style="35" customWidth="1"/>
    <col min="14090" max="14091" width="17.109375" style="35" customWidth="1"/>
    <col min="14092" max="14092" width="17.21875" style="35" customWidth="1"/>
    <col min="14093" max="14096" width="17.109375" style="35" customWidth="1"/>
    <col min="14097" max="14340" width="8.88671875" style="35"/>
    <col min="14341" max="14341" width="6.109375" style="35" customWidth="1"/>
    <col min="14342" max="14342" width="14.21875" style="35" customWidth="1"/>
    <col min="14343" max="14343" width="48.109375" style="35" customWidth="1"/>
    <col min="14344" max="14344" width="28.33203125" style="35" customWidth="1"/>
    <col min="14345" max="14345" width="27.109375" style="35" customWidth="1"/>
    <col min="14346" max="14347" width="17.109375" style="35" customWidth="1"/>
    <col min="14348" max="14348" width="17.21875" style="35" customWidth="1"/>
    <col min="14349" max="14352" width="17.109375" style="35" customWidth="1"/>
    <col min="14353" max="14596" width="8.88671875" style="35"/>
    <col min="14597" max="14597" width="6.109375" style="35" customWidth="1"/>
    <col min="14598" max="14598" width="14.21875" style="35" customWidth="1"/>
    <col min="14599" max="14599" width="48.109375" style="35" customWidth="1"/>
    <col min="14600" max="14600" width="28.33203125" style="35" customWidth="1"/>
    <col min="14601" max="14601" width="27.109375" style="35" customWidth="1"/>
    <col min="14602" max="14603" width="17.109375" style="35" customWidth="1"/>
    <col min="14604" max="14604" width="17.21875" style="35" customWidth="1"/>
    <col min="14605" max="14608" width="17.109375" style="35" customWidth="1"/>
    <col min="14609" max="14852" width="8.88671875" style="35"/>
    <col min="14853" max="14853" width="6.109375" style="35" customWidth="1"/>
    <col min="14854" max="14854" width="14.21875" style="35" customWidth="1"/>
    <col min="14855" max="14855" width="48.109375" style="35" customWidth="1"/>
    <col min="14856" max="14856" width="28.33203125" style="35" customWidth="1"/>
    <col min="14857" max="14857" width="27.109375" style="35" customWidth="1"/>
    <col min="14858" max="14859" width="17.109375" style="35" customWidth="1"/>
    <col min="14860" max="14860" width="17.21875" style="35" customWidth="1"/>
    <col min="14861" max="14864" width="17.109375" style="35" customWidth="1"/>
    <col min="14865" max="15108" width="8.88671875" style="35"/>
    <col min="15109" max="15109" width="6.109375" style="35" customWidth="1"/>
    <col min="15110" max="15110" width="14.21875" style="35" customWidth="1"/>
    <col min="15111" max="15111" width="48.109375" style="35" customWidth="1"/>
    <col min="15112" max="15112" width="28.33203125" style="35" customWidth="1"/>
    <col min="15113" max="15113" width="27.109375" style="35" customWidth="1"/>
    <col min="15114" max="15115" width="17.109375" style="35" customWidth="1"/>
    <col min="15116" max="15116" width="17.21875" style="35" customWidth="1"/>
    <col min="15117" max="15120" width="17.109375" style="35" customWidth="1"/>
    <col min="15121" max="15364" width="8.88671875" style="35"/>
    <col min="15365" max="15365" width="6.109375" style="35" customWidth="1"/>
    <col min="15366" max="15366" width="14.21875" style="35" customWidth="1"/>
    <col min="15367" max="15367" width="48.109375" style="35" customWidth="1"/>
    <col min="15368" max="15368" width="28.33203125" style="35" customWidth="1"/>
    <col min="15369" max="15369" width="27.109375" style="35" customWidth="1"/>
    <col min="15370" max="15371" width="17.109375" style="35" customWidth="1"/>
    <col min="15372" max="15372" width="17.21875" style="35" customWidth="1"/>
    <col min="15373" max="15376" width="17.109375" style="35" customWidth="1"/>
    <col min="15377" max="15620" width="8.88671875" style="35"/>
    <col min="15621" max="15621" width="6.109375" style="35" customWidth="1"/>
    <col min="15622" max="15622" width="14.21875" style="35" customWidth="1"/>
    <col min="15623" max="15623" width="48.109375" style="35" customWidth="1"/>
    <col min="15624" max="15624" width="28.33203125" style="35" customWidth="1"/>
    <col min="15625" max="15625" width="27.109375" style="35" customWidth="1"/>
    <col min="15626" max="15627" width="17.109375" style="35" customWidth="1"/>
    <col min="15628" max="15628" width="17.21875" style="35" customWidth="1"/>
    <col min="15629" max="15632" width="17.109375" style="35" customWidth="1"/>
    <col min="15633" max="15876" width="8.88671875" style="35"/>
    <col min="15877" max="15877" width="6.109375" style="35" customWidth="1"/>
    <col min="15878" max="15878" width="14.21875" style="35" customWidth="1"/>
    <col min="15879" max="15879" width="48.109375" style="35" customWidth="1"/>
    <col min="15880" max="15880" width="28.33203125" style="35" customWidth="1"/>
    <col min="15881" max="15881" width="27.109375" style="35" customWidth="1"/>
    <col min="15882" max="15883" width="17.109375" style="35" customWidth="1"/>
    <col min="15884" max="15884" width="17.21875" style="35" customWidth="1"/>
    <col min="15885" max="15888" width="17.109375" style="35" customWidth="1"/>
    <col min="15889" max="16132" width="8.88671875" style="35"/>
    <col min="16133" max="16133" width="6.109375" style="35" customWidth="1"/>
    <col min="16134" max="16134" width="14.21875" style="35" customWidth="1"/>
    <col min="16135" max="16135" width="48.109375" style="35" customWidth="1"/>
    <col min="16136" max="16136" width="28.33203125" style="35" customWidth="1"/>
    <col min="16137" max="16137" width="27.109375" style="35" customWidth="1"/>
    <col min="16138" max="16139" width="17.109375" style="35" customWidth="1"/>
    <col min="16140" max="16140" width="17.21875" style="35" customWidth="1"/>
    <col min="16141" max="16144" width="17.109375" style="35" customWidth="1"/>
    <col min="16145" max="16384" width="8.88671875" style="35"/>
  </cols>
  <sheetData>
    <row r="1" spans="1:27" ht="14.4">
      <c r="A1" s="54" t="s">
        <v>283</v>
      </c>
      <c r="R1" s="120" t="s">
        <v>397</v>
      </c>
      <c r="S1" s="120" t="s">
        <v>398</v>
      </c>
      <c r="T1" s="120" t="s">
        <v>399</v>
      </c>
      <c r="U1" s="120" t="s">
        <v>400</v>
      </c>
      <c r="V1" s="120" t="s">
        <v>401</v>
      </c>
      <c r="W1" s="120" t="s">
        <v>402</v>
      </c>
      <c r="X1" s="114"/>
    </row>
    <row r="2" spans="1:27" ht="21" customHeight="1">
      <c r="B2" s="69"/>
      <c r="C2" s="69"/>
      <c r="D2" s="69"/>
      <c r="E2" s="69"/>
      <c r="F2" s="69"/>
      <c r="G2" s="70" t="s">
        <v>369</v>
      </c>
      <c r="H2" s="69"/>
      <c r="I2" s="69"/>
      <c r="J2" s="69"/>
      <c r="K2" s="69"/>
      <c r="L2" s="69"/>
      <c r="M2" s="69"/>
      <c r="N2" s="69"/>
      <c r="O2" s="69"/>
      <c r="P2" s="69"/>
      <c r="R2" s="120" t="e">
        <f>文書番号</f>
        <v>#NAME?</v>
      </c>
      <c r="S2" s="121" t="e">
        <f>交付申請日</f>
        <v>#NAME?</v>
      </c>
      <c r="T2" s="120" t="e">
        <f>申請者</f>
        <v>#NAME?</v>
      </c>
      <c r="U2" s="120" t="e">
        <f>代表者職氏名</f>
        <v>#NAME?</v>
      </c>
      <c r="V2" s="121">
        <f>着手予定日</f>
        <v>0</v>
      </c>
      <c r="W2" s="121" t="e">
        <f>完了予定日</f>
        <v>#VALUE!</v>
      </c>
      <c r="X2" s="114"/>
    </row>
    <row r="3" spans="1:27" ht="21">
      <c r="A3" s="67"/>
      <c r="B3" s="67"/>
      <c r="C3" s="67"/>
      <c r="D3" s="67"/>
      <c r="E3" s="67"/>
      <c r="F3" s="67"/>
      <c r="G3" s="67"/>
      <c r="H3" s="67"/>
      <c r="I3" s="67"/>
      <c r="J3" s="67"/>
      <c r="K3" s="67"/>
      <c r="L3" s="67"/>
      <c r="M3" s="67"/>
      <c r="N3" s="67"/>
      <c r="O3" s="67"/>
      <c r="R3" s="120" t="s">
        <v>388</v>
      </c>
      <c r="S3" s="120" t="s">
        <v>389</v>
      </c>
      <c r="T3" s="120" t="s">
        <v>390</v>
      </c>
      <c r="U3" s="120" t="s">
        <v>391</v>
      </c>
      <c r="V3" s="120" t="s">
        <v>31</v>
      </c>
      <c r="W3" s="120" t="s">
        <v>403</v>
      </c>
      <c r="X3" s="93" t="s">
        <v>404</v>
      </c>
      <c r="Z3" s="123" t="s">
        <v>405</v>
      </c>
      <c r="AA3" s="123" t="s">
        <v>406</v>
      </c>
    </row>
    <row r="4" spans="1:27" ht="16.2">
      <c r="A4" s="51"/>
      <c r="B4" s="52"/>
      <c r="C4" s="52"/>
      <c r="D4" s="52"/>
      <c r="E4" s="52"/>
      <c r="F4" s="52"/>
      <c r="G4" s="52"/>
      <c r="H4" s="52"/>
      <c r="I4" s="52"/>
      <c r="L4" s="75" t="s">
        <v>123</v>
      </c>
      <c r="M4" s="309">
        <f>'1)交付申請書'!V9</f>
        <v>0</v>
      </c>
      <c r="N4" s="309"/>
      <c r="O4" s="309"/>
      <c r="P4" s="309"/>
      <c r="R4" s="94" t="str">
        <f>連絡用宛名!G4&amp;連絡用宛名!H4&amp;連絡用宛名!I4&amp;"-"&amp;連絡用宛名!J4&amp;連絡用宛名!K4&amp;連絡用宛名!L4&amp;連絡用宛名!M4</f>
        <v>0-</v>
      </c>
      <c r="S4" s="122">
        <f>連絡用宛名!C18</f>
        <v>0</v>
      </c>
      <c r="T4" s="122">
        <f>連絡用宛名!C24</f>
        <v>0</v>
      </c>
      <c r="U4" s="122" t="str">
        <f>連絡用宛名!C25</f>
        <v>　　様</v>
      </c>
      <c r="V4" s="94">
        <f>'1)交付申請書'!W40</f>
        <v>0</v>
      </c>
      <c r="W4" s="94">
        <f>'1)交付申請書'!W43</f>
        <v>0</v>
      </c>
      <c r="X4" s="94" t="str">
        <f>IF('5)事前着手届'!D27&lt;&gt;"","有","")</f>
        <v/>
      </c>
      <c r="Z4" s="122" t="e">
        <f>総事業費</f>
        <v>#NAME?</v>
      </c>
      <c r="AA4" s="122">
        <f>P38</f>
        <v>0</v>
      </c>
    </row>
    <row r="5" spans="1:27" ht="16.2">
      <c r="A5" s="53"/>
    </row>
    <row r="6" spans="1:27" ht="16.2" customHeight="1">
      <c r="A6" s="310" t="s">
        <v>45</v>
      </c>
      <c r="B6" s="312" t="s">
        <v>62</v>
      </c>
      <c r="C6" s="312" t="s">
        <v>63</v>
      </c>
      <c r="D6" s="312" t="s">
        <v>64</v>
      </c>
      <c r="E6" s="302" t="s">
        <v>546</v>
      </c>
      <c r="F6" s="302" t="s">
        <v>72</v>
      </c>
      <c r="G6" s="302" t="s">
        <v>47</v>
      </c>
      <c r="H6" s="302" t="s">
        <v>66</v>
      </c>
      <c r="I6" s="302" t="s">
        <v>126</v>
      </c>
      <c r="J6" s="302" t="s">
        <v>127</v>
      </c>
      <c r="K6" s="306" t="s">
        <v>426</v>
      </c>
      <c r="L6" s="129"/>
      <c r="M6" s="129"/>
      <c r="N6" s="308" t="s">
        <v>434</v>
      </c>
      <c r="O6" s="302" t="s">
        <v>430</v>
      </c>
      <c r="P6" s="304" t="s">
        <v>290</v>
      </c>
      <c r="R6" s="114" t="s">
        <v>121</v>
      </c>
      <c r="S6" s="117" t="s">
        <v>65</v>
      </c>
      <c r="T6" s="117" t="s">
        <v>47</v>
      </c>
      <c r="U6" s="117" t="s">
        <v>118</v>
      </c>
    </row>
    <row r="7" spans="1:27" ht="74.25" customHeight="1">
      <c r="A7" s="311"/>
      <c r="B7" s="313"/>
      <c r="C7" s="313"/>
      <c r="D7" s="313"/>
      <c r="E7" s="303"/>
      <c r="F7" s="303"/>
      <c r="G7" s="303"/>
      <c r="H7" s="303"/>
      <c r="I7" s="303"/>
      <c r="J7" s="303"/>
      <c r="K7" s="307"/>
      <c r="L7" s="143" t="s">
        <v>427</v>
      </c>
      <c r="M7" s="144" t="s">
        <v>428</v>
      </c>
      <c r="N7" s="307"/>
      <c r="O7" s="303"/>
      <c r="P7" s="305"/>
      <c r="R7" s="114"/>
      <c r="S7" s="117"/>
      <c r="T7" s="117"/>
      <c r="U7" s="117"/>
    </row>
    <row r="8" spans="1:27" ht="14.4">
      <c r="A8" s="62">
        <f>ROW(A8)-7</f>
        <v>1</v>
      </c>
      <c r="B8" s="79"/>
      <c r="C8" s="79"/>
      <c r="D8" s="79"/>
      <c r="E8" s="77"/>
      <c r="F8" s="119" t="str">
        <f>IF(C8&lt;&gt;"",VLOOKUP(C8,$C$48:$D$76,2,0),"")</f>
        <v/>
      </c>
      <c r="G8" s="78"/>
      <c r="H8" s="78">
        <v>0</v>
      </c>
      <c r="I8" s="63">
        <f>G8-H8</f>
        <v>0</v>
      </c>
      <c r="J8" s="63">
        <f>ROUNDDOWN(I8*1/2,0)</f>
        <v>0</v>
      </c>
      <c r="K8" s="63">
        <f>SUM(L8:M8)</f>
        <v>0</v>
      </c>
      <c r="L8" s="63">
        <f t="shared" ref="L8:L37" si="0">_xlfn.IFNA(VLOOKUP(F8,$F$48:$H$61,3,0),0)</f>
        <v>0</v>
      </c>
      <c r="M8" s="63">
        <f t="shared" ref="M8:M37" si="1">MIN(IF(F8="医療機関等－病院",MAX(E8-20,0)*30000,IF(OR(F8="高齢者施設－入所系施設",F8="救護施設",F8="障害者施設－入所系施設"),MAX(E8-30,0)*30000,0)),4000000)</f>
        <v>0</v>
      </c>
      <c r="N8" s="145">
        <v>0</v>
      </c>
      <c r="O8" s="63">
        <f>MIN(J8,K8-N8)</f>
        <v>0</v>
      </c>
      <c r="P8" s="63">
        <f>ROUNDDOWN(O8,-3)</f>
        <v>0</v>
      </c>
      <c r="R8" s="35">
        <f>VLOOKUP(B8&amp;C8,'1-2)計画書'!A:D,4,0)</f>
        <v>0</v>
      </c>
      <c r="S8" s="116">
        <f>SUMIFS('1-2)計画書'!O$8:O$37,'1-2)計画書'!$B$8:$B$37,$B8,'1-2)計画書'!$C$8:$C$37,$C8)</f>
        <v>0</v>
      </c>
      <c r="T8" s="116">
        <f>SUMIFS('1-2)計画書'!P$8:P$37,'1-2)計画書'!$B$8:$B$37,$B8,'1-2)計画書'!$C$8:$C$37,$C8)</f>
        <v>0</v>
      </c>
      <c r="U8" s="116">
        <f>SUMIFS('1-2)計画書'!Q$8:Q$37,'1-2)計画書'!$B$8:$B$37,$B8,'1-2)計画書'!$C$8:$C$37,$C8)</f>
        <v>0</v>
      </c>
    </row>
    <row r="9" spans="1:27" ht="14.4">
      <c r="A9" s="62">
        <f t="shared" ref="A9:A37" si="2">ROW(A9)-7</f>
        <v>2</v>
      </c>
      <c r="B9" s="79"/>
      <c r="C9" s="79"/>
      <c r="D9" s="79"/>
      <c r="E9" s="77"/>
      <c r="F9" s="119" t="str">
        <f t="shared" ref="F9:F37" si="3">IF(C9&lt;&gt;"",VLOOKUP(C9,$C$48:$D$76,2,0),"")</f>
        <v/>
      </c>
      <c r="G9" s="78"/>
      <c r="H9" s="78"/>
      <c r="I9" s="63">
        <f t="shared" ref="I9:I37" si="4">G9-H9</f>
        <v>0</v>
      </c>
      <c r="J9" s="63">
        <f t="shared" ref="J9:J37" si="5">ROUNDDOWN(I9*1/2,0)</f>
        <v>0</v>
      </c>
      <c r="K9" s="63"/>
      <c r="L9" s="63">
        <f t="shared" si="0"/>
        <v>0</v>
      </c>
      <c r="M9" s="63">
        <f t="shared" si="1"/>
        <v>0</v>
      </c>
      <c r="N9" s="145"/>
      <c r="O9" s="63">
        <f t="shared" ref="O9:O30" si="6">MIN(J9,L9+M9)</f>
        <v>0</v>
      </c>
      <c r="P9" s="63">
        <f t="shared" ref="P9:P37" si="7">ROUNDDOWN(O9,-3)</f>
        <v>0</v>
      </c>
      <c r="R9" s="35">
        <f>VLOOKUP(B9&amp;C9,'1-2)計画書'!A:D,4,0)</f>
        <v>0</v>
      </c>
      <c r="S9" s="116">
        <f>SUMIFS('1-2)計画書'!O$8:O$37,'1-2)計画書'!$B$8:$B$37,$B9,'1-2)計画書'!$C$8:$C$37,$C9)</f>
        <v>0</v>
      </c>
      <c r="T9" s="116">
        <f>SUMIFS('1-2)計画書'!P$8:P$37,'1-2)計画書'!$B$8:$B$37,$B9,'1-2)計画書'!$C$8:$C$37,$C9)</f>
        <v>0</v>
      </c>
      <c r="U9" s="116">
        <f>SUMIFS('1-2)計画書'!Q$8:Q$37,'1-2)計画書'!$B$8:$B$37,$B9,'1-2)計画書'!$C$8:$C$37,$C9)</f>
        <v>0</v>
      </c>
    </row>
    <row r="10" spans="1:27" ht="14.4">
      <c r="A10" s="62">
        <f t="shared" si="2"/>
        <v>3</v>
      </c>
      <c r="B10" s="79"/>
      <c r="C10" s="79"/>
      <c r="D10" s="79"/>
      <c r="E10" s="77"/>
      <c r="F10" s="119" t="str">
        <f t="shared" si="3"/>
        <v/>
      </c>
      <c r="G10" s="78"/>
      <c r="H10" s="78"/>
      <c r="I10" s="63">
        <f t="shared" si="4"/>
        <v>0</v>
      </c>
      <c r="J10" s="63">
        <f t="shared" si="5"/>
        <v>0</v>
      </c>
      <c r="K10" s="63"/>
      <c r="L10" s="63">
        <f t="shared" si="0"/>
        <v>0</v>
      </c>
      <c r="M10" s="63">
        <f t="shared" si="1"/>
        <v>0</v>
      </c>
      <c r="N10" s="145"/>
      <c r="O10" s="63">
        <f t="shared" si="6"/>
        <v>0</v>
      </c>
      <c r="P10" s="63">
        <f t="shared" si="7"/>
        <v>0</v>
      </c>
      <c r="R10" s="35">
        <f>VLOOKUP(B10&amp;C10,'1-2)計画書'!A:D,4,0)</f>
        <v>0</v>
      </c>
      <c r="S10" s="116">
        <f>SUMIFS('1-2)計画書'!O$8:O$37,'1-2)計画書'!$B$8:$B$37,$B10,'1-2)計画書'!$C$8:$C$37,$C10)</f>
        <v>0</v>
      </c>
      <c r="T10" s="116">
        <f>SUMIFS('1-2)計画書'!P$8:P$37,'1-2)計画書'!$B$8:$B$37,$B10,'1-2)計画書'!$C$8:$C$37,$C10)</f>
        <v>0</v>
      </c>
      <c r="U10" s="116">
        <f>SUMIFS('1-2)計画書'!Q$8:Q$37,'1-2)計画書'!$B$8:$B$37,$B10,'1-2)計画書'!$C$8:$C$37,$C10)</f>
        <v>0</v>
      </c>
    </row>
    <row r="11" spans="1:27" ht="14.4">
      <c r="A11" s="62">
        <f t="shared" si="2"/>
        <v>4</v>
      </c>
      <c r="B11" s="79"/>
      <c r="C11" s="79"/>
      <c r="D11" s="79"/>
      <c r="E11" s="77"/>
      <c r="F11" s="119" t="str">
        <f t="shared" si="3"/>
        <v/>
      </c>
      <c r="G11" s="78"/>
      <c r="H11" s="78"/>
      <c r="I11" s="63">
        <f t="shared" si="4"/>
        <v>0</v>
      </c>
      <c r="J11" s="63">
        <f t="shared" si="5"/>
        <v>0</v>
      </c>
      <c r="K11" s="63"/>
      <c r="L11" s="63">
        <f t="shared" si="0"/>
        <v>0</v>
      </c>
      <c r="M11" s="63">
        <f t="shared" si="1"/>
        <v>0</v>
      </c>
      <c r="N11" s="145"/>
      <c r="O11" s="63">
        <f t="shared" si="6"/>
        <v>0</v>
      </c>
      <c r="P11" s="63">
        <f t="shared" si="7"/>
        <v>0</v>
      </c>
      <c r="R11" s="35">
        <f>VLOOKUP(B11&amp;C11,'1-2)計画書'!A:D,4,0)</f>
        <v>0</v>
      </c>
      <c r="S11" s="116">
        <f>SUMIFS('1-2)計画書'!O$8:O$37,'1-2)計画書'!$B$8:$B$37,$B11,'1-2)計画書'!$C$8:$C$37,$C11)</f>
        <v>0</v>
      </c>
      <c r="T11" s="116">
        <f>SUMIFS('1-2)計画書'!P$8:P$37,'1-2)計画書'!$B$8:$B$37,$B11,'1-2)計画書'!$C$8:$C$37,$C11)</f>
        <v>0</v>
      </c>
      <c r="U11" s="116">
        <f>SUMIFS('1-2)計画書'!Q$8:Q$37,'1-2)計画書'!$B$8:$B$37,$B11,'1-2)計画書'!$C$8:$C$37,$C11)</f>
        <v>0</v>
      </c>
    </row>
    <row r="12" spans="1:27" ht="14.4">
      <c r="A12" s="62">
        <f t="shared" si="2"/>
        <v>5</v>
      </c>
      <c r="B12" s="79"/>
      <c r="C12" s="79"/>
      <c r="D12" s="79"/>
      <c r="E12" s="77"/>
      <c r="F12" s="119" t="str">
        <f t="shared" si="3"/>
        <v/>
      </c>
      <c r="G12" s="78"/>
      <c r="H12" s="78"/>
      <c r="I12" s="63">
        <f t="shared" si="4"/>
        <v>0</v>
      </c>
      <c r="J12" s="63">
        <f t="shared" si="5"/>
        <v>0</v>
      </c>
      <c r="K12" s="63"/>
      <c r="L12" s="63">
        <f t="shared" si="0"/>
        <v>0</v>
      </c>
      <c r="M12" s="63">
        <f t="shared" si="1"/>
        <v>0</v>
      </c>
      <c r="N12" s="145"/>
      <c r="O12" s="63">
        <f t="shared" si="6"/>
        <v>0</v>
      </c>
      <c r="P12" s="63">
        <f t="shared" si="7"/>
        <v>0</v>
      </c>
      <c r="R12" s="35">
        <f>VLOOKUP(B12&amp;C12,'1-2)計画書'!A:D,4,0)</f>
        <v>0</v>
      </c>
      <c r="S12" s="116">
        <f>SUMIFS('1-2)計画書'!O$8:O$37,'1-2)計画書'!$B$8:$B$37,$B12,'1-2)計画書'!$C$8:$C$37,$C12)</f>
        <v>0</v>
      </c>
      <c r="T12" s="116">
        <f>SUMIFS('1-2)計画書'!P$8:P$37,'1-2)計画書'!$B$8:$B$37,$B12,'1-2)計画書'!$C$8:$C$37,$C12)</f>
        <v>0</v>
      </c>
      <c r="U12" s="116">
        <f>SUMIFS('1-2)計画書'!Q$8:Q$37,'1-2)計画書'!$B$8:$B$37,$B12,'1-2)計画書'!$C$8:$C$37,$C12)</f>
        <v>0</v>
      </c>
    </row>
    <row r="13" spans="1:27" ht="14.4">
      <c r="A13" s="62">
        <f t="shared" si="2"/>
        <v>6</v>
      </c>
      <c r="B13" s="79"/>
      <c r="C13" s="79"/>
      <c r="D13" s="79"/>
      <c r="E13" s="77"/>
      <c r="F13" s="119" t="str">
        <f t="shared" si="3"/>
        <v/>
      </c>
      <c r="G13" s="78"/>
      <c r="H13" s="78"/>
      <c r="I13" s="63">
        <f t="shared" si="4"/>
        <v>0</v>
      </c>
      <c r="J13" s="63">
        <f t="shared" si="5"/>
        <v>0</v>
      </c>
      <c r="K13" s="63"/>
      <c r="L13" s="63">
        <f t="shared" si="0"/>
        <v>0</v>
      </c>
      <c r="M13" s="63">
        <f t="shared" si="1"/>
        <v>0</v>
      </c>
      <c r="N13" s="145"/>
      <c r="O13" s="63">
        <f t="shared" si="6"/>
        <v>0</v>
      </c>
      <c r="P13" s="63">
        <f t="shared" si="7"/>
        <v>0</v>
      </c>
      <c r="R13" s="35">
        <f>VLOOKUP(B13&amp;C13,'1-2)計画書'!A:D,4,0)</f>
        <v>0</v>
      </c>
      <c r="S13" s="116">
        <f>SUMIFS('1-2)計画書'!O$8:O$37,'1-2)計画書'!$B$8:$B$37,$B13,'1-2)計画書'!$C$8:$C$37,$C13)</f>
        <v>0</v>
      </c>
      <c r="T13" s="116">
        <f>SUMIFS('1-2)計画書'!P$8:P$37,'1-2)計画書'!$B$8:$B$37,$B13,'1-2)計画書'!$C$8:$C$37,$C13)</f>
        <v>0</v>
      </c>
      <c r="U13" s="116">
        <f>SUMIFS('1-2)計画書'!Q$8:Q$37,'1-2)計画書'!$B$8:$B$37,$B13,'1-2)計画書'!$C$8:$C$37,$C13)</f>
        <v>0</v>
      </c>
    </row>
    <row r="14" spans="1:27" ht="14.4">
      <c r="A14" s="62">
        <f t="shared" si="2"/>
        <v>7</v>
      </c>
      <c r="B14" s="79"/>
      <c r="C14" s="79"/>
      <c r="D14" s="79"/>
      <c r="E14" s="77"/>
      <c r="F14" s="119" t="str">
        <f t="shared" si="3"/>
        <v/>
      </c>
      <c r="G14" s="78"/>
      <c r="H14" s="78"/>
      <c r="I14" s="63">
        <f t="shared" si="4"/>
        <v>0</v>
      </c>
      <c r="J14" s="63">
        <f t="shared" si="5"/>
        <v>0</v>
      </c>
      <c r="K14" s="63"/>
      <c r="L14" s="63">
        <f t="shared" si="0"/>
        <v>0</v>
      </c>
      <c r="M14" s="63">
        <f t="shared" si="1"/>
        <v>0</v>
      </c>
      <c r="N14" s="145"/>
      <c r="O14" s="63">
        <f t="shared" si="6"/>
        <v>0</v>
      </c>
      <c r="P14" s="63">
        <f t="shared" si="7"/>
        <v>0</v>
      </c>
      <c r="R14" s="35">
        <f>VLOOKUP(B14&amp;C14,'1-2)計画書'!A:D,4,0)</f>
        <v>0</v>
      </c>
      <c r="S14" s="116">
        <f>SUMIFS('1-2)計画書'!O$8:O$37,'1-2)計画書'!$B$8:$B$37,$B14,'1-2)計画書'!$C$8:$C$37,$C14)</f>
        <v>0</v>
      </c>
      <c r="T14" s="116">
        <f>SUMIFS('1-2)計画書'!P$8:P$37,'1-2)計画書'!$B$8:$B$37,$B14,'1-2)計画書'!$C$8:$C$37,$C14)</f>
        <v>0</v>
      </c>
      <c r="U14" s="116">
        <f>SUMIFS('1-2)計画書'!Q$8:Q$37,'1-2)計画書'!$B$8:$B$37,$B14,'1-2)計画書'!$C$8:$C$37,$C14)</f>
        <v>0</v>
      </c>
    </row>
    <row r="15" spans="1:27" ht="14.4">
      <c r="A15" s="62">
        <f t="shared" si="2"/>
        <v>8</v>
      </c>
      <c r="B15" s="79"/>
      <c r="C15" s="79"/>
      <c r="D15" s="79"/>
      <c r="E15" s="77"/>
      <c r="F15" s="119" t="str">
        <f t="shared" si="3"/>
        <v/>
      </c>
      <c r="G15" s="78"/>
      <c r="H15" s="78"/>
      <c r="I15" s="63">
        <f t="shared" si="4"/>
        <v>0</v>
      </c>
      <c r="J15" s="63">
        <f t="shared" si="5"/>
        <v>0</v>
      </c>
      <c r="K15" s="63"/>
      <c r="L15" s="63">
        <f t="shared" si="0"/>
        <v>0</v>
      </c>
      <c r="M15" s="63">
        <f t="shared" si="1"/>
        <v>0</v>
      </c>
      <c r="N15" s="145"/>
      <c r="O15" s="63">
        <f t="shared" si="6"/>
        <v>0</v>
      </c>
      <c r="P15" s="63">
        <f t="shared" si="7"/>
        <v>0</v>
      </c>
      <c r="R15" s="35">
        <f>VLOOKUP(B15&amp;C15,'1-2)計画書'!A:D,4,0)</f>
        <v>0</v>
      </c>
      <c r="S15" s="116">
        <f>SUMIFS('1-2)計画書'!O$8:O$37,'1-2)計画書'!$B$8:$B$37,$B15,'1-2)計画書'!$C$8:$C$37,$C15)</f>
        <v>0</v>
      </c>
      <c r="T15" s="116">
        <f>SUMIFS('1-2)計画書'!P$8:P$37,'1-2)計画書'!$B$8:$B$37,$B15,'1-2)計画書'!$C$8:$C$37,$C15)</f>
        <v>0</v>
      </c>
      <c r="U15" s="116">
        <f>SUMIFS('1-2)計画書'!Q$8:Q$37,'1-2)計画書'!$B$8:$B$37,$B15,'1-2)計画書'!$C$8:$C$37,$C15)</f>
        <v>0</v>
      </c>
    </row>
    <row r="16" spans="1:27" ht="14.4">
      <c r="A16" s="62">
        <f t="shared" si="2"/>
        <v>9</v>
      </c>
      <c r="B16" s="79"/>
      <c r="C16" s="79"/>
      <c r="D16" s="79"/>
      <c r="E16" s="77"/>
      <c r="F16" s="119" t="str">
        <f t="shared" si="3"/>
        <v/>
      </c>
      <c r="G16" s="78"/>
      <c r="H16" s="78"/>
      <c r="I16" s="63">
        <f t="shared" si="4"/>
        <v>0</v>
      </c>
      <c r="J16" s="63">
        <f t="shared" si="5"/>
        <v>0</v>
      </c>
      <c r="K16" s="63"/>
      <c r="L16" s="63">
        <f t="shared" si="0"/>
        <v>0</v>
      </c>
      <c r="M16" s="63">
        <f t="shared" si="1"/>
        <v>0</v>
      </c>
      <c r="N16" s="145"/>
      <c r="O16" s="63">
        <f t="shared" si="6"/>
        <v>0</v>
      </c>
      <c r="P16" s="63">
        <f t="shared" si="7"/>
        <v>0</v>
      </c>
      <c r="R16" s="35">
        <f>VLOOKUP(B16&amp;C16,'1-2)計画書'!A:D,4,0)</f>
        <v>0</v>
      </c>
      <c r="S16" s="116">
        <f>SUMIFS('1-2)計画書'!O$8:O$37,'1-2)計画書'!$B$8:$B$37,$B16,'1-2)計画書'!$C$8:$C$37,$C16)</f>
        <v>0</v>
      </c>
      <c r="T16" s="116">
        <f>SUMIFS('1-2)計画書'!P$8:P$37,'1-2)計画書'!$B$8:$B$37,$B16,'1-2)計画書'!$C$8:$C$37,$C16)</f>
        <v>0</v>
      </c>
      <c r="U16" s="116">
        <f>SUMIFS('1-2)計画書'!Q$8:Q$37,'1-2)計画書'!$B$8:$B$37,$B16,'1-2)計画書'!$C$8:$C$37,$C16)</f>
        <v>0</v>
      </c>
    </row>
    <row r="17" spans="1:21" ht="14.4">
      <c r="A17" s="62">
        <f t="shared" si="2"/>
        <v>10</v>
      </c>
      <c r="B17" s="79"/>
      <c r="C17" s="79"/>
      <c r="D17" s="79"/>
      <c r="E17" s="77"/>
      <c r="F17" s="119" t="str">
        <f t="shared" si="3"/>
        <v/>
      </c>
      <c r="G17" s="78"/>
      <c r="H17" s="78"/>
      <c r="I17" s="63">
        <f t="shared" si="4"/>
        <v>0</v>
      </c>
      <c r="J17" s="63">
        <f t="shared" si="5"/>
        <v>0</v>
      </c>
      <c r="K17" s="63"/>
      <c r="L17" s="63">
        <f t="shared" si="0"/>
        <v>0</v>
      </c>
      <c r="M17" s="63">
        <f t="shared" si="1"/>
        <v>0</v>
      </c>
      <c r="N17" s="145"/>
      <c r="O17" s="63">
        <f t="shared" si="6"/>
        <v>0</v>
      </c>
      <c r="P17" s="63">
        <f t="shared" si="7"/>
        <v>0</v>
      </c>
      <c r="R17" s="35">
        <f>VLOOKUP(B17&amp;C17,'1-2)計画書'!A:D,4,0)</f>
        <v>0</v>
      </c>
      <c r="S17" s="116">
        <f>SUMIFS('1-2)計画書'!O$8:O$37,'1-2)計画書'!$B$8:$B$37,$B17,'1-2)計画書'!$C$8:$C$37,$C17)</f>
        <v>0</v>
      </c>
      <c r="T17" s="116">
        <f>SUMIFS('1-2)計画書'!P$8:P$37,'1-2)計画書'!$B$8:$B$37,$B17,'1-2)計画書'!$C$8:$C$37,$C17)</f>
        <v>0</v>
      </c>
      <c r="U17" s="116">
        <f>SUMIFS('1-2)計画書'!Q$8:Q$37,'1-2)計画書'!$B$8:$B$37,$B17,'1-2)計画書'!$C$8:$C$37,$C17)</f>
        <v>0</v>
      </c>
    </row>
    <row r="18" spans="1:21" ht="14.4">
      <c r="A18" s="62">
        <f t="shared" si="2"/>
        <v>11</v>
      </c>
      <c r="B18" s="79"/>
      <c r="C18" s="79"/>
      <c r="D18" s="79"/>
      <c r="E18" s="77"/>
      <c r="F18" s="119" t="str">
        <f t="shared" si="3"/>
        <v/>
      </c>
      <c r="G18" s="78"/>
      <c r="H18" s="78"/>
      <c r="I18" s="63">
        <f t="shared" si="4"/>
        <v>0</v>
      </c>
      <c r="J18" s="63">
        <f t="shared" si="5"/>
        <v>0</v>
      </c>
      <c r="K18" s="63"/>
      <c r="L18" s="63">
        <f t="shared" si="0"/>
        <v>0</v>
      </c>
      <c r="M18" s="63">
        <f t="shared" si="1"/>
        <v>0</v>
      </c>
      <c r="N18" s="145"/>
      <c r="O18" s="63">
        <f t="shared" si="6"/>
        <v>0</v>
      </c>
      <c r="P18" s="63">
        <f t="shared" si="7"/>
        <v>0</v>
      </c>
      <c r="R18" s="35">
        <f>VLOOKUP(B18&amp;C18,'1-2)計画書'!A:D,4,0)</f>
        <v>0</v>
      </c>
      <c r="S18" s="116">
        <f>SUMIFS('1-2)計画書'!O$8:O$37,'1-2)計画書'!$B$8:$B$37,$B18,'1-2)計画書'!$C$8:$C$37,$C18)</f>
        <v>0</v>
      </c>
      <c r="T18" s="116">
        <f>SUMIFS('1-2)計画書'!P$8:P$37,'1-2)計画書'!$B$8:$B$37,$B18,'1-2)計画書'!$C$8:$C$37,$C18)</f>
        <v>0</v>
      </c>
      <c r="U18" s="116">
        <f>SUMIFS('1-2)計画書'!Q$8:Q$37,'1-2)計画書'!$B$8:$B$37,$B18,'1-2)計画書'!$C$8:$C$37,$C18)</f>
        <v>0</v>
      </c>
    </row>
    <row r="19" spans="1:21" ht="14.4">
      <c r="A19" s="62">
        <f t="shared" si="2"/>
        <v>12</v>
      </c>
      <c r="B19" s="79"/>
      <c r="C19" s="79"/>
      <c r="D19" s="79"/>
      <c r="E19" s="77"/>
      <c r="F19" s="119" t="str">
        <f t="shared" si="3"/>
        <v/>
      </c>
      <c r="G19" s="78"/>
      <c r="H19" s="78"/>
      <c r="I19" s="63">
        <f t="shared" si="4"/>
        <v>0</v>
      </c>
      <c r="J19" s="63">
        <f t="shared" si="5"/>
        <v>0</v>
      </c>
      <c r="K19" s="63"/>
      <c r="L19" s="63">
        <f t="shared" si="0"/>
        <v>0</v>
      </c>
      <c r="M19" s="63">
        <f t="shared" si="1"/>
        <v>0</v>
      </c>
      <c r="N19" s="145"/>
      <c r="O19" s="63">
        <f t="shared" ref="O19:O27" si="8">MIN(J19,L19+M19)</f>
        <v>0</v>
      </c>
      <c r="P19" s="63">
        <f t="shared" si="7"/>
        <v>0</v>
      </c>
      <c r="R19" s="35">
        <f>VLOOKUP(B19&amp;C19,'1-2)計画書'!A:D,4,0)</f>
        <v>0</v>
      </c>
      <c r="S19" s="116">
        <f>SUMIFS('1-2)計画書'!O$8:O$37,'1-2)計画書'!$B$8:$B$37,$B19,'1-2)計画書'!$C$8:$C$37,$C19)</f>
        <v>0</v>
      </c>
      <c r="T19" s="116">
        <f>SUMIFS('1-2)計画書'!P$8:P$37,'1-2)計画書'!$B$8:$B$37,$B19,'1-2)計画書'!$C$8:$C$37,$C19)</f>
        <v>0</v>
      </c>
      <c r="U19" s="116">
        <f>SUMIFS('1-2)計画書'!Q$8:Q$37,'1-2)計画書'!$B$8:$B$37,$B19,'1-2)計画書'!$C$8:$C$37,$C19)</f>
        <v>0</v>
      </c>
    </row>
    <row r="20" spans="1:21" ht="14.4">
      <c r="A20" s="62">
        <f t="shared" si="2"/>
        <v>13</v>
      </c>
      <c r="B20" s="79"/>
      <c r="C20" s="79"/>
      <c r="D20" s="79"/>
      <c r="E20" s="77"/>
      <c r="F20" s="119" t="str">
        <f t="shared" si="3"/>
        <v/>
      </c>
      <c r="G20" s="78"/>
      <c r="H20" s="78"/>
      <c r="I20" s="63">
        <f t="shared" si="4"/>
        <v>0</v>
      </c>
      <c r="J20" s="63">
        <f t="shared" si="5"/>
        <v>0</v>
      </c>
      <c r="K20" s="63"/>
      <c r="L20" s="63">
        <f t="shared" si="0"/>
        <v>0</v>
      </c>
      <c r="M20" s="63">
        <f t="shared" si="1"/>
        <v>0</v>
      </c>
      <c r="N20" s="145"/>
      <c r="O20" s="63">
        <f t="shared" si="8"/>
        <v>0</v>
      </c>
      <c r="P20" s="63">
        <f t="shared" si="7"/>
        <v>0</v>
      </c>
      <c r="R20" s="35">
        <f>VLOOKUP(B20&amp;C20,'1-2)計画書'!A:D,4,0)</f>
        <v>0</v>
      </c>
      <c r="S20" s="116">
        <f>SUMIFS('1-2)計画書'!O$8:O$37,'1-2)計画書'!$B$8:$B$37,$B20,'1-2)計画書'!$C$8:$C$37,$C20)</f>
        <v>0</v>
      </c>
      <c r="T20" s="116">
        <f>SUMIFS('1-2)計画書'!P$8:P$37,'1-2)計画書'!$B$8:$B$37,$B20,'1-2)計画書'!$C$8:$C$37,$C20)</f>
        <v>0</v>
      </c>
      <c r="U20" s="116">
        <f>SUMIFS('1-2)計画書'!Q$8:Q$37,'1-2)計画書'!$B$8:$B$37,$B20,'1-2)計画書'!$C$8:$C$37,$C20)</f>
        <v>0</v>
      </c>
    </row>
    <row r="21" spans="1:21" ht="14.4">
      <c r="A21" s="62">
        <f t="shared" si="2"/>
        <v>14</v>
      </c>
      <c r="B21" s="79"/>
      <c r="C21" s="79"/>
      <c r="D21" s="79"/>
      <c r="E21" s="77"/>
      <c r="F21" s="119" t="str">
        <f t="shared" si="3"/>
        <v/>
      </c>
      <c r="G21" s="78"/>
      <c r="H21" s="78"/>
      <c r="I21" s="63">
        <f t="shared" si="4"/>
        <v>0</v>
      </c>
      <c r="J21" s="63">
        <f t="shared" si="5"/>
        <v>0</v>
      </c>
      <c r="K21" s="63"/>
      <c r="L21" s="63">
        <f t="shared" si="0"/>
        <v>0</v>
      </c>
      <c r="M21" s="63">
        <f t="shared" si="1"/>
        <v>0</v>
      </c>
      <c r="N21" s="145"/>
      <c r="O21" s="63">
        <f t="shared" si="8"/>
        <v>0</v>
      </c>
      <c r="P21" s="63">
        <f t="shared" si="7"/>
        <v>0</v>
      </c>
      <c r="R21" s="35">
        <f>VLOOKUP(B21&amp;C21,'1-2)計画書'!A:D,4,0)</f>
        <v>0</v>
      </c>
      <c r="S21" s="116">
        <f>SUMIFS('1-2)計画書'!O$8:O$37,'1-2)計画書'!$B$8:$B$37,$B21,'1-2)計画書'!$C$8:$C$37,$C21)</f>
        <v>0</v>
      </c>
      <c r="T21" s="116">
        <f>SUMIFS('1-2)計画書'!P$8:P$37,'1-2)計画書'!$B$8:$B$37,$B21,'1-2)計画書'!$C$8:$C$37,$C21)</f>
        <v>0</v>
      </c>
      <c r="U21" s="116">
        <f>SUMIFS('1-2)計画書'!Q$8:Q$37,'1-2)計画書'!$B$8:$B$37,$B21,'1-2)計画書'!$C$8:$C$37,$C21)</f>
        <v>0</v>
      </c>
    </row>
    <row r="22" spans="1:21" ht="14.4">
      <c r="A22" s="62">
        <f t="shared" si="2"/>
        <v>15</v>
      </c>
      <c r="B22" s="79"/>
      <c r="C22" s="79"/>
      <c r="D22" s="79"/>
      <c r="E22" s="77"/>
      <c r="F22" s="119" t="str">
        <f t="shared" si="3"/>
        <v/>
      </c>
      <c r="G22" s="78"/>
      <c r="H22" s="78"/>
      <c r="I22" s="63">
        <f t="shared" si="4"/>
        <v>0</v>
      </c>
      <c r="J22" s="63">
        <f t="shared" si="5"/>
        <v>0</v>
      </c>
      <c r="K22" s="63"/>
      <c r="L22" s="63">
        <f t="shared" si="0"/>
        <v>0</v>
      </c>
      <c r="M22" s="63">
        <f t="shared" si="1"/>
        <v>0</v>
      </c>
      <c r="N22" s="145"/>
      <c r="O22" s="63">
        <f t="shared" si="8"/>
        <v>0</v>
      </c>
      <c r="P22" s="63">
        <f t="shared" si="7"/>
        <v>0</v>
      </c>
      <c r="R22" s="35">
        <f>VLOOKUP(B22&amp;C22,'1-2)計画書'!A:D,4,0)</f>
        <v>0</v>
      </c>
      <c r="S22" s="116">
        <f>SUMIFS('1-2)計画書'!O$8:O$37,'1-2)計画書'!$B$8:$B$37,$B22,'1-2)計画書'!$C$8:$C$37,$C22)</f>
        <v>0</v>
      </c>
      <c r="T22" s="116">
        <f>SUMIFS('1-2)計画書'!P$8:P$37,'1-2)計画書'!$B$8:$B$37,$B22,'1-2)計画書'!$C$8:$C$37,$C22)</f>
        <v>0</v>
      </c>
      <c r="U22" s="116">
        <f>SUMIFS('1-2)計画書'!Q$8:Q$37,'1-2)計画書'!$B$8:$B$37,$B22,'1-2)計画書'!$C$8:$C$37,$C22)</f>
        <v>0</v>
      </c>
    </row>
    <row r="23" spans="1:21" ht="14.4">
      <c r="A23" s="62">
        <f t="shared" si="2"/>
        <v>16</v>
      </c>
      <c r="B23" s="79"/>
      <c r="C23" s="79"/>
      <c r="D23" s="79"/>
      <c r="E23" s="77"/>
      <c r="F23" s="119" t="str">
        <f t="shared" si="3"/>
        <v/>
      </c>
      <c r="G23" s="78"/>
      <c r="H23" s="78"/>
      <c r="I23" s="63">
        <f t="shared" si="4"/>
        <v>0</v>
      </c>
      <c r="J23" s="63">
        <f t="shared" si="5"/>
        <v>0</v>
      </c>
      <c r="K23" s="63"/>
      <c r="L23" s="63">
        <f t="shared" si="0"/>
        <v>0</v>
      </c>
      <c r="M23" s="63">
        <f t="shared" si="1"/>
        <v>0</v>
      </c>
      <c r="N23" s="145"/>
      <c r="O23" s="63">
        <f t="shared" si="8"/>
        <v>0</v>
      </c>
      <c r="P23" s="63">
        <f t="shared" si="7"/>
        <v>0</v>
      </c>
      <c r="R23" s="35">
        <f>VLOOKUP(B23&amp;C23,'1-2)計画書'!A:D,4,0)</f>
        <v>0</v>
      </c>
      <c r="S23" s="116">
        <f>SUMIFS('1-2)計画書'!O$8:O$37,'1-2)計画書'!$B$8:$B$37,$B23,'1-2)計画書'!$C$8:$C$37,$C23)</f>
        <v>0</v>
      </c>
      <c r="T23" s="116">
        <f>SUMIFS('1-2)計画書'!P$8:P$37,'1-2)計画書'!$B$8:$B$37,$B23,'1-2)計画書'!$C$8:$C$37,$C23)</f>
        <v>0</v>
      </c>
      <c r="U23" s="116">
        <f>SUMIFS('1-2)計画書'!Q$8:Q$37,'1-2)計画書'!$B$8:$B$37,$B23,'1-2)計画書'!$C$8:$C$37,$C23)</f>
        <v>0</v>
      </c>
    </row>
    <row r="24" spans="1:21" ht="14.4">
      <c r="A24" s="62">
        <f t="shared" si="2"/>
        <v>17</v>
      </c>
      <c r="B24" s="79"/>
      <c r="C24" s="79"/>
      <c r="D24" s="79"/>
      <c r="E24" s="77"/>
      <c r="F24" s="119" t="str">
        <f t="shared" si="3"/>
        <v/>
      </c>
      <c r="G24" s="78"/>
      <c r="H24" s="78"/>
      <c r="I24" s="63">
        <f t="shared" si="4"/>
        <v>0</v>
      </c>
      <c r="J24" s="63">
        <f t="shared" si="5"/>
        <v>0</v>
      </c>
      <c r="K24" s="63"/>
      <c r="L24" s="63">
        <f t="shared" si="0"/>
        <v>0</v>
      </c>
      <c r="M24" s="63">
        <f t="shared" si="1"/>
        <v>0</v>
      </c>
      <c r="N24" s="145"/>
      <c r="O24" s="63">
        <f t="shared" si="8"/>
        <v>0</v>
      </c>
      <c r="P24" s="63">
        <f t="shared" si="7"/>
        <v>0</v>
      </c>
      <c r="R24" s="35">
        <f>VLOOKUP(B24&amp;C24,'1-2)計画書'!A:D,4,0)</f>
        <v>0</v>
      </c>
      <c r="S24" s="116">
        <f>SUMIFS('1-2)計画書'!O$8:O$37,'1-2)計画書'!$B$8:$B$37,$B24,'1-2)計画書'!$C$8:$C$37,$C24)</f>
        <v>0</v>
      </c>
      <c r="T24" s="116">
        <f>SUMIFS('1-2)計画書'!P$8:P$37,'1-2)計画書'!$B$8:$B$37,$B24,'1-2)計画書'!$C$8:$C$37,$C24)</f>
        <v>0</v>
      </c>
      <c r="U24" s="116">
        <f>SUMIFS('1-2)計画書'!Q$8:Q$37,'1-2)計画書'!$B$8:$B$37,$B24,'1-2)計画書'!$C$8:$C$37,$C24)</f>
        <v>0</v>
      </c>
    </row>
    <row r="25" spans="1:21" ht="14.4">
      <c r="A25" s="62">
        <f t="shared" si="2"/>
        <v>18</v>
      </c>
      <c r="B25" s="79"/>
      <c r="C25" s="79"/>
      <c r="D25" s="79"/>
      <c r="E25" s="77"/>
      <c r="F25" s="119" t="str">
        <f t="shared" si="3"/>
        <v/>
      </c>
      <c r="G25" s="78"/>
      <c r="H25" s="78"/>
      <c r="I25" s="63">
        <f t="shared" si="4"/>
        <v>0</v>
      </c>
      <c r="J25" s="63">
        <f t="shared" si="5"/>
        <v>0</v>
      </c>
      <c r="K25" s="63"/>
      <c r="L25" s="63">
        <f t="shared" si="0"/>
        <v>0</v>
      </c>
      <c r="M25" s="63">
        <f t="shared" si="1"/>
        <v>0</v>
      </c>
      <c r="N25" s="145"/>
      <c r="O25" s="63">
        <f t="shared" si="8"/>
        <v>0</v>
      </c>
      <c r="P25" s="63">
        <f t="shared" si="7"/>
        <v>0</v>
      </c>
      <c r="R25" s="35">
        <f>VLOOKUP(B25&amp;C25,'1-2)計画書'!A:D,4,0)</f>
        <v>0</v>
      </c>
      <c r="S25" s="116">
        <f>SUMIFS('1-2)計画書'!O$8:O$37,'1-2)計画書'!$B$8:$B$37,$B25,'1-2)計画書'!$C$8:$C$37,$C25)</f>
        <v>0</v>
      </c>
      <c r="T25" s="116">
        <f>SUMIFS('1-2)計画書'!P$8:P$37,'1-2)計画書'!$B$8:$B$37,$B25,'1-2)計画書'!$C$8:$C$37,$C25)</f>
        <v>0</v>
      </c>
      <c r="U25" s="116">
        <f>SUMIFS('1-2)計画書'!Q$8:Q$37,'1-2)計画書'!$B$8:$B$37,$B25,'1-2)計画書'!$C$8:$C$37,$C25)</f>
        <v>0</v>
      </c>
    </row>
    <row r="26" spans="1:21" ht="14.4">
      <c r="A26" s="62">
        <f t="shared" si="2"/>
        <v>19</v>
      </c>
      <c r="B26" s="79"/>
      <c r="C26" s="79"/>
      <c r="D26" s="79"/>
      <c r="E26" s="77"/>
      <c r="F26" s="119" t="str">
        <f t="shared" si="3"/>
        <v/>
      </c>
      <c r="G26" s="78"/>
      <c r="H26" s="78"/>
      <c r="I26" s="63">
        <f t="shared" si="4"/>
        <v>0</v>
      </c>
      <c r="J26" s="63">
        <f t="shared" si="5"/>
        <v>0</v>
      </c>
      <c r="K26" s="63"/>
      <c r="L26" s="63">
        <f t="shared" si="0"/>
        <v>0</v>
      </c>
      <c r="M26" s="63">
        <f t="shared" si="1"/>
        <v>0</v>
      </c>
      <c r="N26" s="145"/>
      <c r="O26" s="63">
        <f t="shared" si="8"/>
        <v>0</v>
      </c>
      <c r="P26" s="63">
        <f t="shared" si="7"/>
        <v>0</v>
      </c>
      <c r="R26" s="35">
        <f>VLOOKUP(B26&amp;C26,'1-2)計画書'!A:D,4,0)</f>
        <v>0</v>
      </c>
      <c r="S26" s="116">
        <f>SUMIFS('1-2)計画書'!O$8:O$37,'1-2)計画書'!$B$8:$B$37,$B26,'1-2)計画書'!$C$8:$C$37,$C26)</f>
        <v>0</v>
      </c>
      <c r="T26" s="116">
        <f>SUMIFS('1-2)計画書'!P$8:P$37,'1-2)計画書'!$B$8:$B$37,$B26,'1-2)計画書'!$C$8:$C$37,$C26)</f>
        <v>0</v>
      </c>
      <c r="U26" s="116">
        <f>SUMIFS('1-2)計画書'!Q$8:Q$37,'1-2)計画書'!$B$8:$B$37,$B26,'1-2)計画書'!$C$8:$C$37,$C26)</f>
        <v>0</v>
      </c>
    </row>
    <row r="27" spans="1:21" ht="14.4">
      <c r="A27" s="62">
        <f t="shared" si="2"/>
        <v>20</v>
      </c>
      <c r="B27" s="79"/>
      <c r="C27" s="79"/>
      <c r="D27" s="79"/>
      <c r="E27" s="77"/>
      <c r="F27" s="119" t="str">
        <f t="shared" si="3"/>
        <v/>
      </c>
      <c r="G27" s="78"/>
      <c r="H27" s="78"/>
      <c r="I27" s="63">
        <f t="shared" si="4"/>
        <v>0</v>
      </c>
      <c r="J27" s="63">
        <f t="shared" si="5"/>
        <v>0</v>
      </c>
      <c r="K27" s="63"/>
      <c r="L27" s="63">
        <f t="shared" si="0"/>
        <v>0</v>
      </c>
      <c r="M27" s="63">
        <f t="shared" si="1"/>
        <v>0</v>
      </c>
      <c r="N27" s="145"/>
      <c r="O27" s="63">
        <f t="shared" si="8"/>
        <v>0</v>
      </c>
      <c r="P27" s="63">
        <f t="shared" si="7"/>
        <v>0</v>
      </c>
      <c r="R27" s="35">
        <f>VLOOKUP(B27&amp;C27,'1-2)計画書'!A:D,4,0)</f>
        <v>0</v>
      </c>
      <c r="S27" s="116">
        <f>SUMIFS('1-2)計画書'!O$8:O$37,'1-2)計画書'!$B$8:$B$37,$B27,'1-2)計画書'!$C$8:$C$37,$C27)</f>
        <v>0</v>
      </c>
      <c r="T27" s="116">
        <f>SUMIFS('1-2)計画書'!P$8:P$37,'1-2)計画書'!$B$8:$B$37,$B27,'1-2)計画書'!$C$8:$C$37,$C27)</f>
        <v>0</v>
      </c>
      <c r="U27" s="116">
        <f>SUMIFS('1-2)計画書'!Q$8:Q$37,'1-2)計画書'!$B$8:$B$37,$B27,'1-2)計画書'!$C$8:$C$37,$C27)</f>
        <v>0</v>
      </c>
    </row>
    <row r="28" spans="1:21" ht="14.4">
      <c r="A28" s="62">
        <f t="shared" si="2"/>
        <v>21</v>
      </c>
      <c r="B28" s="79"/>
      <c r="C28" s="79"/>
      <c r="D28" s="79"/>
      <c r="E28" s="77"/>
      <c r="F28" s="119" t="str">
        <f t="shared" si="3"/>
        <v/>
      </c>
      <c r="G28" s="78"/>
      <c r="H28" s="78"/>
      <c r="I28" s="63">
        <f t="shared" si="4"/>
        <v>0</v>
      </c>
      <c r="J28" s="63">
        <f t="shared" si="5"/>
        <v>0</v>
      </c>
      <c r="K28" s="63"/>
      <c r="L28" s="63">
        <f t="shared" si="0"/>
        <v>0</v>
      </c>
      <c r="M28" s="63">
        <f t="shared" si="1"/>
        <v>0</v>
      </c>
      <c r="N28" s="145"/>
      <c r="O28" s="63">
        <f t="shared" si="6"/>
        <v>0</v>
      </c>
      <c r="P28" s="63">
        <f t="shared" si="7"/>
        <v>0</v>
      </c>
      <c r="R28" s="35">
        <f>VLOOKUP(B28&amp;C28,'1-2)計画書'!A:D,4,0)</f>
        <v>0</v>
      </c>
      <c r="S28" s="116">
        <f>SUMIFS('1-2)計画書'!O$8:O$37,'1-2)計画書'!$B$8:$B$37,$B28,'1-2)計画書'!$C$8:$C$37,$C28)</f>
        <v>0</v>
      </c>
      <c r="T28" s="116">
        <f>SUMIFS('1-2)計画書'!P$8:P$37,'1-2)計画書'!$B$8:$B$37,$B28,'1-2)計画書'!$C$8:$C$37,$C28)</f>
        <v>0</v>
      </c>
      <c r="U28" s="116">
        <f>SUMIFS('1-2)計画書'!Q$8:Q$37,'1-2)計画書'!$B$8:$B$37,$B28,'1-2)計画書'!$C$8:$C$37,$C28)</f>
        <v>0</v>
      </c>
    </row>
    <row r="29" spans="1:21" ht="14.4">
      <c r="A29" s="62">
        <f t="shared" si="2"/>
        <v>22</v>
      </c>
      <c r="B29" s="79"/>
      <c r="C29" s="79"/>
      <c r="D29" s="79"/>
      <c r="E29" s="77"/>
      <c r="F29" s="119" t="str">
        <f t="shared" si="3"/>
        <v/>
      </c>
      <c r="G29" s="78"/>
      <c r="H29" s="78"/>
      <c r="I29" s="63">
        <f t="shared" si="4"/>
        <v>0</v>
      </c>
      <c r="J29" s="63">
        <f t="shared" si="5"/>
        <v>0</v>
      </c>
      <c r="K29" s="63"/>
      <c r="L29" s="63">
        <f t="shared" si="0"/>
        <v>0</v>
      </c>
      <c r="M29" s="63">
        <f t="shared" si="1"/>
        <v>0</v>
      </c>
      <c r="N29" s="145"/>
      <c r="O29" s="63">
        <f t="shared" si="6"/>
        <v>0</v>
      </c>
      <c r="P29" s="63">
        <f t="shared" si="7"/>
        <v>0</v>
      </c>
      <c r="R29" s="35">
        <f>VLOOKUP(B29&amp;C29,'1-2)計画書'!A:D,4,0)</f>
        <v>0</v>
      </c>
      <c r="S29" s="116">
        <f>SUMIFS('1-2)計画書'!O$8:O$37,'1-2)計画書'!$B$8:$B$37,$B29,'1-2)計画書'!$C$8:$C$37,$C29)</f>
        <v>0</v>
      </c>
      <c r="T29" s="116">
        <f>SUMIFS('1-2)計画書'!P$8:P$37,'1-2)計画書'!$B$8:$B$37,$B29,'1-2)計画書'!$C$8:$C$37,$C29)</f>
        <v>0</v>
      </c>
      <c r="U29" s="116">
        <f>SUMIFS('1-2)計画書'!Q$8:Q$37,'1-2)計画書'!$B$8:$B$37,$B29,'1-2)計画書'!$C$8:$C$37,$C29)</f>
        <v>0</v>
      </c>
    </row>
    <row r="30" spans="1:21" ht="14.4">
      <c r="A30" s="62">
        <f t="shared" si="2"/>
        <v>23</v>
      </c>
      <c r="B30" s="79"/>
      <c r="C30" s="79"/>
      <c r="D30" s="79"/>
      <c r="E30" s="77"/>
      <c r="F30" s="119" t="str">
        <f t="shared" si="3"/>
        <v/>
      </c>
      <c r="G30" s="78"/>
      <c r="H30" s="78"/>
      <c r="I30" s="63">
        <f t="shared" si="4"/>
        <v>0</v>
      </c>
      <c r="J30" s="63">
        <f t="shared" si="5"/>
        <v>0</v>
      </c>
      <c r="K30" s="63"/>
      <c r="L30" s="63">
        <f t="shared" si="0"/>
        <v>0</v>
      </c>
      <c r="M30" s="63">
        <f t="shared" si="1"/>
        <v>0</v>
      </c>
      <c r="N30" s="145"/>
      <c r="O30" s="63">
        <f t="shared" si="6"/>
        <v>0</v>
      </c>
      <c r="P30" s="63">
        <f t="shared" si="7"/>
        <v>0</v>
      </c>
      <c r="R30" s="35">
        <f>VLOOKUP(B30&amp;C30,'1-2)計画書'!A:D,4,0)</f>
        <v>0</v>
      </c>
      <c r="S30" s="116">
        <f>SUMIFS('1-2)計画書'!O$8:O$37,'1-2)計画書'!$B$8:$B$37,$B30,'1-2)計画書'!$C$8:$C$37,$C30)</f>
        <v>0</v>
      </c>
      <c r="T30" s="116">
        <f>SUMIFS('1-2)計画書'!P$8:P$37,'1-2)計画書'!$B$8:$B$37,$B30,'1-2)計画書'!$C$8:$C$37,$C30)</f>
        <v>0</v>
      </c>
      <c r="U30" s="116">
        <f>SUMIFS('1-2)計画書'!Q$8:Q$37,'1-2)計画書'!$B$8:$B$37,$B30,'1-2)計画書'!$C$8:$C$37,$C30)</f>
        <v>0</v>
      </c>
    </row>
    <row r="31" spans="1:21" ht="14.4">
      <c r="A31" s="62">
        <f t="shared" si="2"/>
        <v>24</v>
      </c>
      <c r="B31" s="79"/>
      <c r="C31" s="79"/>
      <c r="D31" s="79"/>
      <c r="E31" s="77"/>
      <c r="F31" s="119" t="str">
        <f t="shared" si="3"/>
        <v/>
      </c>
      <c r="G31" s="78"/>
      <c r="H31" s="78"/>
      <c r="I31" s="63">
        <f t="shared" si="4"/>
        <v>0</v>
      </c>
      <c r="J31" s="63">
        <f t="shared" si="5"/>
        <v>0</v>
      </c>
      <c r="K31" s="63"/>
      <c r="L31" s="63">
        <f t="shared" si="0"/>
        <v>0</v>
      </c>
      <c r="M31" s="63">
        <f t="shared" si="1"/>
        <v>0</v>
      </c>
      <c r="N31" s="145"/>
      <c r="O31" s="63">
        <f t="shared" ref="O31:O37" si="9">MIN(J31,L31+M31)</f>
        <v>0</v>
      </c>
      <c r="P31" s="63">
        <f t="shared" si="7"/>
        <v>0</v>
      </c>
      <c r="R31" s="35">
        <f>VLOOKUP(B31&amp;C31,'1-2)計画書'!A:D,4,0)</f>
        <v>0</v>
      </c>
      <c r="S31" s="116">
        <f>SUMIFS('1-2)計画書'!O$8:O$37,'1-2)計画書'!$B$8:$B$37,$B31,'1-2)計画書'!$C$8:$C$37,$C31)</f>
        <v>0</v>
      </c>
      <c r="T31" s="116">
        <f>SUMIFS('1-2)計画書'!P$8:P$37,'1-2)計画書'!$B$8:$B$37,$B31,'1-2)計画書'!$C$8:$C$37,$C31)</f>
        <v>0</v>
      </c>
      <c r="U31" s="116">
        <f>SUMIFS('1-2)計画書'!Q$8:Q$37,'1-2)計画書'!$B$8:$B$37,$B31,'1-2)計画書'!$C$8:$C$37,$C31)</f>
        <v>0</v>
      </c>
    </row>
    <row r="32" spans="1:21" ht="14.4">
      <c r="A32" s="62">
        <f t="shared" si="2"/>
        <v>25</v>
      </c>
      <c r="B32" s="79"/>
      <c r="C32" s="79"/>
      <c r="D32" s="79"/>
      <c r="E32" s="77"/>
      <c r="F32" s="119" t="str">
        <f t="shared" si="3"/>
        <v/>
      </c>
      <c r="G32" s="78"/>
      <c r="H32" s="78"/>
      <c r="I32" s="63">
        <f t="shared" si="4"/>
        <v>0</v>
      </c>
      <c r="J32" s="63">
        <f t="shared" si="5"/>
        <v>0</v>
      </c>
      <c r="K32" s="63"/>
      <c r="L32" s="63">
        <f t="shared" si="0"/>
        <v>0</v>
      </c>
      <c r="M32" s="63">
        <f t="shared" si="1"/>
        <v>0</v>
      </c>
      <c r="N32" s="145"/>
      <c r="O32" s="63">
        <f t="shared" si="9"/>
        <v>0</v>
      </c>
      <c r="P32" s="63">
        <f t="shared" si="7"/>
        <v>0</v>
      </c>
      <c r="R32" s="35">
        <f>VLOOKUP(B32&amp;C32,'1-2)計画書'!A:D,4,0)</f>
        <v>0</v>
      </c>
      <c r="S32" s="116">
        <f>SUMIFS('1-2)計画書'!O$8:O$37,'1-2)計画書'!$B$8:$B$37,$B32,'1-2)計画書'!$C$8:$C$37,$C32)</f>
        <v>0</v>
      </c>
      <c r="T32" s="116">
        <f>SUMIFS('1-2)計画書'!P$8:P$37,'1-2)計画書'!$B$8:$B$37,$B32,'1-2)計画書'!$C$8:$C$37,$C32)</f>
        <v>0</v>
      </c>
      <c r="U32" s="116">
        <f>SUMIFS('1-2)計画書'!Q$8:Q$37,'1-2)計画書'!$B$8:$B$37,$B32,'1-2)計画書'!$C$8:$C$37,$C32)</f>
        <v>0</v>
      </c>
    </row>
    <row r="33" spans="1:21" ht="14.4">
      <c r="A33" s="62">
        <f t="shared" si="2"/>
        <v>26</v>
      </c>
      <c r="B33" s="79"/>
      <c r="C33" s="79"/>
      <c r="D33" s="79"/>
      <c r="E33" s="77"/>
      <c r="F33" s="119" t="str">
        <f t="shared" si="3"/>
        <v/>
      </c>
      <c r="G33" s="78"/>
      <c r="H33" s="78"/>
      <c r="I33" s="63">
        <f t="shared" si="4"/>
        <v>0</v>
      </c>
      <c r="J33" s="63">
        <f t="shared" si="5"/>
        <v>0</v>
      </c>
      <c r="K33" s="63"/>
      <c r="L33" s="63">
        <f t="shared" si="0"/>
        <v>0</v>
      </c>
      <c r="M33" s="63">
        <f t="shared" si="1"/>
        <v>0</v>
      </c>
      <c r="N33" s="145"/>
      <c r="O33" s="63">
        <f t="shared" si="9"/>
        <v>0</v>
      </c>
      <c r="P33" s="63">
        <f t="shared" si="7"/>
        <v>0</v>
      </c>
      <c r="R33" s="35">
        <f>VLOOKUP(B33&amp;C33,'1-2)計画書'!A:D,4,0)</f>
        <v>0</v>
      </c>
      <c r="S33" s="116">
        <f>SUMIFS('1-2)計画書'!O$8:O$37,'1-2)計画書'!$B$8:$B$37,$B33,'1-2)計画書'!$C$8:$C$37,$C33)</f>
        <v>0</v>
      </c>
      <c r="T33" s="116">
        <f>SUMIFS('1-2)計画書'!P$8:P$37,'1-2)計画書'!$B$8:$B$37,$B33,'1-2)計画書'!$C$8:$C$37,$C33)</f>
        <v>0</v>
      </c>
      <c r="U33" s="116">
        <f>SUMIFS('1-2)計画書'!Q$8:Q$37,'1-2)計画書'!$B$8:$B$37,$B33,'1-2)計画書'!$C$8:$C$37,$C33)</f>
        <v>0</v>
      </c>
    </row>
    <row r="34" spans="1:21" ht="14.4">
      <c r="A34" s="62">
        <f t="shared" si="2"/>
        <v>27</v>
      </c>
      <c r="B34" s="79"/>
      <c r="C34" s="79"/>
      <c r="D34" s="79"/>
      <c r="E34" s="77"/>
      <c r="F34" s="119" t="str">
        <f t="shared" si="3"/>
        <v/>
      </c>
      <c r="G34" s="78"/>
      <c r="H34" s="78"/>
      <c r="I34" s="63">
        <f t="shared" si="4"/>
        <v>0</v>
      </c>
      <c r="J34" s="63">
        <f t="shared" si="5"/>
        <v>0</v>
      </c>
      <c r="K34" s="63"/>
      <c r="L34" s="63">
        <f t="shared" si="0"/>
        <v>0</v>
      </c>
      <c r="M34" s="63">
        <f t="shared" si="1"/>
        <v>0</v>
      </c>
      <c r="N34" s="145"/>
      <c r="O34" s="63">
        <f t="shared" si="9"/>
        <v>0</v>
      </c>
      <c r="P34" s="63">
        <f t="shared" si="7"/>
        <v>0</v>
      </c>
      <c r="R34" s="35">
        <f>VLOOKUP(B34&amp;C34,'1-2)計画書'!A:D,4,0)</f>
        <v>0</v>
      </c>
      <c r="S34" s="116">
        <f>SUMIFS('1-2)計画書'!O$8:O$37,'1-2)計画書'!$B$8:$B$37,$B34,'1-2)計画書'!$C$8:$C$37,$C34)</f>
        <v>0</v>
      </c>
      <c r="T34" s="116">
        <f>SUMIFS('1-2)計画書'!P$8:P$37,'1-2)計画書'!$B$8:$B$37,$B34,'1-2)計画書'!$C$8:$C$37,$C34)</f>
        <v>0</v>
      </c>
      <c r="U34" s="116">
        <f>SUMIFS('1-2)計画書'!Q$8:Q$37,'1-2)計画書'!$B$8:$B$37,$B34,'1-2)計画書'!$C$8:$C$37,$C34)</f>
        <v>0</v>
      </c>
    </row>
    <row r="35" spans="1:21" ht="14.4">
      <c r="A35" s="62">
        <f t="shared" si="2"/>
        <v>28</v>
      </c>
      <c r="B35" s="79"/>
      <c r="C35" s="79"/>
      <c r="D35" s="79"/>
      <c r="E35" s="77"/>
      <c r="F35" s="119" t="str">
        <f t="shared" si="3"/>
        <v/>
      </c>
      <c r="G35" s="78"/>
      <c r="H35" s="78"/>
      <c r="I35" s="63">
        <f t="shared" si="4"/>
        <v>0</v>
      </c>
      <c r="J35" s="63">
        <f t="shared" si="5"/>
        <v>0</v>
      </c>
      <c r="K35" s="63"/>
      <c r="L35" s="63">
        <f t="shared" si="0"/>
        <v>0</v>
      </c>
      <c r="M35" s="63">
        <f t="shared" si="1"/>
        <v>0</v>
      </c>
      <c r="N35" s="145"/>
      <c r="O35" s="63">
        <f t="shared" si="9"/>
        <v>0</v>
      </c>
      <c r="P35" s="63">
        <f t="shared" si="7"/>
        <v>0</v>
      </c>
      <c r="R35" s="35">
        <f>VLOOKUP(B35&amp;C35,'1-2)計画書'!A:D,4,0)</f>
        <v>0</v>
      </c>
      <c r="S35" s="116">
        <f>SUMIFS('1-2)計画書'!O$8:O$37,'1-2)計画書'!$B$8:$B$37,$B35,'1-2)計画書'!$C$8:$C$37,$C35)</f>
        <v>0</v>
      </c>
      <c r="T35" s="116">
        <f>SUMIFS('1-2)計画書'!P$8:P$37,'1-2)計画書'!$B$8:$B$37,$B35,'1-2)計画書'!$C$8:$C$37,$C35)</f>
        <v>0</v>
      </c>
      <c r="U35" s="116">
        <f>SUMIFS('1-2)計画書'!Q$8:Q$37,'1-2)計画書'!$B$8:$B$37,$B35,'1-2)計画書'!$C$8:$C$37,$C35)</f>
        <v>0</v>
      </c>
    </row>
    <row r="36" spans="1:21" ht="14.4">
      <c r="A36" s="62">
        <f t="shared" si="2"/>
        <v>29</v>
      </c>
      <c r="B36" s="79"/>
      <c r="C36" s="79"/>
      <c r="D36" s="79"/>
      <c r="E36" s="77"/>
      <c r="F36" s="119" t="str">
        <f t="shared" si="3"/>
        <v/>
      </c>
      <c r="G36" s="78"/>
      <c r="H36" s="78"/>
      <c r="I36" s="63">
        <f t="shared" si="4"/>
        <v>0</v>
      </c>
      <c r="J36" s="63">
        <f t="shared" si="5"/>
        <v>0</v>
      </c>
      <c r="K36" s="63"/>
      <c r="L36" s="63">
        <f t="shared" si="0"/>
        <v>0</v>
      </c>
      <c r="M36" s="63">
        <f t="shared" si="1"/>
        <v>0</v>
      </c>
      <c r="N36" s="145"/>
      <c r="O36" s="63">
        <f t="shared" si="9"/>
        <v>0</v>
      </c>
      <c r="P36" s="63">
        <f t="shared" si="7"/>
        <v>0</v>
      </c>
      <c r="R36" s="35">
        <f>VLOOKUP(B36&amp;C36,'1-2)計画書'!A:D,4,0)</f>
        <v>0</v>
      </c>
      <c r="S36" s="116">
        <f>SUMIFS('1-2)計画書'!O$8:O$37,'1-2)計画書'!$B$8:$B$37,$B36,'1-2)計画書'!$C$8:$C$37,$C36)</f>
        <v>0</v>
      </c>
      <c r="T36" s="116">
        <f>SUMIFS('1-2)計画書'!P$8:P$37,'1-2)計画書'!$B$8:$B$37,$B36,'1-2)計画書'!$C$8:$C$37,$C36)</f>
        <v>0</v>
      </c>
      <c r="U36" s="116">
        <f>SUMIFS('1-2)計画書'!Q$8:Q$37,'1-2)計画書'!$B$8:$B$37,$B36,'1-2)計画書'!$C$8:$C$37,$C36)</f>
        <v>0</v>
      </c>
    </row>
    <row r="37" spans="1:21" ht="14.4">
      <c r="A37" s="62">
        <f t="shared" si="2"/>
        <v>30</v>
      </c>
      <c r="B37" s="79"/>
      <c r="C37" s="79"/>
      <c r="D37" s="79"/>
      <c r="E37" s="77"/>
      <c r="F37" s="119" t="str">
        <f t="shared" si="3"/>
        <v/>
      </c>
      <c r="G37" s="78"/>
      <c r="H37" s="78"/>
      <c r="I37" s="63">
        <f t="shared" si="4"/>
        <v>0</v>
      </c>
      <c r="J37" s="63">
        <f t="shared" si="5"/>
        <v>0</v>
      </c>
      <c r="K37" s="63"/>
      <c r="L37" s="63">
        <f t="shared" si="0"/>
        <v>0</v>
      </c>
      <c r="M37" s="63">
        <f t="shared" si="1"/>
        <v>0</v>
      </c>
      <c r="N37" s="145"/>
      <c r="O37" s="63">
        <f t="shared" si="9"/>
        <v>0</v>
      </c>
      <c r="P37" s="63">
        <f t="shared" si="7"/>
        <v>0</v>
      </c>
      <c r="R37" s="35">
        <f>VLOOKUP(B37&amp;C37,'1-2)計画書'!A:D,4,0)</f>
        <v>0</v>
      </c>
      <c r="S37" s="116">
        <f>SUMIFS('1-2)計画書'!O$8:O$37,'1-2)計画書'!$B$8:$B$37,$B37,'1-2)計画書'!$C$8:$C$37,$C37)</f>
        <v>0</v>
      </c>
      <c r="T37" s="116">
        <f>SUMIFS('1-2)計画書'!P$8:P$37,'1-2)計画書'!$B$8:$B$37,$B37,'1-2)計画書'!$C$8:$C$37,$C37)</f>
        <v>0</v>
      </c>
      <c r="U37" s="116">
        <f>SUMIFS('1-2)計画書'!Q$8:Q$37,'1-2)計画書'!$B$8:$B$37,$B37,'1-2)計画書'!$C$8:$C$37,$C37)</f>
        <v>0</v>
      </c>
    </row>
    <row r="38" spans="1:21" ht="28.5" customHeight="1">
      <c r="A38" s="71"/>
      <c r="B38" s="72"/>
      <c r="C38" s="72" t="s">
        <v>71</v>
      </c>
      <c r="D38" s="72"/>
      <c r="E38" s="72"/>
      <c r="F38" s="72"/>
      <c r="G38" s="64">
        <f>SUM(G8:G37)</f>
        <v>0</v>
      </c>
      <c r="H38" s="64">
        <f>SUM(H8:H37)</f>
        <v>0</v>
      </c>
      <c r="I38" s="64">
        <f>SUM(I8:I37)</f>
        <v>0</v>
      </c>
      <c r="J38" s="64">
        <f>SUM(J8:J37)</f>
        <v>0</v>
      </c>
      <c r="K38" s="64">
        <f>SUM(K8:K37)</f>
        <v>0</v>
      </c>
      <c r="L38" s="65"/>
      <c r="M38" s="65"/>
      <c r="N38" s="66">
        <f>SUM(N8:N37)</f>
        <v>0</v>
      </c>
      <c r="O38" s="66">
        <f>SUM(O8:O37)</f>
        <v>0</v>
      </c>
      <c r="P38" s="66">
        <f>SUM(P8:P37)</f>
        <v>0</v>
      </c>
      <c r="R38" s="115"/>
      <c r="S38" s="118">
        <f>SUM(S8:S37)</f>
        <v>0</v>
      </c>
      <c r="T38" s="118">
        <f>SUM(T8:T37)</f>
        <v>0</v>
      </c>
      <c r="U38" s="118">
        <f>SUM(U8:U37)</f>
        <v>0</v>
      </c>
    </row>
    <row r="40" spans="1:21">
      <c r="I40" s="108" t="str">
        <f>IF(I38&lt;&gt;'1-2)計画書'!P38,"↑事業実施計画書の補助対象経費の計と一致しません！","")</f>
        <v/>
      </c>
    </row>
    <row r="41" spans="1:21" ht="14.4">
      <c r="A41" s="68"/>
    </row>
    <row r="42" spans="1:21" ht="16.2" customHeight="1">
      <c r="A42" s="310" t="s">
        <v>45</v>
      </c>
      <c r="B42" s="312" t="s">
        <v>62</v>
      </c>
      <c r="C42" s="312" t="s">
        <v>63</v>
      </c>
      <c r="D42" s="312" t="s">
        <v>64</v>
      </c>
      <c r="E42" s="302" t="s">
        <v>75</v>
      </c>
      <c r="F42" s="302" t="s">
        <v>72</v>
      </c>
      <c r="G42" s="302" t="s">
        <v>47</v>
      </c>
      <c r="H42" s="302" t="s">
        <v>66</v>
      </c>
      <c r="I42" s="302" t="s">
        <v>126</v>
      </c>
      <c r="J42" s="302" t="s">
        <v>127</v>
      </c>
      <c r="K42" s="306" t="s">
        <v>426</v>
      </c>
      <c r="L42" s="141"/>
      <c r="M42" s="141"/>
      <c r="N42" s="308" t="s">
        <v>429</v>
      </c>
      <c r="O42" s="302" t="s">
        <v>430</v>
      </c>
      <c r="P42" s="304" t="s">
        <v>290</v>
      </c>
      <c r="R42" s="114" t="s">
        <v>121</v>
      </c>
      <c r="S42" s="117" t="s">
        <v>65</v>
      </c>
      <c r="T42" s="117" t="s">
        <v>47</v>
      </c>
      <c r="U42" s="117" t="s">
        <v>118</v>
      </c>
    </row>
    <row r="43" spans="1:21" ht="74.25" customHeight="1">
      <c r="A43" s="311"/>
      <c r="B43" s="313"/>
      <c r="C43" s="313"/>
      <c r="D43" s="313"/>
      <c r="E43" s="303"/>
      <c r="F43" s="303"/>
      <c r="G43" s="303"/>
      <c r="H43" s="303"/>
      <c r="I43" s="303"/>
      <c r="J43" s="303"/>
      <c r="K43" s="307"/>
      <c r="L43" s="143" t="s">
        <v>427</v>
      </c>
      <c r="M43" s="144" t="s">
        <v>428</v>
      </c>
      <c r="N43" s="307"/>
      <c r="O43" s="303"/>
      <c r="P43" s="305"/>
      <c r="R43" s="114"/>
      <c r="S43" s="117"/>
      <c r="T43" s="117"/>
      <c r="U43" s="117"/>
    </row>
    <row r="44" spans="1:21" ht="43.8" customHeight="1">
      <c r="A44" s="62" t="s">
        <v>68</v>
      </c>
      <c r="B44" s="80" t="s">
        <v>69</v>
      </c>
      <c r="C44" s="80" t="s">
        <v>70</v>
      </c>
      <c r="D44" s="80" t="s">
        <v>74</v>
      </c>
      <c r="E44" s="74">
        <v>40</v>
      </c>
      <c r="F44" s="73" t="s">
        <v>73</v>
      </c>
      <c r="G44" s="63">
        <v>2345678</v>
      </c>
      <c r="H44" s="63">
        <v>0</v>
      </c>
      <c r="I44" s="63">
        <f t="shared" ref="I44" si="10">G44-H44</f>
        <v>2345678</v>
      </c>
      <c r="J44" s="63">
        <f>ROUNDDOWN(I44*1/2,0)</f>
        <v>1172839</v>
      </c>
      <c r="K44" s="63">
        <f>SUM(L44:M44)</f>
        <v>2300000</v>
      </c>
      <c r="L44" s="63">
        <f>_xlfn.IFNA(VLOOKUP(F44,$F$48:$H$61,3,0),0)</f>
        <v>2000000</v>
      </c>
      <c r="M44" s="63">
        <f>MIN(IF(F44="医療機関等－病院",MAX(E44-20,0)*30000,IF(OR(F44="高齢者施設－入所系施設",F44="救護施設",F44="障害者施設－入所系施設"),MAX(E44-30,0)*30000,0)),4000000)</f>
        <v>300000</v>
      </c>
      <c r="N44" s="63">
        <v>1500000</v>
      </c>
      <c r="O44" s="63">
        <f>MIN(J44,K44-N44)</f>
        <v>800000</v>
      </c>
      <c r="P44" s="63">
        <f>ROUNDDOWN(O44,-3)</f>
        <v>800000</v>
      </c>
    </row>
    <row r="47" spans="1:21">
      <c r="C47" s="35" t="s">
        <v>359</v>
      </c>
      <c r="H47" s="35" t="s">
        <v>94</v>
      </c>
    </row>
    <row r="48" spans="1:21">
      <c r="C48" s="35" t="s">
        <v>330</v>
      </c>
      <c r="D48" s="35" t="s">
        <v>73</v>
      </c>
      <c r="F48" s="35" t="s">
        <v>93</v>
      </c>
      <c r="G48" s="35" t="s">
        <v>88</v>
      </c>
      <c r="H48" s="35">
        <v>2000000</v>
      </c>
    </row>
    <row r="49" spans="3:8">
      <c r="C49" s="35" t="s">
        <v>331</v>
      </c>
      <c r="D49" s="35" t="s">
        <v>73</v>
      </c>
      <c r="F49" s="35" t="s">
        <v>76</v>
      </c>
      <c r="G49" s="35" t="s">
        <v>89</v>
      </c>
      <c r="H49" s="35">
        <v>1000000</v>
      </c>
    </row>
    <row r="50" spans="3:8">
      <c r="C50" s="35" t="s">
        <v>332</v>
      </c>
      <c r="D50" s="35" t="s">
        <v>73</v>
      </c>
      <c r="F50" s="35" t="s">
        <v>77</v>
      </c>
      <c r="G50" s="35" t="s">
        <v>90</v>
      </c>
      <c r="H50" s="35">
        <v>500000</v>
      </c>
    </row>
    <row r="51" spans="3:8">
      <c r="C51" s="35" t="s">
        <v>333</v>
      </c>
      <c r="D51" s="35" t="s">
        <v>73</v>
      </c>
      <c r="F51" s="35" t="s">
        <v>73</v>
      </c>
      <c r="G51" s="35" t="s">
        <v>91</v>
      </c>
      <c r="H51" s="35">
        <v>2000000</v>
      </c>
    </row>
    <row r="52" spans="3:8">
      <c r="C52" s="35" t="s">
        <v>334</v>
      </c>
      <c r="D52" s="35" t="s">
        <v>73</v>
      </c>
      <c r="F52" s="35" t="s">
        <v>78</v>
      </c>
      <c r="G52" s="35" t="s">
        <v>89</v>
      </c>
      <c r="H52" s="35">
        <v>1000000</v>
      </c>
    </row>
    <row r="53" spans="3:8">
      <c r="C53" s="35" t="s">
        <v>335</v>
      </c>
      <c r="D53" s="35" t="s">
        <v>73</v>
      </c>
      <c r="F53" s="35" t="s">
        <v>79</v>
      </c>
      <c r="G53" s="35" t="s">
        <v>90</v>
      </c>
      <c r="H53" s="35">
        <v>500000</v>
      </c>
    </row>
    <row r="54" spans="3:8">
      <c r="C54" s="35" t="s">
        <v>336</v>
      </c>
      <c r="D54" s="35" t="s">
        <v>73</v>
      </c>
      <c r="F54" s="35" t="s">
        <v>86</v>
      </c>
      <c r="G54" s="35" t="s">
        <v>91</v>
      </c>
      <c r="H54" s="35">
        <v>2000000</v>
      </c>
    </row>
    <row r="55" spans="3:8">
      <c r="C55" s="35" t="s">
        <v>337</v>
      </c>
      <c r="D55" s="35" t="s">
        <v>73</v>
      </c>
      <c r="F55" s="35" t="s">
        <v>80</v>
      </c>
      <c r="G55" s="35" t="s">
        <v>91</v>
      </c>
      <c r="H55" s="35">
        <v>2000000</v>
      </c>
    </row>
    <row r="56" spans="3:8">
      <c r="C56" s="35" t="s">
        <v>338</v>
      </c>
      <c r="D56" s="35" t="s">
        <v>73</v>
      </c>
      <c r="F56" s="35" t="s">
        <v>81</v>
      </c>
      <c r="G56" s="35" t="s">
        <v>89</v>
      </c>
      <c r="H56" s="35">
        <v>1000000</v>
      </c>
    </row>
    <row r="57" spans="3:8">
      <c r="C57" s="35" t="s">
        <v>339</v>
      </c>
      <c r="D57" s="35" t="s">
        <v>78</v>
      </c>
      <c r="F57" s="35" t="s">
        <v>82</v>
      </c>
      <c r="G57" s="35" t="s">
        <v>90</v>
      </c>
      <c r="H57" s="35">
        <v>500000</v>
      </c>
    </row>
    <row r="58" spans="3:8">
      <c r="C58" s="35" t="s">
        <v>340</v>
      </c>
      <c r="D58" s="35" t="s">
        <v>79</v>
      </c>
      <c r="F58" s="35" t="s">
        <v>83</v>
      </c>
      <c r="G58" s="35" t="s">
        <v>90</v>
      </c>
      <c r="H58" s="35">
        <v>500000</v>
      </c>
    </row>
    <row r="59" spans="3:8">
      <c r="C59" s="35" t="s">
        <v>341</v>
      </c>
      <c r="D59" s="35" t="s">
        <v>79</v>
      </c>
      <c r="F59" s="35" t="s">
        <v>84</v>
      </c>
      <c r="G59" s="35" t="s">
        <v>90</v>
      </c>
      <c r="H59" s="35">
        <v>500000</v>
      </c>
    </row>
    <row r="60" spans="3:8">
      <c r="C60" s="35" t="s">
        <v>342</v>
      </c>
      <c r="D60" s="35" t="s">
        <v>79</v>
      </c>
      <c r="F60" s="35" t="s">
        <v>85</v>
      </c>
      <c r="G60" s="35" t="s">
        <v>89</v>
      </c>
      <c r="H60" s="35">
        <v>1000000</v>
      </c>
    </row>
    <row r="61" spans="3:8">
      <c r="C61" s="35" t="s">
        <v>343</v>
      </c>
      <c r="D61" s="35" t="s">
        <v>79</v>
      </c>
      <c r="F61" s="35" t="s">
        <v>87</v>
      </c>
      <c r="G61" s="35" t="s">
        <v>92</v>
      </c>
      <c r="H61" s="35">
        <v>1500000</v>
      </c>
    </row>
    <row r="62" spans="3:8">
      <c r="C62" s="35" t="s">
        <v>344</v>
      </c>
      <c r="D62" s="35" t="s">
        <v>79</v>
      </c>
    </row>
    <row r="63" spans="3:8">
      <c r="C63" s="35" t="s">
        <v>345</v>
      </c>
      <c r="D63" s="35" t="s">
        <v>79</v>
      </c>
    </row>
    <row r="64" spans="3:8">
      <c r="C64" s="35" t="s">
        <v>346</v>
      </c>
      <c r="D64" s="35" t="s">
        <v>79</v>
      </c>
    </row>
    <row r="65" spans="3:4">
      <c r="C65" s="35" t="s">
        <v>347</v>
      </c>
      <c r="D65" s="35" t="s">
        <v>79</v>
      </c>
    </row>
    <row r="66" spans="3:4">
      <c r="C66" s="35" t="s">
        <v>348</v>
      </c>
      <c r="D66" s="35" t="s">
        <v>79</v>
      </c>
    </row>
    <row r="67" spans="3:4">
      <c r="C67" s="35" t="s">
        <v>349</v>
      </c>
      <c r="D67" s="35" t="s">
        <v>79</v>
      </c>
    </row>
    <row r="68" spans="3:4">
      <c r="C68" s="35" t="s">
        <v>350</v>
      </c>
      <c r="D68" s="35" t="s">
        <v>79</v>
      </c>
    </row>
    <row r="69" spans="3:4">
      <c r="C69" s="35" t="s">
        <v>351</v>
      </c>
      <c r="D69" s="35" t="s">
        <v>79</v>
      </c>
    </row>
    <row r="70" spans="3:4">
      <c r="C70" s="35" t="s">
        <v>352</v>
      </c>
      <c r="D70" s="35" t="s">
        <v>79</v>
      </c>
    </row>
    <row r="71" spans="3:4">
      <c r="C71" s="35" t="s">
        <v>353</v>
      </c>
      <c r="D71" s="35" t="s">
        <v>79</v>
      </c>
    </row>
    <row r="72" spans="3:4">
      <c r="C72" s="35" t="s">
        <v>354</v>
      </c>
      <c r="D72" s="35" t="s">
        <v>79</v>
      </c>
    </row>
    <row r="73" spans="3:4">
      <c r="C73" s="35" t="s">
        <v>355</v>
      </c>
      <c r="D73" s="35" t="s">
        <v>79</v>
      </c>
    </row>
    <row r="74" spans="3:4">
      <c r="C74" s="35" t="s">
        <v>356</v>
      </c>
      <c r="D74" s="35" t="s">
        <v>79</v>
      </c>
    </row>
    <row r="75" spans="3:4">
      <c r="C75" s="35" t="s">
        <v>357</v>
      </c>
      <c r="D75" s="35" t="s">
        <v>79</v>
      </c>
    </row>
    <row r="76" spans="3:4">
      <c r="C76" s="35" t="s">
        <v>358</v>
      </c>
      <c r="D76" s="35" t="s">
        <v>79</v>
      </c>
    </row>
  </sheetData>
  <sheetProtection selectLockedCells="1" selectUnlockedCells="1"/>
  <mergeCells count="29">
    <mergeCell ref="A42:A43"/>
    <mergeCell ref="B42:B43"/>
    <mergeCell ref="C42:C43"/>
    <mergeCell ref="D42:D43"/>
    <mergeCell ref="E42:E43"/>
    <mergeCell ref="M4:P4"/>
    <mergeCell ref="A6:A7"/>
    <mergeCell ref="B6:B7"/>
    <mergeCell ref="C6:C7"/>
    <mergeCell ref="D6:D7"/>
    <mergeCell ref="E6:E7"/>
    <mergeCell ref="F6:F7"/>
    <mergeCell ref="G6:G7"/>
    <mergeCell ref="H6:H7"/>
    <mergeCell ref="I6:I7"/>
    <mergeCell ref="J6:J7"/>
    <mergeCell ref="K6:K7"/>
    <mergeCell ref="N6:N7"/>
    <mergeCell ref="O6:O7"/>
    <mergeCell ref="P6:P7"/>
    <mergeCell ref="F42:F43"/>
    <mergeCell ref="G42:G43"/>
    <mergeCell ref="H42:H43"/>
    <mergeCell ref="P42:P43"/>
    <mergeCell ref="I42:I43"/>
    <mergeCell ref="J42:J43"/>
    <mergeCell ref="K42:K43"/>
    <mergeCell ref="N42:N43"/>
    <mergeCell ref="O42:O43"/>
  </mergeCells>
  <phoneticPr fontId="5"/>
  <dataValidations count="2">
    <dataValidation type="list" allowBlank="1" showInputMessage="1" showErrorMessage="1" sqref="F44 F8:F37" xr:uid="{00000000-0002-0000-0200-000000000000}">
      <formula1>$F$48:$F$61</formula1>
    </dataValidation>
    <dataValidation type="list" allowBlank="1" showInputMessage="1" showErrorMessage="1" sqref="C8:C37" xr:uid="{00000000-0002-0000-0200-000001000000}">
      <formula1>$C$48:$C$76</formula1>
    </dataValidation>
  </dataValidations>
  <pageMargins left="0.70866141732283472" right="0.70866141732283472" top="0.74803149606299213" bottom="0.74803149606299213" header="0.31496062992125984" footer="0.31496062992125984"/>
  <pageSetup paperSize="9" scale="44" firstPageNumber="0" orientation="landscape" blackAndWhite="1"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R73"/>
  <sheetViews>
    <sheetView showZeros="0" view="pageBreakPreview" topLeftCell="A37" zoomScale="70" zoomScaleNormal="85" zoomScaleSheetLayoutView="70" workbookViewId="0">
      <selection activeCell="Q8" sqref="Q8"/>
    </sheetView>
  </sheetViews>
  <sheetFormatPr defaultColWidth="8.88671875" defaultRowHeight="13.2"/>
  <cols>
    <col min="1" max="1" width="5.21875" style="35" customWidth="1"/>
    <col min="2" max="2" width="32.77734375" style="35" customWidth="1"/>
    <col min="3" max="3" width="24.44140625" style="35" customWidth="1"/>
    <col min="4" max="4" width="23.88671875" style="35" customWidth="1"/>
    <col min="5" max="5" width="24.33203125" style="35" customWidth="1"/>
    <col min="6" max="6" width="10" style="35" customWidth="1"/>
    <col min="7" max="7" width="8.109375" style="35" customWidth="1"/>
    <col min="8" max="8" width="8.44140625" style="35" customWidth="1"/>
    <col min="9" max="9" width="15.77734375" style="35" customWidth="1"/>
    <col min="10" max="10" width="7.77734375" style="35" customWidth="1"/>
    <col min="11" max="11" width="17.21875" style="35" customWidth="1"/>
    <col min="12" max="12" width="38.77734375" style="35" customWidth="1"/>
    <col min="13" max="13" width="14.88671875" style="35" customWidth="1"/>
    <col min="14" max="14" width="19.6640625" style="35" customWidth="1"/>
    <col min="15" max="16" width="17.109375" style="35" customWidth="1"/>
    <col min="17" max="17" width="17.21875" style="35" customWidth="1"/>
    <col min="18" max="18" width="23.88671875" style="35" customWidth="1"/>
    <col min="19" max="262" width="8.88671875" style="35"/>
    <col min="263" max="263" width="6.109375" style="35" customWidth="1"/>
    <col min="264" max="264" width="14.21875" style="35" customWidth="1"/>
    <col min="265" max="265" width="48.109375" style="35" customWidth="1"/>
    <col min="266" max="266" width="28.33203125" style="35" customWidth="1"/>
    <col min="267" max="267" width="27.109375" style="35" customWidth="1"/>
    <col min="268" max="269" width="17.109375" style="35" customWidth="1"/>
    <col min="270" max="270" width="17.21875" style="35" customWidth="1"/>
    <col min="271" max="274" width="17.109375" style="35" customWidth="1"/>
    <col min="275" max="518" width="8.88671875" style="35"/>
    <col min="519" max="519" width="6.109375" style="35" customWidth="1"/>
    <col min="520" max="520" width="14.21875" style="35" customWidth="1"/>
    <col min="521" max="521" width="48.109375" style="35" customWidth="1"/>
    <col min="522" max="522" width="28.33203125" style="35" customWidth="1"/>
    <col min="523" max="523" width="27.109375" style="35" customWidth="1"/>
    <col min="524" max="525" width="17.109375" style="35" customWidth="1"/>
    <col min="526" max="526" width="17.21875" style="35" customWidth="1"/>
    <col min="527" max="530" width="17.109375" style="35" customWidth="1"/>
    <col min="531" max="774" width="8.88671875" style="35"/>
    <col min="775" max="775" width="6.109375" style="35" customWidth="1"/>
    <col min="776" max="776" width="14.21875" style="35" customWidth="1"/>
    <col min="777" max="777" width="48.109375" style="35" customWidth="1"/>
    <col min="778" max="778" width="28.33203125" style="35" customWidth="1"/>
    <col min="779" max="779" width="27.109375" style="35" customWidth="1"/>
    <col min="780" max="781" width="17.109375" style="35" customWidth="1"/>
    <col min="782" max="782" width="17.21875" style="35" customWidth="1"/>
    <col min="783" max="786" width="17.109375" style="35" customWidth="1"/>
    <col min="787" max="1030" width="8.88671875" style="35"/>
    <col min="1031" max="1031" width="6.109375" style="35" customWidth="1"/>
    <col min="1032" max="1032" width="14.21875" style="35" customWidth="1"/>
    <col min="1033" max="1033" width="48.109375" style="35" customWidth="1"/>
    <col min="1034" max="1034" width="28.33203125" style="35" customWidth="1"/>
    <col min="1035" max="1035" width="27.109375" style="35" customWidth="1"/>
    <col min="1036" max="1037" width="17.109375" style="35" customWidth="1"/>
    <col min="1038" max="1038" width="17.21875" style="35" customWidth="1"/>
    <col min="1039" max="1042" width="17.109375" style="35" customWidth="1"/>
    <col min="1043" max="1286" width="8.88671875" style="35"/>
    <col min="1287" max="1287" width="6.109375" style="35" customWidth="1"/>
    <col min="1288" max="1288" width="14.21875" style="35" customWidth="1"/>
    <col min="1289" max="1289" width="48.109375" style="35" customWidth="1"/>
    <col min="1290" max="1290" width="28.33203125" style="35" customWidth="1"/>
    <col min="1291" max="1291" width="27.109375" style="35" customWidth="1"/>
    <col min="1292" max="1293" width="17.109375" style="35" customWidth="1"/>
    <col min="1294" max="1294" width="17.21875" style="35" customWidth="1"/>
    <col min="1295" max="1298" width="17.109375" style="35" customWidth="1"/>
    <col min="1299" max="1542" width="8.88671875" style="35"/>
    <col min="1543" max="1543" width="6.109375" style="35" customWidth="1"/>
    <col min="1544" max="1544" width="14.21875" style="35" customWidth="1"/>
    <col min="1545" max="1545" width="48.109375" style="35" customWidth="1"/>
    <col min="1546" max="1546" width="28.33203125" style="35" customWidth="1"/>
    <col min="1547" max="1547" width="27.109375" style="35" customWidth="1"/>
    <col min="1548" max="1549" width="17.109375" style="35" customWidth="1"/>
    <col min="1550" max="1550" width="17.21875" style="35" customWidth="1"/>
    <col min="1551" max="1554" width="17.109375" style="35" customWidth="1"/>
    <col min="1555" max="1798" width="8.88671875" style="35"/>
    <col min="1799" max="1799" width="6.109375" style="35" customWidth="1"/>
    <col min="1800" max="1800" width="14.21875" style="35" customWidth="1"/>
    <col min="1801" max="1801" width="48.109375" style="35" customWidth="1"/>
    <col min="1802" max="1802" width="28.33203125" style="35" customWidth="1"/>
    <col min="1803" max="1803" width="27.109375" style="35" customWidth="1"/>
    <col min="1804" max="1805" width="17.109375" style="35" customWidth="1"/>
    <col min="1806" max="1806" width="17.21875" style="35" customWidth="1"/>
    <col min="1807" max="1810" width="17.109375" style="35" customWidth="1"/>
    <col min="1811" max="2054" width="8.88671875" style="35"/>
    <col min="2055" max="2055" width="6.109375" style="35" customWidth="1"/>
    <col min="2056" max="2056" width="14.21875" style="35" customWidth="1"/>
    <col min="2057" max="2057" width="48.109375" style="35" customWidth="1"/>
    <col min="2058" max="2058" width="28.33203125" style="35" customWidth="1"/>
    <col min="2059" max="2059" width="27.109375" style="35" customWidth="1"/>
    <col min="2060" max="2061" width="17.109375" style="35" customWidth="1"/>
    <col min="2062" max="2062" width="17.21875" style="35" customWidth="1"/>
    <col min="2063" max="2066" width="17.109375" style="35" customWidth="1"/>
    <col min="2067" max="2310" width="8.88671875" style="35"/>
    <col min="2311" max="2311" width="6.109375" style="35" customWidth="1"/>
    <col min="2312" max="2312" width="14.21875" style="35" customWidth="1"/>
    <col min="2313" max="2313" width="48.109375" style="35" customWidth="1"/>
    <col min="2314" max="2314" width="28.33203125" style="35" customWidth="1"/>
    <col min="2315" max="2315" width="27.109375" style="35" customWidth="1"/>
    <col min="2316" max="2317" width="17.109375" style="35" customWidth="1"/>
    <col min="2318" max="2318" width="17.21875" style="35" customWidth="1"/>
    <col min="2319" max="2322" width="17.109375" style="35" customWidth="1"/>
    <col min="2323" max="2566" width="8.88671875" style="35"/>
    <col min="2567" max="2567" width="6.109375" style="35" customWidth="1"/>
    <col min="2568" max="2568" width="14.21875" style="35" customWidth="1"/>
    <col min="2569" max="2569" width="48.109375" style="35" customWidth="1"/>
    <col min="2570" max="2570" width="28.33203125" style="35" customWidth="1"/>
    <col min="2571" max="2571" width="27.109375" style="35" customWidth="1"/>
    <col min="2572" max="2573" width="17.109375" style="35" customWidth="1"/>
    <col min="2574" max="2574" width="17.21875" style="35" customWidth="1"/>
    <col min="2575" max="2578" width="17.109375" style="35" customWidth="1"/>
    <col min="2579" max="2822" width="8.88671875" style="35"/>
    <col min="2823" max="2823" width="6.109375" style="35" customWidth="1"/>
    <col min="2824" max="2824" width="14.21875" style="35" customWidth="1"/>
    <col min="2825" max="2825" width="48.109375" style="35" customWidth="1"/>
    <col min="2826" max="2826" width="28.33203125" style="35" customWidth="1"/>
    <col min="2827" max="2827" width="27.109375" style="35" customWidth="1"/>
    <col min="2828" max="2829" width="17.109375" style="35" customWidth="1"/>
    <col min="2830" max="2830" width="17.21875" style="35" customWidth="1"/>
    <col min="2831" max="2834" width="17.109375" style="35" customWidth="1"/>
    <col min="2835" max="3078" width="8.88671875" style="35"/>
    <col min="3079" max="3079" width="6.109375" style="35" customWidth="1"/>
    <col min="3080" max="3080" width="14.21875" style="35" customWidth="1"/>
    <col min="3081" max="3081" width="48.109375" style="35" customWidth="1"/>
    <col min="3082" max="3082" width="28.33203125" style="35" customWidth="1"/>
    <col min="3083" max="3083" width="27.109375" style="35" customWidth="1"/>
    <col min="3084" max="3085" width="17.109375" style="35" customWidth="1"/>
    <col min="3086" max="3086" width="17.21875" style="35" customWidth="1"/>
    <col min="3087" max="3090" width="17.109375" style="35" customWidth="1"/>
    <col min="3091" max="3334" width="8.88671875" style="35"/>
    <col min="3335" max="3335" width="6.109375" style="35" customWidth="1"/>
    <col min="3336" max="3336" width="14.21875" style="35" customWidth="1"/>
    <col min="3337" max="3337" width="48.109375" style="35" customWidth="1"/>
    <col min="3338" max="3338" width="28.33203125" style="35" customWidth="1"/>
    <col min="3339" max="3339" width="27.109375" style="35" customWidth="1"/>
    <col min="3340" max="3341" width="17.109375" style="35" customWidth="1"/>
    <col min="3342" max="3342" width="17.21875" style="35" customWidth="1"/>
    <col min="3343" max="3346" width="17.109375" style="35" customWidth="1"/>
    <col min="3347" max="3590" width="8.88671875" style="35"/>
    <col min="3591" max="3591" width="6.109375" style="35" customWidth="1"/>
    <col min="3592" max="3592" width="14.21875" style="35" customWidth="1"/>
    <col min="3593" max="3593" width="48.109375" style="35" customWidth="1"/>
    <col min="3594" max="3594" width="28.33203125" style="35" customWidth="1"/>
    <col min="3595" max="3595" width="27.109375" style="35" customWidth="1"/>
    <col min="3596" max="3597" width="17.109375" style="35" customWidth="1"/>
    <col min="3598" max="3598" width="17.21875" style="35" customWidth="1"/>
    <col min="3599" max="3602" width="17.109375" style="35" customWidth="1"/>
    <col min="3603" max="3846" width="8.88671875" style="35"/>
    <col min="3847" max="3847" width="6.109375" style="35" customWidth="1"/>
    <col min="3848" max="3848" width="14.21875" style="35" customWidth="1"/>
    <col min="3849" max="3849" width="48.109375" style="35" customWidth="1"/>
    <col min="3850" max="3850" width="28.33203125" style="35" customWidth="1"/>
    <col min="3851" max="3851" width="27.109375" style="35" customWidth="1"/>
    <col min="3852" max="3853" width="17.109375" style="35" customWidth="1"/>
    <col min="3854" max="3854" width="17.21875" style="35" customWidth="1"/>
    <col min="3855" max="3858" width="17.109375" style="35" customWidth="1"/>
    <col min="3859" max="4102" width="8.88671875" style="35"/>
    <col min="4103" max="4103" width="6.109375" style="35" customWidth="1"/>
    <col min="4104" max="4104" width="14.21875" style="35" customWidth="1"/>
    <col min="4105" max="4105" width="48.109375" style="35" customWidth="1"/>
    <col min="4106" max="4106" width="28.33203125" style="35" customWidth="1"/>
    <col min="4107" max="4107" width="27.109375" style="35" customWidth="1"/>
    <col min="4108" max="4109" width="17.109375" style="35" customWidth="1"/>
    <col min="4110" max="4110" width="17.21875" style="35" customWidth="1"/>
    <col min="4111" max="4114" width="17.109375" style="35" customWidth="1"/>
    <col min="4115" max="4358" width="8.88671875" style="35"/>
    <col min="4359" max="4359" width="6.109375" style="35" customWidth="1"/>
    <col min="4360" max="4360" width="14.21875" style="35" customWidth="1"/>
    <col min="4361" max="4361" width="48.109375" style="35" customWidth="1"/>
    <col min="4362" max="4362" width="28.33203125" style="35" customWidth="1"/>
    <col min="4363" max="4363" width="27.109375" style="35" customWidth="1"/>
    <col min="4364" max="4365" width="17.109375" style="35" customWidth="1"/>
    <col min="4366" max="4366" width="17.21875" style="35" customWidth="1"/>
    <col min="4367" max="4370" width="17.109375" style="35" customWidth="1"/>
    <col min="4371" max="4614" width="8.88671875" style="35"/>
    <col min="4615" max="4615" width="6.109375" style="35" customWidth="1"/>
    <col min="4616" max="4616" width="14.21875" style="35" customWidth="1"/>
    <col min="4617" max="4617" width="48.109375" style="35" customWidth="1"/>
    <col min="4618" max="4618" width="28.33203125" style="35" customWidth="1"/>
    <col min="4619" max="4619" width="27.109375" style="35" customWidth="1"/>
    <col min="4620" max="4621" width="17.109375" style="35" customWidth="1"/>
    <col min="4622" max="4622" width="17.21875" style="35" customWidth="1"/>
    <col min="4623" max="4626" width="17.109375" style="35" customWidth="1"/>
    <col min="4627" max="4870" width="8.88671875" style="35"/>
    <col min="4871" max="4871" width="6.109375" style="35" customWidth="1"/>
    <col min="4872" max="4872" width="14.21875" style="35" customWidth="1"/>
    <col min="4873" max="4873" width="48.109375" style="35" customWidth="1"/>
    <col min="4874" max="4874" width="28.33203125" style="35" customWidth="1"/>
    <col min="4875" max="4875" width="27.109375" style="35" customWidth="1"/>
    <col min="4876" max="4877" width="17.109375" style="35" customWidth="1"/>
    <col min="4878" max="4878" width="17.21875" style="35" customWidth="1"/>
    <col min="4879" max="4882" width="17.109375" style="35" customWidth="1"/>
    <col min="4883" max="5126" width="8.88671875" style="35"/>
    <col min="5127" max="5127" width="6.109375" style="35" customWidth="1"/>
    <col min="5128" max="5128" width="14.21875" style="35" customWidth="1"/>
    <col min="5129" max="5129" width="48.109375" style="35" customWidth="1"/>
    <col min="5130" max="5130" width="28.33203125" style="35" customWidth="1"/>
    <col min="5131" max="5131" width="27.109375" style="35" customWidth="1"/>
    <col min="5132" max="5133" width="17.109375" style="35" customWidth="1"/>
    <col min="5134" max="5134" width="17.21875" style="35" customWidth="1"/>
    <col min="5135" max="5138" width="17.109375" style="35" customWidth="1"/>
    <col min="5139" max="5382" width="8.88671875" style="35"/>
    <col min="5383" max="5383" width="6.109375" style="35" customWidth="1"/>
    <col min="5384" max="5384" width="14.21875" style="35" customWidth="1"/>
    <col min="5385" max="5385" width="48.109375" style="35" customWidth="1"/>
    <col min="5386" max="5386" width="28.33203125" style="35" customWidth="1"/>
    <col min="5387" max="5387" width="27.109375" style="35" customWidth="1"/>
    <col min="5388" max="5389" width="17.109375" style="35" customWidth="1"/>
    <col min="5390" max="5390" width="17.21875" style="35" customWidth="1"/>
    <col min="5391" max="5394" width="17.109375" style="35" customWidth="1"/>
    <col min="5395" max="5638" width="8.88671875" style="35"/>
    <col min="5639" max="5639" width="6.109375" style="35" customWidth="1"/>
    <col min="5640" max="5640" width="14.21875" style="35" customWidth="1"/>
    <col min="5641" max="5641" width="48.109375" style="35" customWidth="1"/>
    <col min="5642" max="5642" width="28.33203125" style="35" customWidth="1"/>
    <col min="5643" max="5643" width="27.109375" style="35" customWidth="1"/>
    <col min="5644" max="5645" width="17.109375" style="35" customWidth="1"/>
    <col min="5646" max="5646" width="17.21875" style="35" customWidth="1"/>
    <col min="5647" max="5650" width="17.109375" style="35" customWidth="1"/>
    <col min="5651" max="5894" width="8.88671875" style="35"/>
    <col min="5895" max="5895" width="6.109375" style="35" customWidth="1"/>
    <col min="5896" max="5896" width="14.21875" style="35" customWidth="1"/>
    <col min="5897" max="5897" width="48.109375" style="35" customWidth="1"/>
    <col min="5898" max="5898" width="28.33203125" style="35" customWidth="1"/>
    <col min="5899" max="5899" width="27.109375" style="35" customWidth="1"/>
    <col min="5900" max="5901" width="17.109375" style="35" customWidth="1"/>
    <col min="5902" max="5902" width="17.21875" style="35" customWidth="1"/>
    <col min="5903" max="5906" width="17.109375" style="35" customWidth="1"/>
    <col min="5907" max="6150" width="8.88671875" style="35"/>
    <col min="6151" max="6151" width="6.109375" style="35" customWidth="1"/>
    <col min="6152" max="6152" width="14.21875" style="35" customWidth="1"/>
    <col min="6153" max="6153" width="48.109375" style="35" customWidth="1"/>
    <col min="6154" max="6154" width="28.33203125" style="35" customWidth="1"/>
    <col min="6155" max="6155" width="27.109375" style="35" customWidth="1"/>
    <col min="6156" max="6157" width="17.109375" style="35" customWidth="1"/>
    <col min="6158" max="6158" width="17.21875" style="35" customWidth="1"/>
    <col min="6159" max="6162" width="17.109375" style="35" customWidth="1"/>
    <col min="6163" max="6406" width="8.88671875" style="35"/>
    <col min="6407" max="6407" width="6.109375" style="35" customWidth="1"/>
    <col min="6408" max="6408" width="14.21875" style="35" customWidth="1"/>
    <col min="6409" max="6409" width="48.109375" style="35" customWidth="1"/>
    <col min="6410" max="6410" width="28.33203125" style="35" customWidth="1"/>
    <col min="6411" max="6411" width="27.109375" style="35" customWidth="1"/>
    <col min="6412" max="6413" width="17.109375" style="35" customWidth="1"/>
    <col min="6414" max="6414" width="17.21875" style="35" customWidth="1"/>
    <col min="6415" max="6418" width="17.109375" style="35" customWidth="1"/>
    <col min="6419" max="6662" width="8.88671875" style="35"/>
    <col min="6663" max="6663" width="6.109375" style="35" customWidth="1"/>
    <col min="6664" max="6664" width="14.21875" style="35" customWidth="1"/>
    <col min="6665" max="6665" width="48.109375" style="35" customWidth="1"/>
    <col min="6666" max="6666" width="28.33203125" style="35" customWidth="1"/>
    <col min="6667" max="6667" width="27.109375" style="35" customWidth="1"/>
    <col min="6668" max="6669" width="17.109375" style="35" customWidth="1"/>
    <col min="6670" max="6670" width="17.21875" style="35" customWidth="1"/>
    <col min="6671" max="6674" width="17.109375" style="35" customWidth="1"/>
    <col min="6675" max="6918" width="8.88671875" style="35"/>
    <col min="6919" max="6919" width="6.109375" style="35" customWidth="1"/>
    <col min="6920" max="6920" width="14.21875" style="35" customWidth="1"/>
    <col min="6921" max="6921" width="48.109375" style="35" customWidth="1"/>
    <col min="6922" max="6922" width="28.33203125" style="35" customWidth="1"/>
    <col min="6923" max="6923" width="27.109375" style="35" customWidth="1"/>
    <col min="6924" max="6925" width="17.109375" style="35" customWidth="1"/>
    <col min="6926" max="6926" width="17.21875" style="35" customWidth="1"/>
    <col min="6927" max="6930" width="17.109375" style="35" customWidth="1"/>
    <col min="6931" max="7174" width="8.88671875" style="35"/>
    <col min="7175" max="7175" width="6.109375" style="35" customWidth="1"/>
    <col min="7176" max="7176" width="14.21875" style="35" customWidth="1"/>
    <col min="7177" max="7177" width="48.109375" style="35" customWidth="1"/>
    <col min="7178" max="7178" width="28.33203125" style="35" customWidth="1"/>
    <col min="7179" max="7179" width="27.109375" style="35" customWidth="1"/>
    <col min="7180" max="7181" width="17.109375" style="35" customWidth="1"/>
    <col min="7182" max="7182" width="17.21875" style="35" customWidth="1"/>
    <col min="7183" max="7186" width="17.109375" style="35" customWidth="1"/>
    <col min="7187" max="7430" width="8.88671875" style="35"/>
    <col min="7431" max="7431" width="6.109375" style="35" customWidth="1"/>
    <col min="7432" max="7432" width="14.21875" style="35" customWidth="1"/>
    <col min="7433" max="7433" width="48.109375" style="35" customWidth="1"/>
    <col min="7434" max="7434" width="28.33203125" style="35" customWidth="1"/>
    <col min="7435" max="7435" width="27.109375" style="35" customWidth="1"/>
    <col min="7436" max="7437" width="17.109375" style="35" customWidth="1"/>
    <col min="7438" max="7438" width="17.21875" style="35" customWidth="1"/>
    <col min="7439" max="7442" width="17.109375" style="35" customWidth="1"/>
    <col min="7443" max="7686" width="8.88671875" style="35"/>
    <col min="7687" max="7687" width="6.109375" style="35" customWidth="1"/>
    <col min="7688" max="7688" width="14.21875" style="35" customWidth="1"/>
    <col min="7689" max="7689" width="48.109375" style="35" customWidth="1"/>
    <col min="7690" max="7690" width="28.33203125" style="35" customWidth="1"/>
    <col min="7691" max="7691" width="27.109375" style="35" customWidth="1"/>
    <col min="7692" max="7693" width="17.109375" style="35" customWidth="1"/>
    <col min="7694" max="7694" width="17.21875" style="35" customWidth="1"/>
    <col min="7695" max="7698" width="17.109375" style="35" customWidth="1"/>
    <col min="7699" max="7942" width="8.88671875" style="35"/>
    <col min="7943" max="7943" width="6.109375" style="35" customWidth="1"/>
    <col min="7944" max="7944" width="14.21875" style="35" customWidth="1"/>
    <col min="7945" max="7945" width="48.109375" style="35" customWidth="1"/>
    <col min="7946" max="7946" width="28.33203125" style="35" customWidth="1"/>
    <col min="7947" max="7947" width="27.109375" style="35" customWidth="1"/>
    <col min="7948" max="7949" width="17.109375" style="35" customWidth="1"/>
    <col min="7950" max="7950" width="17.21875" style="35" customWidth="1"/>
    <col min="7951" max="7954" width="17.109375" style="35" customWidth="1"/>
    <col min="7955" max="8198" width="8.88671875" style="35"/>
    <col min="8199" max="8199" width="6.109375" style="35" customWidth="1"/>
    <col min="8200" max="8200" width="14.21875" style="35" customWidth="1"/>
    <col min="8201" max="8201" width="48.109375" style="35" customWidth="1"/>
    <col min="8202" max="8202" width="28.33203125" style="35" customWidth="1"/>
    <col min="8203" max="8203" width="27.109375" style="35" customWidth="1"/>
    <col min="8204" max="8205" width="17.109375" style="35" customWidth="1"/>
    <col min="8206" max="8206" width="17.21875" style="35" customWidth="1"/>
    <col min="8207" max="8210" width="17.109375" style="35" customWidth="1"/>
    <col min="8211" max="8454" width="8.88671875" style="35"/>
    <col min="8455" max="8455" width="6.109375" style="35" customWidth="1"/>
    <col min="8456" max="8456" width="14.21875" style="35" customWidth="1"/>
    <col min="8457" max="8457" width="48.109375" style="35" customWidth="1"/>
    <col min="8458" max="8458" width="28.33203125" style="35" customWidth="1"/>
    <col min="8459" max="8459" width="27.109375" style="35" customWidth="1"/>
    <col min="8460" max="8461" width="17.109375" style="35" customWidth="1"/>
    <col min="8462" max="8462" width="17.21875" style="35" customWidth="1"/>
    <col min="8463" max="8466" width="17.109375" style="35" customWidth="1"/>
    <col min="8467" max="8710" width="8.88671875" style="35"/>
    <col min="8711" max="8711" width="6.109375" style="35" customWidth="1"/>
    <col min="8712" max="8712" width="14.21875" style="35" customWidth="1"/>
    <col min="8713" max="8713" width="48.109375" style="35" customWidth="1"/>
    <col min="8714" max="8714" width="28.33203125" style="35" customWidth="1"/>
    <col min="8715" max="8715" width="27.109375" style="35" customWidth="1"/>
    <col min="8716" max="8717" width="17.109375" style="35" customWidth="1"/>
    <col min="8718" max="8718" width="17.21875" style="35" customWidth="1"/>
    <col min="8719" max="8722" width="17.109375" style="35" customWidth="1"/>
    <col min="8723" max="8966" width="8.88671875" style="35"/>
    <col min="8967" max="8967" width="6.109375" style="35" customWidth="1"/>
    <col min="8968" max="8968" width="14.21875" style="35" customWidth="1"/>
    <col min="8969" max="8969" width="48.109375" style="35" customWidth="1"/>
    <col min="8970" max="8970" width="28.33203125" style="35" customWidth="1"/>
    <col min="8971" max="8971" width="27.109375" style="35" customWidth="1"/>
    <col min="8972" max="8973" width="17.109375" style="35" customWidth="1"/>
    <col min="8974" max="8974" width="17.21875" style="35" customWidth="1"/>
    <col min="8975" max="8978" width="17.109375" style="35" customWidth="1"/>
    <col min="8979" max="9222" width="8.88671875" style="35"/>
    <col min="9223" max="9223" width="6.109375" style="35" customWidth="1"/>
    <col min="9224" max="9224" width="14.21875" style="35" customWidth="1"/>
    <col min="9225" max="9225" width="48.109375" style="35" customWidth="1"/>
    <col min="9226" max="9226" width="28.33203125" style="35" customWidth="1"/>
    <col min="9227" max="9227" width="27.109375" style="35" customWidth="1"/>
    <col min="9228" max="9229" width="17.109375" style="35" customWidth="1"/>
    <col min="9230" max="9230" width="17.21875" style="35" customWidth="1"/>
    <col min="9231" max="9234" width="17.109375" style="35" customWidth="1"/>
    <col min="9235" max="9478" width="8.88671875" style="35"/>
    <col min="9479" max="9479" width="6.109375" style="35" customWidth="1"/>
    <col min="9480" max="9480" width="14.21875" style="35" customWidth="1"/>
    <col min="9481" max="9481" width="48.109375" style="35" customWidth="1"/>
    <col min="9482" max="9482" width="28.33203125" style="35" customWidth="1"/>
    <col min="9483" max="9483" width="27.109375" style="35" customWidth="1"/>
    <col min="9484" max="9485" width="17.109375" style="35" customWidth="1"/>
    <col min="9486" max="9486" width="17.21875" style="35" customWidth="1"/>
    <col min="9487" max="9490" width="17.109375" style="35" customWidth="1"/>
    <col min="9491" max="9734" width="8.88671875" style="35"/>
    <col min="9735" max="9735" width="6.109375" style="35" customWidth="1"/>
    <col min="9736" max="9736" width="14.21875" style="35" customWidth="1"/>
    <col min="9737" max="9737" width="48.109375" style="35" customWidth="1"/>
    <col min="9738" max="9738" width="28.33203125" style="35" customWidth="1"/>
    <col min="9739" max="9739" width="27.109375" style="35" customWidth="1"/>
    <col min="9740" max="9741" width="17.109375" style="35" customWidth="1"/>
    <col min="9742" max="9742" width="17.21875" style="35" customWidth="1"/>
    <col min="9743" max="9746" width="17.109375" style="35" customWidth="1"/>
    <col min="9747" max="9990" width="8.88671875" style="35"/>
    <col min="9991" max="9991" width="6.109375" style="35" customWidth="1"/>
    <col min="9992" max="9992" width="14.21875" style="35" customWidth="1"/>
    <col min="9993" max="9993" width="48.109375" style="35" customWidth="1"/>
    <col min="9994" max="9994" width="28.33203125" style="35" customWidth="1"/>
    <col min="9995" max="9995" width="27.109375" style="35" customWidth="1"/>
    <col min="9996" max="9997" width="17.109375" style="35" customWidth="1"/>
    <col min="9998" max="9998" width="17.21875" style="35" customWidth="1"/>
    <col min="9999" max="10002" width="17.109375" style="35" customWidth="1"/>
    <col min="10003" max="10246" width="8.88671875" style="35"/>
    <col min="10247" max="10247" width="6.109375" style="35" customWidth="1"/>
    <col min="10248" max="10248" width="14.21875" style="35" customWidth="1"/>
    <col min="10249" max="10249" width="48.109375" style="35" customWidth="1"/>
    <col min="10250" max="10250" width="28.33203125" style="35" customWidth="1"/>
    <col min="10251" max="10251" width="27.109375" style="35" customWidth="1"/>
    <col min="10252" max="10253" width="17.109375" style="35" customWidth="1"/>
    <col min="10254" max="10254" width="17.21875" style="35" customWidth="1"/>
    <col min="10255" max="10258" width="17.109375" style="35" customWidth="1"/>
    <col min="10259" max="10502" width="8.88671875" style="35"/>
    <col min="10503" max="10503" width="6.109375" style="35" customWidth="1"/>
    <col min="10504" max="10504" width="14.21875" style="35" customWidth="1"/>
    <col min="10505" max="10505" width="48.109375" style="35" customWidth="1"/>
    <col min="10506" max="10506" width="28.33203125" style="35" customWidth="1"/>
    <col min="10507" max="10507" width="27.109375" style="35" customWidth="1"/>
    <col min="10508" max="10509" width="17.109375" style="35" customWidth="1"/>
    <col min="10510" max="10510" width="17.21875" style="35" customWidth="1"/>
    <col min="10511" max="10514" width="17.109375" style="35" customWidth="1"/>
    <col min="10515" max="10758" width="8.88671875" style="35"/>
    <col min="10759" max="10759" width="6.109375" style="35" customWidth="1"/>
    <col min="10760" max="10760" width="14.21875" style="35" customWidth="1"/>
    <col min="10761" max="10761" width="48.109375" style="35" customWidth="1"/>
    <col min="10762" max="10762" width="28.33203125" style="35" customWidth="1"/>
    <col min="10763" max="10763" width="27.109375" style="35" customWidth="1"/>
    <col min="10764" max="10765" width="17.109375" style="35" customWidth="1"/>
    <col min="10766" max="10766" width="17.21875" style="35" customWidth="1"/>
    <col min="10767" max="10770" width="17.109375" style="35" customWidth="1"/>
    <col min="10771" max="11014" width="8.88671875" style="35"/>
    <col min="11015" max="11015" width="6.109375" style="35" customWidth="1"/>
    <col min="11016" max="11016" width="14.21875" style="35" customWidth="1"/>
    <col min="11017" max="11017" width="48.109375" style="35" customWidth="1"/>
    <col min="11018" max="11018" width="28.33203125" style="35" customWidth="1"/>
    <col min="11019" max="11019" width="27.109375" style="35" customWidth="1"/>
    <col min="11020" max="11021" width="17.109375" style="35" customWidth="1"/>
    <col min="11022" max="11022" width="17.21875" style="35" customWidth="1"/>
    <col min="11023" max="11026" width="17.109375" style="35" customWidth="1"/>
    <col min="11027" max="11270" width="8.88671875" style="35"/>
    <col min="11271" max="11271" width="6.109375" style="35" customWidth="1"/>
    <col min="11272" max="11272" width="14.21875" style="35" customWidth="1"/>
    <col min="11273" max="11273" width="48.109375" style="35" customWidth="1"/>
    <col min="11274" max="11274" width="28.33203125" style="35" customWidth="1"/>
    <col min="11275" max="11275" width="27.109375" style="35" customWidth="1"/>
    <col min="11276" max="11277" width="17.109375" style="35" customWidth="1"/>
    <col min="11278" max="11278" width="17.21875" style="35" customWidth="1"/>
    <col min="11279" max="11282" width="17.109375" style="35" customWidth="1"/>
    <col min="11283" max="11526" width="8.88671875" style="35"/>
    <col min="11527" max="11527" width="6.109375" style="35" customWidth="1"/>
    <col min="11528" max="11528" width="14.21875" style="35" customWidth="1"/>
    <col min="11529" max="11529" width="48.109375" style="35" customWidth="1"/>
    <col min="11530" max="11530" width="28.33203125" style="35" customWidth="1"/>
    <col min="11531" max="11531" width="27.109375" style="35" customWidth="1"/>
    <col min="11532" max="11533" width="17.109375" style="35" customWidth="1"/>
    <col min="11534" max="11534" width="17.21875" style="35" customWidth="1"/>
    <col min="11535" max="11538" width="17.109375" style="35" customWidth="1"/>
    <col min="11539" max="11782" width="8.88671875" style="35"/>
    <col min="11783" max="11783" width="6.109375" style="35" customWidth="1"/>
    <col min="11784" max="11784" width="14.21875" style="35" customWidth="1"/>
    <col min="11785" max="11785" width="48.109375" style="35" customWidth="1"/>
    <col min="11786" max="11786" width="28.33203125" style="35" customWidth="1"/>
    <col min="11787" max="11787" width="27.109375" style="35" customWidth="1"/>
    <col min="11788" max="11789" width="17.109375" style="35" customWidth="1"/>
    <col min="11790" max="11790" width="17.21875" style="35" customWidth="1"/>
    <col min="11791" max="11794" width="17.109375" style="35" customWidth="1"/>
    <col min="11795" max="12038" width="8.88671875" style="35"/>
    <col min="12039" max="12039" width="6.109375" style="35" customWidth="1"/>
    <col min="12040" max="12040" width="14.21875" style="35" customWidth="1"/>
    <col min="12041" max="12041" width="48.109375" style="35" customWidth="1"/>
    <col min="12042" max="12042" width="28.33203125" style="35" customWidth="1"/>
    <col min="12043" max="12043" width="27.109375" style="35" customWidth="1"/>
    <col min="12044" max="12045" width="17.109375" style="35" customWidth="1"/>
    <col min="12046" max="12046" width="17.21875" style="35" customWidth="1"/>
    <col min="12047" max="12050" width="17.109375" style="35" customWidth="1"/>
    <col min="12051" max="12294" width="8.88671875" style="35"/>
    <col min="12295" max="12295" width="6.109375" style="35" customWidth="1"/>
    <col min="12296" max="12296" width="14.21875" style="35" customWidth="1"/>
    <col min="12297" max="12297" width="48.109375" style="35" customWidth="1"/>
    <col min="12298" max="12298" width="28.33203125" style="35" customWidth="1"/>
    <col min="12299" max="12299" width="27.109375" style="35" customWidth="1"/>
    <col min="12300" max="12301" width="17.109375" style="35" customWidth="1"/>
    <col min="12302" max="12302" width="17.21875" style="35" customWidth="1"/>
    <col min="12303" max="12306" width="17.109375" style="35" customWidth="1"/>
    <col min="12307" max="12550" width="8.88671875" style="35"/>
    <col min="12551" max="12551" width="6.109375" style="35" customWidth="1"/>
    <col min="12552" max="12552" width="14.21875" style="35" customWidth="1"/>
    <col min="12553" max="12553" width="48.109375" style="35" customWidth="1"/>
    <col min="12554" max="12554" width="28.33203125" style="35" customWidth="1"/>
    <col min="12555" max="12555" width="27.109375" style="35" customWidth="1"/>
    <col min="12556" max="12557" width="17.109375" style="35" customWidth="1"/>
    <col min="12558" max="12558" width="17.21875" style="35" customWidth="1"/>
    <col min="12559" max="12562" width="17.109375" style="35" customWidth="1"/>
    <col min="12563" max="12806" width="8.88671875" style="35"/>
    <col min="12807" max="12807" width="6.109375" style="35" customWidth="1"/>
    <col min="12808" max="12808" width="14.21875" style="35" customWidth="1"/>
    <col min="12809" max="12809" width="48.109375" style="35" customWidth="1"/>
    <col min="12810" max="12810" width="28.33203125" style="35" customWidth="1"/>
    <col min="12811" max="12811" width="27.109375" style="35" customWidth="1"/>
    <col min="12812" max="12813" width="17.109375" style="35" customWidth="1"/>
    <col min="12814" max="12814" width="17.21875" style="35" customWidth="1"/>
    <col min="12815" max="12818" width="17.109375" style="35" customWidth="1"/>
    <col min="12819" max="13062" width="8.88671875" style="35"/>
    <col min="13063" max="13063" width="6.109375" style="35" customWidth="1"/>
    <col min="13064" max="13064" width="14.21875" style="35" customWidth="1"/>
    <col min="13065" max="13065" width="48.109375" style="35" customWidth="1"/>
    <col min="13066" max="13066" width="28.33203125" style="35" customWidth="1"/>
    <col min="13067" max="13067" width="27.109375" style="35" customWidth="1"/>
    <col min="13068" max="13069" width="17.109375" style="35" customWidth="1"/>
    <col min="13070" max="13070" width="17.21875" style="35" customWidth="1"/>
    <col min="13071" max="13074" width="17.109375" style="35" customWidth="1"/>
    <col min="13075" max="13318" width="8.88671875" style="35"/>
    <col min="13319" max="13319" width="6.109375" style="35" customWidth="1"/>
    <col min="13320" max="13320" width="14.21875" style="35" customWidth="1"/>
    <col min="13321" max="13321" width="48.109375" style="35" customWidth="1"/>
    <col min="13322" max="13322" width="28.33203125" style="35" customWidth="1"/>
    <col min="13323" max="13323" width="27.109375" style="35" customWidth="1"/>
    <col min="13324" max="13325" width="17.109375" style="35" customWidth="1"/>
    <col min="13326" max="13326" width="17.21875" style="35" customWidth="1"/>
    <col min="13327" max="13330" width="17.109375" style="35" customWidth="1"/>
    <col min="13331" max="13574" width="8.88671875" style="35"/>
    <col min="13575" max="13575" width="6.109375" style="35" customWidth="1"/>
    <col min="13576" max="13576" width="14.21875" style="35" customWidth="1"/>
    <col min="13577" max="13577" width="48.109375" style="35" customWidth="1"/>
    <col min="13578" max="13578" width="28.33203125" style="35" customWidth="1"/>
    <col min="13579" max="13579" width="27.109375" style="35" customWidth="1"/>
    <col min="13580" max="13581" width="17.109375" style="35" customWidth="1"/>
    <col min="13582" max="13582" width="17.21875" style="35" customWidth="1"/>
    <col min="13583" max="13586" width="17.109375" style="35" customWidth="1"/>
    <col min="13587" max="13830" width="8.88671875" style="35"/>
    <col min="13831" max="13831" width="6.109375" style="35" customWidth="1"/>
    <col min="13832" max="13832" width="14.21875" style="35" customWidth="1"/>
    <col min="13833" max="13833" width="48.109375" style="35" customWidth="1"/>
    <col min="13834" max="13834" width="28.33203125" style="35" customWidth="1"/>
    <col min="13835" max="13835" width="27.109375" style="35" customWidth="1"/>
    <col min="13836" max="13837" width="17.109375" style="35" customWidth="1"/>
    <col min="13838" max="13838" width="17.21875" style="35" customWidth="1"/>
    <col min="13839" max="13842" width="17.109375" style="35" customWidth="1"/>
    <col min="13843" max="14086" width="8.88671875" style="35"/>
    <col min="14087" max="14087" width="6.109375" style="35" customWidth="1"/>
    <col min="14088" max="14088" width="14.21875" style="35" customWidth="1"/>
    <col min="14089" max="14089" width="48.109375" style="35" customWidth="1"/>
    <col min="14090" max="14090" width="28.33203125" style="35" customWidth="1"/>
    <col min="14091" max="14091" width="27.109375" style="35" customWidth="1"/>
    <col min="14092" max="14093" width="17.109375" style="35" customWidth="1"/>
    <col min="14094" max="14094" width="17.21875" style="35" customWidth="1"/>
    <col min="14095" max="14098" width="17.109375" style="35" customWidth="1"/>
    <col min="14099" max="14342" width="8.88671875" style="35"/>
    <col min="14343" max="14343" width="6.109375" style="35" customWidth="1"/>
    <col min="14344" max="14344" width="14.21875" style="35" customWidth="1"/>
    <col min="14345" max="14345" width="48.109375" style="35" customWidth="1"/>
    <col min="14346" max="14346" width="28.33203125" style="35" customWidth="1"/>
    <col min="14347" max="14347" width="27.109375" style="35" customWidth="1"/>
    <col min="14348" max="14349" width="17.109375" style="35" customWidth="1"/>
    <col min="14350" max="14350" width="17.21875" style="35" customWidth="1"/>
    <col min="14351" max="14354" width="17.109375" style="35" customWidth="1"/>
    <col min="14355" max="14598" width="8.88671875" style="35"/>
    <col min="14599" max="14599" width="6.109375" style="35" customWidth="1"/>
    <col min="14600" max="14600" width="14.21875" style="35" customWidth="1"/>
    <col min="14601" max="14601" width="48.109375" style="35" customWidth="1"/>
    <col min="14602" max="14602" width="28.33203125" style="35" customWidth="1"/>
    <col min="14603" max="14603" width="27.109375" style="35" customWidth="1"/>
    <col min="14604" max="14605" width="17.109375" style="35" customWidth="1"/>
    <col min="14606" max="14606" width="17.21875" style="35" customWidth="1"/>
    <col min="14607" max="14610" width="17.109375" style="35" customWidth="1"/>
    <col min="14611" max="14854" width="8.88671875" style="35"/>
    <col min="14855" max="14855" width="6.109375" style="35" customWidth="1"/>
    <col min="14856" max="14856" width="14.21875" style="35" customWidth="1"/>
    <col min="14857" max="14857" width="48.109375" style="35" customWidth="1"/>
    <col min="14858" max="14858" width="28.33203125" style="35" customWidth="1"/>
    <col min="14859" max="14859" width="27.109375" style="35" customWidth="1"/>
    <col min="14860" max="14861" width="17.109375" style="35" customWidth="1"/>
    <col min="14862" max="14862" width="17.21875" style="35" customWidth="1"/>
    <col min="14863" max="14866" width="17.109375" style="35" customWidth="1"/>
    <col min="14867" max="15110" width="8.88671875" style="35"/>
    <col min="15111" max="15111" width="6.109375" style="35" customWidth="1"/>
    <col min="15112" max="15112" width="14.21875" style="35" customWidth="1"/>
    <col min="15113" max="15113" width="48.109375" style="35" customWidth="1"/>
    <col min="15114" max="15114" width="28.33203125" style="35" customWidth="1"/>
    <col min="15115" max="15115" width="27.109375" style="35" customWidth="1"/>
    <col min="15116" max="15117" width="17.109375" style="35" customWidth="1"/>
    <col min="15118" max="15118" width="17.21875" style="35" customWidth="1"/>
    <col min="15119" max="15122" width="17.109375" style="35" customWidth="1"/>
    <col min="15123" max="15366" width="8.88671875" style="35"/>
    <col min="15367" max="15367" width="6.109375" style="35" customWidth="1"/>
    <col min="15368" max="15368" width="14.21875" style="35" customWidth="1"/>
    <col min="15369" max="15369" width="48.109375" style="35" customWidth="1"/>
    <col min="15370" max="15370" width="28.33203125" style="35" customWidth="1"/>
    <col min="15371" max="15371" width="27.109375" style="35" customWidth="1"/>
    <col min="15372" max="15373" width="17.109375" style="35" customWidth="1"/>
    <col min="15374" max="15374" width="17.21875" style="35" customWidth="1"/>
    <col min="15375" max="15378" width="17.109375" style="35" customWidth="1"/>
    <col min="15379" max="15622" width="8.88671875" style="35"/>
    <col min="15623" max="15623" width="6.109375" style="35" customWidth="1"/>
    <col min="15624" max="15624" width="14.21875" style="35" customWidth="1"/>
    <col min="15625" max="15625" width="48.109375" style="35" customWidth="1"/>
    <col min="15626" max="15626" width="28.33203125" style="35" customWidth="1"/>
    <col min="15627" max="15627" width="27.109375" style="35" customWidth="1"/>
    <col min="15628" max="15629" width="17.109375" style="35" customWidth="1"/>
    <col min="15630" max="15630" width="17.21875" style="35" customWidth="1"/>
    <col min="15631" max="15634" width="17.109375" style="35" customWidth="1"/>
    <col min="15635" max="15878" width="8.88671875" style="35"/>
    <col min="15879" max="15879" width="6.109375" style="35" customWidth="1"/>
    <col min="15880" max="15880" width="14.21875" style="35" customWidth="1"/>
    <col min="15881" max="15881" width="48.109375" style="35" customWidth="1"/>
    <col min="15882" max="15882" width="28.33203125" style="35" customWidth="1"/>
    <col min="15883" max="15883" width="27.109375" style="35" customWidth="1"/>
    <col min="15884" max="15885" width="17.109375" style="35" customWidth="1"/>
    <col min="15886" max="15886" width="17.21875" style="35" customWidth="1"/>
    <col min="15887" max="15890" width="17.109375" style="35" customWidth="1"/>
    <col min="15891" max="16134" width="8.88671875" style="35"/>
    <col min="16135" max="16135" width="6.109375" style="35" customWidth="1"/>
    <col min="16136" max="16136" width="14.21875" style="35" customWidth="1"/>
    <col min="16137" max="16137" width="48.109375" style="35" customWidth="1"/>
    <col min="16138" max="16138" width="28.33203125" style="35" customWidth="1"/>
    <col min="16139" max="16139" width="27.109375" style="35" customWidth="1"/>
    <col min="16140" max="16141" width="17.109375" style="35" customWidth="1"/>
    <col min="16142" max="16142" width="17.21875" style="35" customWidth="1"/>
    <col min="16143" max="16146" width="17.109375" style="35" customWidth="1"/>
    <col min="16147" max="16384" width="8.88671875" style="35"/>
  </cols>
  <sheetData>
    <row r="1" spans="1:18" ht="14.4">
      <c r="B1" s="54" t="s">
        <v>282</v>
      </c>
    </row>
    <row r="2" spans="1:18" ht="21" customHeight="1">
      <c r="B2" s="69"/>
      <c r="C2" s="69"/>
      <c r="D2" s="69"/>
      <c r="E2" s="69"/>
      <c r="F2" s="69"/>
      <c r="G2" s="69"/>
      <c r="H2" s="70" t="s">
        <v>130</v>
      </c>
      <c r="I2" s="70"/>
      <c r="J2" s="70"/>
      <c r="K2" s="70"/>
      <c r="L2" s="69"/>
      <c r="M2" s="69"/>
      <c r="N2" s="69"/>
      <c r="P2" s="69"/>
      <c r="Q2" s="69"/>
      <c r="R2" s="69"/>
    </row>
    <row r="3" spans="1:18" ht="21">
      <c r="B3" s="67"/>
      <c r="C3" s="67"/>
      <c r="D3" s="67"/>
      <c r="E3" s="67"/>
      <c r="F3" s="67"/>
      <c r="G3" s="67"/>
      <c r="H3" s="67"/>
      <c r="I3" s="67"/>
      <c r="J3" s="67"/>
      <c r="K3" s="67"/>
      <c r="L3" s="67"/>
      <c r="M3" s="67"/>
      <c r="N3" s="67"/>
      <c r="O3" s="67"/>
      <c r="P3" s="67"/>
      <c r="Q3" s="67"/>
      <c r="R3" s="67"/>
    </row>
    <row r="4" spans="1:18" ht="16.2">
      <c r="B4" s="52"/>
      <c r="C4" s="52"/>
      <c r="D4" s="52"/>
      <c r="E4" s="52"/>
      <c r="F4" s="52"/>
      <c r="G4" s="52"/>
      <c r="H4" s="52"/>
      <c r="I4" s="52"/>
      <c r="J4" s="52"/>
      <c r="K4" s="52"/>
      <c r="L4" s="52"/>
      <c r="M4" s="52"/>
      <c r="N4" s="52"/>
      <c r="O4" s="98" t="s">
        <v>122</v>
      </c>
      <c r="P4" s="316">
        <f>'1)交付申請書'!V9</f>
        <v>0</v>
      </c>
      <c r="Q4" s="316"/>
      <c r="R4" s="316"/>
    </row>
    <row r="6" spans="1:18" ht="74.25" customHeight="1" thickBot="1">
      <c r="B6" s="85" t="s">
        <v>62</v>
      </c>
      <c r="C6" s="85" t="s">
        <v>63</v>
      </c>
      <c r="D6" s="86" t="s">
        <v>121</v>
      </c>
      <c r="E6" s="86" t="s">
        <v>116</v>
      </c>
      <c r="F6" s="314" t="s">
        <v>545</v>
      </c>
      <c r="G6" s="315"/>
      <c r="H6" s="315"/>
      <c r="I6" s="315"/>
      <c r="J6" s="315"/>
      <c r="K6" s="315"/>
      <c r="L6" s="315"/>
      <c r="M6" s="86" t="s">
        <v>124</v>
      </c>
      <c r="N6" s="99" t="s">
        <v>293</v>
      </c>
      <c r="O6" s="89" t="s">
        <v>435</v>
      </c>
      <c r="P6" s="90"/>
      <c r="Q6" s="90"/>
      <c r="R6" s="91"/>
    </row>
    <row r="7" spans="1:18" ht="41.4" customHeight="1">
      <c r="B7" s="87"/>
      <c r="C7" s="87"/>
      <c r="D7" s="88"/>
      <c r="E7" s="88"/>
      <c r="F7" s="237" t="s">
        <v>128</v>
      </c>
      <c r="G7" s="237" t="s">
        <v>112</v>
      </c>
      <c r="H7" s="237" t="s">
        <v>113</v>
      </c>
      <c r="I7" s="130" t="s">
        <v>543</v>
      </c>
      <c r="J7" s="246" t="s">
        <v>422</v>
      </c>
      <c r="K7" s="247" t="s">
        <v>431</v>
      </c>
      <c r="L7" s="132" t="s">
        <v>432</v>
      </c>
      <c r="M7" s="88"/>
      <c r="N7" s="88"/>
      <c r="O7" s="88"/>
      <c r="P7" s="61" t="s">
        <v>47</v>
      </c>
      <c r="Q7" s="61" t="s">
        <v>118</v>
      </c>
      <c r="R7" s="61" t="s">
        <v>368</v>
      </c>
    </row>
    <row r="8" spans="1:18" ht="14.4">
      <c r="A8" s="35" t="str">
        <f>B8&amp;C8</f>
        <v/>
      </c>
      <c r="B8" s="83"/>
      <c r="C8" s="83"/>
      <c r="D8" s="95"/>
      <c r="E8" s="84"/>
      <c r="F8" s="84"/>
      <c r="G8" s="81"/>
      <c r="H8" s="76"/>
      <c r="I8" s="254"/>
      <c r="J8" s="248">
        <f t="shared" ref="J8:J22" si="0">IFERROR(VLOOKUP(D8,B48:C73,2,0),0)</f>
        <v>0</v>
      </c>
      <c r="K8" s="249">
        <f>I8*J8</f>
        <v>0</v>
      </c>
      <c r="L8" s="133"/>
      <c r="M8" s="84"/>
      <c r="N8" s="83"/>
      <c r="O8" s="78"/>
      <c r="P8" s="63">
        <f>O8-Q8</f>
        <v>0</v>
      </c>
      <c r="Q8" s="78"/>
      <c r="R8" s="78"/>
    </row>
    <row r="9" spans="1:18" ht="14.4">
      <c r="A9" s="35" t="str">
        <f t="shared" ref="A9:A37" si="1">B9&amp;C9</f>
        <v/>
      </c>
      <c r="B9" s="83"/>
      <c r="C9" s="83"/>
      <c r="D9" s="95"/>
      <c r="E9" s="84"/>
      <c r="F9" s="84"/>
      <c r="G9" s="81"/>
      <c r="H9" s="76"/>
      <c r="I9" s="254"/>
      <c r="J9" s="248">
        <f t="shared" si="0"/>
        <v>0</v>
      </c>
      <c r="K9" s="249">
        <f t="shared" ref="K9:K37" si="2">I9*J9</f>
        <v>0</v>
      </c>
      <c r="L9" s="133"/>
      <c r="M9" s="84"/>
      <c r="N9" s="83"/>
      <c r="O9" s="78"/>
      <c r="P9" s="63">
        <f t="shared" ref="P9:P37" si="3">O9-Q9</f>
        <v>0</v>
      </c>
      <c r="Q9" s="78"/>
      <c r="R9" s="78"/>
    </row>
    <row r="10" spans="1:18" ht="14.4">
      <c r="A10" s="35" t="str">
        <f t="shared" si="1"/>
        <v/>
      </c>
      <c r="B10" s="83"/>
      <c r="C10" s="83"/>
      <c r="D10" s="95"/>
      <c r="E10" s="84"/>
      <c r="F10" s="84"/>
      <c r="G10" s="81"/>
      <c r="H10" s="76"/>
      <c r="I10" s="254"/>
      <c r="J10" s="248">
        <f t="shared" si="0"/>
        <v>0</v>
      </c>
      <c r="K10" s="249">
        <f t="shared" si="2"/>
        <v>0</v>
      </c>
      <c r="L10" s="133"/>
      <c r="M10" s="84"/>
      <c r="N10" s="83"/>
      <c r="O10" s="78"/>
      <c r="P10" s="63">
        <f t="shared" si="3"/>
        <v>0</v>
      </c>
      <c r="Q10" s="78"/>
      <c r="R10" s="78"/>
    </row>
    <row r="11" spans="1:18" ht="14.4">
      <c r="A11" s="35" t="str">
        <f t="shared" si="1"/>
        <v/>
      </c>
      <c r="B11" s="83"/>
      <c r="C11" s="83"/>
      <c r="D11" s="95"/>
      <c r="E11" s="84"/>
      <c r="F11" s="84"/>
      <c r="G11" s="81"/>
      <c r="H11" s="76"/>
      <c r="I11" s="254"/>
      <c r="J11" s="248">
        <f t="shared" si="0"/>
        <v>0</v>
      </c>
      <c r="K11" s="249">
        <f t="shared" si="2"/>
        <v>0</v>
      </c>
      <c r="L11" s="133"/>
      <c r="M11" s="84"/>
      <c r="N11" s="83"/>
      <c r="O11" s="78"/>
      <c r="P11" s="63">
        <f t="shared" si="3"/>
        <v>0</v>
      </c>
      <c r="Q11" s="78"/>
      <c r="R11" s="78"/>
    </row>
    <row r="12" spans="1:18" ht="14.4">
      <c r="A12" s="35" t="str">
        <f t="shared" si="1"/>
        <v/>
      </c>
      <c r="B12" s="83"/>
      <c r="C12" s="83"/>
      <c r="D12" s="95"/>
      <c r="E12" s="84"/>
      <c r="F12" s="84"/>
      <c r="G12" s="81"/>
      <c r="H12" s="76"/>
      <c r="I12" s="254"/>
      <c r="J12" s="248">
        <f t="shared" si="0"/>
        <v>0</v>
      </c>
      <c r="K12" s="249">
        <f t="shared" si="2"/>
        <v>0</v>
      </c>
      <c r="L12" s="133"/>
      <c r="M12" s="84"/>
      <c r="N12" s="83"/>
      <c r="O12" s="78"/>
      <c r="P12" s="63">
        <f t="shared" si="3"/>
        <v>0</v>
      </c>
      <c r="Q12" s="78"/>
      <c r="R12" s="78"/>
    </row>
    <row r="13" spans="1:18" ht="14.4">
      <c r="A13" s="35" t="str">
        <f t="shared" si="1"/>
        <v/>
      </c>
      <c r="B13" s="83"/>
      <c r="C13" s="83"/>
      <c r="D13" s="95"/>
      <c r="E13" s="84"/>
      <c r="F13" s="84"/>
      <c r="G13" s="81"/>
      <c r="H13" s="76"/>
      <c r="I13" s="254"/>
      <c r="J13" s="248">
        <f t="shared" si="0"/>
        <v>0</v>
      </c>
      <c r="K13" s="249">
        <f t="shared" si="2"/>
        <v>0</v>
      </c>
      <c r="L13" s="133"/>
      <c r="M13" s="84"/>
      <c r="N13" s="83"/>
      <c r="O13" s="78"/>
      <c r="P13" s="63">
        <f t="shared" si="3"/>
        <v>0</v>
      </c>
      <c r="Q13" s="78"/>
      <c r="R13" s="78"/>
    </row>
    <row r="14" spans="1:18" ht="14.4">
      <c r="A14" s="35" t="str">
        <f t="shared" si="1"/>
        <v/>
      </c>
      <c r="B14" s="83"/>
      <c r="C14" s="83"/>
      <c r="D14" s="95"/>
      <c r="E14" s="84"/>
      <c r="F14" s="84"/>
      <c r="G14" s="81"/>
      <c r="H14" s="76"/>
      <c r="I14" s="254"/>
      <c r="J14" s="248">
        <f t="shared" si="0"/>
        <v>0</v>
      </c>
      <c r="K14" s="249">
        <f t="shared" si="2"/>
        <v>0</v>
      </c>
      <c r="L14" s="133"/>
      <c r="M14" s="84"/>
      <c r="N14" s="83"/>
      <c r="O14" s="78"/>
      <c r="P14" s="63">
        <f t="shared" si="3"/>
        <v>0</v>
      </c>
      <c r="Q14" s="78"/>
      <c r="R14" s="78"/>
    </row>
    <row r="15" spans="1:18" ht="14.4">
      <c r="A15" s="35" t="str">
        <f t="shared" si="1"/>
        <v/>
      </c>
      <c r="B15" s="83"/>
      <c r="C15" s="83"/>
      <c r="D15" s="95"/>
      <c r="E15" s="84"/>
      <c r="F15" s="84"/>
      <c r="G15" s="81"/>
      <c r="H15" s="76"/>
      <c r="I15" s="254"/>
      <c r="J15" s="248">
        <f t="shared" si="0"/>
        <v>0</v>
      </c>
      <c r="K15" s="249">
        <f t="shared" si="2"/>
        <v>0</v>
      </c>
      <c r="L15" s="133"/>
      <c r="M15" s="84"/>
      <c r="N15" s="83"/>
      <c r="O15" s="78"/>
      <c r="P15" s="63">
        <f t="shared" si="3"/>
        <v>0</v>
      </c>
      <c r="Q15" s="78"/>
      <c r="R15" s="78"/>
    </row>
    <row r="16" spans="1:18" ht="14.4">
      <c r="A16" s="35" t="str">
        <f t="shared" si="1"/>
        <v/>
      </c>
      <c r="B16" s="83"/>
      <c r="C16" s="83"/>
      <c r="D16" s="95"/>
      <c r="E16" s="84"/>
      <c r="F16" s="84"/>
      <c r="G16" s="81"/>
      <c r="H16" s="76"/>
      <c r="I16" s="254"/>
      <c r="J16" s="248">
        <f t="shared" si="0"/>
        <v>0</v>
      </c>
      <c r="K16" s="249">
        <f t="shared" si="2"/>
        <v>0</v>
      </c>
      <c r="L16" s="133"/>
      <c r="M16" s="84"/>
      <c r="N16" s="83"/>
      <c r="O16" s="78"/>
      <c r="P16" s="63">
        <f t="shared" si="3"/>
        <v>0</v>
      </c>
      <c r="Q16" s="78"/>
      <c r="R16" s="78"/>
    </row>
    <row r="17" spans="1:18" ht="14.4">
      <c r="A17" s="35" t="str">
        <f t="shared" si="1"/>
        <v/>
      </c>
      <c r="B17" s="83"/>
      <c r="C17" s="83"/>
      <c r="D17" s="95"/>
      <c r="E17" s="84"/>
      <c r="F17" s="84"/>
      <c r="G17" s="81"/>
      <c r="H17" s="76"/>
      <c r="I17" s="254"/>
      <c r="J17" s="248">
        <f t="shared" si="0"/>
        <v>0</v>
      </c>
      <c r="K17" s="249">
        <f t="shared" si="2"/>
        <v>0</v>
      </c>
      <c r="L17" s="133"/>
      <c r="M17" s="84"/>
      <c r="N17" s="83"/>
      <c r="O17" s="78"/>
      <c r="P17" s="63">
        <f t="shared" si="3"/>
        <v>0</v>
      </c>
      <c r="Q17" s="78"/>
      <c r="R17" s="78"/>
    </row>
    <row r="18" spans="1:18" ht="14.4">
      <c r="A18" s="35" t="str">
        <f t="shared" si="1"/>
        <v/>
      </c>
      <c r="B18" s="83"/>
      <c r="C18" s="83"/>
      <c r="D18" s="95"/>
      <c r="E18" s="83"/>
      <c r="F18" s="84"/>
      <c r="G18" s="76"/>
      <c r="H18" s="76"/>
      <c r="I18" s="254"/>
      <c r="J18" s="248">
        <f t="shared" si="0"/>
        <v>0</v>
      </c>
      <c r="K18" s="249">
        <f t="shared" si="2"/>
        <v>0</v>
      </c>
      <c r="L18" s="133"/>
      <c r="M18" s="84"/>
      <c r="N18" s="83"/>
      <c r="O18" s="78"/>
      <c r="P18" s="63">
        <f t="shared" si="3"/>
        <v>0</v>
      </c>
      <c r="Q18" s="78"/>
      <c r="R18" s="78"/>
    </row>
    <row r="19" spans="1:18" ht="14.4">
      <c r="A19" s="35" t="str">
        <f t="shared" si="1"/>
        <v/>
      </c>
      <c r="B19" s="83"/>
      <c r="C19" s="83"/>
      <c r="D19" s="95"/>
      <c r="E19" s="83"/>
      <c r="F19" s="84"/>
      <c r="G19" s="76"/>
      <c r="H19" s="76"/>
      <c r="I19" s="254"/>
      <c r="J19" s="248">
        <f t="shared" si="0"/>
        <v>0</v>
      </c>
      <c r="K19" s="249">
        <f t="shared" si="2"/>
        <v>0</v>
      </c>
      <c r="L19" s="133"/>
      <c r="M19" s="84"/>
      <c r="N19" s="83"/>
      <c r="O19" s="78"/>
      <c r="P19" s="63">
        <f t="shared" si="3"/>
        <v>0</v>
      </c>
      <c r="Q19" s="78"/>
      <c r="R19" s="78"/>
    </row>
    <row r="20" spans="1:18" ht="14.4">
      <c r="A20" s="35" t="str">
        <f t="shared" si="1"/>
        <v/>
      </c>
      <c r="B20" s="83"/>
      <c r="C20" s="83"/>
      <c r="D20" s="95"/>
      <c r="E20" s="83"/>
      <c r="F20" s="84"/>
      <c r="G20" s="76"/>
      <c r="H20" s="76"/>
      <c r="I20" s="254"/>
      <c r="J20" s="248">
        <f t="shared" si="0"/>
        <v>0</v>
      </c>
      <c r="K20" s="249">
        <f t="shared" si="2"/>
        <v>0</v>
      </c>
      <c r="L20" s="133"/>
      <c r="M20" s="84"/>
      <c r="N20" s="83"/>
      <c r="O20" s="78"/>
      <c r="P20" s="63">
        <f t="shared" si="3"/>
        <v>0</v>
      </c>
      <c r="Q20" s="78"/>
      <c r="R20" s="78"/>
    </row>
    <row r="21" spans="1:18" ht="14.4">
      <c r="A21" s="35" t="str">
        <f t="shared" si="1"/>
        <v/>
      </c>
      <c r="B21" s="83"/>
      <c r="C21" s="83"/>
      <c r="D21" s="95"/>
      <c r="E21" s="83"/>
      <c r="F21" s="84"/>
      <c r="G21" s="76"/>
      <c r="H21" s="76"/>
      <c r="I21" s="254"/>
      <c r="J21" s="248">
        <f t="shared" si="0"/>
        <v>0</v>
      </c>
      <c r="K21" s="249">
        <f t="shared" si="2"/>
        <v>0</v>
      </c>
      <c r="L21" s="133"/>
      <c r="M21" s="84"/>
      <c r="N21" s="83"/>
      <c r="O21" s="78"/>
      <c r="P21" s="63">
        <f t="shared" si="3"/>
        <v>0</v>
      </c>
      <c r="Q21" s="78"/>
      <c r="R21" s="78"/>
    </row>
    <row r="22" spans="1:18" ht="14.4">
      <c r="A22" s="35" t="str">
        <f t="shared" si="1"/>
        <v/>
      </c>
      <c r="B22" s="83"/>
      <c r="C22" s="83"/>
      <c r="D22" s="95"/>
      <c r="E22" s="83"/>
      <c r="F22" s="84"/>
      <c r="G22" s="76"/>
      <c r="H22" s="76"/>
      <c r="I22" s="254"/>
      <c r="J22" s="248">
        <f t="shared" si="0"/>
        <v>0</v>
      </c>
      <c r="K22" s="249">
        <f t="shared" si="2"/>
        <v>0</v>
      </c>
      <c r="L22" s="133"/>
      <c r="M22" s="84"/>
      <c r="N22" s="83"/>
      <c r="O22" s="78"/>
      <c r="P22" s="63">
        <f t="shared" si="3"/>
        <v>0</v>
      </c>
      <c r="Q22" s="78"/>
      <c r="R22" s="78"/>
    </row>
    <row r="23" spans="1:18" ht="14.4">
      <c r="A23" s="35" t="str">
        <f t="shared" si="1"/>
        <v/>
      </c>
      <c r="B23" s="83"/>
      <c r="C23" s="83"/>
      <c r="D23" s="95"/>
      <c r="E23" s="83"/>
      <c r="F23" s="84"/>
      <c r="G23" s="76"/>
      <c r="H23" s="76"/>
      <c r="I23" s="254"/>
      <c r="J23" s="248">
        <f t="shared" ref="J23:J37" si="4">IFERROR(VLOOKUP(D23,B66:C88,2,0),0)</f>
        <v>0</v>
      </c>
      <c r="K23" s="249">
        <f t="shared" si="2"/>
        <v>0</v>
      </c>
      <c r="L23" s="133"/>
      <c r="M23" s="84"/>
      <c r="N23" s="83"/>
      <c r="O23" s="78"/>
      <c r="P23" s="63">
        <f t="shared" si="3"/>
        <v>0</v>
      </c>
      <c r="Q23" s="78"/>
      <c r="R23" s="78"/>
    </row>
    <row r="24" spans="1:18" ht="14.4">
      <c r="A24" s="35" t="str">
        <f t="shared" si="1"/>
        <v/>
      </c>
      <c r="B24" s="83"/>
      <c r="C24" s="83"/>
      <c r="D24" s="95"/>
      <c r="E24" s="83"/>
      <c r="F24" s="84"/>
      <c r="G24" s="76"/>
      <c r="H24" s="76"/>
      <c r="I24" s="254"/>
      <c r="J24" s="248">
        <f t="shared" si="4"/>
        <v>0</v>
      </c>
      <c r="K24" s="249">
        <f t="shared" si="2"/>
        <v>0</v>
      </c>
      <c r="L24" s="133"/>
      <c r="M24" s="84"/>
      <c r="N24" s="83"/>
      <c r="O24" s="78"/>
      <c r="P24" s="63">
        <f t="shared" si="3"/>
        <v>0</v>
      </c>
      <c r="Q24" s="78"/>
      <c r="R24" s="78"/>
    </row>
    <row r="25" spans="1:18" ht="14.4">
      <c r="A25" s="35" t="str">
        <f t="shared" si="1"/>
        <v/>
      </c>
      <c r="B25" s="83"/>
      <c r="C25" s="83"/>
      <c r="D25" s="95"/>
      <c r="E25" s="83"/>
      <c r="F25" s="84"/>
      <c r="G25" s="76"/>
      <c r="H25" s="76"/>
      <c r="I25" s="254"/>
      <c r="J25" s="248">
        <f t="shared" si="4"/>
        <v>0</v>
      </c>
      <c r="K25" s="249">
        <f t="shared" si="2"/>
        <v>0</v>
      </c>
      <c r="L25" s="133"/>
      <c r="M25" s="84"/>
      <c r="N25" s="83"/>
      <c r="O25" s="78"/>
      <c r="P25" s="63">
        <f t="shared" si="3"/>
        <v>0</v>
      </c>
      <c r="Q25" s="78"/>
      <c r="R25" s="78"/>
    </row>
    <row r="26" spans="1:18" ht="14.4">
      <c r="A26" s="35" t="str">
        <f t="shared" si="1"/>
        <v/>
      </c>
      <c r="B26" s="83"/>
      <c r="C26" s="83"/>
      <c r="D26" s="95"/>
      <c r="E26" s="83"/>
      <c r="F26" s="84"/>
      <c r="G26" s="76"/>
      <c r="H26" s="76"/>
      <c r="I26" s="254"/>
      <c r="J26" s="248">
        <f t="shared" si="4"/>
        <v>0</v>
      </c>
      <c r="K26" s="249">
        <f t="shared" si="2"/>
        <v>0</v>
      </c>
      <c r="L26" s="133"/>
      <c r="M26" s="84"/>
      <c r="N26" s="83"/>
      <c r="O26" s="78"/>
      <c r="P26" s="63">
        <f t="shared" si="3"/>
        <v>0</v>
      </c>
      <c r="Q26" s="78"/>
      <c r="R26" s="78"/>
    </row>
    <row r="27" spans="1:18" ht="14.4">
      <c r="A27" s="35" t="str">
        <f t="shared" si="1"/>
        <v/>
      </c>
      <c r="B27" s="83"/>
      <c r="C27" s="83"/>
      <c r="D27" s="95"/>
      <c r="E27" s="83"/>
      <c r="F27" s="84"/>
      <c r="G27" s="76"/>
      <c r="H27" s="76"/>
      <c r="I27" s="254"/>
      <c r="J27" s="248">
        <f t="shared" si="4"/>
        <v>0</v>
      </c>
      <c r="K27" s="249">
        <f t="shared" si="2"/>
        <v>0</v>
      </c>
      <c r="L27" s="133"/>
      <c r="M27" s="84"/>
      <c r="N27" s="83"/>
      <c r="O27" s="78"/>
      <c r="P27" s="63">
        <f t="shared" si="3"/>
        <v>0</v>
      </c>
      <c r="Q27" s="78"/>
      <c r="R27" s="78"/>
    </row>
    <row r="28" spans="1:18" ht="14.4">
      <c r="A28" s="35" t="str">
        <f t="shared" si="1"/>
        <v/>
      </c>
      <c r="B28" s="83"/>
      <c r="C28" s="83"/>
      <c r="D28" s="95"/>
      <c r="E28" s="83"/>
      <c r="F28" s="84"/>
      <c r="G28" s="76"/>
      <c r="H28" s="76"/>
      <c r="I28" s="254"/>
      <c r="J28" s="248">
        <f t="shared" si="4"/>
        <v>0</v>
      </c>
      <c r="K28" s="249">
        <f t="shared" si="2"/>
        <v>0</v>
      </c>
      <c r="L28" s="133"/>
      <c r="M28" s="84"/>
      <c r="N28" s="83"/>
      <c r="O28" s="78"/>
      <c r="P28" s="63">
        <f t="shared" si="3"/>
        <v>0</v>
      </c>
      <c r="Q28" s="78"/>
      <c r="R28" s="78"/>
    </row>
    <row r="29" spans="1:18" ht="14.4">
      <c r="A29" s="35" t="str">
        <f t="shared" si="1"/>
        <v/>
      </c>
      <c r="B29" s="83"/>
      <c r="C29" s="83"/>
      <c r="D29" s="95"/>
      <c r="E29" s="83"/>
      <c r="F29" s="84"/>
      <c r="G29" s="76"/>
      <c r="H29" s="76"/>
      <c r="I29" s="254"/>
      <c r="J29" s="248">
        <f t="shared" si="4"/>
        <v>0</v>
      </c>
      <c r="K29" s="249">
        <f t="shared" si="2"/>
        <v>0</v>
      </c>
      <c r="L29" s="133"/>
      <c r="M29" s="84"/>
      <c r="N29" s="83"/>
      <c r="O29" s="78"/>
      <c r="P29" s="63">
        <f t="shared" si="3"/>
        <v>0</v>
      </c>
      <c r="Q29" s="78"/>
      <c r="R29" s="78"/>
    </row>
    <row r="30" spans="1:18" ht="14.4">
      <c r="A30" s="35" t="str">
        <f t="shared" si="1"/>
        <v/>
      </c>
      <c r="B30" s="83"/>
      <c r="C30" s="83"/>
      <c r="D30" s="95"/>
      <c r="E30" s="83"/>
      <c r="F30" s="84"/>
      <c r="G30" s="76"/>
      <c r="H30" s="76"/>
      <c r="I30" s="254"/>
      <c r="J30" s="248">
        <f t="shared" si="4"/>
        <v>0</v>
      </c>
      <c r="K30" s="249">
        <f t="shared" si="2"/>
        <v>0</v>
      </c>
      <c r="L30" s="133"/>
      <c r="M30" s="84"/>
      <c r="N30" s="83"/>
      <c r="O30" s="78"/>
      <c r="P30" s="63">
        <f t="shared" si="3"/>
        <v>0</v>
      </c>
      <c r="Q30" s="78"/>
      <c r="R30" s="78"/>
    </row>
    <row r="31" spans="1:18" ht="14.4">
      <c r="A31" s="35" t="str">
        <f t="shared" si="1"/>
        <v/>
      </c>
      <c r="B31" s="83"/>
      <c r="C31" s="83"/>
      <c r="D31" s="95"/>
      <c r="E31" s="83"/>
      <c r="F31" s="84"/>
      <c r="G31" s="76"/>
      <c r="H31" s="76"/>
      <c r="I31" s="254"/>
      <c r="J31" s="248">
        <f t="shared" si="4"/>
        <v>0</v>
      </c>
      <c r="K31" s="249">
        <f t="shared" si="2"/>
        <v>0</v>
      </c>
      <c r="L31" s="133"/>
      <c r="M31" s="84"/>
      <c r="N31" s="83"/>
      <c r="O31" s="78"/>
      <c r="P31" s="63">
        <f t="shared" si="3"/>
        <v>0</v>
      </c>
      <c r="Q31" s="78"/>
      <c r="R31" s="78"/>
    </row>
    <row r="32" spans="1:18" ht="14.4">
      <c r="A32" s="35" t="str">
        <f t="shared" si="1"/>
        <v/>
      </c>
      <c r="B32" s="83"/>
      <c r="C32" s="83"/>
      <c r="D32" s="95"/>
      <c r="E32" s="83"/>
      <c r="F32" s="84"/>
      <c r="G32" s="76"/>
      <c r="H32" s="76"/>
      <c r="I32" s="254"/>
      <c r="J32" s="248">
        <f t="shared" si="4"/>
        <v>0</v>
      </c>
      <c r="K32" s="249">
        <f t="shared" si="2"/>
        <v>0</v>
      </c>
      <c r="L32" s="133"/>
      <c r="M32" s="84"/>
      <c r="N32" s="83"/>
      <c r="O32" s="78"/>
      <c r="P32" s="63">
        <f t="shared" si="3"/>
        <v>0</v>
      </c>
      <c r="Q32" s="78"/>
      <c r="R32" s="78"/>
    </row>
    <row r="33" spans="1:18" ht="14.4">
      <c r="A33" s="35" t="str">
        <f t="shared" si="1"/>
        <v/>
      </c>
      <c r="B33" s="83"/>
      <c r="C33" s="83"/>
      <c r="D33" s="95"/>
      <c r="E33" s="83"/>
      <c r="F33" s="84"/>
      <c r="G33" s="76"/>
      <c r="H33" s="76"/>
      <c r="I33" s="254"/>
      <c r="J33" s="248">
        <f t="shared" si="4"/>
        <v>0</v>
      </c>
      <c r="K33" s="249">
        <f t="shared" si="2"/>
        <v>0</v>
      </c>
      <c r="L33" s="133"/>
      <c r="M33" s="84"/>
      <c r="N33" s="83"/>
      <c r="O33" s="78"/>
      <c r="P33" s="63">
        <f t="shared" si="3"/>
        <v>0</v>
      </c>
      <c r="Q33" s="78"/>
      <c r="R33" s="78"/>
    </row>
    <row r="34" spans="1:18" ht="14.4">
      <c r="A34" s="35" t="str">
        <f t="shared" si="1"/>
        <v/>
      </c>
      <c r="B34" s="83"/>
      <c r="C34" s="83"/>
      <c r="D34" s="95"/>
      <c r="E34" s="83"/>
      <c r="F34" s="84"/>
      <c r="G34" s="76"/>
      <c r="H34" s="76"/>
      <c r="I34" s="254"/>
      <c r="J34" s="248">
        <f t="shared" si="4"/>
        <v>0</v>
      </c>
      <c r="K34" s="249">
        <f t="shared" si="2"/>
        <v>0</v>
      </c>
      <c r="L34" s="133"/>
      <c r="M34" s="84"/>
      <c r="N34" s="83"/>
      <c r="O34" s="78"/>
      <c r="P34" s="63">
        <f t="shared" si="3"/>
        <v>0</v>
      </c>
      <c r="Q34" s="78"/>
      <c r="R34" s="78"/>
    </row>
    <row r="35" spans="1:18" ht="14.4">
      <c r="A35" s="35" t="str">
        <f t="shared" si="1"/>
        <v/>
      </c>
      <c r="B35" s="83"/>
      <c r="C35" s="83"/>
      <c r="D35" s="95"/>
      <c r="E35" s="83"/>
      <c r="F35" s="84"/>
      <c r="G35" s="76"/>
      <c r="H35" s="76"/>
      <c r="I35" s="254"/>
      <c r="J35" s="248">
        <f t="shared" si="4"/>
        <v>0</v>
      </c>
      <c r="K35" s="249">
        <f t="shared" si="2"/>
        <v>0</v>
      </c>
      <c r="L35" s="133"/>
      <c r="M35" s="84"/>
      <c r="N35" s="83"/>
      <c r="O35" s="78"/>
      <c r="P35" s="63">
        <f t="shared" si="3"/>
        <v>0</v>
      </c>
      <c r="Q35" s="78"/>
      <c r="R35" s="78"/>
    </row>
    <row r="36" spans="1:18" ht="14.4">
      <c r="A36" s="35" t="str">
        <f t="shared" si="1"/>
        <v/>
      </c>
      <c r="B36" s="83"/>
      <c r="C36" s="83"/>
      <c r="D36" s="95"/>
      <c r="E36" s="83"/>
      <c r="F36" s="84"/>
      <c r="G36" s="76"/>
      <c r="H36" s="76"/>
      <c r="I36" s="254"/>
      <c r="J36" s="248">
        <f t="shared" si="4"/>
        <v>0</v>
      </c>
      <c r="K36" s="249">
        <f t="shared" si="2"/>
        <v>0</v>
      </c>
      <c r="L36" s="133"/>
      <c r="M36" s="84"/>
      <c r="N36" s="83"/>
      <c r="O36" s="78"/>
      <c r="P36" s="63">
        <f t="shared" si="3"/>
        <v>0</v>
      </c>
      <c r="Q36" s="78"/>
      <c r="R36" s="78"/>
    </row>
    <row r="37" spans="1:18" ht="15" thickBot="1">
      <c r="A37" s="35" t="str">
        <f t="shared" si="1"/>
        <v/>
      </c>
      <c r="B37" s="83"/>
      <c r="C37" s="83"/>
      <c r="D37" s="95"/>
      <c r="E37" s="83"/>
      <c r="F37" s="84"/>
      <c r="G37" s="76"/>
      <c r="H37" s="76"/>
      <c r="I37" s="254"/>
      <c r="J37" s="250">
        <f t="shared" si="4"/>
        <v>0</v>
      </c>
      <c r="K37" s="251">
        <f t="shared" si="2"/>
        <v>0</v>
      </c>
      <c r="L37" s="133"/>
      <c r="M37" s="84"/>
      <c r="N37" s="83"/>
      <c r="O37" s="78"/>
      <c r="P37" s="63">
        <f t="shared" si="3"/>
        <v>0</v>
      </c>
      <c r="Q37" s="78"/>
      <c r="R37" s="78"/>
    </row>
    <row r="38" spans="1:18" ht="28.5" customHeight="1" collapsed="1">
      <c r="B38" s="72"/>
      <c r="C38" s="72" t="s">
        <v>71</v>
      </c>
      <c r="D38" s="72"/>
      <c r="E38" s="72"/>
      <c r="F38" s="72"/>
      <c r="G38" s="72"/>
      <c r="H38" s="72"/>
      <c r="I38" s="72"/>
      <c r="J38" s="252"/>
      <c r="K38" s="253">
        <f>SUM(K8:K37)</f>
        <v>0</v>
      </c>
      <c r="L38" s="72"/>
      <c r="M38" s="72"/>
      <c r="N38" s="72"/>
      <c r="O38" s="64">
        <f>SUM(O8:O37)</f>
        <v>0</v>
      </c>
      <c r="P38" s="64">
        <f>SUM(P8:P37)</f>
        <v>0</v>
      </c>
      <c r="Q38" s="64">
        <f>SUM(Q8:Q37)</f>
        <v>0</v>
      </c>
      <c r="R38" s="64"/>
    </row>
    <row r="41" spans="1:18" ht="74.25" customHeight="1">
      <c r="B41" s="85" t="s">
        <v>62</v>
      </c>
      <c r="C41" s="85" t="s">
        <v>63</v>
      </c>
      <c r="D41" s="86" t="s">
        <v>121</v>
      </c>
      <c r="E41" s="86" t="s">
        <v>116</v>
      </c>
      <c r="F41" s="314" t="s">
        <v>542</v>
      </c>
      <c r="G41" s="315"/>
      <c r="H41" s="315"/>
      <c r="I41" s="315"/>
      <c r="J41" s="315"/>
      <c r="K41" s="315"/>
      <c r="L41" s="315"/>
      <c r="M41" s="99" t="s">
        <v>124</v>
      </c>
      <c r="N41" s="99" t="s">
        <v>293</v>
      </c>
      <c r="O41" s="89" t="s">
        <v>435</v>
      </c>
      <c r="P41" s="90"/>
      <c r="Q41" s="90"/>
      <c r="R41" s="91"/>
    </row>
    <row r="42" spans="1:18" ht="43.8" customHeight="1">
      <c r="B42" s="87"/>
      <c r="C42" s="87"/>
      <c r="D42" s="88"/>
      <c r="E42" s="88"/>
      <c r="F42" s="88" t="s">
        <v>128</v>
      </c>
      <c r="G42" s="88" t="s">
        <v>112</v>
      </c>
      <c r="H42" s="88" t="s">
        <v>113</v>
      </c>
      <c r="I42" s="127" t="s">
        <v>421</v>
      </c>
      <c r="J42" s="257" t="s">
        <v>422</v>
      </c>
      <c r="K42" s="257" t="s">
        <v>431</v>
      </c>
      <c r="L42" s="88" t="s">
        <v>114</v>
      </c>
      <c r="M42" s="88"/>
      <c r="N42" s="88"/>
      <c r="O42" s="88"/>
      <c r="P42" s="61" t="s">
        <v>47</v>
      </c>
      <c r="Q42" s="61" t="s">
        <v>118</v>
      </c>
      <c r="R42" s="61" t="s">
        <v>119</v>
      </c>
    </row>
    <row r="43" spans="1:18" ht="57.6">
      <c r="A43" s="106" t="s">
        <v>219</v>
      </c>
      <c r="B43" s="73" t="s">
        <v>69</v>
      </c>
      <c r="C43" s="73" t="s">
        <v>70</v>
      </c>
      <c r="D43" s="97" t="s">
        <v>96</v>
      </c>
      <c r="E43" s="74" t="s">
        <v>117</v>
      </c>
      <c r="F43" s="74" t="s">
        <v>129</v>
      </c>
      <c r="G43" s="82">
        <v>14000</v>
      </c>
      <c r="H43" s="73" t="s">
        <v>115</v>
      </c>
      <c r="I43" s="258">
        <v>200000</v>
      </c>
      <c r="J43" s="128">
        <v>13</v>
      </c>
      <c r="K43" s="244">
        <f>I43*J43</f>
        <v>2600000</v>
      </c>
      <c r="L43" s="80" t="s">
        <v>433</v>
      </c>
      <c r="M43" s="96" t="s">
        <v>125</v>
      </c>
      <c r="N43" s="96" t="s">
        <v>295</v>
      </c>
      <c r="O43" s="63">
        <v>1320000</v>
      </c>
      <c r="P43" s="63">
        <f>O43-Q43</f>
        <v>1200000</v>
      </c>
      <c r="Q43" s="63">
        <v>120000</v>
      </c>
      <c r="R43" s="92" t="s">
        <v>120</v>
      </c>
    </row>
    <row r="44" spans="1:18" customFormat="1" ht="78.599999999999994" customHeight="1">
      <c r="A44" s="239" t="s">
        <v>68</v>
      </c>
      <c r="B44" s="240" t="s">
        <v>530</v>
      </c>
      <c r="C44" s="240" t="s">
        <v>70</v>
      </c>
      <c r="D44" s="241" t="s">
        <v>531</v>
      </c>
      <c r="E44" s="242" t="s">
        <v>532</v>
      </c>
      <c r="F44" s="243" t="s">
        <v>129</v>
      </c>
      <c r="G44" s="82">
        <v>5040</v>
      </c>
      <c r="H44" s="240" t="s">
        <v>115</v>
      </c>
      <c r="I44" s="244">
        <v>141120</v>
      </c>
      <c r="J44" s="128">
        <v>13</v>
      </c>
      <c r="K44" s="244">
        <f>I44*J44</f>
        <v>1834560</v>
      </c>
      <c r="L44" s="245" t="s">
        <v>533</v>
      </c>
      <c r="M44" s="242" t="s">
        <v>125</v>
      </c>
      <c r="N44" s="242" t="s">
        <v>534</v>
      </c>
      <c r="O44" s="63">
        <v>1650000</v>
      </c>
      <c r="P44" s="63">
        <f>O44-Q44</f>
        <v>1500000</v>
      </c>
      <c r="Q44" s="63">
        <v>150000</v>
      </c>
      <c r="R44" s="92" t="s">
        <v>120</v>
      </c>
    </row>
    <row r="47" spans="1:18" ht="26.4">
      <c r="A47" s="93" t="s">
        <v>110</v>
      </c>
      <c r="B47" s="94" t="s">
        <v>109</v>
      </c>
      <c r="C47" s="35" t="s">
        <v>544</v>
      </c>
    </row>
    <row r="48" spans="1:18">
      <c r="A48" s="62">
        <v>1</v>
      </c>
      <c r="B48" s="94" t="s">
        <v>96</v>
      </c>
      <c r="C48" s="35">
        <v>13</v>
      </c>
      <c r="D48" s="35" t="s">
        <v>423</v>
      </c>
    </row>
    <row r="49" spans="1:4">
      <c r="A49" s="62">
        <v>2</v>
      </c>
      <c r="B49" s="94" t="s">
        <v>97</v>
      </c>
      <c r="C49" s="35">
        <v>6</v>
      </c>
      <c r="D49" s="35" t="s">
        <v>424</v>
      </c>
    </row>
    <row r="50" spans="1:4">
      <c r="A50" s="62">
        <v>3</v>
      </c>
      <c r="B50" s="94" t="s">
        <v>98</v>
      </c>
      <c r="C50" s="35">
        <v>15</v>
      </c>
    </row>
    <row r="51" spans="1:4">
      <c r="A51" s="62">
        <v>4</v>
      </c>
      <c r="B51" s="94" t="s">
        <v>99</v>
      </c>
      <c r="C51" s="35">
        <v>6</v>
      </c>
    </row>
    <row r="52" spans="1:4">
      <c r="A52" s="62">
        <v>5</v>
      </c>
      <c r="B52" s="94" t="s">
        <v>362</v>
      </c>
      <c r="C52" s="35">
        <v>15</v>
      </c>
      <c r="D52" s="35" t="s">
        <v>425</v>
      </c>
    </row>
    <row r="53" spans="1:4">
      <c r="A53" s="62">
        <v>6</v>
      </c>
      <c r="B53" s="94" t="s">
        <v>363</v>
      </c>
      <c r="C53" s="35">
        <v>15</v>
      </c>
    </row>
    <row r="54" spans="1:4">
      <c r="A54" s="62">
        <v>7</v>
      </c>
      <c r="B54" s="94" t="s">
        <v>305</v>
      </c>
      <c r="C54" s="35">
        <v>15</v>
      </c>
    </row>
    <row r="55" spans="1:4">
      <c r="A55" s="62">
        <v>8</v>
      </c>
      <c r="B55" s="94" t="s">
        <v>100</v>
      </c>
      <c r="C55" s="35">
        <v>6</v>
      </c>
    </row>
    <row r="56" spans="1:4">
      <c r="A56" s="62">
        <v>9</v>
      </c>
      <c r="B56" s="94" t="s">
        <v>95</v>
      </c>
      <c r="C56" s="35">
        <v>6</v>
      </c>
    </row>
    <row r="57" spans="1:4">
      <c r="A57" s="62">
        <v>10</v>
      </c>
      <c r="B57" s="94" t="s">
        <v>101</v>
      </c>
      <c r="C57" s="35">
        <v>5</v>
      </c>
    </row>
    <row r="58" spans="1:4">
      <c r="A58" s="62">
        <v>11</v>
      </c>
      <c r="B58" s="94" t="s">
        <v>102</v>
      </c>
      <c r="C58" s="35">
        <v>15</v>
      </c>
    </row>
    <row r="59" spans="1:4">
      <c r="A59" s="62">
        <v>12</v>
      </c>
      <c r="B59" s="94" t="s">
        <v>103</v>
      </c>
      <c r="C59" s="35">
        <v>15</v>
      </c>
    </row>
    <row r="60" spans="1:4">
      <c r="A60" s="62">
        <v>13</v>
      </c>
      <c r="B60" s="94" t="s">
        <v>104</v>
      </c>
      <c r="C60" s="35">
        <v>6</v>
      </c>
    </row>
    <row r="61" spans="1:4">
      <c r="A61" s="62">
        <v>14</v>
      </c>
      <c r="B61" s="94" t="s">
        <v>105</v>
      </c>
      <c r="C61" s="35">
        <v>6</v>
      </c>
    </row>
    <row r="62" spans="1:4">
      <c r="A62" s="62">
        <v>15</v>
      </c>
      <c r="B62" s="94" t="s">
        <v>364</v>
      </c>
      <c r="C62" s="35">
        <v>15</v>
      </c>
    </row>
    <row r="63" spans="1:4">
      <c r="A63" s="62">
        <v>16</v>
      </c>
      <c r="B63" s="94" t="s">
        <v>523</v>
      </c>
      <c r="C63" s="35">
        <v>6</v>
      </c>
    </row>
    <row r="64" spans="1:4">
      <c r="A64" s="62">
        <v>17</v>
      </c>
      <c r="B64" s="94" t="s">
        <v>524</v>
      </c>
      <c r="C64" s="35">
        <v>6</v>
      </c>
    </row>
    <row r="65" spans="1:3">
      <c r="A65" s="62">
        <v>18</v>
      </c>
      <c r="B65" s="94" t="s">
        <v>525</v>
      </c>
      <c r="C65" s="35">
        <v>6</v>
      </c>
    </row>
    <row r="66" spans="1:3">
      <c r="A66" s="62">
        <v>19</v>
      </c>
      <c r="B66" s="94" t="s">
        <v>106</v>
      </c>
      <c r="C66" s="35">
        <v>15</v>
      </c>
    </row>
    <row r="67" spans="1:3">
      <c r="A67" s="62">
        <v>20</v>
      </c>
      <c r="B67" s="94" t="s">
        <v>365</v>
      </c>
      <c r="C67" s="35">
        <v>15</v>
      </c>
    </row>
    <row r="68" spans="1:3">
      <c r="A68" s="62">
        <v>21</v>
      </c>
      <c r="B68" s="94" t="s">
        <v>107</v>
      </c>
      <c r="C68" s="35">
        <v>7</v>
      </c>
    </row>
    <row r="69" spans="1:3">
      <c r="A69" s="62">
        <v>22</v>
      </c>
      <c r="B69" s="94" t="s">
        <v>526</v>
      </c>
      <c r="C69" s="35">
        <v>15</v>
      </c>
    </row>
    <row r="70" spans="1:3">
      <c r="A70" s="62">
        <v>23</v>
      </c>
      <c r="B70" s="94" t="s">
        <v>366</v>
      </c>
      <c r="C70" s="35">
        <v>24</v>
      </c>
    </row>
    <row r="71" spans="1:3">
      <c r="A71" s="62">
        <v>24</v>
      </c>
      <c r="B71" s="94" t="s">
        <v>108</v>
      </c>
      <c r="C71" s="35">
        <v>17</v>
      </c>
    </row>
    <row r="72" spans="1:3">
      <c r="A72" s="62">
        <v>25</v>
      </c>
      <c r="B72" s="94" t="s">
        <v>111</v>
      </c>
      <c r="C72" s="35" t="s">
        <v>529</v>
      </c>
    </row>
    <row r="73" spans="1:3">
      <c r="A73" s="62">
        <v>26</v>
      </c>
      <c r="B73" s="94" t="s">
        <v>527</v>
      </c>
      <c r="C73" s="35">
        <v>15</v>
      </c>
    </row>
  </sheetData>
  <sheetProtection selectLockedCells="1" selectUnlockedCells="1"/>
  <mergeCells count="3">
    <mergeCell ref="F41:L41"/>
    <mergeCell ref="F6:L6"/>
    <mergeCell ref="P4:R4"/>
  </mergeCells>
  <phoneticPr fontId="5"/>
  <dataValidations count="3">
    <dataValidation type="list" allowBlank="1" showInputMessage="1" showErrorMessage="1" sqref="M8:M37" xr:uid="{00000000-0002-0000-0300-000000000000}">
      <formula1>"確認済,未確認"</formula1>
    </dataValidation>
    <dataValidation type="list" allowBlank="1" showInputMessage="1" showErrorMessage="1" sqref="F8:F37" xr:uid="{00000000-0002-0000-0300-000001000000}">
      <formula1>"電気,重油,灯油,天然ガス,プロパン,その他"</formula1>
    </dataValidation>
    <dataValidation type="list" allowBlank="1" showInputMessage="1" showErrorMessage="1" sqref="D8:D37" xr:uid="{00000000-0002-0000-0300-000002000000}">
      <formula1>$B$48:$B$73</formula1>
    </dataValidation>
  </dataValidations>
  <pageMargins left="0.70866141732283472" right="0.70866141732283472" top="0.74803149606299213" bottom="0.74803149606299213" header="0.31496062992125984" footer="0.31496062992125984"/>
  <pageSetup paperSize="9" scale="41" firstPageNumber="0" orientation="landscape" blackAndWhite="1"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I32"/>
  <sheetViews>
    <sheetView showZeros="0" view="pageBreakPreview" zoomScale="85" zoomScaleNormal="100" zoomScaleSheetLayoutView="85" workbookViewId="0">
      <selection activeCell="B31" sqref="B31:J31"/>
    </sheetView>
  </sheetViews>
  <sheetFormatPr defaultColWidth="9" defaultRowHeight="18" customHeight="1"/>
  <cols>
    <col min="1" max="34" width="2.77734375" style="42" customWidth="1"/>
    <col min="35" max="72" width="2.44140625" style="42" customWidth="1"/>
    <col min="73" max="16384" width="9" style="42"/>
  </cols>
  <sheetData>
    <row r="1" spans="1:35" ht="18" customHeight="1">
      <c r="A1" s="1" t="s">
        <v>145</v>
      </c>
    </row>
    <row r="2" spans="1:35" s="55" customFormat="1" ht="18" customHeight="1">
      <c r="A2" s="1"/>
    </row>
    <row r="3" spans="1:35" ht="18" customHeight="1">
      <c r="A3" s="1"/>
    </row>
    <row r="4" spans="1:35" s="13" customFormat="1" ht="18" customHeight="1">
      <c r="A4" s="27"/>
      <c r="B4" s="27"/>
      <c r="C4" s="27"/>
      <c r="D4" s="40"/>
      <c r="E4" s="40"/>
      <c r="F4" s="40"/>
      <c r="G4" s="40"/>
      <c r="H4" s="40"/>
      <c r="I4" s="40"/>
      <c r="J4" s="40"/>
      <c r="K4" s="40"/>
      <c r="L4" s="40"/>
      <c r="M4" s="40"/>
      <c r="O4" s="40"/>
      <c r="P4" s="41" t="s">
        <v>135</v>
      </c>
      <c r="Q4" s="40"/>
      <c r="R4" s="40"/>
      <c r="S4" s="40"/>
      <c r="T4" s="40"/>
      <c r="U4" s="40"/>
      <c r="V4" s="40"/>
      <c r="W4" s="40"/>
      <c r="X4" s="40"/>
      <c r="Y4" s="40"/>
      <c r="Z4" s="40"/>
      <c r="AA4" s="40"/>
      <c r="AB4" s="40"/>
      <c r="AC4" s="27"/>
      <c r="AD4" s="27"/>
      <c r="AE4" s="27"/>
      <c r="AF4" s="27"/>
      <c r="AG4" s="42"/>
      <c r="AH4" s="9"/>
    </row>
    <row r="5" spans="1:35" s="13" customFormat="1" ht="18" customHeight="1">
      <c r="A5" s="27"/>
      <c r="B5" s="27"/>
      <c r="C5" s="27"/>
      <c r="D5" s="58"/>
      <c r="E5" s="58"/>
      <c r="F5" s="58"/>
      <c r="G5" s="58"/>
      <c r="H5" s="58"/>
      <c r="I5" s="58"/>
      <c r="J5" s="58"/>
      <c r="K5" s="58"/>
      <c r="L5" s="58"/>
      <c r="M5" s="58"/>
      <c r="O5" s="58"/>
      <c r="P5" s="57"/>
      <c r="Q5" s="58"/>
      <c r="R5" s="58"/>
      <c r="S5" s="58"/>
      <c r="T5" s="58"/>
      <c r="U5" s="58"/>
      <c r="V5" s="58"/>
      <c r="W5" s="58"/>
      <c r="X5" s="58"/>
      <c r="Y5" s="58"/>
      <c r="Z5" s="58"/>
      <c r="AA5" s="58"/>
      <c r="AB5" s="58"/>
      <c r="AC5" s="27"/>
      <c r="AD5" s="27"/>
      <c r="AE5" s="27"/>
      <c r="AF5" s="27"/>
      <c r="AG5" s="55"/>
      <c r="AH5" s="9"/>
    </row>
    <row r="6" spans="1:35" ht="18" customHeight="1">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1"/>
      <c r="AH6" s="41"/>
    </row>
    <row r="7" spans="1:35" ht="18" customHeight="1">
      <c r="A7" s="30"/>
      <c r="B7" s="285" t="str">
        <f>様式一覧!B2&amp;"の交付申請にあたり、下記の"</f>
        <v>石川県高齢者施設等省エネ投資支援事業費補助金の交付申請にあたり、下記の</v>
      </c>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row>
    <row r="8" spans="1:35" ht="18" customHeight="1">
      <c r="A8" s="30" t="s">
        <v>134</v>
      </c>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row>
    <row r="9" spans="1:35" s="55" customFormat="1" ht="18" customHeight="1">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row>
    <row r="11" spans="1:35" s="13" customFormat="1" ht="18" customHeight="1">
      <c r="A11" s="55"/>
      <c r="B11" s="30"/>
      <c r="C11" s="30"/>
      <c r="D11" s="30"/>
      <c r="E11" s="30"/>
      <c r="F11" s="30"/>
      <c r="G11" s="30"/>
      <c r="H11" s="30"/>
      <c r="I11" s="30"/>
      <c r="J11" s="30"/>
      <c r="K11" s="30"/>
      <c r="L11" s="30"/>
      <c r="M11" s="30"/>
      <c r="N11" s="30"/>
      <c r="O11" s="30"/>
      <c r="P11" s="30" t="s">
        <v>3</v>
      </c>
      <c r="Q11" s="30"/>
      <c r="R11" s="30"/>
      <c r="S11" s="30"/>
      <c r="T11" s="30"/>
      <c r="U11" s="30"/>
      <c r="V11" s="30"/>
      <c r="W11" s="30"/>
      <c r="X11" s="30"/>
      <c r="Y11" s="30"/>
      <c r="Z11" s="30"/>
      <c r="AA11" s="30"/>
      <c r="AB11" s="30"/>
      <c r="AC11" s="30"/>
      <c r="AD11" s="30"/>
      <c r="AE11" s="30"/>
      <c r="AF11" s="30"/>
      <c r="AG11" s="30"/>
      <c r="AH11" s="55"/>
      <c r="AI11" s="55"/>
    </row>
    <row r="12" spans="1:35" s="55" customFormat="1" ht="18" customHeight="1">
      <c r="A12" s="57"/>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row>
    <row r="14" spans="1:35" ht="18" customHeight="1">
      <c r="A14" s="42" t="s">
        <v>136</v>
      </c>
      <c r="AG14" s="12"/>
    </row>
    <row r="15" spans="1:35" ht="18" customHeight="1">
      <c r="B15" s="42" t="s">
        <v>140</v>
      </c>
    </row>
    <row r="16" spans="1:35" ht="18" customHeight="1">
      <c r="B16" s="42" t="s">
        <v>302</v>
      </c>
    </row>
    <row r="17" spans="1:33" ht="18" customHeight="1">
      <c r="B17" s="42" t="s">
        <v>137</v>
      </c>
    </row>
    <row r="19" spans="1:33" ht="18" customHeight="1">
      <c r="A19" s="42" t="s">
        <v>138</v>
      </c>
    </row>
    <row r="20" spans="1:33" ht="18" customHeight="1">
      <c r="B20" s="42" t="s">
        <v>141</v>
      </c>
    </row>
    <row r="21" spans="1:33" ht="18" customHeight="1">
      <c r="B21" s="42" t="s">
        <v>142</v>
      </c>
    </row>
    <row r="23" spans="1:33" ht="18" customHeight="1">
      <c r="A23" s="42" t="s">
        <v>139</v>
      </c>
    </row>
    <row r="24" spans="1:33" ht="18" customHeight="1">
      <c r="B24" s="42" t="s">
        <v>303</v>
      </c>
    </row>
    <row r="26" spans="1:33" ht="18" customHeight="1">
      <c r="A26" s="42" t="s">
        <v>144</v>
      </c>
    </row>
    <row r="27" spans="1:33" ht="18" customHeight="1">
      <c r="B27" s="42" t="s">
        <v>143</v>
      </c>
    </row>
    <row r="28" spans="1:33" s="55" customFormat="1" ht="18" customHeight="1"/>
    <row r="29" spans="1:33" s="55" customFormat="1" ht="18" customHeight="1"/>
    <row r="31" spans="1:33" ht="18" customHeight="1">
      <c r="B31" s="317" t="str">
        <f>'1)交付申請書'!X3</f>
        <v>令和　年　月　日</v>
      </c>
      <c r="C31" s="317"/>
      <c r="D31" s="317"/>
      <c r="E31" s="317"/>
      <c r="F31" s="317"/>
      <c r="G31" s="317"/>
      <c r="H31" s="317"/>
      <c r="I31" s="317"/>
      <c r="J31" s="317"/>
      <c r="K31" s="31"/>
      <c r="L31" s="31"/>
      <c r="M31" s="31"/>
      <c r="N31" s="31"/>
      <c r="O31" s="287" t="s">
        <v>1</v>
      </c>
      <c r="P31" s="287"/>
      <c r="Q31" s="287"/>
      <c r="R31" s="287"/>
      <c r="S31" s="287"/>
      <c r="T31" s="287"/>
      <c r="U31" s="32"/>
      <c r="V31" s="318">
        <f>'1)交付申請書'!V9</f>
        <v>0</v>
      </c>
      <c r="W31" s="318"/>
      <c r="X31" s="318"/>
      <c r="Y31" s="318"/>
      <c r="Z31" s="318"/>
      <c r="AA31" s="318"/>
      <c r="AB31" s="318"/>
      <c r="AC31" s="318"/>
      <c r="AD31" s="318"/>
      <c r="AE31" s="318"/>
      <c r="AF31" s="318"/>
      <c r="AG31" s="42" t="s">
        <v>42</v>
      </c>
    </row>
    <row r="32" spans="1:33" ht="18" customHeight="1">
      <c r="B32" s="31"/>
      <c r="C32" s="31"/>
      <c r="D32" s="31"/>
      <c r="E32" s="31"/>
      <c r="F32" s="31"/>
      <c r="G32" s="31"/>
      <c r="H32" s="31"/>
      <c r="I32" s="31"/>
      <c r="J32" s="31"/>
      <c r="K32" s="31"/>
      <c r="L32" s="31"/>
      <c r="M32" s="31"/>
      <c r="N32" s="31"/>
      <c r="O32" s="287" t="s">
        <v>2</v>
      </c>
      <c r="P32" s="287"/>
      <c r="Q32" s="287"/>
      <c r="R32" s="287"/>
      <c r="S32" s="287"/>
      <c r="T32" s="287"/>
      <c r="U32" s="32"/>
      <c r="V32" s="318">
        <f>'1)交付申請書'!V10</f>
        <v>0</v>
      </c>
      <c r="W32" s="318"/>
      <c r="X32" s="318"/>
      <c r="Y32" s="318"/>
      <c r="Z32" s="318"/>
      <c r="AA32" s="318"/>
      <c r="AB32" s="318"/>
      <c r="AC32" s="318"/>
      <c r="AD32" s="318"/>
      <c r="AE32" s="318"/>
      <c r="AF32" s="318"/>
      <c r="AG32" s="42" t="s">
        <v>42</v>
      </c>
    </row>
  </sheetData>
  <mergeCells count="6">
    <mergeCell ref="B7:AF7"/>
    <mergeCell ref="B31:J31"/>
    <mergeCell ref="O31:T31"/>
    <mergeCell ref="V31:AF31"/>
    <mergeCell ref="O32:T32"/>
    <mergeCell ref="V32:AF32"/>
  </mergeCells>
  <phoneticPr fontId="5"/>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A675E-40EB-46A8-9D7F-518B85A48C61}">
  <sheetPr>
    <tabColor theme="9" tint="0.79998168889431442"/>
  </sheetPr>
  <dimension ref="A1:AM70"/>
  <sheetViews>
    <sheetView view="pageBreakPreview" zoomScaleNormal="100" zoomScaleSheetLayoutView="100" workbookViewId="0">
      <selection activeCell="I25" sqref="I25"/>
    </sheetView>
  </sheetViews>
  <sheetFormatPr defaultColWidth="9" defaultRowHeight="13.2"/>
  <cols>
    <col min="1" max="1" width="4" style="151" customWidth="1"/>
    <col min="2" max="38" width="2.44140625" style="151" customWidth="1"/>
    <col min="39" max="39" width="7" style="151" customWidth="1"/>
    <col min="40" max="16384" width="9" style="151"/>
  </cols>
  <sheetData>
    <row r="1" spans="1:38" ht="14.25" customHeight="1">
      <c r="AI1" s="319" t="s">
        <v>441</v>
      </c>
      <c r="AJ1" s="320"/>
      <c r="AK1" s="320"/>
      <c r="AL1" s="321"/>
    </row>
    <row r="2" spans="1:38" ht="23.4">
      <c r="A2" s="322" t="s">
        <v>442</v>
      </c>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row>
    <row r="3" spans="1:38" ht="12.75" customHeight="1">
      <c r="A3" s="152"/>
    </row>
    <row r="4" spans="1:38" ht="17.25" customHeight="1">
      <c r="A4" s="153" t="s">
        <v>443</v>
      </c>
      <c r="AA4" s="125"/>
      <c r="AC4" s="324" t="s">
        <v>167</v>
      </c>
      <c r="AD4" s="324"/>
      <c r="AE4" s="324"/>
      <c r="AF4" s="324"/>
      <c r="AG4" s="324"/>
      <c r="AH4" s="324"/>
      <c r="AI4" s="324"/>
      <c r="AJ4" s="324"/>
      <c r="AK4" s="324"/>
      <c r="AL4" s="324"/>
    </row>
    <row r="5" spans="1:38" ht="13.5" customHeight="1">
      <c r="C5" s="154"/>
      <c r="T5" s="155"/>
    </row>
    <row r="6" spans="1:38" ht="13.5" customHeight="1">
      <c r="C6" s="156" t="s">
        <v>444</v>
      </c>
      <c r="T6" s="155"/>
    </row>
    <row r="7" spans="1:38" ht="13.5" customHeight="1">
      <c r="C7" s="157" t="s">
        <v>445</v>
      </c>
      <c r="T7" s="155"/>
    </row>
    <row r="8" spans="1:38" ht="13.5" customHeight="1">
      <c r="C8" s="154"/>
      <c r="T8" s="155"/>
    </row>
    <row r="9" spans="1:38" ht="13.5" customHeight="1">
      <c r="A9" s="325" t="s">
        <v>446</v>
      </c>
      <c r="B9" s="326"/>
      <c r="C9" s="326"/>
      <c r="D9" s="326"/>
      <c r="E9" s="326"/>
      <c r="F9" s="326"/>
      <c r="G9" s="326"/>
      <c r="H9" s="326"/>
      <c r="I9" s="326"/>
      <c r="J9" s="326"/>
      <c r="K9" s="326"/>
      <c r="L9" s="327"/>
      <c r="M9" s="328" t="s">
        <v>447</v>
      </c>
      <c r="N9" s="329"/>
      <c r="O9" s="329"/>
      <c r="P9" s="329"/>
      <c r="Q9" s="329"/>
      <c r="R9" s="329"/>
      <c r="S9" s="329"/>
      <c r="T9" s="329"/>
      <c r="U9" s="329"/>
      <c r="V9" s="329"/>
      <c r="W9" s="329"/>
      <c r="X9" s="329"/>
      <c r="Y9" s="329"/>
      <c r="Z9" s="329"/>
      <c r="AA9" s="330"/>
      <c r="AB9" s="331" t="s">
        <v>448</v>
      </c>
      <c r="AC9" s="332"/>
      <c r="AD9" s="332"/>
      <c r="AE9" s="332"/>
      <c r="AF9" s="332"/>
      <c r="AG9" s="332"/>
      <c r="AH9" s="332"/>
      <c r="AI9" s="332"/>
      <c r="AJ9" s="332"/>
      <c r="AK9" s="332"/>
      <c r="AL9" s="333"/>
    </row>
    <row r="10" spans="1:38" ht="27" customHeight="1">
      <c r="A10" s="158">
        <v>1</v>
      </c>
      <c r="B10" s="159" t="s">
        <v>449</v>
      </c>
      <c r="C10" s="159"/>
      <c r="D10" s="159"/>
      <c r="E10" s="159">
        <v>2</v>
      </c>
      <c r="F10" s="159" t="s">
        <v>450</v>
      </c>
      <c r="G10" s="159"/>
      <c r="H10" s="159"/>
      <c r="I10" s="159">
        <v>9</v>
      </c>
      <c r="J10" s="159" t="s">
        <v>451</v>
      </c>
      <c r="K10" s="159"/>
      <c r="L10" s="160"/>
      <c r="M10" s="334" t="s">
        <v>521</v>
      </c>
      <c r="N10" s="335"/>
      <c r="O10" s="335"/>
      <c r="P10" s="335"/>
      <c r="Q10" s="335"/>
      <c r="R10" s="335"/>
      <c r="S10" s="335"/>
      <c r="T10" s="335"/>
      <c r="U10" s="335"/>
      <c r="V10" s="335"/>
      <c r="W10" s="335"/>
      <c r="X10" s="335"/>
      <c r="Y10" s="335"/>
      <c r="Z10" s="335"/>
      <c r="AA10" s="336"/>
      <c r="AB10" s="161"/>
      <c r="AC10" s="162"/>
      <c r="AD10" s="162"/>
      <c r="AE10" s="162"/>
      <c r="AF10" s="162"/>
      <c r="AG10" s="162"/>
      <c r="AH10" s="162"/>
      <c r="AI10" s="162"/>
      <c r="AJ10" s="162"/>
      <c r="AK10" s="162"/>
      <c r="AL10" s="163"/>
    </row>
    <row r="11" spans="1:38" ht="13.5" customHeight="1">
      <c r="C11" s="154"/>
      <c r="L11" s="164"/>
      <c r="M11" s="337"/>
      <c r="N11" s="337"/>
      <c r="O11" s="337"/>
      <c r="P11" s="337"/>
      <c r="Q11" s="337"/>
      <c r="R11" s="337"/>
      <c r="S11" s="337"/>
      <c r="T11" s="337"/>
      <c r="U11" s="337"/>
      <c r="V11" s="337"/>
      <c r="W11" s="337"/>
      <c r="X11" s="337"/>
      <c r="Y11" s="337"/>
      <c r="Z11" s="337"/>
      <c r="AA11" s="336"/>
      <c r="AI11" s="155"/>
      <c r="AL11" s="165"/>
    </row>
    <row r="12" spans="1:38" ht="13.5" customHeight="1">
      <c r="C12" s="154"/>
      <c r="L12" s="166"/>
      <c r="M12" s="338"/>
      <c r="N12" s="338"/>
      <c r="O12" s="338"/>
      <c r="P12" s="338"/>
      <c r="Q12" s="338"/>
      <c r="R12" s="338"/>
      <c r="S12" s="338"/>
      <c r="T12" s="338"/>
      <c r="U12" s="338"/>
      <c r="V12" s="338"/>
      <c r="W12" s="338"/>
      <c r="X12" s="338"/>
      <c r="Y12" s="338"/>
      <c r="Z12" s="338"/>
      <c r="AA12" s="339"/>
      <c r="AI12" s="155"/>
    </row>
    <row r="13" spans="1:38" ht="13.5" customHeight="1">
      <c r="C13" s="154"/>
      <c r="T13" s="155"/>
    </row>
    <row r="14" spans="1:38" ht="25.5" customHeight="1">
      <c r="A14" s="340" t="s">
        <v>452</v>
      </c>
      <c r="B14" s="343" t="s">
        <v>453</v>
      </c>
      <c r="C14" s="344"/>
      <c r="D14" s="344"/>
      <c r="E14" s="344"/>
      <c r="F14" s="345" t="s">
        <v>548</v>
      </c>
      <c r="G14" s="346"/>
      <c r="H14" s="346"/>
      <c r="I14" s="346"/>
      <c r="J14" s="346"/>
      <c r="K14" s="346"/>
      <c r="L14" s="346"/>
      <c r="M14" s="346"/>
      <c r="N14" s="346"/>
      <c r="O14" s="346"/>
      <c r="P14" s="347"/>
      <c r="Q14" s="348" t="s">
        <v>454</v>
      </c>
      <c r="R14" s="344"/>
      <c r="S14" s="344"/>
      <c r="T14" s="349"/>
      <c r="U14" s="350"/>
      <c r="V14" s="351"/>
      <c r="W14" s="351"/>
      <c r="X14" s="351"/>
      <c r="Y14" s="351"/>
      <c r="Z14" s="351"/>
      <c r="AA14" s="351"/>
      <c r="AB14" s="351"/>
      <c r="AC14" s="351"/>
      <c r="AD14" s="351"/>
      <c r="AE14" s="351"/>
      <c r="AF14" s="351"/>
      <c r="AG14" s="351"/>
      <c r="AH14" s="351"/>
      <c r="AI14" s="351"/>
      <c r="AJ14" s="351"/>
      <c r="AK14" s="351"/>
      <c r="AL14" s="352"/>
    </row>
    <row r="15" spans="1:38" ht="22.5" customHeight="1">
      <c r="A15" s="341"/>
      <c r="B15" s="167"/>
      <c r="C15" s="353" t="s">
        <v>455</v>
      </c>
      <c r="D15" s="354"/>
      <c r="E15" s="354"/>
      <c r="F15" s="355"/>
      <c r="G15" s="356"/>
      <c r="H15" s="356"/>
      <c r="I15" s="356"/>
      <c r="J15" s="356"/>
      <c r="K15" s="356"/>
      <c r="L15" s="356"/>
      <c r="M15" s="356"/>
      <c r="N15" s="356"/>
      <c r="O15" s="356"/>
      <c r="P15" s="356"/>
      <c r="Q15" s="356"/>
      <c r="R15" s="356"/>
      <c r="S15" s="356"/>
      <c r="T15" s="356"/>
      <c r="U15" s="356"/>
      <c r="V15" s="356"/>
      <c r="W15" s="356"/>
      <c r="X15" s="356"/>
      <c r="Y15" s="356"/>
      <c r="Z15" s="356"/>
      <c r="AA15" s="356"/>
      <c r="AB15" s="356"/>
      <c r="AC15" s="356"/>
      <c r="AD15" s="356"/>
      <c r="AE15" s="356"/>
      <c r="AF15" s="356"/>
      <c r="AG15" s="357"/>
      <c r="AH15" s="357"/>
      <c r="AI15" s="357"/>
      <c r="AJ15" s="357"/>
      <c r="AK15" s="357"/>
      <c r="AL15" s="358"/>
    </row>
    <row r="16" spans="1:38" ht="33.75" customHeight="1">
      <c r="A16" s="341"/>
      <c r="B16" s="359" t="s">
        <v>456</v>
      </c>
      <c r="C16" s="359"/>
      <c r="D16" s="359"/>
      <c r="E16" s="359"/>
      <c r="F16" s="360" t="s">
        <v>549</v>
      </c>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0"/>
      <c r="AK16" s="360"/>
      <c r="AL16" s="360"/>
    </row>
    <row r="17" spans="1:39" ht="22.5" customHeight="1">
      <c r="A17" s="341"/>
      <c r="B17" s="359"/>
      <c r="C17" s="359"/>
      <c r="D17" s="359"/>
      <c r="E17" s="359"/>
      <c r="F17" s="361"/>
      <c r="G17" s="362"/>
      <c r="H17" s="362"/>
      <c r="I17" s="362"/>
      <c r="J17" s="362"/>
      <c r="K17" s="362"/>
      <c r="L17" s="362"/>
      <c r="M17" s="362"/>
      <c r="N17" s="362"/>
      <c r="O17" s="362"/>
      <c r="P17" s="362"/>
      <c r="Q17" s="362"/>
      <c r="R17" s="362"/>
      <c r="S17" s="362"/>
      <c r="T17" s="362"/>
      <c r="U17" s="362"/>
      <c r="V17" s="362"/>
      <c r="W17" s="362"/>
      <c r="X17" s="362"/>
      <c r="Y17" s="362"/>
      <c r="Z17" s="362"/>
      <c r="AA17" s="362"/>
      <c r="AB17" s="363"/>
      <c r="AC17" s="363"/>
      <c r="AD17" s="363"/>
      <c r="AE17" s="363"/>
      <c r="AF17" s="363"/>
      <c r="AG17" s="364"/>
      <c r="AH17" s="364"/>
      <c r="AI17" s="364"/>
      <c r="AJ17" s="364"/>
      <c r="AK17" s="364"/>
      <c r="AL17" s="365"/>
    </row>
    <row r="18" spans="1:39" ht="13.5" customHeight="1">
      <c r="A18" s="341"/>
      <c r="B18" s="359"/>
      <c r="C18" s="359"/>
      <c r="D18" s="359"/>
      <c r="E18" s="359"/>
      <c r="F18" s="366"/>
      <c r="G18" s="367"/>
      <c r="H18" s="367"/>
      <c r="I18" s="367"/>
      <c r="J18" s="367"/>
      <c r="K18" s="367"/>
      <c r="L18" s="367"/>
      <c r="M18" s="367"/>
      <c r="N18" s="367"/>
      <c r="O18" s="367"/>
      <c r="P18" s="367"/>
      <c r="Q18" s="367"/>
      <c r="R18" s="367"/>
      <c r="S18" s="367"/>
      <c r="T18" s="367"/>
      <c r="U18" s="367"/>
      <c r="V18" s="367"/>
      <c r="W18" s="367"/>
      <c r="X18" s="367"/>
      <c r="Y18" s="367"/>
      <c r="Z18" s="367"/>
      <c r="AA18" s="367"/>
      <c r="AB18" s="370" t="s">
        <v>457</v>
      </c>
      <c r="AC18" s="371"/>
      <c r="AD18" s="371"/>
      <c r="AE18" s="371"/>
      <c r="AF18" s="371"/>
      <c r="AG18" s="371"/>
      <c r="AH18" s="371"/>
      <c r="AI18" s="371"/>
      <c r="AJ18" s="371"/>
      <c r="AK18" s="371"/>
      <c r="AL18" s="372"/>
    </row>
    <row r="19" spans="1:39" ht="22.5" customHeight="1">
      <c r="A19" s="341"/>
      <c r="B19" s="168"/>
      <c r="C19" s="168"/>
      <c r="D19" s="168"/>
      <c r="E19" s="168"/>
      <c r="F19" s="368"/>
      <c r="G19" s="369"/>
      <c r="H19" s="369"/>
      <c r="I19" s="369"/>
      <c r="J19" s="369"/>
      <c r="K19" s="369"/>
      <c r="L19" s="369"/>
      <c r="M19" s="369"/>
      <c r="N19" s="369"/>
      <c r="O19" s="369"/>
      <c r="P19" s="369"/>
      <c r="Q19" s="369"/>
      <c r="R19" s="369"/>
      <c r="S19" s="369"/>
      <c r="T19" s="369"/>
      <c r="U19" s="369"/>
      <c r="V19" s="369"/>
      <c r="W19" s="369"/>
      <c r="X19" s="369"/>
      <c r="Y19" s="369"/>
      <c r="Z19" s="369"/>
      <c r="AA19" s="369"/>
      <c r="AB19" s="169"/>
      <c r="AC19" s="169"/>
      <c r="AD19" s="169"/>
      <c r="AE19" s="169"/>
      <c r="AF19" s="169"/>
      <c r="AG19" s="169"/>
      <c r="AH19" s="169"/>
      <c r="AI19" s="169"/>
      <c r="AJ19" s="169"/>
      <c r="AK19" s="169"/>
      <c r="AL19" s="170"/>
    </row>
    <row r="20" spans="1:39" ht="22.5" customHeight="1">
      <c r="A20" s="341"/>
      <c r="B20" s="167"/>
      <c r="C20" s="373" t="s">
        <v>455</v>
      </c>
      <c r="D20" s="374"/>
      <c r="E20" s="374"/>
      <c r="F20" s="375"/>
      <c r="G20" s="376"/>
      <c r="H20" s="376"/>
      <c r="I20" s="376"/>
      <c r="J20" s="376"/>
      <c r="K20" s="376"/>
      <c r="L20" s="376"/>
      <c r="M20" s="376"/>
      <c r="N20" s="376"/>
      <c r="O20" s="376"/>
      <c r="P20" s="376"/>
      <c r="Q20" s="376"/>
      <c r="R20" s="376"/>
      <c r="S20" s="376"/>
      <c r="T20" s="376"/>
      <c r="U20" s="376"/>
      <c r="V20" s="376"/>
      <c r="W20" s="376"/>
      <c r="X20" s="376"/>
      <c r="Y20" s="376"/>
      <c r="Z20" s="376"/>
      <c r="AA20" s="376"/>
      <c r="AB20" s="376"/>
      <c r="AC20" s="376"/>
      <c r="AD20" s="376"/>
      <c r="AE20" s="376"/>
      <c r="AF20" s="376"/>
      <c r="AG20" s="376"/>
      <c r="AH20" s="376"/>
      <c r="AI20" s="376"/>
      <c r="AJ20" s="376"/>
      <c r="AK20" s="376"/>
      <c r="AL20" s="377"/>
    </row>
    <row r="21" spans="1:39" ht="48.75" customHeight="1">
      <c r="A21" s="341"/>
      <c r="B21" s="384" t="s">
        <v>458</v>
      </c>
      <c r="C21" s="385"/>
      <c r="D21" s="385"/>
      <c r="E21" s="385"/>
      <c r="F21" s="360">
        <v>0</v>
      </c>
      <c r="G21" s="360"/>
      <c r="H21" s="360"/>
      <c r="I21" s="360"/>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0"/>
    </row>
    <row r="22" spans="1:39" ht="22.5" customHeight="1">
      <c r="A22" s="341"/>
      <c r="B22" s="167"/>
      <c r="C22" s="353" t="s">
        <v>455</v>
      </c>
      <c r="D22" s="354"/>
      <c r="E22" s="354"/>
      <c r="F22" s="378"/>
      <c r="G22" s="379"/>
      <c r="H22" s="379"/>
      <c r="I22" s="379"/>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79"/>
      <c r="AJ22" s="379"/>
      <c r="AK22" s="379"/>
      <c r="AL22" s="380"/>
    </row>
    <row r="23" spans="1:39" ht="48.75" customHeight="1">
      <c r="A23" s="341"/>
      <c r="B23" s="381" t="s">
        <v>459</v>
      </c>
      <c r="C23" s="382"/>
      <c r="D23" s="382"/>
      <c r="E23" s="382"/>
      <c r="F23" s="383" t="s">
        <v>550</v>
      </c>
      <c r="G23" s="383"/>
      <c r="H23" s="383"/>
      <c r="I23" s="383"/>
      <c r="J23" s="383"/>
      <c r="K23" s="383"/>
      <c r="L23" s="383"/>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3"/>
    </row>
    <row r="24" spans="1:39" ht="26.25" customHeight="1">
      <c r="A24" s="342"/>
      <c r="B24" s="386" t="s">
        <v>460</v>
      </c>
      <c r="C24" s="387"/>
      <c r="D24" s="387"/>
      <c r="E24" s="388"/>
      <c r="F24" s="389">
        <v>0</v>
      </c>
      <c r="G24" s="390"/>
      <c r="H24" s="390"/>
      <c r="I24" s="390"/>
      <c r="J24" s="390"/>
      <c r="K24" s="390"/>
      <c r="L24" s="390"/>
      <c r="M24" s="390"/>
      <c r="N24" s="390"/>
      <c r="O24" s="390"/>
      <c r="P24" s="390"/>
      <c r="Q24" s="390"/>
      <c r="R24" s="390"/>
      <c r="S24" s="390"/>
      <c r="T24" s="390"/>
      <c r="U24" s="390"/>
      <c r="V24" s="171"/>
      <c r="W24" s="172" t="s">
        <v>461</v>
      </c>
      <c r="X24" s="172"/>
      <c r="Y24" s="172"/>
      <c r="Z24" s="172"/>
      <c r="AA24" s="389">
        <v>0</v>
      </c>
      <c r="AB24" s="390"/>
      <c r="AC24" s="390"/>
      <c r="AD24" s="390"/>
      <c r="AE24" s="390"/>
      <c r="AF24" s="390"/>
      <c r="AG24" s="390"/>
      <c r="AH24" s="390"/>
      <c r="AI24" s="390"/>
      <c r="AJ24" s="390"/>
      <c r="AK24" s="390"/>
      <c r="AL24" s="391"/>
    </row>
    <row r="25" spans="1:39" ht="13.5" customHeight="1">
      <c r="B25" s="173"/>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L25" s="166"/>
    </row>
    <row r="26" spans="1:39" ht="15.75" customHeight="1">
      <c r="A26" s="174"/>
      <c r="B26" s="331" t="s">
        <v>462</v>
      </c>
      <c r="C26" s="392"/>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3"/>
      <c r="AG26" s="175"/>
      <c r="AL26" s="166"/>
    </row>
    <row r="27" spans="1:39" ht="21.75" customHeight="1">
      <c r="B27" s="176"/>
      <c r="C27" s="177">
        <v>2</v>
      </c>
      <c r="D27" s="178" t="s">
        <v>463</v>
      </c>
      <c r="E27" s="178"/>
      <c r="F27" s="178"/>
      <c r="G27" s="178"/>
      <c r="H27" s="178"/>
      <c r="I27" s="179">
        <v>9</v>
      </c>
      <c r="J27" s="180" t="s">
        <v>464</v>
      </c>
      <c r="K27" s="179"/>
      <c r="L27" s="181"/>
      <c r="M27" s="179"/>
      <c r="N27" s="179"/>
      <c r="O27" s="179"/>
      <c r="P27" s="179"/>
      <c r="Q27" s="179"/>
      <c r="R27" s="180"/>
      <c r="S27" s="179"/>
      <c r="T27" s="182" t="s">
        <v>465</v>
      </c>
      <c r="U27" s="179"/>
      <c r="V27" s="179"/>
      <c r="W27" s="179"/>
      <c r="X27" s="180"/>
      <c r="Y27" s="183"/>
      <c r="Z27" s="179"/>
      <c r="AA27" s="183"/>
      <c r="AB27" s="179"/>
      <c r="AC27" s="179"/>
      <c r="AD27" s="179"/>
      <c r="AE27" s="179"/>
      <c r="AF27" s="179"/>
      <c r="AG27" s="184"/>
      <c r="AH27" s="185"/>
      <c r="AI27" s="185"/>
      <c r="AJ27" s="185"/>
      <c r="AK27" s="185"/>
      <c r="AL27" s="185"/>
    </row>
    <row r="28" spans="1:39" ht="15.75" customHeight="1">
      <c r="A28" s="394" t="s">
        <v>466</v>
      </c>
      <c r="B28" s="397" t="s">
        <v>467</v>
      </c>
      <c r="C28" s="398"/>
      <c r="D28" s="398"/>
      <c r="E28" s="398"/>
      <c r="F28" s="398"/>
      <c r="G28" s="398"/>
      <c r="H28" s="398"/>
      <c r="I28" s="399" t="s">
        <v>468</v>
      </c>
      <c r="J28" s="400"/>
      <c r="K28" s="400"/>
      <c r="L28" s="400"/>
      <c r="M28" s="400"/>
      <c r="N28" s="400"/>
      <c r="O28" s="400"/>
      <c r="P28" s="400"/>
      <c r="Q28" s="400"/>
      <c r="R28" s="401" t="s">
        <v>469</v>
      </c>
      <c r="S28" s="402"/>
      <c r="T28" s="402"/>
      <c r="U28" s="402"/>
      <c r="V28" s="402"/>
      <c r="W28" s="402"/>
      <c r="X28" s="402"/>
      <c r="Y28" s="402"/>
      <c r="Z28" s="403"/>
      <c r="AA28" s="404" t="s">
        <v>470</v>
      </c>
      <c r="AB28" s="405"/>
      <c r="AC28" s="405"/>
      <c r="AD28" s="405"/>
      <c r="AE28" s="405"/>
      <c r="AF28" s="405"/>
      <c r="AG28" s="405"/>
      <c r="AH28" s="405"/>
      <c r="AI28" s="405"/>
      <c r="AJ28" s="405"/>
      <c r="AK28" s="405"/>
      <c r="AL28" s="406"/>
      <c r="AM28" s="186"/>
    </row>
    <row r="29" spans="1:39" ht="18" customHeight="1">
      <c r="A29" s="395"/>
      <c r="B29" s="407"/>
      <c r="C29" s="410"/>
      <c r="D29" s="410"/>
      <c r="E29" s="410"/>
      <c r="F29" s="410"/>
      <c r="G29" s="410"/>
      <c r="H29" s="438"/>
      <c r="I29" s="441"/>
      <c r="J29" s="442"/>
      <c r="K29" s="442"/>
      <c r="L29" s="442"/>
      <c r="M29" s="442"/>
      <c r="N29" s="442"/>
      <c r="O29" s="443"/>
      <c r="P29" s="413" t="s">
        <v>471</v>
      </c>
      <c r="Q29" s="450"/>
      <c r="R29" s="462"/>
      <c r="S29" s="442"/>
      <c r="T29" s="442"/>
      <c r="U29" s="442"/>
      <c r="V29" s="442"/>
      <c r="W29" s="442"/>
      <c r="X29" s="443"/>
      <c r="Y29" s="413" t="s">
        <v>472</v>
      </c>
      <c r="Z29" s="414"/>
      <c r="AA29" s="187"/>
      <c r="AB29" s="188" t="s">
        <v>473</v>
      </c>
      <c r="AC29" s="189" t="s">
        <v>474</v>
      </c>
      <c r="AD29" s="189"/>
      <c r="AE29" s="189"/>
      <c r="AF29" s="189"/>
      <c r="AG29" s="190">
        <v>2</v>
      </c>
      <c r="AH29" s="191" t="s">
        <v>475</v>
      </c>
      <c r="AI29" s="189"/>
      <c r="AJ29" s="189"/>
      <c r="AK29" s="189"/>
      <c r="AL29" s="192"/>
      <c r="AM29" s="186"/>
    </row>
    <row r="30" spans="1:39" ht="7.5" customHeight="1">
      <c r="A30" s="395"/>
      <c r="B30" s="408"/>
      <c r="C30" s="411"/>
      <c r="D30" s="411"/>
      <c r="E30" s="411"/>
      <c r="F30" s="411"/>
      <c r="G30" s="411"/>
      <c r="H30" s="439"/>
      <c r="I30" s="444"/>
      <c r="J30" s="445"/>
      <c r="K30" s="445"/>
      <c r="L30" s="445"/>
      <c r="M30" s="445"/>
      <c r="N30" s="445"/>
      <c r="O30" s="446"/>
      <c r="P30" s="415"/>
      <c r="Q30" s="451"/>
      <c r="R30" s="463"/>
      <c r="S30" s="445"/>
      <c r="T30" s="445"/>
      <c r="U30" s="445"/>
      <c r="V30" s="445"/>
      <c r="W30" s="445"/>
      <c r="X30" s="446"/>
      <c r="Y30" s="415"/>
      <c r="Z30" s="416"/>
      <c r="AA30" s="193"/>
      <c r="AB30" s="194"/>
      <c r="AC30" s="195"/>
      <c r="AD30" s="195"/>
      <c r="AE30" s="195"/>
      <c r="AF30" s="195"/>
      <c r="AG30" s="196"/>
      <c r="AH30" s="197"/>
      <c r="AI30" s="195"/>
      <c r="AJ30" s="195"/>
      <c r="AK30" s="195"/>
      <c r="AL30" s="198"/>
      <c r="AM30" s="186"/>
    </row>
    <row r="31" spans="1:39" ht="18" customHeight="1">
      <c r="A31" s="395"/>
      <c r="B31" s="409"/>
      <c r="C31" s="412"/>
      <c r="D31" s="412"/>
      <c r="E31" s="412"/>
      <c r="F31" s="412"/>
      <c r="G31" s="412"/>
      <c r="H31" s="440"/>
      <c r="I31" s="447"/>
      <c r="J31" s="448"/>
      <c r="K31" s="448"/>
      <c r="L31" s="448"/>
      <c r="M31" s="448"/>
      <c r="N31" s="448"/>
      <c r="O31" s="449"/>
      <c r="P31" s="415"/>
      <c r="Q31" s="451"/>
      <c r="R31" s="464"/>
      <c r="S31" s="448"/>
      <c r="T31" s="448"/>
      <c r="U31" s="448"/>
      <c r="V31" s="448"/>
      <c r="W31" s="448"/>
      <c r="X31" s="449"/>
      <c r="Y31" s="417"/>
      <c r="Z31" s="418"/>
      <c r="AA31" s="199"/>
      <c r="AB31" s="200">
        <v>4</v>
      </c>
      <c r="AC31" s="201" t="s">
        <v>476</v>
      </c>
      <c r="AD31" s="201"/>
      <c r="AE31" s="201"/>
      <c r="AF31" s="201"/>
      <c r="AG31" s="202">
        <v>9</v>
      </c>
      <c r="AH31" s="203" t="s">
        <v>477</v>
      </c>
      <c r="AI31" s="201"/>
      <c r="AJ31" s="201"/>
      <c r="AK31" s="201"/>
      <c r="AL31" s="204"/>
      <c r="AM31" s="186"/>
    </row>
    <row r="32" spans="1:39" ht="15.75" customHeight="1">
      <c r="A32" s="395"/>
      <c r="B32" s="399" t="s">
        <v>478</v>
      </c>
      <c r="C32" s="400"/>
      <c r="D32" s="400"/>
      <c r="E32" s="400"/>
      <c r="F32" s="400"/>
      <c r="G32" s="400"/>
      <c r="H32" s="419"/>
      <c r="I32" s="419" t="s">
        <v>479</v>
      </c>
      <c r="J32" s="402"/>
      <c r="K32" s="402"/>
      <c r="L32" s="402"/>
      <c r="M32" s="402"/>
      <c r="N32" s="402"/>
      <c r="O32" s="402"/>
      <c r="P32" s="402"/>
      <c r="Q32" s="420" t="s">
        <v>522</v>
      </c>
      <c r="R32" s="420"/>
      <c r="S32" s="420"/>
      <c r="T32" s="420"/>
      <c r="U32" s="420"/>
      <c r="V32" s="420"/>
      <c r="W32" s="420"/>
      <c r="X32" s="420"/>
      <c r="Y32" s="420"/>
      <c r="Z32" s="420"/>
      <c r="AA32" s="420"/>
      <c r="AB32" s="420"/>
      <c r="AC32" s="420"/>
      <c r="AD32" s="420"/>
      <c r="AE32" s="420"/>
      <c r="AF32" s="420"/>
      <c r="AG32" s="420"/>
      <c r="AH32" s="420"/>
      <c r="AI32" s="420"/>
      <c r="AJ32" s="420"/>
      <c r="AK32" s="420"/>
      <c r="AL32" s="421"/>
    </row>
    <row r="33" spans="1:39" ht="30.75" customHeight="1">
      <c r="A33" s="396"/>
      <c r="B33" s="205"/>
      <c r="C33" s="206"/>
      <c r="D33" s="206"/>
      <c r="E33" s="206"/>
      <c r="F33" s="206"/>
      <c r="G33" s="206"/>
      <c r="H33" s="207"/>
      <c r="I33" s="208"/>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10"/>
      <c r="AM33" s="186"/>
    </row>
    <row r="34" spans="1:39" ht="7.5" customHeight="1">
      <c r="A34" s="211"/>
      <c r="B34" s="212"/>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row>
    <row r="35" spans="1:39" ht="15.75" customHeight="1">
      <c r="A35" s="422" t="s">
        <v>481</v>
      </c>
      <c r="B35" s="425" t="s">
        <v>482</v>
      </c>
      <c r="C35" s="426"/>
      <c r="D35" s="426"/>
      <c r="E35" s="426"/>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7"/>
      <c r="AG35" s="427"/>
      <c r="AH35" s="428"/>
    </row>
    <row r="36" spans="1:39" ht="15.75" customHeight="1">
      <c r="A36" s="423"/>
      <c r="B36" s="429" t="s">
        <v>467</v>
      </c>
      <c r="C36" s="430"/>
      <c r="D36" s="430"/>
      <c r="E36" s="430"/>
      <c r="F36" s="430"/>
      <c r="G36" s="430"/>
      <c r="H36" s="430"/>
      <c r="I36" s="431" t="s">
        <v>468</v>
      </c>
      <c r="J36" s="430"/>
      <c r="K36" s="430"/>
      <c r="L36" s="430"/>
      <c r="M36" s="430"/>
      <c r="N36" s="430"/>
      <c r="O36" s="430"/>
      <c r="P36" s="430"/>
      <c r="Q36" s="430"/>
      <c r="R36" s="401" t="s">
        <v>469</v>
      </c>
      <c r="S36" s="402"/>
      <c r="T36" s="402"/>
      <c r="U36" s="402"/>
      <c r="V36" s="402"/>
      <c r="W36" s="402"/>
      <c r="X36" s="402"/>
      <c r="Y36" s="402"/>
      <c r="Z36" s="403"/>
      <c r="AA36" s="401" t="s">
        <v>483</v>
      </c>
      <c r="AB36" s="432"/>
      <c r="AC36" s="432"/>
      <c r="AD36" s="432"/>
      <c r="AE36" s="433"/>
      <c r="AF36" s="213"/>
      <c r="AG36" s="214"/>
      <c r="AH36" s="214"/>
      <c r="AI36" s="215"/>
      <c r="AJ36" s="215"/>
      <c r="AK36" s="215"/>
      <c r="AL36" s="215"/>
    </row>
    <row r="37" spans="1:39" ht="18" customHeight="1">
      <c r="A37" s="423"/>
      <c r="B37" s="474"/>
      <c r="C37" s="477"/>
      <c r="D37" s="477"/>
      <c r="E37" s="477"/>
      <c r="F37" s="477"/>
      <c r="G37" s="477"/>
      <c r="H37" s="480"/>
      <c r="I37" s="483"/>
      <c r="J37" s="484"/>
      <c r="K37" s="484"/>
      <c r="L37" s="484"/>
      <c r="M37" s="484"/>
      <c r="N37" s="484"/>
      <c r="O37" s="485"/>
      <c r="P37" s="492" t="s">
        <v>484</v>
      </c>
      <c r="Q37" s="493"/>
      <c r="R37" s="496"/>
      <c r="S37" s="484"/>
      <c r="T37" s="484"/>
      <c r="U37" s="484"/>
      <c r="V37" s="484"/>
      <c r="W37" s="484"/>
      <c r="X37" s="485"/>
      <c r="Y37" s="499" t="s">
        <v>485</v>
      </c>
      <c r="Z37" s="500"/>
      <c r="AA37" s="465" t="s">
        <v>474</v>
      </c>
      <c r="AB37" s="466"/>
      <c r="AC37" s="466"/>
      <c r="AD37" s="466"/>
      <c r="AE37" s="467"/>
      <c r="AF37" s="186"/>
      <c r="AG37" s="216"/>
      <c r="AH37" s="217"/>
    </row>
    <row r="38" spans="1:39" ht="7.5" customHeight="1">
      <c r="A38" s="423"/>
      <c r="B38" s="475"/>
      <c r="C38" s="478"/>
      <c r="D38" s="478"/>
      <c r="E38" s="478"/>
      <c r="F38" s="478"/>
      <c r="G38" s="478"/>
      <c r="H38" s="481"/>
      <c r="I38" s="486"/>
      <c r="J38" s="487"/>
      <c r="K38" s="487"/>
      <c r="L38" s="487"/>
      <c r="M38" s="487"/>
      <c r="N38" s="487"/>
      <c r="O38" s="488"/>
      <c r="P38" s="494"/>
      <c r="Q38" s="495"/>
      <c r="R38" s="497"/>
      <c r="S38" s="487"/>
      <c r="T38" s="487"/>
      <c r="U38" s="487"/>
      <c r="V38" s="487"/>
      <c r="W38" s="487"/>
      <c r="X38" s="488"/>
      <c r="Y38" s="494"/>
      <c r="Z38" s="501"/>
      <c r="AA38" s="468"/>
      <c r="AB38" s="469"/>
      <c r="AC38" s="469"/>
      <c r="AD38" s="469"/>
      <c r="AE38" s="470"/>
      <c r="AF38" s="186"/>
      <c r="AH38" s="217"/>
    </row>
    <row r="39" spans="1:39" ht="18" customHeight="1">
      <c r="A39" s="423"/>
      <c r="B39" s="476"/>
      <c r="C39" s="479"/>
      <c r="D39" s="479"/>
      <c r="E39" s="479"/>
      <c r="F39" s="479"/>
      <c r="G39" s="479"/>
      <c r="H39" s="482"/>
      <c r="I39" s="489"/>
      <c r="J39" s="490"/>
      <c r="K39" s="490"/>
      <c r="L39" s="490"/>
      <c r="M39" s="490"/>
      <c r="N39" s="490"/>
      <c r="O39" s="491"/>
      <c r="P39" s="494"/>
      <c r="Q39" s="495"/>
      <c r="R39" s="498"/>
      <c r="S39" s="490"/>
      <c r="T39" s="490"/>
      <c r="U39" s="490"/>
      <c r="V39" s="490"/>
      <c r="W39" s="490"/>
      <c r="X39" s="491"/>
      <c r="Y39" s="502"/>
      <c r="Z39" s="503"/>
      <c r="AA39" s="471"/>
      <c r="AB39" s="472"/>
      <c r="AC39" s="472"/>
      <c r="AD39" s="472"/>
      <c r="AE39" s="473"/>
      <c r="AF39" s="218"/>
      <c r="AG39" s="219"/>
      <c r="AH39" s="220"/>
      <c r="AI39" s="185"/>
      <c r="AJ39" s="185"/>
      <c r="AK39" s="185"/>
      <c r="AL39" s="185"/>
    </row>
    <row r="40" spans="1:39" ht="15.75" customHeight="1">
      <c r="A40" s="423"/>
      <c r="B40" s="434" t="s">
        <v>478</v>
      </c>
      <c r="C40" s="400"/>
      <c r="D40" s="400"/>
      <c r="E40" s="400"/>
      <c r="F40" s="400"/>
      <c r="G40" s="400"/>
      <c r="H40" s="419"/>
      <c r="I40" s="419" t="s">
        <v>479</v>
      </c>
      <c r="J40" s="402"/>
      <c r="K40" s="402"/>
      <c r="L40" s="402"/>
      <c r="M40" s="402"/>
      <c r="N40" s="402"/>
      <c r="O40" s="402"/>
      <c r="P40" s="402"/>
      <c r="Q40" s="435" t="s">
        <v>480</v>
      </c>
      <c r="R40" s="420"/>
      <c r="S40" s="420"/>
      <c r="T40" s="420"/>
      <c r="U40" s="420"/>
      <c r="V40" s="420"/>
      <c r="W40" s="420"/>
      <c r="X40" s="420"/>
      <c r="Y40" s="420"/>
      <c r="Z40" s="420"/>
      <c r="AA40" s="420"/>
      <c r="AB40" s="420"/>
      <c r="AC40" s="420"/>
      <c r="AD40" s="420"/>
      <c r="AE40" s="420"/>
      <c r="AF40" s="436"/>
      <c r="AG40" s="436"/>
      <c r="AH40" s="436"/>
      <c r="AI40" s="436"/>
      <c r="AJ40" s="436"/>
      <c r="AK40" s="436"/>
      <c r="AL40" s="437"/>
    </row>
    <row r="41" spans="1:39" ht="30.75" customHeight="1">
      <c r="A41" s="424"/>
      <c r="B41" s="221"/>
      <c r="C41" s="222"/>
      <c r="D41" s="222"/>
      <c r="E41" s="222"/>
      <c r="F41" s="222"/>
      <c r="G41" s="222"/>
      <c r="H41" s="222"/>
      <c r="I41" s="223"/>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5"/>
      <c r="AM41" s="186"/>
    </row>
    <row r="42" spans="1:39" ht="6.75" customHeight="1"/>
    <row r="43" spans="1:39" ht="6.75" customHeight="1">
      <c r="A43" s="452" t="s">
        <v>486</v>
      </c>
      <c r="B43" s="453"/>
      <c r="C43" s="453"/>
      <c r="D43" s="453"/>
      <c r="E43" s="453"/>
      <c r="F43" s="453"/>
      <c r="G43" s="453"/>
      <c r="H43" s="453"/>
      <c r="I43" s="453"/>
      <c r="J43" s="453"/>
      <c r="K43" s="453"/>
      <c r="L43" s="453"/>
      <c r="M43" s="453"/>
      <c r="N43" s="453"/>
      <c r="O43" s="453"/>
      <c r="P43" s="453"/>
      <c r="Q43" s="453"/>
      <c r="R43" s="453"/>
      <c r="S43" s="453"/>
      <c r="T43" s="453"/>
      <c r="U43" s="453"/>
      <c r="V43" s="454"/>
      <c r="W43" s="226"/>
      <c r="X43" s="226"/>
      <c r="Y43" s="226"/>
      <c r="Z43" s="226"/>
      <c r="AA43" s="226"/>
      <c r="AB43" s="226"/>
      <c r="AC43" s="226"/>
      <c r="AD43" s="226"/>
      <c r="AE43" s="226"/>
      <c r="AF43" s="226"/>
      <c r="AG43" s="226"/>
      <c r="AH43" s="226"/>
      <c r="AI43" s="226"/>
      <c r="AJ43" s="226"/>
      <c r="AK43" s="226"/>
      <c r="AL43" s="227"/>
    </row>
    <row r="44" spans="1:39" ht="16.5" customHeight="1">
      <c r="A44" s="455"/>
      <c r="B44" s="323"/>
      <c r="C44" s="323"/>
      <c r="D44" s="323"/>
      <c r="E44" s="323"/>
      <c r="F44" s="323"/>
      <c r="G44" s="323"/>
      <c r="H44" s="323"/>
      <c r="I44" s="323"/>
      <c r="J44" s="323"/>
      <c r="K44" s="323"/>
      <c r="L44" s="323"/>
      <c r="M44" s="323"/>
      <c r="N44" s="323"/>
      <c r="O44" s="323"/>
      <c r="P44" s="323"/>
      <c r="Q44" s="323"/>
      <c r="R44" s="323"/>
      <c r="S44" s="323"/>
      <c r="T44" s="323"/>
      <c r="U44" s="323"/>
      <c r="V44" s="456"/>
      <c r="W44" s="226"/>
      <c r="X44" s="228" t="s">
        <v>487</v>
      </c>
      <c r="Y44" s="229"/>
      <c r="Z44" s="229"/>
      <c r="AA44" s="229"/>
      <c r="AB44" s="460" t="s">
        <v>488</v>
      </c>
      <c r="AC44" s="460"/>
      <c r="AD44" s="460"/>
      <c r="AE44" s="460"/>
      <c r="AF44" s="460"/>
      <c r="AG44" s="460"/>
      <c r="AH44" s="460"/>
      <c r="AI44" s="460"/>
      <c r="AJ44" s="460"/>
      <c r="AK44" s="460"/>
      <c r="AL44" s="460"/>
    </row>
    <row r="45" spans="1:39" ht="20.25" customHeight="1">
      <c r="A45" s="457"/>
      <c r="B45" s="458"/>
      <c r="C45" s="458"/>
      <c r="D45" s="458"/>
      <c r="E45" s="458"/>
      <c r="F45" s="458"/>
      <c r="G45" s="458"/>
      <c r="H45" s="458"/>
      <c r="I45" s="458"/>
      <c r="J45" s="458"/>
      <c r="K45" s="458"/>
      <c r="L45" s="458"/>
      <c r="M45" s="458"/>
      <c r="N45" s="458"/>
      <c r="O45" s="458"/>
      <c r="P45" s="458"/>
      <c r="Q45" s="458"/>
      <c r="R45" s="458"/>
      <c r="S45" s="458"/>
      <c r="T45" s="458"/>
      <c r="U45" s="458"/>
      <c r="V45" s="459"/>
      <c r="W45" s="230"/>
      <c r="X45" s="231" t="s">
        <v>489</v>
      </c>
      <c r="Y45" s="232"/>
      <c r="Z45" s="232"/>
      <c r="AA45" s="232"/>
      <c r="AB45" s="232"/>
      <c r="AC45" s="232"/>
      <c r="AD45" s="461" t="s">
        <v>490</v>
      </c>
      <c r="AE45" s="461"/>
      <c r="AF45" s="461"/>
      <c r="AG45" s="461"/>
      <c r="AH45" s="461"/>
      <c r="AI45" s="461"/>
      <c r="AJ45" s="461"/>
      <c r="AK45" s="461"/>
      <c r="AL45" s="461"/>
    </row>
    <row r="46" spans="1:39" customFormat="1"/>
    <row r="47" spans="1:39" customFormat="1"/>
    <row r="48" spans="1:39" customFormat="1"/>
    <row r="49" spans="1:15" customFormat="1">
      <c r="A49" t="s">
        <v>491</v>
      </c>
    </row>
    <row r="50" spans="1:15" customFormat="1"/>
    <row r="51" spans="1:15" customFormat="1">
      <c r="A51" t="s">
        <v>492</v>
      </c>
      <c r="G51" s="233" t="str">
        <f>AC4</f>
        <v>令和　年　月　日</v>
      </c>
    </row>
    <row r="52" spans="1:15" customFormat="1">
      <c r="A52" s="234" t="s">
        <v>493</v>
      </c>
      <c r="G52" s="234" t="str">
        <f>ASC(U14&amp;Z14&amp;AF14&amp;"0")</f>
        <v>0</v>
      </c>
      <c r="H52" s="234"/>
      <c r="I52" s="234"/>
      <c r="J52" s="234"/>
      <c r="M52" s="234"/>
      <c r="N52" s="234"/>
      <c r="O52" s="234"/>
    </row>
    <row r="53" spans="1:15" customFormat="1">
      <c r="A53" s="234" t="s">
        <v>494</v>
      </c>
      <c r="G53" s="234" t="str">
        <f>LEFT(ASC(PHONETIC(F20)),32)&amp;""</f>
        <v/>
      </c>
      <c r="H53" s="234"/>
      <c r="I53" s="234"/>
      <c r="J53" s="234"/>
      <c r="M53" s="234"/>
      <c r="N53" s="234"/>
      <c r="O53" s="234"/>
    </row>
    <row r="54" spans="1:15" customFormat="1">
      <c r="A54" s="234"/>
      <c r="G54" s="234" t="str">
        <f>MID(ASC(PHONETIC(F20)),33,64)&amp;""</f>
        <v/>
      </c>
      <c r="H54" s="234"/>
      <c r="I54" s="234"/>
      <c r="J54" s="234"/>
      <c r="M54" s="234"/>
      <c r="N54" s="234"/>
      <c r="O54" s="234"/>
    </row>
    <row r="55" spans="1:15" customFormat="1">
      <c r="A55" s="234" t="s">
        <v>495</v>
      </c>
      <c r="G55" s="234" t="str">
        <f>LEFT(DBCS(F21),16)&amp;""</f>
        <v>０</v>
      </c>
      <c r="H55" s="234"/>
      <c r="I55" s="234"/>
      <c r="J55" s="234"/>
      <c r="M55" s="234"/>
      <c r="N55" s="234"/>
      <c r="O55" s="234"/>
    </row>
    <row r="56" spans="1:15" customFormat="1">
      <c r="A56" s="234"/>
      <c r="G56" s="234" t="str">
        <f>MID(DBCS(F21),17,16)&amp;""</f>
        <v/>
      </c>
      <c r="H56" s="234"/>
      <c r="I56" s="234"/>
      <c r="J56" s="234"/>
      <c r="M56" s="234"/>
      <c r="N56" s="234"/>
      <c r="O56" s="234"/>
    </row>
    <row r="57" spans="1:15" customFormat="1">
      <c r="A57" s="234" t="s">
        <v>496</v>
      </c>
      <c r="G57" s="234" t="str">
        <f>ASC(F14&amp;"-"&amp;K14)</f>
        <v>‐-</v>
      </c>
      <c r="H57" s="234"/>
      <c r="I57" s="234"/>
      <c r="J57" s="234"/>
      <c r="M57" s="234"/>
      <c r="N57" s="234"/>
      <c r="O57" s="234"/>
    </row>
    <row r="58" spans="1:15" customFormat="1">
      <c r="A58" s="234" t="s">
        <v>497</v>
      </c>
      <c r="G58" s="234" t="str">
        <f>F16&amp;F18&amp;""</f>
        <v/>
      </c>
      <c r="H58" s="234"/>
      <c r="I58" s="234"/>
      <c r="J58" s="234"/>
      <c r="M58" s="234"/>
      <c r="N58" s="234"/>
      <c r="O58" s="234"/>
    </row>
    <row r="59" spans="1:15" customFormat="1">
      <c r="A59" s="234" t="s">
        <v>498</v>
      </c>
      <c r="G59" s="234" t="str">
        <f>IF(MID(G58,4,1)="県",LEFT(G58,4),IF(MID(G58,3,1)="県",LEFT(G58,3),""))</f>
        <v/>
      </c>
      <c r="H59" s="234"/>
      <c r="I59" s="234"/>
      <c r="J59" s="234"/>
      <c r="M59" s="234"/>
      <c r="N59" s="234"/>
      <c r="O59" s="234"/>
    </row>
    <row r="60" spans="1:15" customFormat="1">
      <c r="A60" s="234" t="s">
        <v>499</v>
      </c>
      <c r="G60" s="234" t="str">
        <f>MID(G58,LEN(G59)+1,IFERROR(FIND("市",G58),IFERROR(FIND("区",G58),IFERROR(FIND("町",G58),IFERROR(FIND("村",G58),0))))-LEN(G59))</f>
        <v/>
      </c>
      <c r="H60" s="234"/>
      <c r="I60" s="234"/>
      <c r="J60" s="234"/>
      <c r="M60" s="234"/>
      <c r="N60" s="234"/>
      <c r="O60" s="234"/>
    </row>
    <row r="61" spans="1:15" customFormat="1">
      <c r="A61" s="234" t="s">
        <v>500</v>
      </c>
      <c r="G61" s="234" t="str">
        <f>MID(G58,LEN(G59&amp;G60)+1,MIN(FIND({0,1,2,3,4,5,6,7,8,9},ASC(G58)&amp;1234567890))-LEN(G59&amp;G60)-1)</f>
        <v/>
      </c>
      <c r="H61" s="234"/>
      <c r="I61" s="234"/>
      <c r="J61" s="234"/>
      <c r="M61" s="234"/>
      <c r="N61" s="234"/>
      <c r="O61" s="234"/>
    </row>
    <row r="62" spans="1:15" customFormat="1">
      <c r="A62" s="234" t="s">
        <v>501</v>
      </c>
      <c r="G62" s="234" t="str">
        <f>DBCS(MID(G58,LEN(G59&amp;G60&amp;G61)+1,LEN(G58)))</f>
        <v/>
      </c>
      <c r="H62" s="234"/>
      <c r="I62" s="234"/>
      <c r="J62" s="234"/>
      <c r="M62" s="234"/>
      <c r="N62" s="234"/>
      <c r="O62" s="234"/>
    </row>
    <row r="63" spans="1:15" customFormat="1">
      <c r="A63" s="234" t="s">
        <v>502</v>
      </c>
      <c r="G63" s="234" t="str">
        <f>ASC(U14&amp;"-"&amp;Z14&amp;"-"&amp;AF14&amp;"")</f>
        <v>--</v>
      </c>
      <c r="H63" s="234"/>
      <c r="I63" s="234"/>
      <c r="J63" s="234"/>
      <c r="M63" s="234"/>
      <c r="N63" s="234"/>
      <c r="O63" s="234"/>
    </row>
    <row r="64" spans="1:15" customFormat="1">
      <c r="A64" s="234" t="s">
        <v>503</v>
      </c>
      <c r="G64" s="234" t="str">
        <f>ASC(CONCATENATE(B29,C29,D29,E29,F29,G29,H29,""))</f>
        <v/>
      </c>
      <c r="H64" s="234"/>
      <c r="I64" s="234"/>
      <c r="J64" s="234"/>
      <c r="M64" s="234"/>
      <c r="N64" s="234"/>
      <c r="O64" s="234"/>
    </row>
    <row r="65" spans="1:15" customFormat="1">
      <c r="A65" s="234" t="s">
        <v>504</v>
      </c>
      <c r="G65" s="234" t="str">
        <f>I29&amp;P29</f>
        <v>銀行</v>
      </c>
      <c r="H65" s="234"/>
      <c r="I65" s="234"/>
      <c r="J65" s="234"/>
      <c r="M65" s="234"/>
      <c r="N65" s="234"/>
      <c r="O65" s="234"/>
    </row>
    <row r="66" spans="1:15" customFormat="1">
      <c r="A66" s="234" t="s">
        <v>505</v>
      </c>
      <c r="G66" s="234" t="str">
        <f>R29&amp;Y29</f>
        <v>支店</v>
      </c>
      <c r="H66" s="234"/>
      <c r="I66" s="234"/>
      <c r="J66" s="234"/>
      <c r="M66" s="234"/>
      <c r="N66" s="234"/>
      <c r="O66" s="234"/>
    </row>
    <row r="67" spans="1:15" customFormat="1">
      <c r="A67" s="234" t="s">
        <v>506</v>
      </c>
      <c r="G67" s="235" t="str">
        <f>AB29</f>
        <v>①</v>
      </c>
      <c r="H67" s="235">
        <f>AG29</f>
        <v>2</v>
      </c>
      <c r="I67" s="235">
        <f>AB31</f>
        <v>4</v>
      </c>
      <c r="J67" s="235">
        <f>AG31</f>
        <v>9</v>
      </c>
      <c r="M67" s="235"/>
      <c r="N67" s="235"/>
      <c r="O67" s="235"/>
    </row>
    <row r="68" spans="1:15" customFormat="1">
      <c r="A68" s="234" t="s">
        <v>507</v>
      </c>
      <c r="G68" s="234" t="str">
        <f>TEXT(ASC(CONCATENATE(B33,C33,D33,E33,F33,G33,H33,"")),"0000000")</f>
        <v/>
      </c>
      <c r="H68" s="234"/>
      <c r="I68" s="234"/>
      <c r="J68" s="234"/>
      <c r="M68" s="234"/>
      <c r="N68" s="234"/>
      <c r="O68" s="234"/>
    </row>
    <row r="69" spans="1:15" customFormat="1" ht="13.5" customHeight="1">
      <c r="A69" s="234" t="s">
        <v>508</v>
      </c>
      <c r="G69" s="234" t="str">
        <f>ASC(CONCATENATE(PHONETIC(I33),PHONETIC(J33),PHONETIC(K33),PHONETIC(L33),PHONETIC(M33),PHONETIC(N33),PHONETIC(O33),PHONETIC(P33),PHONETIC(Q33),PHONETIC(R33),PHONETIC(S33),PHONETIC(T33),PHONETIC(U33),PHONETIC(V33),PHONETIC(W33),PHONETIC(X33),PHONETIC(Y33),PHONETIC(Z33),PHONETIC(AA33),PHONETIC(AB33),PHONETIC(AC33),PHONETIC(AD33),PHONETIC(AE33),PHONETIC(AF33),PHONETIC(AG33),PHONETIC(AH33),PHONETIC(AI33),PHONETIC(AJ33),PHONETIC(AK33),PHONETIC(AL33),""))</f>
        <v/>
      </c>
      <c r="I69" s="234"/>
      <c r="J69" s="234"/>
      <c r="M69" s="234"/>
      <c r="N69" s="234"/>
      <c r="O69" s="234"/>
    </row>
    <row r="70" spans="1:15" customFormat="1"/>
  </sheetData>
  <mergeCells count="74">
    <mergeCell ref="A43:V45"/>
    <mergeCell ref="AB44:AL44"/>
    <mergeCell ref="AD45:AL45"/>
    <mergeCell ref="R29:X31"/>
    <mergeCell ref="AA37:AE39"/>
    <mergeCell ref="B37:B39"/>
    <mergeCell ref="C37:C39"/>
    <mergeCell ref="D37:D39"/>
    <mergeCell ref="E37:E39"/>
    <mergeCell ref="F37:F39"/>
    <mergeCell ref="G37:G39"/>
    <mergeCell ref="H37:H39"/>
    <mergeCell ref="I37:O39"/>
    <mergeCell ref="P37:Q39"/>
    <mergeCell ref="R37:X39"/>
    <mergeCell ref="Y37:Z39"/>
    <mergeCell ref="F29:F31"/>
    <mergeCell ref="G29:G31"/>
    <mergeCell ref="H29:H31"/>
    <mergeCell ref="I29:O31"/>
    <mergeCell ref="P29:Q31"/>
    <mergeCell ref="Q32:AL32"/>
    <mergeCell ref="A35:A41"/>
    <mergeCell ref="B35:AH35"/>
    <mergeCell ref="B36:H36"/>
    <mergeCell ref="I36:Q36"/>
    <mergeCell ref="R36:Z36"/>
    <mergeCell ref="AA36:AE36"/>
    <mergeCell ref="B40:H40"/>
    <mergeCell ref="I40:P40"/>
    <mergeCell ref="Q40:AL40"/>
    <mergeCell ref="B24:E24"/>
    <mergeCell ref="F24:U24"/>
    <mergeCell ref="AA24:AL24"/>
    <mergeCell ref="B26:AF26"/>
    <mergeCell ref="A28:A33"/>
    <mergeCell ref="B28:H28"/>
    <mergeCell ref="I28:Q28"/>
    <mergeCell ref="R28:Z28"/>
    <mergeCell ref="AA28:AL28"/>
    <mergeCell ref="B29:B31"/>
    <mergeCell ref="C29:C31"/>
    <mergeCell ref="D29:D31"/>
    <mergeCell ref="E29:E31"/>
    <mergeCell ref="Y29:Z31"/>
    <mergeCell ref="B32:H32"/>
    <mergeCell ref="I32:P32"/>
    <mergeCell ref="F22:AL22"/>
    <mergeCell ref="B23:E23"/>
    <mergeCell ref="F23:AL23"/>
    <mergeCell ref="B21:E21"/>
    <mergeCell ref="F21:AL21"/>
    <mergeCell ref="M10:AA12"/>
    <mergeCell ref="A14:A24"/>
    <mergeCell ref="B14:E14"/>
    <mergeCell ref="F14:P14"/>
    <mergeCell ref="Q14:T14"/>
    <mergeCell ref="U14:AL14"/>
    <mergeCell ref="C15:E15"/>
    <mergeCell ref="F15:AL15"/>
    <mergeCell ref="B16:E18"/>
    <mergeCell ref="F16:AL16"/>
    <mergeCell ref="F17:AL17"/>
    <mergeCell ref="F18:AA19"/>
    <mergeCell ref="AB18:AL18"/>
    <mergeCell ref="C20:E20"/>
    <mergeCell ref="F20:AL20"/>
    <mergeCell ref="C22:E22"/>
    <mergeCell ref="AI1:AL1"/>
    <mergeCell ref="A2:AL2"/>
    <mergeCell ref="AC4:AL4"/>
    <mergeCell ref="A9:L9"/>
    <mergeCell ref="M9:AA9"/>
    <mergeCell ref="AB9:AL9"/>
  </mergeCells>
  <phoneticPr fontId="5"/>
  <dataValidations count="6">
    <dataValidation type="list" allowBlank="1" showInputMessage="1" showErrorMessage="1" sqref="P29:Q31" xr:uid="{BFD6A1D3-80B9-48B5-8AE2-9CB18E781FD2}">
      <formula1>"銀行,金庫,組合"</formula1>
    </dataValidation>
    <dataValidation type="list" allowBlank="1" showInputMessage="1" showErrorMessage="1" sqref="Y29:Z31" xr:uid="{14928054-A602-4C09-9844-1F1E84DDF32A}">
      <formula1>"支店,支所,出張所"</formula1>
    </dataValidation>
    <dataValidation type="list" allowBlank="1" showInputMessage="1" showErrorMessage="1" sqref="AG31" xr:uid="{E5CEA9AF-FB78-4624-BF83-C89E7E67E031}">
      <formula1>"9,⑨"</formula1>
    </dataValidation>
    <dataValidation type="list" allowBlank="1" showInputMessage="1" showErrorMessage="1" sqref="AB31" xr:uid="{DDAC736F-2D21-4B68-A5A5-B8304645CB9E}">
      <formula1>"4,④"</formula1>
    </dataValidation>
    <dataValidation type="list" allowBlank="1" showInputMessage="1" showErrorMessage="1" sqref="AG29" xr:uid="{30DFBA9A-F3AD-43A4-BC3D-B49D913A4A9E}">
      <formula1>"2,②"</formula1>
    </dataValidation>
    <dataValidation type="list" allowBlank="1" showInputMessage="1" showErrorMessage="1" sqref="AB29" xr:uid="{C6A67C0D-3C34-4B1C-880C-10D65E435B78}">
      <formula1>"1,①"</formula1>
    </dataValidation>
  </dataValidations>
  <pageMargins left="0.51181102362204722" right="0.19685039370078741" top="0.35433070866141736" bottom="0.15748031496062992" header="0.31496062992125984" footer="0.31496062992125984"/>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M43"/>
  <sheetViews>
    <sheetView showZeros="0" view="pageBreakPreview" zoomScaleNormal="100" zoomScaleSheetLayoutView="100" workbookViewId="0">
      <selection activeCell="G37" sqref="G37:P37"/>
    </sheetView>
  </sheetViews>
  <sheetFormatPr defaultColWidth="9" defaultRowHeight="18" customHeight="1"/>
  <cols>
    <col min="1" max="35" width="2.77734375" style="55" customWidth="1"/>
    <col min="36" max="49" width="2.77734375" style="13" customWidth="1"/>
    <col min="50" max="16384" width="9" style="13"/>
  </cols>
  <sheetData>
    <row r="1" spans="1:37" ht="18" customHeight="1">
      <c r="A1" s="1" t="s">
        <v>18</v>
      </c>
    </row>
    <row r="2" spans="1:37" ht="18" customHeight="1">
      <c r="X2" s="289"/>
      <c r="Y2" s="289"/>
      <c r="Z2" s="289"/>
      <c r="AA2" s="289"/>
      <c r="AB2" s="289"/>
      <c r="AC2" s="289"/>
      <c r="AD2" s="289"/>
      <c r="AE2" s="289"/>
      <c r="AF2" s="289"/>
      <c r="AG2" s="55" t="s">
        <v>52</v>
      </c>
      <c r="AH2" s="30"/>
      <c r="AI2" s="30"/>
    </row>
    <row r="3" spans="1:37" ht="18" customHeight="1">
      <c r="W3" s="31"/>
      <c r="X3" s="317" t="str">
        <f>'1)交付申請書'!X3</f>
        <v>令和　年　月　日</v>
      </c>
      <c r="Y3" s="317"/>
      <c r="Z3" s="317"/>
      <c r="AA3" s="317"/>
      <c r="AB3" s="317"/>
      <c r="AC3" s="317"/>
      <c r="AD3" s="317"/>
      <c r="AE3" s="317"/>
      <c r="AF3" s="317"/>
      <c r="AG3" s="55" t="s">
        <v>43</v>
      </c>
      <c r="AH3" s="30"/>
      <c r="AI3" s="30"/>
    </row>
    <row r="4" spans="1:37" ht="18" customHeight="1">
      <c r="W4" s="31"/>
      <c r="X4" s="31"/>
      <c r="Y4" s="31"/>
      <c r="Z4" s="31"/>
      <c r="AA4" s="31"/>
      <c r="AB4" s="31"/>
      <c r="AC4" s="31"/>
      <c r="AD4" s="31"/>
      <c r="AE4" s="31"/>
      <c r="AF4" s="31"/>
    </row>
    <row r="5" spans="1:37" ht="18" customHeight="1">
      <c r="A5" s="55" t="s">
        <v>32</v>
      </c>
      <c r="W5" s="31"/>
      <c r="X5" s="31"/>
      <c r="Y5" s="31"/>
      <c r="Z5" s="31"/>
      <c r="AA5" s="31"/>
      <c r="AB5" s="31"/>
      <c r="AC5" s="31"/>
      <c r="AD5" s="31"/>
      <c r="AE5" s="31"/>
      <c r="AF5" s="31"/>
    </row>
    <row r="6" spans="1:37" ht="18" customHeight="1">
      <c r="W6" s="31"/>
      <c r="X6" s="31"/>
      <c r="Y6" s="31"/>
      <c r="Z6" s="31"/>
      <c r="AA6" s="31"/>
      <c r="AB6" s="31"/>
      <c r="AC6" s="31"/>
      <c r="AD6" s="31"/>
      <c r="AE6" s="31"/>
      <c r="AF6" s="31"/>
    </row>
    <row r="7" spans="1:37" ht="18" customHeight="1">
      <c r="U7" s="13"/>
      <c r="V7" s="55" t="s">
        <v>34</v>
      </c>
      <c r="X7" s="509">
        <f>'1)交付申請書'!X7</f>
        <v>0</v>
      </c>
      <c r="Y7" s="509"/>
      <c r="Z7" s="509"/>
      <c r="AA7" s="509"/>
      <c r="AB7" s="509"/>
      <c r="AC7" s="509"/>
      <c r="AD7" s="509"/>
      <c r="AE7" s="31" t="s">
        <v>29</v>
      </c>
      <c r="AF7" s="31"/>
      <c r="AG7" s="55" t="s">
        <v>42</v>
      </c>
    </row>
    <row r="8" spans="1:37" ht="18" customHeight="1">
      <c r="O8" s="289" t="s">
        <v>0</v>
      </c>
      <c r="P8" s="289"/>
      <c r="Q8" s="289"/>
      <c r="R8" s="289"/>
      <c r="S8" s="289"/>
      <c r="T8" s="289"/>
      <c r="U8" s="13"/>
      <c r="V8" s="285">
        <f>'1)交付申請書'!V8</f>
        <v>0</v>
      </c>
      <c r="W8" s="285"/>
      <c r="X8" s="285"/>
      <c r="Y8" s="285"/>
      <c r="Z8" s="285"/>
      <c r="AA8" s="285"/>
      <c r="AB8" s="285"/>
      <c r="AC8" s="285"/>
      <c r="AD8" s="285"/>
      <c r="AE8" s="285"/>
      <c r="AF8" s="285"/>
      <c r="AG8" s="55" t="s">
        <v>42</v>
      </c>
    </row>
    <row r="9" spans="1:37" ht="18" customHeight="1">
      <c r="O9" s="289" t="s">
        <v>1</v>
      </c>
      <c r="P9" s="289"/>
      <c r="Q9" s="289"/>
      <c r="R9" s="289"/>
      <c r="S9" s="289"/>
      <c r="T9" s="289"/>
      <c r="U9" s="13"/>
      <c r="V9" s="285">
        <f>'1)交付申請書'!V9</f>
        <v>0</v>
      </c>
      <c r="W9" s="285"/>
      <c r="X9" s="285"/>
      <c r="Y9" s="285"/>
      <c r="Z9" s="285"/>
      <c r="AA9" s="285"/>
      <c r="AB9" s="285"/>
      <c r="AC9" s="285"/>
      <c r="AD9" s="285"/>
      <c r="AE9" s="285"/>
      <c r="AF9" s="285"/>
      <c r="AG9" s="55" t="s">
        <v>42</v>
      </c>
    </row>
    <row r="10" spans="1:37" ht="18" customHeight="1">
      <c r="O10" s="289" t="s">
        <v>2</v>
      </c>
      <c r="P10" s="289"/>
      <c r="Q10" s="289"/>
      <c r="R10" s="289"/>
      <c r="S10" s="289"/>
      <c r="T10" s="289"/>
      <c r="U10" s="13"/>
      <c r="V10" s="285">
        <f>'1)交付申請書'!V10</f>
        <v>0</v>
      </c>
      <c r="W10" s="285"/>
      <c r="X10" s="285"/>
      <c r="Y10" s="285"/>
      <c r="Z10" s="285"/>
      <c r="AA10" s="285"/>
      <c r="AB10" s="285"/>
      <c r="AC10" s="285"/>
      <c r="AD10" s="285"/>
      <c r="AE10" s="285"/>
      <c r="AF10" s="285"/>
      <c r="AG10" s="55" t="s">
        <v>42</v>
      </c>
      <c r="AK10" s="12"/>
    </row>
    <row r="11" spans="1:37" ht="18" customHeight="1">
      <c r="O11" s="56"/>
      <c r="P11" s="56"/>
      <c r="Q11" s="56"/>
      <c r="R11" s="56"/>
      <c r="S11" s="56"/>
      <c r="T11" s="56"/>
      <c r="AC11" s="14"/>
    </row>
    <row r="12" spans="1:37" ht="18" customHeight="1">
      <c r="AK12" s="55"/>
    </row>
    <row r="13" spans="1:37" s="55" customFormat="1" ht="18" customHeight="1">
      <c r="B13" s="27"/>
      <c r="C13" s="27"/>
      <c r="E13" s="26" t="s">
        <v>33</v>
      </c>
      <c r="F13" s="103">
        <f>'1)交付申請書'!F12</f>
        <v>5</v>
      </c>
      <c r="G13" s="30" t="s">
        <v>50</v>
      </c>
      <c r="H13" s="30"/>
      <c r="I13" s="284" t="str">
        <f>様式一覧!B2</f>
        <v>石川県高齢者施設等省エネ投資支援事業費補助金</v>
      </c>
      <c r="J13" s="284"/>
      <c r="K13" s="284"/>
      <c r="L13" s="284"/>
      <c r="M13" s="284"/>
      <c r="N13" s="284"/>
      <c r="O13" s="284"/>
      <c r="P13" s="284"/>
      <c r="Q13" s="284"/>
      <c r="R13" s="284"/>
      <c r="S13" s="284"/>
      <c r="T13" s="284"/>
      <c r="U13" s="284"/>
      <c r="V13" s="284"/>
      <c r="W13" s="284"/>
      <c r="X13" s="284"/>
      <c r="Y13" s="284"/>
      <c r="Z13" s="284"/>
      <c r="AA13" s="284"/>
      <c r="AB13" s="284"/>
      <c r="AC13" s="284"/>
      <c r="AD13" s="27"/>
      <c r="AE13" s="27"/>
      <c r="AF13" s="27"/>
      <c r="AG13" s="55" t="s">
        <v>42</v>
      </c>
      <c r="AH13" s="57"/>
    </row>
    <row r="14" spans="1:37" ht="18" customHeight="1">
      <c r="A14" s="27"/>
      <c r="B14" s="27"/>
      <c r="C14" s="27"/>
      <c r="D14" s="58"/>
      <c r="E14" s="58"/>
      <c r="F14" s="58"/>
      <c r="G14" s="58"/>
      <c r="H14" s="58"/>
      <c r="I14" s="58"/>
      <c r="J14" s="58"/>
      <c r="K14" s="58"/>
      <c r="L14" s="58"/>
      <c r="M14" s="58"/>
      <c r="N14" s="13"/>
      <c r="O14" s="58"/>
      <c r="P14" s="57" t="s">
        <v>278</v>
      </c>
      <c r="Q14" s="58"/>
      <c r="R14" s="58"/>
      <c r="S14" s="58"/>
      <c r="T14" s="58"/>
      <c r="U14" s="58"/>
      <c r="V14" s="58"/>
      <c r="W14" s="58"/>
      <c r="X14" s="58"/>
      <c r="Y14" s="58"/>
      <c r="Z14" s="58"/>
      <c r="AA14" s="58"/>
      <c r="AB14" s="58"/>
      <c r="AC14" s="27"/>
      <c r="AD14" s="27"/>
      <c r="AE14" s="27"/>
      <c r="AF14" s="27"/>
      <c r="AH14" s="9"/>
      <c r="AI14" s="13"/>
    </row>
    <row r="15" spans="1:37" ht="18" customHeight="1">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K15" s="57"/>
    </row>
    <row r="16" spans="1:37" ht="18" customHeight="1">
      <c r="A16" s="25"/>
      <c r="B16" s="25"/>
      <c r="C16" s="25"/>
      <c r="D16" s="25"/>
      <c r="E16" s="25"/>
      <c r="F16" s="25"/>
      <c r="G16" s="25"/>
      <c r="H16" s="25"/>
      <c r="I16" s="25"/>
      <c r="J16" s="25"/>
      <c r="K16" s="25"/>
      <c r="L16" s="25"/>
      <c r="M16" s="25"/>
      <c r="N16" s="13"/>
      <c r="O16" s="13"/>
      <c r="P16" s="13"/>
      <c r="Q16" s="13"/>
      <c r="R16" s="13"/>
      <c r="S16" s="25"/>
      <c r="T16" s="25"/>
      <c r="U16" s="25"/>
      <c r="V16" s="25"/>
      <c r="W16" s="25"/>
      <c r="X16" s="25"/>
      <c r="Y16" s="25"/>
      <c r="Z16" s="25"/>
      <c r="AA16" s="25"/>
      <c r="AB16" s="25"/>
      <c r="AC16" s="25"/>
      <c r="AD16" s="25"/>
      <c r="AE16" s="25"/>
      <c r="AF16" s="25"/>
      <c r="AG16" s="25"/>
      <c r="AH16" s="25"/>
      <c r="AI16" s="25"/>
      <c r="AK16" s="57"/>
    </row>
    <row r="17" spans="1:65" ht="18" customHeight="1">
      <c r="A17" s="13"/>
      <c r="B17" s="13" t="s">
        <v>33</v>
      </c>
      <c r="C17" s="13"/>
      <c r="D17" s="59" t="str">
        <f>IFERROR(YEAR('1)交付申請書'!X3)-2018,"")</f>
        <v/>
      </c>
      <c r="E17" s="32" t="s">
        <v>40</v>
      </c>
      <c r="F17" s="59" t="str">
        <f>IFERROR(MONTH('1)交付申請書'!X3),"")</f>
        <v/>
      </c>
      <c r="G17" s="32" t="s">
        <v>41</v>
      </c>
      <c r="H17" s="59" t="str">
        <f>IFERROR(DAY('1)交付申請書'!X3),"")</f>
        <v/>
      </c>
      <c r="I17" s="32" t="s">
        <v>161</v>
      </c>
      <c r="J17" s="32"/>
      <c r="K17" s="32"/>
      <c r="L17" s="25"/>
      <c r="M17" s="25"/>
      <c r="N17" s="13"/>
      <c r="O17" s="13"/>
      <c r="P17" s="13"/>
      <c r="Q17" s="13"/>
      <c r="R17" s="13"/>
      <c r="S17" s="25"/>
      <c r="T17" s="25"/>
      <c r="U17" s="25"/>
      <c r="V17" s="25"/>
      <c r="W17" s="25"/>
      <c r="X17" s="25"/>
      <c r="Y17" s="25"/>
      <c r="Z17" s="25"/>
      <c r="AA17" s="25"/>
      <c r="AB17" s="25"/>
      <c r="AC17" s="25"/>
      <c r="AD17" s="25"/>
      <c r="AE17" s="25"/>
      <c r="AG17" s="55" t="s">
        <v>42</v>
      </c>
      <c r="AK17" s="55"/>
    </row>
    <row r="18" spans="1:65" ht="18" customHeight="1">
      <c r="A18" s="30" t="s">
        <v>160</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K18" s="12"/>
    </row>
    <row r="19" spans="1:65" ht="18" customHeight="1">
      <c r="A19" s="30"/>
      <c r="B19" s="30" t="s">
        <v>162</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row>
    <row r="20" spans="1:65" ht="18" customHeight="1">
      <c r="A20" s="55" t="s">
        <v>164</v>
      </c>
    </row>
    <row r="21" spans="1:65" ht="18" customHeight="1">
      <c r="A21" s="55" t="s">
        <v>163</v>
      </c>
    </row>
    <row r="23" spans="1:65" ht="18" customHeight="1">
      <c r="B23" s="30"/>
      <c r="C23" s="30"/>
      <c r="D23" s="30"/>
      <c r="E23" s="30"/>
      <c r="F23" s="30"/>
      <c r="G23" s="30"/>
      <c r="H23" s="30"/>
      <c r="I23" s="30"/>
      <c r="J23" s="30"/>
      <c r="K23" s="30"/>
      <c r="L23" s="30"/>
      <c r="M23" s="30"/>
      <c r="N23" s="30"/>
      <c r="O23" s="30"/>
      <c r="P23" s="30" t="s">
        <v>3</v>
      </c>
      <c r="Q23" s="30"/>
      <c r="R23" s="30"/>
      <c r="S23" s="30"/>
      <c r="T23" s="30"/>
      <c r="U23" s="30"/>
      <c r="V23" s="30"/>
      <c r="W23" s="30"/>
      <c r="X23" s="30"/>
      <c r="Y23" s="30"/>
      <c r="Z23" s="30"/>
      <c r="AA23" s="30"/>
      <c r="AB23" s="30"/>
      <c r="AC23" s="30"/>
      <c r="AD23" s="30"/>
      <c r="AE23" s="30"/>
      <c r="AF23" s="30"/>
      <c r="AG23" s="30"/>
    </row>
    <row r="25" spans="1:65" ht="18" customHeight="1">
      <c r="B25" s="19" t="s">
        <v>165</v>
      </c>
      <c r="C25" s="30"/>
      <c r="D25" s="30"/>
      <c r="E25" s="30"/>
      <c r="F25" s="30"/>
      <c r="G25" s="30"/>
      <c r="I25" s="13"/>
      <c r="J25" s="13"/>
      <c r="K25" s="13"/>
      <c r="L25" s="13"/>
      <c r="M25" s="13"/>
      <c r="N25" s="13"/>
      <c r="O25" s="13"/>
      <c r="P25" s="13"/>
      <c r="Q25" s="13"/>
      <c r="R25" s="13"/>
      <c r="S25" s="13"/>
      <c r="T25" s="13"/>
      <c r="U25" s="13"/>
      <c r="V25" s="13"/>
      <c r="W25" s="13"/>
      <c r="X25" s="13"/>
      <c r="Y25" s="13"/>
      <c r="Z25" s="13"/>
      <c r="AA25" s="13"/>
      <c r="AB25" s="13"/>
      <c r="AC25" s="13"/>
      <c r="AD25" s="13"/>
      <c r="AE25" s="13"/>
      <c r="AG25" s="13"/>
    </row>
    <row r="26" spans="1:65" ht="18" customHeight="1">
      <c r="B26" s="19"/>
      <c r="C26" s="30"/>
      <c r="D26" s="30"/>
      <c r="E26" s="30"/>
      <c r="F26" s="30"/>
      <c r="G26" s="30"/>
      <c r="I26" s="13"/>
      <c r="J26" s="13"/>
      <c r="K26" s="13"/>
      <c r="L26" s="13"/>
      <c r="M26" s="13"/>
      <c r="N26" s="13"/>
      <c r="O26" s="13"/>
      <c r="P26" s="13"/>
      <c r="Q26" s="13"/>
      <c r="R26" s="13"/>
      <c r="S26" s="13"/>
      <c r="T26" s="13"/>
      <c r="U26" s="13"/>
      <c r="V26" s="13"/>
      <c r="W26" s="13"/>
      <c r="X26" s="13"/>
      <c r="Y26" s="13"/>
      <c r="Z26" s="13"/>
      <c r="AA26" s="13"/>
      <c r="AB26" s="13"/>
      <c r="AC26" s="13"/>
      <c r="AD26" s="13"/>
      <c r="AE26" s="13"/>
      <c r="AG26" s="12"/>
    </row>
    <row r="27" spans="1:65" ht="18" customHeight="1">
      <c r="B27" s="20"/>
      <c r="D27" s="508"/>
      <c r="E27" s="508"/>
      <c r="F27" s="508"/>
      <c r="G27" s="508"/>
      <c r="H27" s="508"/>
      <c r="I27" s="508"/>
      <c r="J27" s="508"/>
      <c r="K27" s="508"/>
      <c r="L27" s="508"/>
      <c r="M27" s="508"/>
      <c r="N27" s="508"/>
      <c r="O27" s="508"/>
      <c r="P27" s="508"/>
      <c r="Q27" s="508"/>
      <c r="R27" s="508"/>
      <c r="S27" s="508"/>
      <c r="T27" s="508"/>
      <c r="U27" s="508"/>
      <c r="V27" s="508"/>
      <c r="W27" s="508"/>
      <c r="X27" s="508"/>
      <c r="Y27" s="508"/>
      <c r="Z27" s="508"/>
      <c r="AA27" s="508"/>
      <c r="AB27" s="508"/>
      <c r="AC27" s="508"/>
      <c r="AD27" s="508"/>
      <c r="AE27" s="508"/>
      <c r="AG27" s="12" t="s">
        <v>38</v>
      </c>
    </row>
    <row r="28" spans="1:65" ht="18" customHeight="1">
      <c r="A28" s="20"/>
      <c r="D28" s="508"/>
      <c r="E28" s="508"/>
      <c r="F28" s="508"/>
      <c r="G28" s="508"/>
      <c r="H28" s="508"/>
      <c r="I28" s="508"/>
      <c r="J28" s="508"/>
      <c r="K28" s="508"/>
      <c r="L28" s="508"/>
      <c r="M28" s="508"/>
      <c r="N28" s="508"/>
      <c r="O28" s="508"/>
      <c r="P28" s="508"/>
      <c r="Q28" s="508"/>
      <c r="R28" s="508"/>
      <c r="S28" s="508"/>
      <c r="T28" s="508"/>
      <c r="U28" s="508"/>
      <c r="V28" s="508"/>
      <c r="W28" s="508"/>
      <c r="X28" s="508"/>
      <c r="Y28" s="508"/>
      <c r="Z28" s="508"/>
      <c r="AA28" s="508"/>
      <c r="AB28" s="508"/>
      <c r="AC28" s="508"/>
      <c r="AD28" s="508"/>
      <c r="AE28" s="508"/>
    </row>
    <row r="29" spans="1:65" ht="18" customHeight="1">
      <c r="A29" s="21"/>
      <c r="D29" s="508"/>
      <c r="E29" s="508"/>
      <c r="F29" s="508"/>
      <c r="G29" s="508"/>
      <c r="H29" s="508"/>
      <c r="I29" s="508"/>
      <c r="J29" s="508"/>
      <c r="K29" s="508"/>
      <c r="L29" s="508"/>
      <c r="M29" s="508"/>
      <c r="N29" s="508"/>
      <c r="O29" s="508"/>
      <c r="P29" s="508"/>
      <c r="Q29" s="508"/>
      <c r="R29" s="508"/>
      <c r="S29" s="508"/>
      <c r="T29" s="508"/>
      <c r="U29" s="508"/>
      <c r="V29" s="508"/>
      <c r="W29" s="508"/>
      <c r="X29" s="508"/>
      <c r="Y29" s="508"/>
      <c r="Z29" s="508"/>
      <c r="AA29" s="508"/>
      <c r="AB29" s="508"/>
      <c r="AC29" s="508"/>
      <c r="AD29" s="508"/>
      <c r="AE29" s="508"/>
      <c r="AH29" s="13"/>
      <c r="AI29" s="13"/>
    </row>
    <row r="30" spans="1:65" ht="18" customHeight="1">
      <c r="A30" s="21"/>
      <c r="AH30" s="13"/>
      <c r="AI30" s="13"/>
      <c r="BE30" s="102"/>
      <c r="BF30" s="102"/>
      <c r="BG30" s="102"/>
      <c r="BH30" s="102"/>
      <c r="BI30" s="102"/>
      <c r="BJ30" s="102"/>
      <c r="BK30" s="102"/>
      <c r="BL30" s="102"/>
      <c r="BM30" s="102"/>
    </row>
    <row r="31" spans="1:65" ht="18" customHeight="1">
      <c r="B31" s="19" t="s">
        <v>166</v>
      </c>
      <c r="C31" s="30"/>
      <c r="D31" s="30"/>
      <c r="E31" s="30"/>
      <c r="F31" s="30"/>
      <c r="G31" s="30"/>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H31" s="13"/>
      <c r="AI31" s="13"/>
    </row>
    <row r="32" spans="1:65" ht="18" customHeight="1">
      <c r="B32" s="19"/>
      <c r="C32" s="30"/>
      <c r="D32" s="30"/>
      <c r="E32" s="30"/>
      <c r="F32" s="30"/>
      <c r="G32" s="30"/>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row>
    <row r="33" spans="1:37" ht="18" customHeight="1">
      <c r="A33" s="21"/>
      <c r="D33" s="507" t="str">
        <f>'1)交付申請書'!N34</f>
        <v>令和　年　月　日</v>
      </c>
      <c r="E33" s="507"/>
      <c r="F33" s="507"/>
      <c r="G33" s="507"/>
      <c r="H33" s="507"/>
      <c r="I33" s="507"/>
      <c r="J33" s="507"/>
      <c r="K33" s="507"/>
      <c r="L33" s="507"/>
      <c r="AG33" s="55" t="s">
        <v>42</v>
      </c>
    </row>
    <row r="34" spans="1:37" ht="18" customHeight="1">
      <c r="A34" s="21"/>
    </row>
    <row r="35" spans="1:37" ht="18" customHeight="1">
      <c r="A35" s="21"/>
    </row>
    <row r="36" spans="1:37" s="55" customFormat="1" ht="18" customHeight="1">
      <c r="A36" s="19"/>
      <c r="B36" s="19"/>
      <c r="C36" s="30"/>
      <c r="D36" s="30"/>
      <c r="E36" s="30"/>
      <c r="F36" s="30"/>
      <c r="G36" s="30"/>
      <c r="AJ36" s="13"/>
      <c r="AK36" s="13"/>
    </row>
    <row r="37" spans="1:37" s="55" customFormat="1" ht="18" customHeight="1">
      <c r="B37" s="292" t="s">
        <v>30</v>
      </c>
      <c r="C37" s="298" t="s">
        <v>25</v>
      </c>
      <c r="D37" s="298"/>
      <c r="E37" s="298"/>
      <c r="F37" s="298"/>
      <c r="G37" s="504">
        <f>'1)交付申請書'!G38</f>
        <v>0</v>
      </c>
      <c r="H37" s="505"/>
      <c r="I37" s="505"/>
      <c r="J37" s="505"/>
      <c r="K37" s="505"/>
      <c r="L37" s="505"/>
      <c r="M37" s="505"/>
      <c r="N37" s="505"/>
      <c r="O37" s="505"/>
      <c r="P37" s="506"/>
      <c r="R37" s="292" t="s">
        <v>31</v>
      </c>
      <c r="S37" s="298" t="s">
        <v>25</v>
      </c>
      <c r="T37" s="298"/>
      <c r="U37" s="298"/>
      <c r="V37" s="298"/>
      <c r="W37" s="504">
        <f>'1)交付申請書'!W38</f>
        <v>0</v>
      </c>
      <c r="X37" s="505"/>
      <c r="Y37" s="505"/>
      <c r="Z37" s="505"/>
      <c r="AA37" s="505"/>
      <c r="AB37" s="505"/>
      <c r="AC37" s="505"/>
      <c r="AD37" s="505"/>
      <c r="AE37" s="505"/>
      <c r="AF37" s="506"/>
      <c r="AG37" s="55" t="s">
        <v>43</v>
      </c>
    </row>
    <row r="38" spans="1:37" s="55" customFormat="1" ht="18" customHeight="1">
      <c r="B38" s="293"/>
      <c r="C38" s="299" t="s">
        <v>20</v>
      </c>
      <c r="D38" s="300"/>
      <c r="E38" s="300"/>
      <c r="F38" s="301"/>
      <c r="G38" s="504">
        <f>'1)交付申請書'!G39</f>
        <v>0</v>
      </c>
      <c r="H38" s="505"/>
      <c r="I38" s="505"/>
      <c r="J38" s="505"/>
      <c r="K38" s="505"/>
      <c r="L38" s="505"/>
      <c r="M38" s="505"/>
      <c r="N38" s="505"/>
      <c r="O38" s="505"/>
      <c r="P38" s="506"/>
      <c r="R38" s="293"/>
      <c r="S38" s="299" t="s">
        <v>20</v>
      </c>
      <c r="T38" s="300"/>
      <c r="U38" s="300"/>
      <c r="V38" s="301"/>
      <c r="W38" s="504">
        <f>'1)交付申請書'!W39</f>
        <v>0</v>
      </c>
      <c r="X38" s="505"/>
      <c r="Y38" s="505"/>
      <c r="Z38" s="505"/>
      <c r="AA38" s="505"/>
      <c r="AB38" s="505"/>
      <c r="AC38" s="505"/>
      <c r="AD38" s="505"/>
      <c r="AE38" s="505"/>
      <c r="AF38" s="506"/>
      <c r="AG38" s="55" t="s">
        <v>43</v>
      </c>
    </row>
    <row r="39" spans="1:37" s="55" customFormat="1" ht="18" customHeight="1">
      <c r="B39" s="293"/>
      <c r="C39" s="298" t="s">
        <v>26</v>
      </c>
      <c r="D39" s="298"/>
      <c r="E39" s="298"/>
      <c r="F39" s="298"/>
      <c r="G39" s="504">
        <f>'1)交付申請書'!G40</f>
        <v>0</v>
      </c>
      <c r="H39" s="505"/>
      <c r="I39" s="505"/>
      <c r="J39" s="505"/>
      <c r="K39" s="505"/>
      <c r="L39" s="505"/>
      <c r="M39" s="505"/>
      <c r="N39" s="505"/>
      <c r="O39" s="505"/>
      <c r="P39" s="506"/>
      <c r="R39" s="293"/>
      <c r="S39" s="298" t="s">
        <v>26</v>
      </c>
      <c r="T39" s="298"/>
      <c r="U39" s="298"/>
      <c r="V39" s="298"/>
      <c r="W39" s="504">
        <f>'1)交付申請書'!W40</f>
        <v>0</v>
      </c>
      <c r="X39" s="505"/>
      <c r="Y39" s="505"/>
      <c r="Z39" s="505"/>
      <c r="AA39" s="505"/>
      <c r="AB39" s="505"/>
      <c r="AC39" s="505"/>
      <c r="AD39" s="505"/>
      <c r="AE39" s="505"/>
      <c r="AF39" s="506"/>
      <c r="AG39" s="55" t="s">
        <v>43</v>
      </c>
    </row>
    <row r="40" spans="1:37" s="55" customFormat="1" ht="18" customHeight="1">
      <c r="B40" s="293"/>
      <c r="C40" s="298" t="s">
        <v>21</v>
      </c>
      <c r="D40" s="298"/>
      <c r="E40" s="298"/>
      <c r="F40" s="298"/>
      <c r="G40" s="504">
        <f>'1)交付申請書'!G41</f>
        <v>0</v>
      </c>
      <c r="H40" s="505"/>
      <c r="I40" s="505"/>
      <c r="J40" s="505"/>
      <c r="K40" s="505"/>
      <c r="L40" s="505"/>
      <c r="M40" s="505"/>
      <c r="N40" s="505"/>
      <c r="O40" s="505"/>
      <c r="P40" s="506"/>
      <c r="R40" s="293"/>
      <c r="S40" s="298" t="s">
        <v>21</v>
      </c>
      <c r="T40" s="298"/>
      <c r="U40" s="298"/>
      <c r="V40" s="298"/>
      <c r="W40" s="504">
        <f>'1)交付申請書'!W41</f>
        <v>0</v>
      </c>
      <c r="X40" s="505"/>
      <c r="Y40" s="505"/>
      <c r="Z40" s="505"/>
      <c r="AA40" s="505"/>
      <c r="AB40" s="505"/>
      <c r="AC40" s="505"/>
      <c r="AD40" s="505"/>
      <c r="AE40" s="505"/>
      <c r="AF40" s="506"/>
      <c r="AG40" s="55" t="s">
        <v>43</v>
      </c>
    </row>
    <row r="41" spans="1:37" s="55" customFormat="1" ht="18" customHeight="1">
      <c r="B41" s="293"/>
      <c r="C41" s="298" t="s">
        <v>23</v>
      </c>
      <c r="D41" s="298"/>
      <c r="E41" s="298"/>
      <c r="F41" s="298"/>
      <c r="G41" s="504">
        <f>'1)交付申請書'!G42</f>
        <v>0</v>
      </c>
      <c r="H41" s="505"/>
      <c r="I41" s="505"/>
      <c r="J41" s="505"/>
      <c r="K41" s="505"/>
      <c r="L41" s="505"/>
      <c r="M41" s="505"/>
      <c r="N41" s="505"/>
      <c r="O41" s="505"/>
      <c r="P41" s="506"/>
      <c r="R41" s="293"/>
      <c r="S41" s="298" t="s">
        <v>23</v>
      </c>
      <c r="T41" s="298"/>
      <c r="U41" s="298"/>
      <c r="V41" s="298"/>
      <c r="W41" s="504">
        <f>'1)交付申請書'!W42</f>
        <v>0</v>
      </c>
      <c r="X41" s="505"/>
      <c r="Y41" s="505"/>
      <c r="Z41" s="505"/>
      <c r="AA41" s="505"/>
      <c r="AB41" s="505"/>
      <c r="AC41" s="505"/>
      <c r="AD41" s="505"/>
      <c r="AE41" s="505"/>
      <c r="AF41" s="506"/>
      <c r="AG41" s="55" t="s">
        <v>43</v>
      </c>
    </row>
    <row r="42" spans="1:37" s="55" customFormat="1" ht="18" customHeight="1">
      <c r="B42" s="294"/>
      <c r="C42" s="298" t="s">
        <v>22</v>
      </c>
      <c r="D42" s="298"/>
      <c r="E42" s="298"/>
      <c r="F42" s="298"/>
      <c r="G42" s="504">
        <f>'1)交付申請書'!G43</f>
        <v>0</v>
      </c>
      <c r="H42" s="505"/>
      <c r="I42" s="505"/>
      <c r="J42" s="505"/>
      <c r="K42" s="505"/>
      <c r="L42" s="505"/>
      <c r="M42" s="505"/>
      <c r="N42" s="505"/>
      <c r="O42" s="505"/>
      <c r="P42" s="506"/>
      <c r="R42" s="294"/>
      <c r="S42" s="298" t="s">
        <v>22</v>
      </c>
      <c r="T42" s="298"/>
      <c r="U42" s="298"/>
      <c r="V42" s="298"/>
      <c r="W42" s="504">
        <f>'1)交付申請書'!W43</f>
        <v>0</v>
      </c>
      <c r="X42" s="505"/>
      <c r="Y42" s="505"/>
      <c r="Z42" s="505"/>
      <c r="AA42" s="505"/>
      <c r="AB42" s="505"/>
      <c r="AC42" s="505"/>
      <c r="AD42" s="505"/>
      <c r="AE42" s="505"/>
      <c r="AF42" s="506"/>
      <c r="AG42" s="55" t="s">
        <v>43</v>
      </c>
    </row>
    <row r="43" spans="1:37" s="55" customFormat="1" ht="18" customHeight="1">
      <c r="A43" s="20"/>
      <c r="AJ43" s="13"/>
      <c r="AK43" s="13"/>
    </row>
  </sheetData>
  <mergeCells count="38">
    <mergeCell ref="O10:T10"/>
    <mergeCell ref="V10:AF10"/>
    <mergeCell ref="I13:AC13"/>
    <mergeCell ref="X2:AF2"/>
    <mergeCell ref="X3:AF3"/>
    <mergeCell ref="X7:AD7"/>
    <mergeCell ref="O8:T8"/>
    <mergeCell ref="V8:AF8"/>
    <mergeCell ref="O9:T9"/>
    <mergeCell ref="V9:AF9"/>
    <mergeCell ref="B37:B42"/>
    <mergeCell ref="C37:F37"/>
    <mergeCell ref="G37:P37"/>
    <mergeCell ref="R37:R42"/>
    <mergeCell ref="S37:V37"/>
    <mergeCell ref="C38:F38"/>
    <mergeCell ref="G38:P38"/>
    <mergeCell ref="C42:F42"/>
    <mergeCell ref="G42:P42"/>
    <mergeCell ref="S42:V42"/>
    <mergeCell ref="D27:AE29"/>
    <mergeCell ref="C40:F40"/>
    <mergeCell ref="G40:P40"/>
    <mergeCell ref="S40:V40"/>
    <mergeCell ref="W40:AF40"/>
    <mergeCell ref="S38:V38"/>
    <mergeCell ref="W38:AF38"/>
    <mergeCell ref="C39:F39"/>
    <mergeCell ref="G39:P39"/>
    <mergeCell ref="S39:V39"/>
    <mergeCell ref="W39:AF39"/>
    <mergeCell ref="W37:AF37"/>
    <mergeCell ref="W42:AF42"/>
    <mergeCell ref="D33:L33"/>
    <mergeCell ref="C41:F41"/>
    <mergeCell ref="G41:P41"/>
    <mergeCell ref="S41:V41"/>
    <mergeCell ref="W41:AF41"/>
  </mergeCells>
  <phoneticPr fontId="5"/>
  <dataValidations count="1">
    <dataValidation imeMode="off" allowBlank="1" showInputMessage="1" showErrorMessage="1" sqref="D17 F17 H17" xr:uid="{00000000-0002-0000-0500-000000000000}"/>
  </dataValidations>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B1:P64"/>
  <sheetViews>
    <sheetView topLeftCell="A25" zoomScale="85" zoomScaleNormal="85" zoomScaleSheetLayoutView="85" workbookViewId="0">
      <selection activeCell="F62" sqref="F62"/>
    </sheetView>
  </sheetViews>
  <sheetFormatPr defaultColWidth="9" defaultRowHeight="13.2"/>
  <cols>
    <col min="1" max="1" width="2.44140625" style="43" customWidth="1"/>
    <col min="2" max="2" width="6" style="43" customWidth="1"/>
    <col min="3" max="5" width="9" style="43"/>
    <col min="6" max="6" width="22.77734375" style="43" customWidth="1"/>
    <col min="7" max="9" width="6" style="43" customWidth="1"/>
    <col min="10" max="10" width="6.88671875" style="43" customWidth="1"/>
    <col min="11" max="13" width="6" style="43" customWidth="1"/>
    <col min="14" max="14" width="2.44140625" style="43" customWidth="1"/>
    <col min="15" max="16384" width="9" style="43"/>
  </cols>
  <sheetData>
    <row r="1" spans="2:15" ht="13.8" thickBot="1"/>
    <row r="2" spans="2:15" ht="36.75" customHeight="1" thickBot="1">
      <c r="B2" s="511" t="s">
        <v>288</v>
      </c>
      <c r="C2" s="512"/>
      <c r="D2" s="512"/>
      <c r="E2" s="512"/>
      <c r="F2" s="512"/>
      <c r="G2" s="512"/>
      <c r="H2" s="512"/>
      <c r="I2" s="512"/>
      <c r="J2" s="512"/>
      <c r="K2" s="512"/>
      <c r="L2" s="512"/>
      <c r="M2" s="513"/>
    </row>
    <row r="3" spans="2:15" ht="36.75" customHeight="1">
      <c r="G3" s="110">
        <v>1</v>
      </c>
      <c r="H3" s="110">
        <v>2</v>
      </c>
      <c r="I3" s="110">
        <v>3</v>
      </c>
      <c r="J3" s="110">
        <v>5</v>
      </c>
      <c r="K3" s="110">
        <v>6</v>
      </c>
      <c r="L3" s="110">
        <v>7</v>
      </c>
      <c r="M3" s="110">
        <v>8</v>
      </c>
    </row>
    <row r="4" spans="2:15" ht="37.5" customHeight="1">
      <c r="G4" s="45" t="str">
        <f t="shared" ref="G4:M4" si="0">MID($F$61,G3,1)</f>
        <v>0</v>
      </c>
      <c r="H4" s="45" t="str">
        <f t="shared" si="0"/>
        <v/>
      </c>
      <c r="I4" s="45" t="str">
        <f t="shared" si="0"/>
        <v/>
      </c>
      <c r="J4" s="45" t="str">
        <f t="shared" si="0"/>
        <v/>
      </c>
      <c r="K4" s="45" t="str">
        <f t="shared" si="0"/>
        <v/>
      </c>
      <c r="L4" s="45" t="str">
        <f t="shared" si="0"/>
        <v/>
      </c>
      <c r="M4" s="45" t="str">
        <f t="shared" si="0"/>
        <v/>
      </c>
      <c r="O4" s="55" t="s">
        <v>43</v>
      </c>
    </row>
    <row r="18" spans="3:16" ht="42.75" customHeight="1">
      <c r="C18" s="514">
        <f>F62</f>
        <v>0</v>
      </c>
      <c r="D18" s="514"/>
      <c r="E18" s="514"/>
      <c r="F18" s="514"/>
      <c r="G18" s="514"/>
      <c r="H18" s="514"/>
      <c r="I18" s="514"/>
      <c r="J18" s="514"/>
      <c r="K18" s="514"/>
      <c r="L18" s="514"/>
      <c r="M18" s="46"/>
      <c r="O18" s="55" t="s">
        <v>43</v>
      </c>
    </row>
    <row r="19" spans="3:16" ht="36.75" customHeight="1"/>
    <row r="24" spans="3:16" ht="42.75" customHeight="1">
      <c r="C24" s="515">
        <f>F63</f>
        <v>0</v>
      </c>
      <c r="D24" s="515"/>
      <c r="E24" s="515"/>
      <c r="F24" s="515"/>
      <c r="G24" s="515"/>
      <c r="H24" s="515"/>
      <c r="I24" s="515"/>
      <c r="J24" s="515"/>
      <c r="K24" s="515"/>
      <c r="L24" s="515"/>
      <c r="M24" s="47"/>
      <c r="O24" s="55" t="s">
        <v>43</v>
      </c>
      <c r="P24" s="48"/>
    </row>
    <row r="25" spans="3:16" ht="42.75" customHeight="1">
      <c r="C25" s="515" t="str">
        <f>"　"&amp;F64</f>
        <v>　　様</v>
      </c>
      <c r="D25" s="515"/>
      <c r="E25" s="515"/>
      <c r="F25" s="515"/>
      <c r="G25" s="515"/>
      <c r="H25" s="515"/>
      <c r="I25" s="515"/>
      <c r="J25" s="515"/>
      <c r="K25" s="515"/>
      <c r="L25" s="515"/>
      <c r="M25" s="47"/>
      <c r="O25" s="55" t="s">
        <v>43</v>
      </c>
      <c r="P25" s="48"/>
    </row>
    <row r="27" spans="3:16" ht="14.4">
      <c r="P27" s="48"/>
    </row>
    <row r="33" spans="3:13">
      <c r="C33" s="49"/>
      <c r="D33" s="49"/>
      <c r="E33" s="49"/>
      <c r="F33" s="49"/>
      <c r="G33" s="49"/>
      <c r="H33" s="49"/>
      <c r="I33" s="49"/>
      <c r="J33" s="49"/>
      <c r="K33" s="49"/>
      <c r="L33" s="49"/>
    </row>
    <row r="34" spans="3:13">
      <c r="C34" s="49"/>
      <c r="D34" s="49"/>
      <c r="E34" s="49"/>
      <c r="F34" s="49"/>
      <c r="G34" s="49"/>
      <c r="H34" s="49"/>
      <c r="I34" s="49"/>
      <c r="J34" s="49"/>
      <c r="K34" s="49"/>
      <c r="L34" s="49"/>
    </row>
    <row r="35" spans="3:13" ht="42.75" customHeight="1">
      <c r="C35" s="516"/>
      <c r="D35" s="516"/>
      <c r="E35" s="516"/>
      <c r="F35" s="516"/>
      <c r="G35" s="516"/>
      <c r="H35" s="516"/>
      <c r="I35" s="516"/>
      <c r="J35" s="516"/>
      <c r="K35" s="516"/>
      <c r="L35" s="516"/>
      <c r="M35" s="50"/>
    </row>
    <row r="58" spans="5:14" ht="16.2">
      <c r="J58" s="510"/>
      <c r="K58" s="510"/>
      <c r="L58" s="510"/>
      <c r="M58" s="510"/>
      <c r="N58" s="510"/>
    </row>
    <row r="61" spans="5:14">
      <c r="E61" s="43" t="s">
        <v>37</v>
      </c>
      <c r="F61" s="43">
        <f>'1)交付申請書'!X7</f>
        <v>0</v>
      </c>
    </row>
    <row r="62" spans="5:14">
      <c r="E62" s="43" t="s">
        <v>46</v>
      </c>
      <c r="F62" s="43">
        <f>'1)交付申請書'!V8</f>
        <v>0</v>
      </c>
    </row>
    <row r="63" spans="5:14">
      <c r="E63" s="43" t="s">
        <v>48</v>
      </c>
      <c r="F63" s="44">
        <f>'1)交付申請書'!V9</f>
        <v>0</v>
      </c>
    </row>
    <row r="64" spans="5:14">
      <c r="E64" s="43" t="s">
        <v>49</v>
      </c>
      <c r="F64" s="43" t="str">
        <f>'1)交付申請書'!V10&amp;"　様"</f>
        <v>　様</v>
      </c>
    </row>
  </sheetData>
  <mergeCells count="6">
    <mergeCell ref="J58:N58"/>
    <mergeCell ref="B2:M2"/>
    <mergeCell ref="C18:L18"/>
    <mergeCell ref="C24:L24"/>
    <mergeCell ref="C25:L25"/>
    <mergeCell ref="C35:L35"/>
  </mergeCells>
  <phoneticPr fontId="5"/>
  <pageMargins left="0.70866141732283472" right="0.70866141732283472" top="0.74803149606299213" bottom="0.74803149606299213" header="0.31496062992125984" footer="0.31496062992125984"/>
  <pageSetup paperSize="9" scale="88"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BM46"/>
  <sheetViews>
    <sheetView showZeros="0" view="pageBreakPreview" topLeftCell="A10" zoomScale="85" zoomScaleNormal="100" zoomScaleSheetLayoutView="85" workbookViewId="0">
      <selection activeCell="D15" sqref="D15"/>
    </sheetView>
  </sheetViews>
  <sheetFormatPr defaultColWidth="9" defaultRowHeight="18" customHeight="1"/>
  <cols>
    <col min="1" max="35" width="2.77734375" style="15" customWidth="1"/>
    <col min="36" max="49" width="2.77734375" style="3" customWidth="1"/>
    <col min="50" max="16384" width="9" style="3"/>
  </cols>
  <sheetData>
    <row r="1" spans="1:37" ht="18" customHeight="1">
      <c r="A1" s="1" t="s">
        <v>15</v>
      </c>
    </row>
    <row r="2" spans="1:37" ht="18" customHeight="1">
      <c r="A2" s="23"/>
      <c r="B2" s="23"/>
      <c r="C2" s="23"/>
      <c r="D2" s="23"/>
      <c r="E2" s="23"/>
      <c r="F2" s="23"/>
      <c r="G2" s="23"/>
      <c r="H2" s="23"/>
      <c r="I2" s="23"/>
      <c r="J2" s="23"/>
      <c r="K2" s="23"/>
      <c r="L2" s="23"/>
      <c r="M2" s="23"/>
      <c r="N2" s="23"/>
      <c r="O2" s="23"/>
      <c r="P2" s="23"/>
      <c r="Q2" s="23"/>
      <c r="R2" s="23"/>
      <c r="S2" s="23"/>
      <c r="T2" s="23"/>
      <c r="U2" s="23"/>
      <c r="V2" s="23"/>
      <c r="W2" s="23"/>
      <c r="X2" s="289"/>
      <c r="Y2" s="289"/>
      <c r="Z2" s="289"/>
      <c r="AA2" s="289"/>
      <c r="AB2" s="289"/>
      <c r="AC2" s="289"/>
      <c r="AD2" s="289"/>
      <c r="AE2" s="289"/>
      <c r="AF2" s="289"/>
      <c r="AG2" s="42" t="s">
        <v>52</v>
      </c>
      <c r="AH2" s="28"/>
      <c r="AI2" s="28"/>
    </row>
    <row r="3" spans="1:37" ht="18" customHeight="1">
      <c r="A3" s="23"/>
      <c r="B3" s="23"/>
      <c r="C3" s="23"/>
      <c r="D3" s="23"/>
      <c r="E3" s="23"/>
      <c r="F3" s="23"/>
      <c r="G3" s="23"/>
      <c r="H3" s="23"/>
      <c r="I3" s="23"/>
      <c r="J3" s="23"/>
      <c r="K3" s="23"/>
      <c r="L3" s="23"/>
      <c r="M3" s="23"/>
      <c r="N3" s="23"/>
      <c r="O3" s="23"/>
      <c r="P3" s="23"/>
      <c r="Q3" s="23"/>
      <c r="R3" s="23"/>
      <c r="S3" s="23"/>
      <c r="T3" s="23"/>
      <c r="U3" s="23"/>
      <c r="V3" s="23"/>
      <c r="W3" s="31"/>
      <c r="X3" s="288" t="s">
        <v>39</v>
      </c>
      <c r="Y3" s="288"/>
      <c r="Z3" s="288"/>
      <c r="AA3" s="288"/>
      <c r="AB3" s="288"/>
      <c r="AC3" s="288"/>
      <c r="AD3" s="288"/>
      <c r="AE3" s="288"/>
      <c r="AF3" s="288"/>
      <c r="AG3" s="42" t="s">
        <v>170</v>
      </c>
      <c r="AH3" s="28"/>
      <c r="AI3" s="28"/>
    </row>
    <row r="4" spans="1:37" ht="18" customHeight="1">
      <c r="A4" s="23"/>
      <c r="B4" s="23"/>
      <c r="C4" s="23"/>
      <c r="D4" s="23"/>
      <c r="E4" s="23"/>
      <c r="F4" s="23"/>
      <c r="G4" s="23"/>
      <c r="H4" s="23"/>
      <c r="I4" s="23"/>
      <c r="J4" s="23"/>
      <c r="K4" s="23"/>
      <c r="L4" s="23"/>
      <c r="M4" s="23"/>
      <c r="N4" s="23"/>
      <c r="O4" s="23"/>
      <c r="P4" s="23"/>
      <c r="Q4" s="23"/>
      <c r="R4" s="23"/>
      <c r="S4" s="23"/>
      <c r="T4" s="23"/>
      <c r="U4" s="23"/>
      <c r="V4" s="23"/>
      <c r="W4" s="31"/>
      <c r="X4" s="31"/>
      <c r="Y4" s="31"/>
      <c r="Z4" s="31"/>
      <c r="AA4" s="31"/>
      <c r="AB4" s="31"/>
      <c r="AC4" s="31"/>
      <c r="AD4" s="31"/>
      <c r="AE4" s="31"/>
      <c r="AF4" s="31"/>
      <c r="AG4" s="23"/>
      <c r="AH4" s="23"/>
      <c r="AI4" s="23"/>
    </row>
    <row r="5" spans="1:37" ht="18" customHeight="1">
      <c r="A5" s="23" t="s">
        <v>32</v>
      </c>
      <c r="B5" s="23"/>
      <c r="C5" s="23"/>
      <c r="D5" s="23"/>
      <c r="E5" s="23"/>
      <c r="F5" s="23"/>
      <c r="G5" s="23"/>
      <c r="H5" s="23"/>
      <c r="I5" s="23"/>
      <c r="J5" s="23"/>
      <c r="K5" s="23"/>
      <c r="L5" s="23"/>
      <c r="M5" s="23"/>
      <c r="N5" s="23"/>
      <c r="O5" s="23"/>
      <c r="P5" s="23"/>
      <c r="Q5" s="23"/>
      <c r="R5" s="23"/>
      <c r="S5" s="23"/>
      <c r="T5" s="23"/>
      <c r="U5" s="23"/>
      <c r="V5" s="23"/>
      <c r="W5" s="31"/>
      <c r="X5" s="31"/>
      <c r="Y5" s="31"/>
      <c r="Z5" s="31"/>
      <c r="AA5" s="31"/>
      <c r="AB5" s="31"/>
      <c r="AC5" s="31"/>
      <c r="AD5" s="31"/>
      <c r="AE5" s="31"/>
      <c r="AF5" s="31"/>
      <c r="AG5" s="23"/>
      <c r="AH5" s="23"/>
      <c r="AI5" s="23"/>
    </row>
    <row r="6" spans="1:37" ht="18" customHeight="1">
      <c r="A6" s="23"/>
      <c r="B6" s="23"/>
      <c r="C6" s="23"/>
      <c r="D6" s="23"/>
      <c r="E6" s="23"/>
      <c r="F6" s="23"/>
      <c r="G6" s="23"/>
      <c r="H6" s="23"/>
      <c r="I6" s="23"/>
      <c r="J6" s="23"/>
      <c r="K6" s="23"/>
      <c r="L6" s="23"/>
      <c r="M6" s="23"/>
      <c r="N6" s="23"/>
      <c r="O6" s="23"/>
      <c r="P6" s="23"/>
      <c r="Q6" s="23"/>
      <c r="R6" s="23"/>
      <c r="S6" s="23"/>
      <c r="T6" s="23"/>
      <c r="U6" s="23"/>
      <c r="V6" s="23"/>
      <c r="W6" s="31"/>
      <c r="X6" s="31"/>
      <c r="Y6" s="31"/>
      <c r="Z6" s="31"/>
      <c r="AA6" s="31"/>
      <c r="AB6" s="31"/>
      <c r="AC6" s="31"/>
      <c r="AD6" s="31"/>
      <c r="AE6" s="31"/>
      <c r="AF6" s="31"/>
      <c r="AG6" s="23"/>
      <c r="AH6" s="23"/>
      <c r="AI6" s="23"/>
    </row>
    <row r="7" spans="1:37" ht="18" customHeight="1">
      <c r="A7" s="23"/>
      <c r="B7" s="23"/>
      <c r="C7" s="23"/>
      <c r="D7" s="23"/>
      <c r="E7" s="23"/>
      <c r="F7" s="23"/>
      <c r="G7" s="23"/>
      <c r="H7" s="23"/>
      <c r="I7" s="23"/>
      <c r="J7" s="23"/>
      <c r="K7" s="23"/>
      <c r="L7" s="23"/>
      <c r="M7" s="23"/>
      <c r="N7" s="23"/>
      <c r="O7" s="23"/>
      <c r="P7" s="23"/>
      <c r="Q7" s="23"/>
      <c r="R7" s="23"/>
      <c r="S7" s="23"/>
      <c r="T7" s="23"/>
      <c r="U7" s="13"/>
      <c r="V7" s="135" t="s">
        <v>34</v>
      </c>
      <c r="W7" s="135"/>
      <c r="X7" s="509">
        <f>'1)交付申請書'!X7</f>
        <v>0</v>
      </c>
      <c r="Y7" s="509"/>
      <c r="Z7" s="509"/>
      <c r="AA7" s="509"/>
      <c r="AB7" s="509"/>
      <c r="AC7" s="509"/>
      <c r="AD7" s="509"/>
      <c r="AE7" s="31" t="s">
        <v>29</v>
      </c>
      <c r="AF7" s="31"/>
      <c r="AG7" s="23" t="s">
        <v>42</v>
      </c>
      <c r="AH7" s="23"/>
      <c r="AI7" s="23"/>
    </row>
    <row r="8" spans="1:37" ht="18" customHeight="1">
      <c r="A8" s="23"/>
      <c r="B8" s="23"/>
      <c r="C8" s="23"/>
      <c r="D8" s="23"/>
      <c r="E8" s="23"/>
      <c r="F8" s="23"/>
      <c r="G8" s="23"/>
      <c r="H8" s="23"/>
      <c r="I8" s="23"/>
      <c r="J8" s="23"/>
      <c r="K8" s="23"/>
      <c r="L8" s="23"/>
      <c r="M8" s="23"/>
      <c r="N8" s="23"/>
      <c r="O8" s="289" t="s">
        <v>0</v>
      </c>
      <c r="P8" s="289"/>
      <c r="Q8" s="289"/>
      <c r="R8" s="289"/>
      <c r="S8" s="289"/>
      <c r="T8" s="289"/>
      <c r="U8" s="13"/>
      <c r="V8" s="285">
        <f>'1)交付申請書'!V8</f>
        <v>0</v>
      </c>
      <c r="W8" s="285"/>
      <c r="X8" s="285"/>
      <c r="Y8" s="285"/>
      <c r="Z8" s="285"/>
      <c r="AA8" s="285"/>
      <c r="AB8" s="285"/>
      <c r="AC8" s="285"/>
      <c r="AD8" s="285"/>
      <c r="AE8" s="285"/>
      <c r="AF8" s="285"/>
      <c r="AG8" s="42" t="s">
        <v>42</v>
      </c>
      <c r="AH8" s="23"/>
      <c r="AI8" s="23"/>
    </row>
    <row r="9" spans="1:37" ht="18" customHeight="1">
      <c r="A9" s="23"/>
      <c r="B9" s="23"/>
      <c r="C9" s="23"/>
      <c r="D9" s="23"/>
      <c r="E9" s="23"/>
      <c r="F9" s="23"/>
      <c r="G9" s="23"/>
      <c r="H9" s="23"/>
      <c r="I9" s="23"/>
      <c r="J9" s="23"/>
      <c r="K9" s="23"/>
      <c r="L9" s="23"/>
      <c r="M9" s="23"/>
      <c r="N9" s="23"/>
      <c r="O9" s="289" t="s">
        <v>1</v>
      </c>
      <c r="P9" s="289"/>
      <c r="Q9" s="289"/>
      <c r="R9" s="289"/>
      <c r="S9" s="289"/>
      <c r="T9" s="289"/>
      <c r="U9" s="13"/>
      <c r="V9" s="285">
        <f>'1)交付申請書'!V9</f>
        <v>0</v>
      </c>
      <c r="W9" s="285"/>
      <c r="X9" s="285"/>
      <c r="Y9" s="285"/>
      <c r="Z9" s="285"/>
      <c r="AA9" s="285"/>
      <c r="AB9" s="285"/>
      <c r="AC9" s="285"/>
      <c r="AD9" s="285"/>
      <c r="AE9" s="285"/>
      <c r="AF9" s="285"/>
      <c r="AG9" s="42" t="s">
        <v>42</v>
      </c>
      <c r="AH9" s="23"/>
      <c r="AI9" s="23"/>
    </row>
    <row r="10" spans="1:37" ht="18" customHeight="1">
      <c r="A10" s="23"/>
      <c r="B10" s="23"/>
      <c r="C10" s="23"/>
      <c r="D10" s="23"/>
      <c r="E10" s="23"/>
      <c r="F10" s="23"/>
      <c r="G10" s="23"/>
      <c r="H10" s="23"/>
      <c r="I10" s="23"/>
      <c r="J10" s="23"/>
      <c r="K10" s="23"/>
      <c r="L10" s="23"/>
      <c r="M10" s="23"/>
      <c r="N10" s="23"/>
      <c r="O10" s="289" t="s">
        <v>2</v>
      </c>
      <c r="P10" s="289"/>
      <c r="Q10" s="289"/>
      <c r="R10" s="289"/>
      <c r="S10" s="289"/>
      <c r="T10" s="289"/>
      <c r="U10" s="13"/>
      <c r="V10" s="285">
        <f>'1)交付申請書'!V10</f>
        <v>0</v>
      </c>
      <c r="W10" s="285"/>
      <c r="X10" s="285"/>
      <c r="Y10" s="285"/>
      <c r="Z10" s="285"/>
      <c r="AA10" s="285"/>
      <c r="AB10" s="285"/>
      <c r="AC10" s="285"/>
      <c r="AD10" s="285"/>
      <c r="AE10" s="285"/>
      <c r="AF10" s="285"/>
      <c r="AG10" s="42" t="s">
        <v>42</v>
      </c>
      <c r="AH10" s="23"/>
      <c r="AI10" s="23"/>
      <c r="AK10" s="12"/>
    </row>
    <row r="11" spans="1:37" ht="18" customHeight="1">
      <c r="O11" s="16"/>
      <c r="P11" s="16"/>
      <c r="Q11" s="16"/>
      <c r="R11" s="16"/>
      <c r="S11" s="16"/>
      <c r="T11" s="16"/>
      <c r="AC11" s="14"/>
      <c r="AK11" s="11"/>
    </row>
    <row r="12" spans="1:37" s="42" customFormat="1" ht="18" customHeight="1">
      <c r="B12" s="27"/>
      <c r="C12" s="27"/>
      <c r="D12" s="135"/>
      <c r="E12" s="26" t="s">
        <v>33</v>
      </c>
      <c r="F12" s="103">
        <f>'1)交付申請書'!F12</f>
        <v>5</v>
      </c>
      <c r="G12" s="30" t="s">
        <v>50</v>
      </c>
      <c r="H12" s="30"/>
      <c r="I12" s="284" t="str">
        <f>様式一覧!B2</f>
        <v>石川県高齢者施設等省エネ投資支援事業費補助金</v>
      </c>
      <c r="J12" s="284"/>
      <c r="K12" s="284"/>
      <c r="L12" s="284"/>
      <c r="M12" s="284"/>
      <c r="N12" s="284"/>
      <c r="O12" s="284"/>
      <c r="P12" s="284"/>
      <c r="Q12" s="284"/>
      <c r="R12" s="284"/>
      <c r="S12" s="284"/>
      <c r="T12" s="284"/>
      <c r="U12" s="284"/>
      <c r="V12" s="284"/>
      <c r="W12" s="284"/>
      <c r="X12" s="284"/>
      <c r="Y12" s="284"/>
      <c r="Z12" s="284"/>
      <c r="AA12" s="284"/>
      <c r="AB12" s="284"/>
      <c r="AC12" s="284"/>
      <c r="AD12" s="27"/>
      <c r="AE12" s="27"/>
      <c r="AF12" s="27"/>
      <c r="AG12" s="55" t="s">
        <v>42</v>
      </c>
      <c r="AH12" s="41"/>
    </row>
    <row r="13" spans="1:37" s="13" customFormat="1" ht="18" customHeight="1">
      <c r="A13" s="27"/>
      <c r="B13" s="27"/>
      <c r="C13" s="27"/>
      <c r="D13" s="40"/>
      <c r="E13" s="40"/>
      <c r="F13" s="40"/>
      <c r="G13" s="40"/>
      <c r="H13" s="40"/>
      <c r="I13" s="40"/>
      <c r="J13" s="40"/>
      <c r="K13" s="40"/>
      <c r="L13" s="40"/>
      <c r="M13" s="40"/>
      <c r="O13" s="40"/>
      <c r="P13" s="41" t="s">
        <v>276</v>
      </c>
      <c r="Q13" s="40"/>
      <c r="R13" s="40"/>
      <c r="S13" s="40"/>
      <c r="T13" s="40"/>
      <c r="U13" s="40"/>
      <c r="V13" s="40"/>
      <c r="W13" s="40"/>
      <c r="X13" s="40"/>
      <c r="Y13" s="40"/>
      <c r="Z13" s="40"/>
      <c r="AA13" s="40"/>
      <c r="AB13" s="40"/>
      <c r="AC13" s="27"/>
      <c r="AD13" s="27"/>
      <c r="AE13" s="27"/>
      <c r="AF13" s="27"/>
      <c r="AG13" s="42"/>
      <c r="AH13" s="9"/>
    </row>
    <row r="14" spans="1:37" s="13" customFormat="1" ht="18" customHeight="1">
      <c r="A14" s="25"/>
      <c r="B14" s="25"/>
      <c r="C14" s="25"/>
      <c r="D14" s="25"/>
      <c r="E14" s="25"/>
      <c r="F14" s="25"/>
      <c r="G14" s="25"/>
      <c r="H14" s="25"/>
      <c r="I14" s="25"/>
      <c r="J14" s="25"/>
      <c r="K14" s="25"/>
      <c r="L14" s="25"/>
      <c r="AF14" s="25"/>
      <c r="AG14" s="25"/>
      <c r="AH14" s="25"/>
      <c r="AI14" s="25"/>
      <c r="AK14" s="24"/>
    </row>
    <row r="15" spans="1:37" s="13" customFormat="1" ht="18" customHeight="1">
      <c r="B15" s="13" t="s">
        <v>33</v>
      </c>
      <c r="D15" s="101"/>
      <c r="E15" s="32" t="s">
        <v>40</v>
      </c>
      <c r="F15" s="101"/>
      <c r="G15" s="32" t="s">
        <v>41</v>
      </c>
      <c r="H15" s="101"/>
      <c r="I15" s="32" t="s">
        <v>155</v>
      </c>
      <c r="J15" s="32"/>
      <c r="K15" s="32"/>
      <c r="L15" s="519" t="s">
        <v>420</v>
      </c>
      <c r="M15" s="519"/>
      <c r="N15" s="13" t="s">
        <v>156</v>
      </c>
      <c r="O15" s="517"/>
      <c r="P15" s="517"/>
      <c r="Q15" s="517"/>
      <c r="R15" s="13" t="s">
        <v>157</v>
      </c>
      <c r="AF15" s="23"/>
      <c r="AG15" s="12" t="s">
        <v>38</v>
      </c>
      <c r="AH15" s="23"/>
      <c r="AI15" s="23"/>
      <c r="AK15" s="23"/>
    </row>
    <row r="16" spans="1:37" ht="18" customHeight="1">
      <c r="A16" s="28" t="s">
        <v>188</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K16" s="12"/>
    </row>
    <row r="17" spans="1:65" ht="18" customHeight="1">
      <c r="A17" s="28"/>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row>
    <row r="18" spans="1:65" s="13" customFormat="1" ht="18" customHeight="1">
      <c r="A18" s="55"/>
      <c r="B18" s="30"/>
      <c r="C18" s="30"/>
      <c r="D18" s="30"/>
      <c r="E18" s="30"/>
      <c r="F18" s="30"/>
      <c r="G18" s="30"/>
      <c r="H18" s="30"/>
      <c r="I18" s="30"/>
      <c r="J18" s="30"/>
      <c r="K18" s="30"/>
      <c r="L18" s="30"/>
      <c r="M18" s="30"/>
      <c r="N18" s="30"/>
      <c r="O18" s="30"/>
      <c r="P18" s="30" t="s">
        <v>3</v>
      </c>
      <c r="Q18" s="30"/>
      <c r="R18" s="30"/>
      <c r="S18" s="30"/>
      <c r="T18" s="30"/>
      <c r="U18" s="30"/>
      <c r="V18" s="30"/>
      <c r="W18" s="30"/>
      <c r="X18" s="30"/>
      <c r="Y18" s="30"/>
      <c r="Z18" s="30"/>
      <c r="AA18" s="30"/>
      <c r="AB18" s="30"/>
      <c r="AC18" s="30"/>
      <c r="AD18" s="30"/>
      <c r="AE18" s="30"/>
      <c r="AF18" s="30"/>
      <c r="AG18" s="30"/>
      <c r="AH18" s="55"/>
      <c r="AI18" s="55"/>
    </row>
    <row r="20" spans="1:65" s="13" customFormat="1" ht="18" customHeight="1">
      <c r="A20" s="55"/>
      <c r="B20" s="19" t="s">
        <v>174</v>
      </c>
      <c r="C20" s="30"/>
      <c r="D20" s="30"/>
      <c r="E20" s="30"/>
      <c r="F20" s="30"/>
      <c r="G20" s="30"/>
      <c r="H20" s="55"/>
      <c r="AF20" s="55"/>
      <c r="AH20" s="55"/>
      <c r="AI20" s="55"/>
    </row>
    <row r="21" spans="1:65" s="13" customFormat="1" ht="18" customHeight="1">
      <c r="A21" s="55"/>
      <c r="B21" s="20"/>
      <c r="C21" s="55"/>
      <c r="D21" s="518"/>
      <c r="E21" s="518"/>
      <c r="F21" s="518"/>
      <c r="G21" s="518"/>
      <c r="H21" s="518"/>
      <c r="I21" s="518"/>
      <c r="J21" s="518"/>
      <c r="K21" s="518"/>
      <c r="L21" s="518"/>
      <c r="M21" s="518"/>
      <c r="N21" s="518"/>
      <c r="O21" s="518"/>
      <c r="P21" s="518"/>
      <c r="Q21" s="518"/>
      <c r="R21" s="518"/>
      <c r="S21" s="518"/>
      <c r="T21" s="518"/>
      <c r="U21" s="518"/>
      <c r="V21" s="518"/>
      <c r="W21" s="518"/>
      <c r="X21" s="518"/>
      <c r="Y21" s="518"/>
      <c r="Z21" s="518"/>
      <c r="AA21" s="518"/>
      <c r="AB21" s="518"/>
      <c r="AC21" s="518"/>
      <c r="AD21" s="518"/>
      <c r="AE21" s="518"/>
      <c r="AF21" s="55"/>
      <c r="AG21" s="12" t="s">
        <v>38</v>
      </c>
      <c r="AH21" s="55"/>
      <c r="AI21" s="55"/>
    </row>
    <row r="22" spans="1:65" s="13" customFormat="1" ht="18" customHeight="1">
      <c r="A22" s="20"/>
      <c r="B22" s="55"/>
      <c r="C22" s="55"/>
      <c r="D22" s="518"/>
      <c r="E22" s="518"/>
      <c r="F22" s="518"/>
      <c r="G22" s="518"/>
      <c r="H22" s="518"/>
      <c r="I22" s="518"/>
      <c r="J22" s="518"/>
      <c r="K22" s="518"/>
      <c r="L22" s="518"/>
      <c r="M22" s="518"/>
      <c r="N22" s="518"/>
      <c r="O22" s="518"/>
      <c r="P22" s="518"/>
      <c r="Q22" s="518"/>
      <c r="R22" s="518"/>
      <c r="S22" s="518"/>
      <c r="T22" s="518"/>
      <c r="U22" s="518"/>
      <c r="V22" s="518"/>
      <c r="W22" s="518"/>
      <c r="X22" s="518"/>
      <c r="Y22" s="518"/>
      <c r="Z22" s="518"/>
      <c r="AA22" s="518"/>
      <c r="AB22" s="518"/>
      <c r="AC22" s="518"/>
      <c r="AD22" s="518"/>
      <c r="AE22" s="518"/>
      <c r="AF22" s="55"/>
      <c r="AG22" s="55"/>
      <c r="AH22" s="55"/>
      <c r="AI22" s="55"/>
    </row>
    <row r="23" spans="1:65" s="13" customFormat="1" ht="18" customHeight="1">
      <c r="A23" s="21"/>
      <c r="B23" s="55"/>
      <c r="C23" s="55"/>
      <c r="D23" s="518"/>
      <c r="E23" s="518"/>
      <c r="F23" s="518"/>
      <c r="G23" s="518"/>
      <c r="H23" s="518"/>
      <c r="I23" s="518"/>
      <c r="J23" s="518"/>
      <c r="K23" s="518"/>
      <c r="L23" s="518"/>
      <c r="M23" s="518"/>
      <c r="N23" s="518"/>
      <c r="O23" s="518"/>
      <c r="P23" s="518"/>
      <c r="Q23" s="518"/>
      <c r="R23" s="518"/>
      <c r="S23" s="518"/>
      <c r="T23" s="518"/>
      <c r="U23" s="518"/>
      <c r="V23" s="518"/>
      <c r="W23" s="518"/>
      <c r="X23" s="518"/>
      <c r="Y23" s="518"/>
      <c r="Z23" s="518"/>
      <c r="AA23" s="518"/>
      <c r="AB23" s="518"/>
      <c r="AC23" s="518"/>
      <c r="AD23" s="518"/>
      <c r="AE23" s="518"/>
      <c r="AF23" s="55"/>
      <c r="AG23" s="55"/>
    </row>
    <row r="24" spans="1:65" s="13" customFormat="1" ht="18" customHeight="1">
      <c r="A24" s="21"/>
      <c r="B24" s="55"/>
      <c r="C24" s="55"/>
      <c r="D24" s="55" t="s">
        <v>173</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BE24" s="102"/>
      <c r="BF24" s="102"/>
      <c r="BG24" s="102"/>
      <c r="BH24" s="102"/>
      <c r="BI24" s="102"/>
      <c r="BJ24" s="102"/>
      <c r="BK24" s="102"/>
      <c r="BL24" s="102"/>
      <c r="BM24" s="102"/>
    </row>
    <row r="25" spans="1:65" s="13" customFormat="1" ht="18" customHeight="1">
      <c r="A25" s="21"/>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BE25" s="102"/>
      <c r="BF25" s="102"/>
      <c r="BG25" s="102"/>
      <c r="BH25" s="102"/>
      <c r="BI25" s="102"/>
      <c r="BJ25" s="102"/>
      <c r="BK25" s="102"/>
      <c r="BL25" s="102"/>
      <c r="BM25" s="102"/>
    </row>
    <row r="26" spans="1:65" s="13" customFormat="1" ht="18" customHeight="1">
      <c r="A26" s="55"/>
      <c r="B26" s="19" t="s">
        <v>158</v>
      </c>
      <c r="C26" s="30"/>
      <c r="D26" s="30"/>
      <c r="E26" s="30"/>
      <c r="F26" s="30"/>
      <c r="G26" s="30"/>
      <c r="H26" s="55"/>
      <c r="AF26" s="55"/>
      <c r="AH26" s="55"/>
      <c r="AI26" s="55"/>
    </row>
    <row r="27" spans="1:65" s="13" customFormat="1" ht="18" customHeight="1">
      <c r="A27" s="55"/>
      <c r="B27" s="20"/>
      <c r="C27" s="55"/>
      <c r="D27" s="518"/>
      <c r="E27" s="518"/>
      <c r="F27" s="518"/>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8"/>
      <c r="AE27" s="518"/>
      <c r="AF27" s="55"/>
      <c r="AG27" s="12" t="s">
        <v>38</v>
      </c>
      <c r="AH27" s="55"/>
      <c r="AI27" s="55"/>
    </row>
    <row r="28" spans="1:65" s="13" customFormat="1" ht="18" customHeight="1">
      <c r="A28" s="20"/>
      <c r="B28" s="55"/>
      <c r="C28" s="55"/>
      <c r="D28" s="518"/>
      <c r="E28" s="518"/>
      <c r="F28" s="518"/>
      <c r="G28" s="518"/>
      <c r="H28" s="518"/>
      <c r="I28" s="518"/>
      <c r="J28" s="518"/>
      <c r="K28" s="518"/>
      <c r="L28" s="518"/>
      <c r="M28" s="518"/>
      <c r="N28" s="518"/>
      <c r="O28" s="518"/>
      <c r="P28" s="518"/>
      <c r="Q28" s="518"/>
      <c r="R28" s="518"/>
      <c r="S28" s="518"/>
      <c r="T28" s="518"/>
      <c r="U28" s="518"/>
      <c r="V28" s="518"/>
      <c r="W28" s="518"/>
      <c r="X28" s="518"/>
      <c r="Y28" s="518"/>
      <c r="Z28" s="518"/>
      <c r="AA28" s="518"/>
      <c r="AB28" s="518"/>
      <c r="AC28" s="518"/>
      <c r="AD28" s="518"/>
      <c r="AE28" s="518"/>
      <c r="AF28" s="55"/>
      <c r="AG28" s="55"/>
      <c r="AH28" s="55"/>
      <c r="AI28" s="55"/>
    </row>
    <row r="29" spans="1:65" s="13" customFormat="1" ht="18" customHeight="1">
      <c r="A29" s="21"/>
      <c r="B29" s="55"/>
      <c r="C29" s="55"/>
      <c r="D29" s="518"/>
      <c r="E29" s="518"/>
      <c r="F29" s="518"/>
      <c r="G29" s="518"/>
      <c r="H29" s="518"/>
      <c r="I29" s="518"/>
      <c r="J29" s="518"/>
      <c r="K29" s="518"/>
      <c r="L29" s="518"/>
      <c r="M29" s="518"/>
      <c r="N29" s="518"/>
      <c r="O29" s="518"/>
      <c r="P29" s="518"/>
      <c r="Q29" s="518"/>
      <c r="R29" s="518"/>
      <c r="S29" s="518"/>
      <c r="T29" s="518"/>
      <c r="U29" s="518"/>
      <c r="V29" s="518"/>
      <c r="W29" s="518"/>
      <c r="X29" s="518"/>
      <c r="Y29" s="518"/>
      <c r="Z29" s="518"/>
      <c r="AA29" s="518"/>
      <c r="AB29" s="518"/>
      <c r="AC29" s="518"/>
      <c r="AD29" s="518"/>
      <c r="AE29" s="518"/>
      <c r="AF29" s="55"/>
      <c r="AG29" s="55"/>
    </row>
    <row r="30" spans="1:65" s="13" customFormat="1" ht="18" customHeight="1">
      <c r="A30" s="21"/>
      <c r="B30" s="55"/>
      <c r="C30" s="55"/>
      <c r="D30" s="55" t="s">
        <v>173</v>
      </c>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BE30" s="102"/>
      <c r="BF30" s="102"/>
      <c r="BG30" s="102"/>
      <c r="BH30" s="102"/>
      <c r="BI30" s="102"/>
      <c r="BJ30" s="102"/>
      <c r="BK30" s="102"/>
      <c r="BL30" s="102"/>
      <c r="BM30" s="102"/>
    </row>
    <row r="31" spans="1:65" s="13" customFormat="1" ht="18" customHeight="1">
      <c r="A31" s="21"/>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BE31" s="102"/>
      <c r="BF31" s="102"/>
      <c r="BG31" s="102"/>
      <c r="BH31" s="102"/>
      <c r="BI31" s="102"/>
      <c r="BJ31" s="102"/>
      <c r="BK31" s="102"/>
      <c r="BL31" s="102"/>
      <c r="BM31" s="102"/>
    </row>
    <row r="32" spans="1:65" s="13" customFormat="1" ht="18" customHeight="1">
      <c r="A32" s="55"/>
      <c r="B32" s="19" t="s">
        <v>159</v>
      </c>
      <c r="C32" s="30"/>
      <c r="D32" s="30"/>
      <c r="E32" s="30"/>
      <c r="F32" s="30"/>
      <c r="G32" s="30"/>
      <c r="H32" s="55"/>
      <c r="AF32" s="55"/>
      <c r="AH32" s="55"/>
      <c r="AI32" s="55"/>
    </row>
    <row r="33" spans="1:65" s="13" customFormat="1" ht="18" customHeight="1">
      <c r="A33" s="55"/>
      <c r="B33" s="20"/>
      <c r="C33" s="55"/>
      <c r="D33" s="518"/>
      <c r="E33" s="518"/>
      <c r="F33" s="518"/>
      <c r="G33" s="518"/>
      <c r="H33" s="518"/>
      <c r="I33" s="518"/>
      <c r="J33" s="518"/>
      <c r="K33" s="518"/>
      <c r="L33" s="518"/>
      <c r="M33" s="518"/>
      <c r="N33" s="518"/>
      <c r="O33" s="518"/>
      <c r="P33" s="518"/>
      <c r="Q33" s="518"/>
      <c r="R33" s="518"/>
      <c r="S33" s="518"/>
      <c r="T33" s="518"/>
      <c r="U33" s="518"/>
      <c r="V33" s="518"/>
      <c r="W33" s="518"/>
      <c r="X33" s="518"/>
      <c r="Y33" s="518"/>
      <c r="Z33" s="518"/>
      <c r="AA33" s="518"/>
      <c r="AB33" s="518"/>
      <c r="AC33" s="518"/>
      <c r="AD33" s="518"/>
      <c r="AE33" s="518"/>
      <c r="AF33" s="55"/>
      <c r="AG33" s="12" t="s">
        <v>38</v>
      </c>
      <c r="AH33" s="55"/>
      <c r="AI33" s="55"/>
    </row>
    <row r="34" spans="1:65" s="13" customFormat="1" ht="18" customHeight="1">
      <c r="A34" s="20"/>
      <c r="B34" s="55"/>
      <c r="C34" s="55"/>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5"/>
      <c r="AG34" s="55"/>
      <c r="AH34" s="55"/>
      <c r="AI34" s="55"/>
    </row>
    <row r="35" spans="1:65" s="13" customFormat="1" ht="18" customHeight="1">
      <c r="A35" s="21"/>
      <c r="B35" s="55"/>
      <c r="C35" s="55"/>
      <c r="D35" s="518"/>
      <c r="E35" s="518"/>
      <c r="F35" s="518"/>
      <c r="G35" s="518"/>
      <c r="H35" s="518"/>
      <c r="I35" s="518"/>
      <c r="J35" s="518"/>
      <c r="K35" s="518"/>
      <c r="L35" s="518"/>
      <c r="M35" s="518"/>
      <c r="N35" s="518"/>
      <c r="O35" s="518"/>
      <c r="P35" s="518"/>
      <c r="Q35" s="518"/>
      <c r="R35" s="518"/>
      <c r="S35" s="518"/>
      <c r="T35" s="518"/>
      <c r="U35" s="518"/>
      <c r="V35" s="518"/>
      <c r="W35" s="518"/>
      <c r="X35" s="518"/>
      <c r="Y35" s="518"/>
      <c r="Z35" s="518"/>
      <c r="AA35" s="518"/>
      <c r="AB35" s="518"/>
      <c r="AC35" s="518"/>
      <c r="AD35" s="518"/>
      <c r="AE35" s="518"/>
      <c r="AF35" s="55"/>
      <c r="AG35" s="55"/>
    </row>
    <row r="36" spans="1:65" s="13" customFormat="1" ht="18" customHeight="1">
      <c r="A36" s="21"/>
      <c r="B36" s="55"/>
      <c r="C36" s="55"/>
      <c r="D36" s="55" t="s">
        <v>175</v>
      </c>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BE36" s="102"/>
      <c r="BF36" s="102"/>
      <c r="BG36" s="102"/>
      <c r="BH36" s="102"/>
      <c r="BI36" s="102"/>
      <c r="BJ36" s="102"/>
      <c r="BK36" s="102"/>
      <c r="BL36" s="102"/>
      <c r="BM36" s="102"/>
    </row>
    <row r="37" spans="1:65" ht="18" customHeight="1">
      <c r="A37" s="19"/>
      <c r="B37" s="19"/>
      <c r="C37" s="5"/>
      <c r="D37" s="5"/>
      <c r="E37" s="5"/>
      <c r="F37" s="5"/>
      <c r="G37" s="5"/>
    </row>
    <row r="38" spans="1:65" s="23" customFormat="1" ht="18" customHeight="1">
      <c r="B38" s="292" t="s">
        <v>30</v>
      </c>
      <c r="C38" s="298" t="s">
        <v>25</v>
      </c>
      <c r="D38" s="298"/>
      <c r="E38" s="298"/>
      <c r="F38" s="298"/>
      <c r="G38" s="504">
        <f>'1)交付申請書'!G38</f>
        <v>0</v>
      </c>
      <c r="H38" s="505"/>
      <c r="I38" s="505"/>
      <c r="J38" s="505"/>
      <c r="K38" s="505"/>
      <c r="L38" s="505"/>
      <c r="M38" s="505"/>
      <c r="N38" s="505"/>
      <c r="O38" s="505"/>
      <c r="P38" s="506"/>
      <c r="R38" s="292" t="s">
        <v>31</v>
      </c>
      <c r="S38" s="298" t="s">
        <v>25</v>
      </c>
      <c r="T38" s="298"/>
      <c r="U38" s="298"/>
      <c r="V38" s="298"/>
      <c r="W38" s="504">
        <f>'1)交付申請書'!W38</f>
        <v>0</v>
      </c>
      <c r="X38" s="505"/>
      <c r="Y38" s="505"/>
      <c r="Z38" s="505"/>
      <c r="AA38" s="505"/>
      <c r="AB38" s="505"/>
      <c r="AC38" s="505"/>
      <c r="AD38" s="505"/>
      <c r="AE38" s="505"/>
      <c r="AF38" s="506"/>
      <c r="AG38" s="23" t="s">
        <v>43</v>
      </c>
    </row>
    <row r="39" spans="1:65" s="23" customFormat="1" ht="18" customHeight="1">
      <c r="B39" s="293"/>
      <c r="C39" s="299" t="s">
        <v>20</v>
      </c>
      <c r="D39" s="300"/>
      <c r="E39" s="300"/>
      <c r="F39" s="301"/>
      <c r="G39" s="504">
        <f>'1)交付申請書'!G39</f>
        <v>0</v>
      </c>
      <c r="H39" s="505"/>
      <c r="I39" s="505"/>
      <c r="J39" s="505"/>
      <c r="K39" s="505"/>
      <c r="L39" s="505"/>
      <c r="M39" s="505"/>
      <c r="N39" s="505"/>
      <c r="O39" s="505"/>
      <c r="P39" s="506"/>
      <c r="R39" s="293"/>
      <c r="S39" s="299" t="s">
        <v>20</v>
      </c>
      <c r="T39" s="300"/>
      <c r="U39" s="300"/>
      <c r="V39" s="301"/>
      <c r="W39" s="504">
        <f>'1)交付申請書'!W39</f>
        <v>0</v>
      </c>
      <c r="X39" s="505"/>
      <c r="Y39" s="505"/>
      <c r="Z39" s="505"/>
      <c r="AA39" s="505"/>
      <c r="AB39" s="505"/>
      <c r="AC39" s="505"/>
      <c r="AD39" s="505"/>
      <c r="AE39" s="505"/>
      <c r="AF39" s="506"/>
      <c r="AG39" s="23" t="s">
        <v>43</v>
      </c>
    </row>
    <row r="40" spans="1:65" s="23" customFormat="1" ht="18" customHeight="1">
      <c r="B40" s="293"/>
      <c r="C40" s="298" t="s">
        <v>26</v>
      </c>
      <c r="D40" s="298"/>
      <c r="E40" s="298"/>
      <c r="F40" s="298"/>
      <c r="G40" s="504">
        <f>'1)交付申請書'!G40</f>
        <v>0</v>
      </c>
      <c r="H40" s="505"/>
      <c r="I40" s="505"/>
      <c r="J40" s="505"/>
      <c r="K40" s="505"/>
      <c r="L40" s="505"/>
      <c r="M40" s="505"/>
      <c r="N40" s="505"/>
      <c r="O40" s="505"/>
      <c r="P40" s="506"/>
      <c r="R40" s="293"/>
      <c r="S40" s="298" t="s">
        <v>26</v>
      </c>
      <c r="T40" s="298"/>
      <c r="U40" s="298"/>
      <c r="V40" s="298"/>
      <c r="W40" s="504">
        <f>'1)交付申請書'!W40</f>
        <v>0</v>
      </c>
      <c r="X40" s="505"/>
      <c r="Y40" s="505"/>
      <c r="Z40" s="505"/>
      <c r="AA40" s="505"/>
      <c r="AB40" s="505"/>
      <c r="AC40" s="505"/>
      <c r="AD40" s="505"/>
      <c r="AE40" s="505"/>
      <c r="AF40" s="506"/>
      <c r="AG40" s="23" t="s">
        <v>43</v>
      </c>
    </row>
    <row r="41" spans="1:65" s="23" customFormat="1" ht="18" customHeight="1">
      <c r="B41" s="293"/>
      <c r="C41" s="298" t="s">
        <v>21</v>
      </c>
      <c r="D41" s="298"/>
      <c r="E41" s="298"/>
      <c r="F41" s="298"/>
      <c r="G41" s="504">
        <f>'1)交付申請書'!G41</f>
        <v>0</v>
      </c>
      <c r="H41" s="505"/>
      <c r="I41" s="505"/>
      <c r="J41" s="505"/>
      <c r="K41" s="505"/>
      <c r="L41" s="505"/>
      <c r="M41" s="505"/>
      <c r="N41" s="505"/>
      <c r="O41" s="505"/>
      <c r="P41" s="506"/>
      <c r="R41" s="293"/>
      <c r="S41" s="298" t="s">
        <v>21</v>
      </c>
      <c r="T41" s="298"/>
      <c r="U41" s="298"/>
      <c r="V41" s="298"/>
      <c r="W41" s="504">
        <f>'1)交付申請書'!W41</f>
        <v>0</v>
      </c>
      <c r="X41" s="505"/>
      <c r="Y41" s="505"/>
      <c r="Z41" s="505"/>
      <c r="AA41" s="505"/>
      <c r="AB41" s="505"/>
      <c r="AC41" s="505"/>
      <c r="AD41" s="505"/>
      <c r="AE41" s="505"/>
      <c r="AF41" s="506"/>
      <c r="AG41" s="23" t="s">
        <v>43</v>
      </c>
    </row>
    <row r="42" spans="1:65" s="23" customFormat="1" ht="18" customHeight="1">
      <c r="B42" s="293"/>
      <c r="C42" s="298" t="s">
        <v>23</v>
      </c>
      <c r="D42" s="298"/>
      <c r="E42" s="298"/>
      <c r="F42" s="298"/>
      <c r="G42" s="504">
        <f>'1)交付申請書'!G42</f>
        <v>0</v>
      </c>
      <c r="H42" s="505"/>
      <c r="I42" s="505"/>
      <c r="J42" s="505"/>
      <c r="K42" s="505"/>
      <c r="L42" s="505"/>
      <c r="M42" s="505"/>
      <c r="N42" s="505"/>
      <c r="O42" s="505"/>
      <c r="P42" s="506"/>
      <c r="R42" s="293"/>
      <c r="S42" s="298" t="s">
        <v>23</v>
      </c>
      <c r="T42" s="298"/>
      <c r="U42" s="298"/>
      <c r="V42" s="298"/>
      <c r="W42" s="504">
        <f>'1)交付申請書'!W42</f>
        <v>0</v>
      </c>
      <c r="X42" s="505"/>
      <c r="Y42" s="505"/>
      <c r="Z42" s="505"/>
      <c r="AA42" s="505"/>
      <c r="AB42" s="505"/>
      <c r="AC42" s="505"/>
      <c r="AD42" s="505"/>
      <c r="AE42" s="505"/>
      <c r="AF42" s="506"/>
      <c r="AG42" s="23" t="s">
        <v>43</v>
      </c>
    </row>
    <row r="43" spans="1:65" s="23" customFormat="1" ht="18" customHeight="1">
      <c r="B43" s="294"/>
      <c r="C43" s="298" t="s">
        <v>22</v>
      </c>
      <c r="D43" s="298"/>
      <c r="E43" s="298"/>
      <c r="F43" s="298"/>
      <c r="G43" s="504">
        <f>'1)交付申請書'!G43</f>
        <v>0</v>
      </c>
      <c r="H43" s="505"/>
      <c r="I43" s="505"/>
      <c r="J43" s="505"/>
      <c r="K43" s="505"/>
      <c r="L43" s="505"/>
      <c r="M43" s="505"/>
      <c r="N43" s="505"/>
      <c r="O43" s="505"/>
      <c r="P43" s="506"/>
      <c r="R43" s="294"/>
      <c r="S43" s="298" t="s">
        <v>22</v>
      </c>
      <c r="T43" s="298"/>
      <c r="U43" s="298"/>
      <c r="V43" s="298"/>
      <c r="W43" s="504">
        <f>'1)交付申請書'!W43</f>
        <v>0</v>
      </c>
      <c r="X43" s="505"/>
      <c r="Y43" s="505"/>
      <c r="Z43" s="505"/>
      <c r="AA43" s="505"/>
      <c r="AB43" s="505"/>
      <c r="AC43" s="505"/>
      <c r="AD43" s="505"/>
      <c r="AE43" s="505"/>
      <c r="AF43" s="506"/>
      <c r="AG43" s="23" t="s">
        <v>43</v>
      </c>
    </row>
    <row r="45" spans="1:65" ht="18" customHeight="1">
      <c r="A45" s="20" t="s">
        <v>407</v>
      </c>
      <c r="B45" s="15" t="s">
        <v>408</v>
      </c>
    </row>
    <row r="46" spans="1:65" ht="18" customHeight="1">
      <c r="A46" s="3">
        <f>X2</f>
        <v>0</v>
      </c>
      <c r="B46" s="124" t="str">
        <f>X3</f>
        <v>令和　年　月　日</v>
      </c>
    </row>
  </sheetData>
  <mergeCells count="41">
    <mergeCell ref="W40:AF40"/>
    <mergeCell ref="S41:V41"/>
    <mergeCell ref="W38:AF38"/>
    <mergeCell ref="W39:AF39"/>
    <mergeCell ref="O15:Q15"/>
    <mergeCell ref="D21:AE23"/>
    <mergeCell ref="D27:AE29"/>
    <mergeCell ref="D33:AE35"/>
    <mergeCell ref="L15:M15"/>
    <mergeCell ref="W43:AF43"/>
    <mergeCell ref="W41:AF41"/>
    <mergeCell ref="C42:F42"/>
    <mergeCell ref="G42:P42"/>
    <mergeCell ref="S42:V42"/>
    <mergeCell ref="W42:AF42"/>
    <mergeCell ref="B38:B43"/>
    <mergeCell ref="C38:F38"/>
    <mergeCell ref="G38:P38"/>
    <mergeCell ref="R38:R43"/>
    <mergeCell ref="S38:V38"/>
    <mergeCell ref="C39:F39"/>
    <mergeCell ref="G39:P39"/>
    <mergeCell ref="S39:V39"/>
    <mergeCell ref="C40:F40"/>
    <mergeCell ref="G40:P40"/>
    <mergeCell ref="S40:V40"/>
    <mergeCell ref="C43:F43"/>
    <mergeCell ref="G43:P43"/>
    <mergeCell ref="S43:V43"/>
    <mergeCell ref="C41:F41"/>
    <mergeCell ref="G41:P41"/>
    <mergeCell ref="X2:AF2"/>
    <mergeCell ref="X3:AF3"/>
    <mergeCell ref="X7:AD7"/>
    <mergeCell ref="V8:AF8"/>
    <mergeCell ref="V9:AF9"/>
    <mergeCell ref="O8:T8"/>
    <mergeCell ref="O9:T9"/>
    <mergeCell ref="O10:T10"/>
    <mergeCell ref="V10:AF10"/>
    <mergeCell ref="I12:AC12"/>
  </mergeCells>
  <phoneticPr fontId="5"/>
  <dataValidations count="1">
    <dataValidation imeMode="off" allowBlank="1" showInputMessage="1" showErrorMessage="1" sqref="F15 H15 O15 D15" xr:uid="{00000000-0002-0000-0700-000000000000}"/>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25</vt:i4>
      </vt:variant>
    </vt:vector>
  </HeadingPairs>
  <TitlesOfParts>
    <vt:vector size="44" baseType="lpstr">
      <vt:lpstr>様式一覧</vt:lpstr>
      <vt:lpstr>1)交付申請書</vt:lpstr>
      <vt:lpstr>1-1)所要額調書</vt:lpstr>
      <vt:lpstr>1-2)計画書</vt:lpstr>
      <vt:lpstr>1-3)誓約書</vt:lpstr>
      <vt:lpstr>債権者登録</vt:lpstr>
      <vt:lpstr>5)事前着手届</vt:lpstr>
      <vt:lpstr>連絡用宛名</vt:lpstr>
      <vt:lpstr>2)変更申請</vt:lpstr>
      <vt:lpstr>3)中止・廃止申請</vt:lpstr>
      <vt:lpstr>4)交付申請取下</vt:lpstr>
      <vt:lpstr>6)遅延報告</vt:lpstr>
      <vt:lpstr>7)繰越申請</vt:lpstr>
      <vt:lpstr>8)状況報告</vt:lpstr>
      <vt:lpstr>9)実績報告書</vt:lpstr>
      <vt:lpstr>9-1)精算額調書</vt:lpstr>
      <vt:lpstr>9-2)結果報告書</vt:lpstr>
      <vt:lpstr>10)請求書</vt:lpstr>
      <vt:lpstr>11)財産処分</vt:lpstr>
      <vt:lpstr>'1-1)所要額調書'!__xlnm.Print_Area</vt:lpstr>
      <vt:lpstr>'1-2)計画書'!__xlnm.Print_Area</vt:lpstr>
      <vt:lpstr>'9-1)精算額調書'!__xlnm.Print_Area</vt:lpstr>
      <vt:lpstr>'9-2)結果報告書'!__xlnm.Print_Area</vt:lpstr>
      <vt:lpstr>'1)交付申請書'!Print_Area</vt:lpstr>
      <vt:lpstr>'10)請求書'!Print_Area</vt:lpstr>
      <vt:lpstr>'11)財産処分'!Print_Area</vt:lpstr>
      <vt:lpstr>'1-1)所要額調書'!Print_Area</vt:lpstr>
      <vt:lpstr>'1-2)計画書'!Print_Area</vt:lpstr>
      <vt:lpstr>'1-3)誓約書'!Print_Area</vt:lpstr>
      <vt:lpstr>'2)変更申請'!Print_Area</vt:lpstr>
      <vt:lpstr>'3)中止・廃止申請'!Print_Area</vt:lpstr>
      <vt:lpstr>'4)交付申請取下'!Print_Area</vt:lpstr>
      <vt:lpstr>'5)事前着手届'!Print_Area</vt:lpstr>
      <vt:lpstr>'6)遅延報告'!Print_Area</vt:lpstr>
      <vt:lpstr>'7)繰越申請'!Print_Area</vt:lpstr>
      <vt:lpstr>'8)状況報告'!Print_Area</vt:lpstr>
      <vt:lpstr>'9)実績報告書'!Print_Area</vt:lpstr>
      <vt:lpstr>'9-1)精算額調書'!Print_Area</vt:lpstr>
      <vt:lpstr>'9-2)結果報告書'!Print_Area</vt:lpstr>
      <vt:lpstr>債権者登録!Print_Area</vt:lpstr>
      <vt:lpstr>様式一覧!Print_Area</vt:lpstr>
      <vt:lpstr>連絡用宛名!Print_Area</vt:lpstr>
      <vt:lpstr>完了予定日</vt:lpstr>
      <vt:lpstr>着手予定日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竹田　由美子</dc:creator>
  <cp:lastModifiedBy>立野　遼介</cp:lastModifiedBy>
  <cp:lastPrinted>2023-07-06T07:40:16Z</cp:lastPrinted>
  <dcterms:created xsi:type="dcterms:W3CDTF">2015-09-27T05:45:29Z</dcterms:created>
  <dcterms:modified xsi:type="dcterms:W3CDTF">2023-07-06T14:29:48Z</dcterms:modified>
</cp:coreProperties>
</file>