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showInkAnnotation="0" codeName="ThisWorkbook" defaultThemeVersion="124226"/>
  <xr:revisionPtr revIDLastSave="0" documentId="13_ncr:1_{EB199981-75CB-46FD-8DFC-881FA051620A}" xr6:coauthVersionLast="47" xr6:coauthVersionMax="47" xr10:uidLastSave="{00000000-0000-0000-0000-000000000000}"/>
  <workbookProtection workbookAlgorithmName="SHA-512" workbookHashValue="hmt9XaPA6i8pxv0KhgSCZ2JbUOk056FGsi2jPgPd+oL6FKBFYRwDCdbRxjIh7rNpYjS+AIro11nO8jgvJ5Aa4Q==" workbookSaltValue="F8DUVQUwQB8ugA8uaNTjuw==" workbookSpinCount="100000" lockStructure="1"/>
  <bookViews>
    <workbookView xWindow="-120" yWindow="-120" windowWidth="29040" windowHeight="15840" xr2:uid="{00000000-000D-0000-FFFF-FFFF00000000}"/>
  </bookViews>
  <sheets>
    <sheet name="注意事項" sheetId="21" r:id="rId1"/>
    <sheet name="1枚目" sheetId="22" r:id="rId2"/>
    <sheet name="2枚目" sheetId="11" r:id="rId3"/>
    <sheet name="3枚目" sheetId="17" r:id="rId4"/>
    <sheet name="4枚目" sheetId="18" r:id="rId5"/>
    <sheet name="5枚目" sheetId="19" r:id="rId6"/>
    <sheet name="現場掲示用 (記入例)" sheetId="24" state="hidden" r:id="rId7"/>
    <sheet name="注意事項 (現場掲示様式)" sheetId="23" r:id="rId8"/>
    <sheet name="現場掲示様式" sheetId="5" r:id="rId9"/>
    <sheet name="Code" sheetId="16" state="hidden" r:id="rId10"/>
  </sheets>
  <definedNames>
    <definedName name="_xlnm._FilterDatabase" localSheetId="9" hidden="1">Code!$Q$200:$U$6362</definedName>
    <definedName name="_xlnm._FilterDatabase" localSheetId="8" hidden="1">現場掲示様式!$DN$25:$DN$210</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8">現場掲示様式!$A$2:$DM$210</definedName>
    <definedName name="_xlnm.Print_Area" localSheetId="6">'現場掲示用 (記入例)'!$A$6:$DP$102</definedName>
    <definedName name="_xlnm.Print_Area" localSheetId="0">注意事項!$B$2:$X$105</definedName>
    <definedName name="_xlnm.Print_Area" localSheetId="7">'注意事項 (現場掲示様式)'!$B$2:$X$44</definedName>
    <definedName name="解体業許可">Code!$BO$11:$BO$57</definedName>
    <definedName name="機関コード" localSheetId="1">#REF!</definedName>
    <definedName name="機関コード" localSheetId="3">#REF!</definedName>
    <definedName name="機関コード" localSheetId="4">#REF!</definedName>
    <definedName name="機関コード" localSheetId="5">#REF!</definedName>
    <definedName name="機関コード" localSheetId="6">#REF!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1">#REF!</definedName>
    <definedName name="請負会社コード" localSheetId="3">#REF!</definedName>
    <definedName name="請負会社コード" localSheetId="4">#REF!</definedName>
    <definedName name="請負会社コード" localSheetId="5">#REF!</definedName>
    <definedName name="請負会社コード" localSheetId="6">#REF!</definedName>
    <definedName name="請負会社コード" localSheetId="7">#REF!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L56" i="16" l="1"/>
  <c r="CL55" i="16"/>
  <c r="CL54" i="16"/>
  <c r="CL53" i="16"/>
  <c r="CL52" i="16"/>
  <c r="CL51" i="16"/>
  <c r="CL50" i="16"/>
  <c r="CL49" i="16"/>
  <c r="CL48" i="16"/>
  <c r="CL47" i="16"/>
  <c r="CL46" i="16"/>
  <c r="CL45" i="16"/>
  <c r="CL44" i="16"/>
  <c r="CL43" i="16"/>
  <c r="CL42" i="16"/>
  <c r="CL41" i="16"/>
  <c r="CL40" i="16"/>
  <c r="CL39" i="16"/>
  <c r="CL38" i="16"/>
  <c r="CL37" i="16"/>
  <c r="CL36" i="16"/>
  <c r="CL35" i="16"/>
  <c r="CL34" i="16"/>
  <c r="CL33" i="16"/>
  <c r="CL32" i="16"/>
  <c r="CL31" i="16"/>
  <c r="CL30" i="16"/>
  <c r="CL29" i="16"/>
  <c r="CL28" i="16"/>
  <c r="CL27" i="16"/>
  <c r="CL26" i="16"/>
  <c r="CL25" i="16"/>
  <c r="CL24" i="16"/>
  <c r="CL23" i="16"/>
  <c r="CL22" i="16"/>
  <c r="CL21" i="16"/>
  <c r="CL20" i="16"/>
  <c r="CL19" i="16"/>
  <c r="CL18" i="16"/>
  <c r="CL17" i="16"/>
  <c r="CL16" i="16"/>
  <c r="CL15" i="16"/>
  <c r="CL14" i="16"/>
  <c r="CL13" i="16"/>
  <c r="CL12" i="16"/>
  <c r="AA56" i="16"/>
  <c r="AA55" i="16"/>
  <c r="AA54" i="16"/>
  <c r="Y54" i="16" s="1"/>
  <c r="AA53" i="16"/>
  <c r="Y53" i="16" s="1"/>
  <c r="AA52" i="16"/>
  <c r="Y52" i="16" s="1"/>
  <c r="AA51" i="16"/>
  <c r="Y51" i="16" s="1"/>
  <c r="AA50" i="16"/>
  <c r="Y50" i="16" s="1"/>
  <c r="AA49" i="16"/>
  <c r="Y49" i="16" s="1"/>
  <c r="AA48" i="16"/>
  <c r="Y48" i="16" s="1"/>
  <c r="AA47" i="16"/>
  <c r="Y47" i="16" s="1"/>
  <c r="AA46" i="16"/>
  <c r="Y46" i="16" s="1"/>
  <c r="AA45" i="16"/>
  <c r="Y45" i="16" s="1"/>
  <c r="AA44" i="16"/>
  <c r="Y44" i="16" s="1"/>
  <c r="AA43" i="16"/>
  <c r="Y43" i="16" s="1"/>
  <c r="AA42" i="16"/>
  <c r="Y42" i="16" s="1"/>
  <c r="AA41" i="16"/>
  <c r="Y41" i="16" s="1"/>
  <c r="AA40" i="16"/>
  <c r="Y40" i="16" s="1"/>
  <c r="AA39" i="16"/>
  <c r="Y39" i="16" s="1"/>
  <c r="AA38" i="16"/>
  <c r="Y38" i="16" s="1"/>
  <c r="AA37" i="16"/>
  <c r="Y37" i="16" s="1"/>
  <c r="AA36" i="16"/>
  <c r="Y36" i="16" s="1"/>
  <c r="AA35" i="16"/>
  <c r="Y35" i="16" s="1"/>
  <c r="AA34" i="16"/>
  <c r="Y34" i="16" s="1"/>
  <c r="AA33" i="16"/>
  <c r="Y33" i="16" s="1"/>
  <c r="AA32" i="16"/>
  <c r="Y32" i="16" s="1"/>
  <c r="AA31" i="16"/>
  <c r="Y31" i="16" s="1"/>
  <c r="AA30" i="16"/>
  <c r="Y30" i="16" s="1"/>
  <c r="AA29" i="16"/>
  <c r="Y29" i="16" s="1"/>
  <c r="AA28" i="16"/>
  <c r="Y28" i="16" s="1"/>
  <c r="AA27" i="16"/>
  <c r="Y27" i="16" s="1"/>
  <c r="AA26" i="16"/>
  <c r="Y26" i="16" s="1"/>
  <c r="AA25" i="16"/>
  <c r="Y25" i="16" s="1"/>
  <c r="AA24" i="16"/>
  <c r="AA23" i="16"/>
  <c r="AA22" i="16"/>
  <c r="Y22" i="16" s="1"/>
  <c r="AA21" i="16"/>
  <c r="AA20" i="16"/>
  <c r="AA19" i="16"/>
  <c r="Y19" i="16" s="1"/>
  <c r="AA18" i="16"/>
  <c r="AA17" i="16"/>
  <c r="Y17" i="16" s="1"/>
  <c r="AA16" i="16"/>
  <c r="Y16" i="16" s="1"/>
  <c r="AA15" i="16"/>
  <c r="Y15" i="16" s="1"/>
  <c r="AA14" i="16"/>
  <c r="Y14" i="16" s="1"/>
  <c r="AA13" i="16"/>
  <c r="Y13" i="16" s="1"/>
  <c r="AA12" i="16"/>
  <c r="Y12" i="16" s="1"/>
  <c r="Y57" i="16"/>
  <c r="Y56" i="16"/>
  <c r="Y55" i="16"/>
  <c r="Y24" i="16"/>
  <c r="Y23" i="16"/>
  <c r="Y21" i="16"/>
  <c r="Y20" i="16"/>
  <c r="Y18" i="16"/>
  <c r="Y11" i="16"/>
  <c r="O293" i="16" l="1"/>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O240" i="16"/>
  <c r="O239" i="16"/>
  <c r="O238" i="16"/>
  <c r="O237" i="16"/>
  <c r="O236" i="16"/>
  <c r="O235" i="16"/>
  <c r="O234" i="16"/>
  <c r="O233" i="16"/>
  <c r="O232" i="16"/>
  <c r="O231" i="16"/>
  <c r="O230" i="16"/>
  <c r="O229" i="16"/>
  <c r="O228" i="16"/>
  <c r="O225" i="16"/>
  <c r="O224" i="16"/>
  <c r="O221" i="16"/>
  <c r="O220" i="16"/>
  <c r="O219" i="16"/>
  <c r="O218" i="16"/>
  <c r="O217" i="16"/>
  <c r="O216" i="16"/>
  <c r="O215" i="16"/>
  <c r="O214" i="16"/>
  <c r="O213" i="16"/>
  <c r="O212" i="16"/>
  <c r="O211" i="16"/>
  <c r="O210" i="16"/>
  <c r="O209" i="16"/>
  <c r="O208" i="16"/>
  <c r="O207" i="16"/>
  <c r="O206" i="16"/>
  <c r="O205" i="16"/>
  <c r="O204" i="16"/>
  <c r="O201" i="16"/>
  <c r="CW199" i="22"/>
  <c r="CG209" i="5"/>
  <c r="CG208" i="5"/>
  <c r="CG207" i="5"/>
  <c r="CG206" i="5"/>
  <c r="CG205" i="5"/>
  <c r="CG204" i="5"/>
  <c r="CG203" i="5"/>
  <c r="CG202" i="5"/>
  <c r="CG201" i="5"/>
  <c r="CG200" i="5"/>
  <c r="CG199" i="5"/>
  <c r="CG198" i="5"/>
  <c r="CG197" i="5"/>
  <c r="CG196" i="5"/>
  <c r="CG195" i="5"/>
  <c r="CG194" i="5"/>
  <c r="CG193" i="5"/>
  <c r="CG192" i="5"/>
  <c r="CG191" i="5"/>
  <c r="CG190" i="5"/>
  <c r="CG189" i="5"/>
  <c r="CG188" i="5"/>
  <c r="CG187" i="5"/>
  <c r="CG186" i="5"/>
  <c r="CG185" i="5"/>
  <c r="CG184" i="5"/>
  <c r="CG183" i="5"/>
  <c r="CG182" i="5"/>
  <c r="CG181" i="5"/>
  <c r="CG180" i="5"/>
  <c r="CG179" i="5"/>
  <c r="CG178" i="5"/>
  <c r="CG177" i="5"/>
  <c r="CG176" i="5"/>
  <c r="CG175" i="5"/>
  <c r="CG174" i="5"/>
  <c r="CG173" i="5"/>
  <c r="CG172" i="5"/>
  <c r="CG171" i="5"/>
  <c r="CG170" i="5"/>
  <c r="CG169" i="5"/>
  <c r="CG168" i="5"/>
  <c r="CG167" i="5"/>
  <c r="CG166" i="5"/>
  <c r="CG165" i="5"/>
  <c r="CG164" i="5"/>
  <c r="CG163" i="5"/>
  <c r="CG162" i="5"/>
  <c r="CG161" i="5"/>
  <c r="CG160" i="5"/>
  <c r="CG159" i="5"/>
  <c r="CG158" i="5"/>
  <c r="CG157" i="5"/>
  <c r="CG156" i="5"/>
  <c r="CG155" i="5"/>
  <c r="CG153" i="5"/>
  <c r="CG152" i="5"/>
  <c r="CG151" i="5"/>
  <c r="CG150" i="5"/>
  <c r="DS276" i="19"/>
  <c r="DS275" i="19"/>
  <c r="DS274" i="19"/>
  <c r="DS273" i="19"/>
  <c r="DS272" i="19"/>
  <c r="DS271" i="19"/>
  <c r="DS270" i="19"/>
  <c r="DS269" i="19"/>
  <c r="DS268" i="19"/>
  <c r="DS267" i="19"/>
  <c r="DS266" i="19"/>
  <c r="DS265" i="19"/>
  <c r="DS264" i="19"/>
  <c r="DS263" i="19"/>
  <c r="DS276" i="18"/>
  <c r="DS275" i="18"/>
  <c r="DS274" i="18"/>
  <c r="DS273" i="18"/>
  <c r="DS272" i="18"/>
  <c r="DS271" i="18"/>
  <c r="DS270" i="18"/>
  <c r="DS269" i="18"/>
  <c r="DS268" i="18"/>
  <c r="DS267" i="18"/>
  <c r="DS266" i="18"/>
  <c r="DS265" i="18"/>
  <c r="DS264" i="18"/>
  <c r="DS263" i="18"/>
  <c r="DS134" i="19"/>
  <c r="DS133" i="19"/>
  <c r="DS132" i="19"/>
  <c r="DS131" i="19"/>
  <c r="DS130" i="19"/>
  <c r="DS129" i="19"/>
  <c r="DS128" i="19"/>
  <c r="DS127" i="19"/>
  <c r="DS126" i="19"/>
  <c r="DS125" i="19"/>
  <c r="DS124" i="19"/>
  <c r="DS123" i="19"/>
  <c r="DS122" i="19"/>
  <c r="DS121" i="19"/>
  <c r="DS134" i="18"/>
  <c r="DS133" i="18"/>
  <c r="DS132" i="18"/>
  <c r="DS131" i="18"/>
  <c r="DS130" i="18"/>
  <c r="DS129" i="18"/>
  <c r="DS128" i="18"/>
  <c r="DS127" i="18"/>
  <c r="DS126" i="18"/>
  <c r="DS125" i="18"/>
  <c r="DS124" i="18"/>
  <c r="DS123" i="18"/>
  <c r="DS122" i="18"/>
  <c r="DS121" i="18"/>
  <c r="DS276" i="17"/>
  <c r="DS275" i="17"/>
  <c r="DS274" i="17"/>
  <c r="DS273" i="17"/>
  <c r="DS272" i="17"/>
  <c r="DS271" i="17"/>
  <c r="DS270" i="17"/>
  <c r="DS269" i="17"/>
  <c r="DS268" i="17"/>
  <c r="DS267" i="17"/>
  <c r="DS266" i="17"/>
  <c r="DS265" i="17"/>
  <c r="DS264" i="17"/>
  <c r="DS263" i="17"/>
  <c r="DS134" i="17"/>
  <c r="DS133" i="17"/>
  <c r="DS132" i="17"/>
  <c r="DS131" i="17"/>
  <c r="DS130" i="17"/>
  <c r="DS129" i="17"/>
  <c r="DS128" i="17"/>
  <c r="DS127" i="17"/>
  <c r="DS126" i="17"/>
  <c r="DS125" i="17"/>
  <c r="DS124" i="17"/>
  <c r="DS123" i="17"/>
  <c r="DS122" i="17"/>
  <c r="DS121" i="17"/>
  <c r="DS276" i="11"/>
  <c r="DS275" i="11"/>
  <c r="DS274" i="11"/>
  <c r="DS273" i="11"/>
  <c r="DS272" i="11"/>
  <c r="DS271" i="11"/>
  <c r="DS270" i="11"/>
  <c r="DS269" i="11"/>
  <c r="DS268" i="11"/>
  <c r="DS267" i="11"/>
  <c r="DS266" i="11"/>
  <c r="DS265" i="11"/>
  <c r="DS264" i="11"/>
  <c r="DS263" i="11"/>
  <c r="DS134" i="11"/>
  <c r="DS133" i="11"/>
  <c r="DT134" i="11" s="1"/>
  <c r="DS132" i="11"/>
  <c r="DS131" i="11"/>
  <c r="DS130" i="11"/>
  <c r="DS129" i="11"/>
  <c r="DS128" i="11"/>
  <c r="DT128" i="11" s="1"/>
  <c r="DS127" i="11"/>
  <c r="DS126" i="11"/>
  <c r="DS125" i="11"/>
  <c r="DS124" i="11"/>
  <c r="DS123" i="11"/>
  <c r="DT124" i="11" s="1"/>
  <c r="DS122" i="11"/>
  <c r="DT122" i="11" s="1"/>
  <c r="DT126" i="11"/>
  <c r="DT130" i="11"/>
  <c r="DT132" i="11"/>
  <c r="DT123" i="11"/>
  <c r="DT125" i="11"/>
  <c r="DT127" i="11"/>
  <c r="DT129" i="11"/>
  <c r="DT131" i="11"/>
  <c r="DU121" i="11"/>
  <c r="DX133" i="11"/>
  <c r="DS121" i="11"/>
  <c r="DS327" i="22"/>
  <c r="DS326" i="22"/>
  <c r="DS325" i="22"/>
  <c r="DS324" i="22"/>
  <c r="DS323" i="22"/>
  <c r="DS322" i="22"/>
  <c r="DS321" i="22"/>
  <c r="DS320" i="22"/>
  <c r="DS319" i="22"/>
  <c r="DS318" i="22"/>
  <c r="DS317" i="22"/>
  <c r="DS316" i="22"/>
  <c r="DS158" i="22"/>
  <c r="DS157" i="22"/>
  <c r="DS156" i="22"/>
  <c r="DS155" i="22"/>
  <c r="DS154" i="22"/>
  <c r="DS153" i="22"/>
  <c r="DS152" i="22"/>
  <c r="DS151" i="22"/>
  <c r="DS150" i="22"/>
  <c r="DS149" i="22"/>
  <c r="DS148" i="22"/>
  <c r="DS147" i="22"/>
  <c r="BD112" i="5" l="1"/>
  <c r="P110" i="5"/>
  <c r="DQ209" i="5"/>
  <c r="DQ208" i="5"/>
  <c r="DQ207" i="5"/>
  <c r="DQ206" i="5"/>
  <c r="DQ205" i="5"/>
  <c r="DQ204" i="5"/>
  <c r="DQ203" i="5"/>
  <c r="DQ202" i="5"/>
  <c r="DQ201" i="5"/>
  <c r="DQ200" i="5"/>
  <c r="DQ199" i="5"/>
  <c r="DQ198" i="5"/>
  <c r="DQ197" i="5"/>
  <c r="DQ196" i="5"/>
  <c r="DQ195" i="5"/>
  <c r="DQ194" i="5"/>
  <c r="DQ193" i="5"/>
  <c r="DQ192" i="5"/>
  <c r="DQ191" i="5"/>
  <c r="DQ190" i="5"/>
  <c r="DQ189" i="5"/>
  <c r="DQ188" i="5"/>
  <c r="DQ187" i="5"/>
  <c r="DQ186" i="5"/>
  <c r="DQ185" i="5"/>
  <c r="DQ184" i="5"/>
  <c r="DQ183" i="5"/>
  <c r="DQ182" i="5"/>
  <c r="DQ181" i="5"/>
  <c r="DQ180" i="5"/>
  <c r="DQ179" i="5"/>
  <c r="DQ178" i="5"/>
  <c r="DQ177" i="5"/>
  <c r="DQ176" i="5"/>
  <c r="DQ175" i="5"/>
  <c r="DQ174" i="5"/>
  <c r="DQ173" i="5"/>
  <c r="DQ172" i="5"/>
  <c r="DQ171" i="5"/>
  <c r="DQ170" i="5"/>
  <c r="DQ169" i="5"/>
  <c r="DQ168" i="5"/>
  <c r="DQ167" i="5"/>
  <c r="DQ166" i="5"/>
  <c r="DQ165" i="5"/>
  <c r="DQ164" i="5"/>
  <c r="DQ163" i="5"/>
  <c r="DQ162" i="5"/>
  <c r="DQ161" i="5"/>
  <c r="DQ160" i="5"/>
  <c r="DQ159" i="5"/>
  <c r="DQ158" i="5"/>
  <c r="DQ157" i="5"/>
  <c r="DQ156" i="5"/>
  <c r="DQ155" i="5"/>
  <c r="DQ154" i="5"/>
  <c r="CG154" i="5" s="1"/>
  <c r="DQ153" i="5"/>
  <c r="DQ152" i="5"/>
  <c r="DQ151" i="5"/>
  <c r="DQ150" i="5"/>
  <c r="DQ149" i="5"/>
  <c r="CG149" i="5" s="1"/>
  <c r="DQ148" i="5"/>
  <c r="CG148" i="5" s="1"/>
  <c r="DQ147" i="5"/>
  <c r="CG147" i="5" s="1"/>
  <c r="DQ146" i="5"/>
  <c r="CG146" i="5" s="1"/>
  <c r="DQ145" i="5"/>
  <c r="CG145" i="5" s="1"/>
  <c r="DQ144" i="5"/>
  <c r="CG144" i="5" s="1"/>
  <c r="DQ143" i="5"/>
  <c r="CG143" i="5" s="1"/>
  <c r="DQ142" i="5"/>
  <c r="CG142" i="5" s="1"/>
  <c r="DQ141" i="5"/>
  <c r="CG141" i="5" s="1"/>
  <c r="DQ140" i="5"/>
  <c r="CG140" i="5" s="1"/>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M226" i="16"/>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DG79" i="5" s="1"/>
  <c r="AG78" i="5"/>
  <c r="DG78" i="5" s="1"/>
  <c r="AG77" i="5"/>
  <c r="AG76" i="5"/>
  <c r="AG75" i="5"/>
  <c r="DG75" i="5" s="1"/>
  <c r="AG74" i="5"/>
  <c r="DG74" i="5" s="1"/>
  <c r="AG73" i="5"/>
  <c r="DG73" i="5" s="1"/>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DG68" i="5" s="1"/>
  <c r="AG67" i="5"/>
  <c r="DG67" i="5" s="1"/>
  <c r="AG66" i="5"/>
  <c r="DG66" i="5" s="1"/>
  <c r="AG65" i="5"/>
  <c r="DG65" i="5" s="1"/>
  <c r="AG64" i="5"/>
  <c r="DG64" i="5" s="1"/>
  <c r="AG63" i="5"/>
  <c r="AG62" i="5"/>
  <c r="DG62" i="5" s="1"/>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DG57" i="5" s="1"/>
  <c r="AG56" i="5"/>
  <c r="DG56" i="5" s="1"/>
  <c r="AG55" i="5"/>
  <c r="DG55" i="5" s="1"/>
  <c r="AG54" i="5"/>
  <c r="DG54" i="5" s="1"/>
  <c r="AG53" i="5"/>
  <c r="DG53" i="5" s="1"/>
  <c r="AG52" i="5"/>
  <c r="AG51" i="5"/>
  <c r="DG51" i="5" s="1"/>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DG46" i="5" s="1"/>
  <c r="AG45" i="5"/>
  <c r="AG44" i="5"/>
  <c r="DG44" i="5" s="1"/>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DG32" i="5" s="1"/>
  <c r="AG31" i="5"/>
  <c r="AG30" i="5"/>
  <c r="AG29" i="5"/>
  <c r="AG28" i="5"/>
  <c r="DG28" i="5" s="1"/>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Z11" i="16"/>
  <c r="K11" i="16"/>
  <c r="DG52" i="5" l="1"/>
  <c r="DG63" i="5"/>
  <c r="DG72" i="5"/>
  <c r="DG30" i="5"/>
  <c r="DG76" i="5"/>
  <c r="DG31" i="5"/>
  <c r="DG77" i="5"/>
  <c r="DG29" i="5"/>
  <c r="DG34" i="5"/>
  <c r="DG39" i="5"/>
  <c r="DG35" i="5"/>
  <c r="DG40" i="5"/>
  <c r="DG33" i="5"/>
  <c r="DG41" i="5"/>
  <c r="DG42" i="5"/>
  <c r="DG43" i="5"/>
  <c r="DG45" i="5"/>
  <c r="DG50" i="5"/>
  <c r="DG61" i="5"/>
  <c r="DG70" i="5"/>
  <c r="DG71" i="5"/>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J132" i="16" s="1"/>
  <c r="AI57" i="16"/>
  <c r="AK57" i="16" s="1"/>
  <c r="AI168" i="16"/>
  <c r="AK168" i="16" s="1"/>
  <c r="AI34" i="16"/>
  <c r="AJ34" i="16" s="1"/>
  <c r="AI62" i="16"/>
  <c r="AK62" i="16" s="1"/>
  <c r="AI35" i="16"/>
  <c r="AK35" i="16" s="1"/>
  <c r="AI108" i="16"/>
  <c r="AK108" i="16" s="1"/>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J114" i="16" s="1"/>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E21" i="16"/>
  <c r="AF21" i="16"/>
  <c r="AF14" i="16"/>
  <c r="AE14"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109" i="16"/>
  <c r="AE22" i="16"/>
  <c r="AF22"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F16" i="16"/>
  <c r="AE16" i="16"/>
  <c r="AF15" i="16"/>
  <c r="AE15"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O57" i="5"/>
  <c r="DN57" i="5"/>
  <c r="DO56" i="5"/>
  <c r="DN56" i="5"/>
  <c r="DO55" i="5"/>
  <c r="DN55" i="5"/>
  <c r="DN54" i="5"/>
  <c r="DO54" i="5"/>
  <c r="DO53" i="5"/>
  <c r="DN53" i="5"/>
  <c r="DN52" i="5"/>
  <c r="DO52" i="5"/>
  <c r="DN51" i="5"/>
  <c r="DO51" i="5"/>
  <c r="DO50" i="5"/>
  <c r="DN50" i="5"/>
  <c r="DO49" i="5"/>
  <c r="V58" i="5"/>
  <c r="AG47" i="5"/>
  <c r="DN46" i="5"/>
  <c r="DO46" i="5"/>
  <c r="DO45" i="5"/>
  <c r="DN45" i="5"/>
  <c r="DO44" i="5"/>
  <c r="DN44" i="5"/>
  <c r="DO43" i="5"/>
  <c r="DN43" i="5"/>
  <c r="DN42" i="5"/>
  <c r="DO42" i="5"/>
  <c r="DN41" i="5"/>
  <c r="DO41" i="5"/>
  <c r="DO40" i="5"/>
  <c r="DN40" i="5"/>
  <c r="DO39" i="5"/>
  <c r="DN39" i="5"/>
  <c r="DO38" i="5"/>
  <c r="V47" i="5"/>
  <c r="AG36" i="5"/>
  <c r="DO32" i="5"/>
  <c r="DN29" i="5"/>
  <c r="DO27" i="5"/>
  <c r="DN28" i="5"/>
  <c r="DN30" i="5"/>
  <c r="DN34" i="5"/>
  <c r="DN33" i="5"/>
  <c r="DN35" i="5"/>
  <c r="V36" i="5"/>
  <c r="CP11" i="16"/>
  <c r="AY11" i="16"/>
  <c r="O11" i="16"/>
  <c r="M11" i="16"/>
  <c r="N11" i="16"/>
  <c r="L11" i="16"/>
  <c r="AK164" i="16" l="1"/>
  <c r="AJ25" i="16"/>
  <c r="AK128" i="16"/>
  <c r="AK132" i="16"/>
  <c r="AU77" i="16"/>
  <c r="AK136" i="16"/>
  <c r="AJ57" i="16"/>
  <c r="AK99" i="16"/>
  <c r="AJ131" i="16"/>
  <c r="AJ61" i="16"/>
  <c r="AK86" i="16"/>
  <c r="AJ171" i="16"/>
  <c r="AJ111" i="16"/>
  <c r="AT30" i="16"/>
  <c r="AK114" i="16"/>
  <c r="AK58" i="16"/>
  <c r="AK71" i="16"/>
  <c r="AJ110" i="16"/>
  <c r="AT179" i="16"/>
  <c r="AJ68" i="16"/>
  <c r="DG47" i="5"/>
  <c r="AJ145" i="16"/>
  <c r="AJ51" i="16"/>
  <c r="AJ42" i="16"/>
  <c r="AK85" i="16"/>
  <c r="AK16" i="16"/>
  <c r="AJ119" i="16"/>
  <c r="AK95" i="16"/>
  <c r="DG36" i="5"/>
  <c r="AJ108" i="16"/>
  <c r="AJ101" i="16"/>
  <c r="AT148" i="16"/>
  <c r="AK151" i="16"/>
  <c r="DG58" i="5"/>
  <c r="AJ178" i="16"/>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AT50" i="16"/>
  <c r="AU67" i="16"/>
  <c r="AT162" i="16"/>
  <c r="AT186" i="16"/>
  <c r="AU42" i="16"/>
  <c r="AU102" i="16"/>
  <c r="AU82" i="16"/>
  <c r="AU94" i="16"/>
  <c r="AU69" i="16"/>
  <c r="AT95" i="16"/>
  <c r="AU70" i="16"/>
  <c r="AU62" i="16"/>
  <c r="AU187" i="16"/>
  <c r="AU150" i="16"/>
  <c r="AU178" i="16"/>
  <c r="AT174" i="16"/>
  <c r="AT91" i="16"/>
  <c r="AU23" i="16"/>
  <c r="AT88" i="16"/>
  <c r="AU44" i="16"/>
  <c r="AT19" i="16"/>
  <c r="AT167" i="16"/>
  <c r="AT108" i="16"/>
  <c r="AT152" i="16"/>
  <c r="AT128" i="16"/>
  <c r="AU112" i="16"/>
  <c r="AT136" i="16"/>
  <c r="AT87" i="16"/>
  <c r="AT141" i="16"/>
  <c r="AT24" i="16"/>
  <c r="AT156" i="16"/>
  <c r="AT140" i="16"/>
  <c r="AT144" i="16"/>
  <c r="AT115" i="16"/>
  <c r="AU78" i="16"/>
  <c r="AU159" i="16"/>
  <c r="AU43" i="16"/>
  <c r="AU64" i="16"/>
  <c r="AT130" i="16"/>
  <c r="AT35" i="16"/>
  <c r="AU189" i="16"/>
  <c r="AU12" i="16"/>
  <c r="AU114" i="16"/>
  <c r="AT14" i="16"/>
  <c r="AT21" i="16"/>
  <c r="CP90" i="16"/>
  <c r="CP92" i="16"/>
  <c r="CQ88" i="16"/>
  <c r="CQ96" i="16"/>
  <c r="CQ115" i="16"/>
  <c r="CQ103" i="16"/>
  <c r="CP114" i="16"/>
  <c r="CP127" i="16"/>
  <c r="CQ107" i="16"/>
  <c r="CQ89" i="16"/>
  <c r="CP91" i="16"/>
  <c r="CP121" i="16"/>
  <c r="CQ118" i="16"/>
  <c r="CP88" i="16"/>
  <c r="CP97" i="16"/>
  <c r="CP116" i="16"/>
  <c r="CP108" i="16"/>
  <c r="CQ104" i="16"/>
  <c r="CP95" i="16"/>
  <c r="CP117" i="16"/>
  <c r="CQ111" i="16"/>
  <c r="CP122" i="16"/>
  <c r="CP120" i="16"/>
  <c r="CP89" i="16"/>
  <c r="CQ108" i="16"/>
  <c r="CQ113" i="16"/>
  <c r="CP99" i="16"/>
  <c r="CQ119" i="16"/>
  <c r="CP101" i="16"/>
  <c r="CQ110" i="16"/>
  <c r="CQ100" i="16"/>
  <c r="CQ97" i="16"/>
  <c r="CP128" i="16"/>
  <c r="CP118" i="16"/>
  <c r="CP110" i="16"/>
  <c r="CQ91" i="16"/>
  <c r="CQ114" i="16"/>
  <c r="CQ106" i="16"/>
  <c r="CQ109" i="16"/>
  <c r="CQ123" i="16"/>
  <c r="CP102" i="16"/>
  <c r="CP107" i="16"/>
  <c r="CP109" i="16"/>
  <c r="CQ102" i="16"/>
  <c r="CQ122" i="16"/>
  <c r="CP113" i="16"/>
  <c r="CP115" i="16"/>
  <c r="CP96" i="16"/>
  <c r="CP103" i="16"/>
  <c r="CQ112" i="16"/>
  <c r="CP126" i="16"/>
  <c r="CP124" i="16"/>
  <c r="CP111" i="16"/>
  <c r="CP105" i="16"/>
  <c r="CQ105" i="16"/>
  <c r="CP125" i="16"/>
  <c r="CQ126" i="16"/>
  <c r="CP106" i="16"/>
  <c r="CQ117" i="16"/>
  <c r="CQ124" i="16"/>
  <c r="CQ94" i="16"/>
  <c r="CQ125" i="16"/>
  <c r="CQ120" i="16"/>
  <c r="CQ127" i="16"/>
  <c r="CP119" i="16"/>
  <c r="CP94" i="16"/>
  <c r="CQ90" i="16"/>
  <c r="CQ101" i="16"/>
  <c r="CQ121" i="16"/>
  <c r="CQ128" i="16"/>
  <c r="CQ92" i="16"/>
  <c r="CP112" i="16"/>
  <c r="CQ95" i="16"/>
  <c r="CQ93" i="16"/>
  <c r="CP93" i="16"/>
  <c r="CP100" i="16"/>
  <c r="CP123" i="16"/>
  <c r="CQ99" i="16"/>
  <c r="CP104" i="16"/>
  <c r="CP98" i="16"/>
  <c r="CQ98"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CQ129" i="16"/>
  <c r="CP129" i="16"/>
  <c r="CP82" i="16"/>
  <c r="CP76" i="16"/>
  <c r="CP73" i="16"/>
  <c r="CP74" i="16"/>
  <c r="CP72" i="16"/>
  <c r="CQ83" i="16"/>
  <c r="CQ73" i="16"/>
  <c r="CQ85" i="16"/>
  <c r="CQ87" i="16"/>
  <c r="CP85" i="16"/>
  <c r="CQ80" i="16"/>
  <c r="CP78" i="16"/>
  <c r="CQ75" i="16"/>
  <c r="CP84" i="16"/>
  <c r="CQ78" i="16"/>
  <c r="CP79" i="16"/>
  <c r="CP87" i="16"/>
  <c r="CP80" i="16"/>
  <c r="CQ84" i="16"/>
  <c r="CP75" i="16"/>
  <c r="CQ81" i="16"/>
  <c r="CQ82" i="16"/>
  <c r="CQ86" i="16"/>
  <c r="CQ76" i="16"/>
  <c r="CP77" i="16"/>
  <c r="CQ72" i="16"/>
  <c r="CQ74" i="16"/>
  <c r="CQ77" i="16"/>
  <c r="CP86" i="16"/>
  <c r="CP83" i="16"/>
  <c r="CQ79" i="16"/>
  <c r="CP81" i="16"/>
  <c r="CQ49" i="16"/>
  <c r="CP20" i="16"/>
  <c r="CQ54" i="16"/>
  <c r="CQ58" i="16"/>
  <c r="CP64" i="16"/>
  <c r="CQ62" i="16"/>
  <c r="CQ22" i="16"/>
  <c r="CQ27" i="16"/>
  <c r="CP38" i="16"/>
  <c r="CP26" i="16"/>
  <c r="CP34" i="16"/>
  <c r="CQ29" i="16"/>
  <c r="CP47" i="16"/>
  <c r="CP25" i="16"/>
  <c r="CQ47" i="16"/>
  <c r="CQ17" i="16"/>
  <c r="CQ23" i="16"/>
  <c r="CQ64" i="16"/>
  <c r="CP21" i="16"/>
  <c r="CP39" i="16"/>
  <c r="CP51" i="16"/>
  <c r="CQ61" i="16"/>
  <c r="CQ66" i="16"/>
  <c r="CQ55" i="16"/>
  <c r="CQ51" i="16"/>
  <c r="CP48" i="16"/>
  <c r="CP67" i="16"/>
  <c r="CP57" i="16"/>
  <c r="CQ50" i="16"/>
  <c r="CP32" i="16"/>
  <c r="CP54" i="16"/>
  <c r="CP13" i="16"/>
  <c r="CQ53" i="16"/>
  <c r="CQ20" i="16"/>
  <c r="CP71" i="16"/>
  <c r="CQ28" i="16"/>
  <c r="CQ38" i="16"/>
  <c r="CQ18" i="16"/>
  <c r="CQ70" i="16"/>
  <c r="CQ16" i="16"/>
  <c r="CQ36" i="16"/>
  <c r="CQ19" i="16"/>
  <c r="CP62" i="16"/>
  <c r="CQ60" i="16"/>
  <c r="CQ34" i="16"/>
  <c r="CP58" i="16"/>
  <c r="CP41" i="16"/>
  <c r="CQ35" i="16"/>
  <c r="CP33" i="16"/>
  <c r="CQ48" i="16"/>
  <c r="CQ14" i="16"/>
  <c r="CP35" i="16"/>
  <c r="CQ46" i="16"/>
  <c r="CP22" i="16"/>
  <c r="CQ69" i="16"/>
  <c r="CQ39" i="16"/>
  <c r="CP14" i="16"/>
  <c r="CP18" i="16"/>
  <c r="CP68" i="16"/>
  <c r="CQ41" i="16"/>
  <c r="CQ33" i="16"/>
  <c r="CP69" i="16"/>
  <c r="CQ43" i="16"/>
  <c r="CP52" i="16"/>
  <c r="CQ13" i="16"/>
  <c r="CQ52" i="16"/>
  <c r="CP55" i="16"/>
  <c r="CP17" i="16"/>
  <c r="CP61" i="16"/>
  <c r="CP24" i="16"/>
  <c r="CP27" i="16"/>
  <c r="CQ25" i="16"/>
  <c r="CP16" i="16"/>
  <c r="CP60" i="16"/>
  <c r="CP42" i="16"/>
  <c r="CP59" i="16"/>
  <c r="CQ63" i="16"/>
  <c r="CP15" i="16"/>
  <c r="CQ67" i="16"/>
  <c r="CQ57" i="16"/>
  <c r="CP70" i="16"/>
  <c r="CP28" i="16"/>
  <c r="CP53" i="16"/>
  <c r="CP44" i="16"/>
  <c r="CQ68" i="16"/>
  <c r="CQ65" i="16"/>
  <c r="CP40" i="16"/>
  <c r="CP65" i="16"/>
  <c r="CP50" i="16"/>
  <c r="CP37" i="16"/>
  <c r="CP12" i="16"/>
  <c r="CQ31" i="16"/>
  <c r="CQ42" i="16"/>
  <c r="CP30" i="16"/>
  <c r="CQ45" i="16"/>
  <c r="CP36" i="16"/>
  <c r="CP46" i="16"/>
  <c r="CQ71" i="16"/>
  <c r="CQ40" i="16"/>
  <c r="CP29" i="16"/>
  <c r="CQ59" i="16"/>
  <c r="CP56" i="16"/>
  <c r="CQ26" i="16"/>
  <c r="CP23" i="16"/>
  <c r="CQ15" i="16"/>
  <c r="CP45" i="16"/>
  <c r="CP49" i="16"/>
  <c r="CP19" i="16"/>
  <c r="CQ44" i="16"/>
  <c r="CP63" i="16"/>
  <c r="CQ56" i="16"/>
  <c r="CP43" i="16"/>
  <c r="CQ30" i="16"/>
  <c r="CQ37" i="16"/>
  <c r="CP31" i="16"/>
  <c r="CQ32" i="16"/>
  <c r="CQ24" i="16"/>
  <c r="CQ12" i="16"/>
  <c r="CQ21" i="16"/>
  <c r="CP66" i="16"/>
  <c r="K32" i="16"/>
  <c r="L29" i="16"/>
  <c r="O36" i="16"/>
  <c r="O12" i="16"/>
  <c r="L15" i="16"/>
  <c r="O21" i="16"/>
  <c r="O24" i="16"/>
  <c r="N50" i="16"/>
  <c r="N32" i="16"/>
  <c r="M36" i="16"/>
  <c r="M15" i="16"/>
  <c r="O45" i="16"/>
  <c r="L35" i="16"/>
  <c r="L48" i="16"/>
  <c r="O54" i="16"/>
  <c r="N28" i="16"/>
  <c r="K17" i="16"/>
  <c r="K33" i="16"/>
  <c r="N43" i="16"/>
  <c r="N23" i="16"/>
  <c r="K44" i="16"/>
  <c r="M53" i="16"/>
  <c r="K50" i="16"/>
  <c r="L44" i="16"/>
  <c r="N40" i="16"/>
  <c r="O47" i="16"/>
  <c r="M40" i="16"/>
  <c r="K27" i="16"/>
  <c r="O43" i="16"/>
  <c r="M51" i="16"/>
  <c r="M54" i="16"/>
  <c r="AY13" i="16"/>
  <c r="O39" i="16"/>
  <c r="N36" i="16"/>
  <c r="K57" i="16"/>
  <c r="L46" i="16"/>
  <c r="L43" i="16"/>
  <c r="K55" i="16"/>
  <c r="K51" i="16"/>
  <c r="K53" i="16"/>
  <c r="L30" i="16"/>
  <c r="O50" i="16"/>
  <c r="M18" i="16"/>
  <c r="O25" i="16"/>
  <c r="O22" i="16"/>
  <c r="N35" i="16"/>
  <c r="O38" i="16"/>
  <c r="M22" i="16"/>
  <c r="O15" i="16"/>
  <c r="L12" i="16"/>
  <c r="L49" i="16"/>
  <c r="K15" i="16"/>
  <c r="K23" i="16"/>
  <c r="L57" i="16"/>
  <c r="K52" i="16"/>
  <c r="K47" i="16"/>
  <c r="K56" i="16"/>
  <c r="L54" i="16"/>
  <c r="O48" i="16"/>
  <c r="L37" i="16"/>
  <c r="N57" i="16"/>
  <c r="M13" i="16"/>
  <c r="O23" i="16"/>
  <c r="K34" i="16"/>
  <c r="M21" i="16"/>
  <c r="N34" i="16"/>
  <c r="M50" i="16"/>
  <c r="O46" i="16"/>
  <c r="N18" i="16"/>
  <c r="M29" i="16"/>
  <c r="K37" i="16"/>
  <c r="L26" i="16"/>
  <c r="M45" i="16"/>
  <c r="M19" i="16"/>
  <c r="L38" i="16"/>
  <c r="K26" i="16"/>
  <c r="K38" i="16"/>
  <c r="M46" i="16"/>
  <c r="M57" i="16"/>
  <c r="O44" i="16"/>
  <c r="L34" i="16"/>
  <c r="L40" i="16"/>
  <c r="M49" i="16"/>
  <c r="M37" i="16"/>
  <c r="L20" i="16"/>
  <c r="K29" i="16"/>
  <c r="M38" i="16"/>
  <c r="K25" i="16"/>
  <c r="AZ13" i="16"/>
  <c r="N49" i="16"/>
  <c r="N27" i="16"/>
  <c r="L25" i="16"/>
  <c r="L28" i="16"/>
  <c r="M56" i="16"/>
  <c r="O13" i="16"/>
  <c r="O28" i="16"/>
  <c r="L55" i="16"/>
  <c r="M34" i="16"/>
  <c r="L19" i="16"/>
  <c r="M41" i="16"/>
  <c r="L50" i="16"/>
  <c r="K48" i="16"/>
  <c r="L41" i="16"/>
  <c r="M12" i="16"/>
  <c r="K24" i="16"/>
  <c r="N52" i="16"/>
  <c r="L39" i="16"/>
  <c r="M44" i="16"/>
  <c r="K45" i="16"/>
  <c r="M42" i="16"/>
  <c r="M16" i="16"/>
  <c r="N55" i="16"/>
  <c r="N30" i="16"/>
  <c r="M31" i="16"/>
  <c r="O32" i="16"/>
  <c r="M24" i="16"/>
  <c r="L27" i="16"/>
  <c r="N26" i="16"/>
  <c r="M39" i="16"/>
  <c r="AZ12" i="16"/>
  <c r="N41" i="16"/>
  <c r="N20" i="16"/>
  <c r="N46" i="16"/>
  <c r="K42" i="16"/>
  <c r="K19" i="16"/>
  <c r="K31" i="16"/>
  <c r="N16" i="16"/>
  <c r="O42" i="16"/>
  <c r="L53" i="16"/>
  <c r="K21" i="16"/>
  <c r="O14" i="16"/>
  <c r="O35" i="16"/>
  <c r="K54" i="16"/>
  <c r="L47" i="16"/>
  <c r="K30" i="16"/>
  <c r="K39" i="16"/>
  <c r="M48" i="16"/>
  <c r="O52" i="16"/>
  <c r="N21" i="16"/>
  <c r="O55" i="16"/>
  <c r="M43" i="16"/>
  <c r="K14" i="16"/>
  <c r="O17" i="16"/>
  <c r="O16" i="16"/>
  <c r="N17" i="16"/>
  <c r="O29" i="16"/>
  <c r="K20" i="16"/>
  <c r="N13" i="16"/>
  <c r="M28" i="16"/>
  <c r="N25" i="16"/>
  <c r="N22" i="16"/>
  <c r="L32" i="16"/>
  <c r="K16" i="16"/>
  <c r="N39" i="16"/>
  <c r="O40" i="16"/>
  <c r="L42" i="16"/>
  <c r="O37" i="16"/>
  <c r="L31" i="16"/>
  <c r="L51" i="16"/>
  <c r="N53" i="16"/>
  <c r="O27" i="16"/>
  <c r="N19" i="16"/>
  <c r="L56" i="16"/>
  <c r="L16" i="16"/>
  <c r="M27" i="16"/>
  <c r="N44" i="16"/>
  <c r="M17" i="16"/>
  <c r="N45" i="16"/>
  <c r="K18" i="16"/>
  <c r="M55" i="16"/>
  <c r="M33" i="16"/>
  <c r="O49" i="16"/>
  <c r="K46" i="16"/>
  <c r="N47" i="16"/>
  <c r="O51" i="16"/>
  <c r="M26" i="16"/>
  <c r="L22" i="16"/>
  <c r="M25" i="16"/>
  <c r="M32" i="16"/>
  <c r="M23" i="16"/>
  <c r="L13" i="16"/>
  <c r="O53" i="16"/>
  <c r="L33" i="16"/>
  <c r="K28" i="16"/>
  <c r="N54" i="16"/>
  <c r="L24" i="16"/>
  <c r="O57" i="16"/>
  <c r="M30" i="16"/>
  <c r="K49" i="16"/>
  <c r="O31" i="16"/>
  <c r="N12" i="16"/>
  <c r="N37" i="16"/>
  <c r="O26" i="16"/>
  <c r="O18" i="16"/>
  <c r="K35" i="16"/>
  <c r="L21" i="16"/>
  <c r="O33" i="16"/>
  <c r="M47" i="16"/>
  <c r="N38" i="16"/>
  <c r="O34" i="16"/>
  <c r="L18" i="16"/>
  <c r="L17" i="16"/>
  <c r="L36" i="16"/>
  <c r="N15" i="16"/>
  <c r="L23" i="16"/>
  <c r="L45" i="16"/>
  <c r="M35" i="16"/>
  <c r="N31" i="16"/>
  <c r="K22" i="16"/>
  <c r="K12" i="16"/>
  <c r="O30" i="16"/>
  <c r="M14" i="16"/>
  <c r="N56" i="16"/>
  <c r="N33" i="16"/>
  <c r="M52" i="16"/>
  <c r="L52" i="16"/>
  <c r="K40" i="16"/>
  <c r="K41" i="16"/>
  <c r="AY12" i="16"/>
  <c r="L14" i="16"/>
  <c r="O41" i="16"/>
  <c r="N48" i="16"/>
  <c r="K36" i="16"/>
  <c r="M20" i="16"/>
  <c r="O20" i="16"/>
  <c r="N51" i="16"/>
  <c r="O56" i="16"/>
  <c r="K43" i="16"/>
  <c r="N42" i="16"/>
  <c r="O19" i="16"/>
  <c r="N24" i="16"/>
  <c r="K13" i="16"/>
  <c r="N14" i="16"/>
  <c r="N29"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Z14" i="16"/>
  <c r="AY14" i="16"/>
  <c r="DF35" i="24" l="1"/>
  <c r="DA75" i="24"/>
  <c r="S115" i="16"/>
  <c r="S189" i="16"/>
  <c r="S175" i="16"/>
  <c r="S177" i="16"/>
  <c r="S105" i="16"/>
  <c r="S186" i="16"/>
  <c r="S100" i="16"/>
  <c r="S102" i="16"/>
  <c r="S141" i="16"/>
  <c r="S161" i="16"/>
  <c r="S165" i="16"/>
  <c r="U165" i="16" s="1"/>
  <c r="S135" i="16"/>
  <c r="U135" i="16" s="1"/>
  <c r="S198" i="16"/>
  <c r="U198" i="16" s="1"/>
  <c r="S112" i="16"/>
  <c r="S114" i="16"/>
  <c r="S159" i="16"/>
  <c r="S138" i="16"/>
  <c r="S148" i="16"/>
  <c r="S142" i="16"/>
  <c r="U142" i="16" s="1"/>
  <c r="S107" i="16"/>
  <c r="U107" i="16" s="1"/>
  <c r="S117" i="16"/>
  <c r="U117" i="16" s="1"/>
  <c r="S152" i="16"/>
  <c r="U152" i="16" s="1"/>
  <c r="S124" i="16"/>
  <c r="S162" i="16"/>
  <c r="U162" i="16" s="1"/>
  <c r="S12" i="16"/>
  <c r="S134" i="16"/>
  <c r="U134" i="16" s="1"/>
  <c r="S164" i="16"/>
  <c r="U164" i="16" s="1"/>
  <c r="S97" i="16"/>
  <c r="U97" i="16" s="1"/>
  <c r="S128" i="16"/>
  <c r="U128" i="16" s="1"/>
  <c r="S194" i="16"/>
  <c r="U194" i="16" s="1"/>
  <c r="S129" i="16"/>
  <c r="U129" i="16" s="1"/>
  <c r="S168" i="16"/>
  <c r="U168" i="16" s="1"/>
  <c r="S131" i="16"/>
  <c r="U131" i="16" s="1"/>
  <c r="S178" i="16"/>
  <c r="S151" i="16"/>
  <c r="S185" i="16"/>
  <c r="S155" i="16"/>
  <c r="U155" i="16" s="1"/>
  <c r="S108" i="16"/>
  <c r="U108" i="16" s="1"/>
  <c r="S157" i="16"/>
  <c r="U157" i="16" s="1"/>
  <c r="S144" i="16"/>
  <c r="U144" i="16" s="1"/>
  <c r="S192" i="16"/>
  <c r="U192" i="16" s="1"/>
  <c r="S197" i="16"/>
  <c r="U197" i="16" s="1"/>
  <c r="S116" i="16"/>
  <c r="S123" i="16"/>
  <c r="S146" i="16"/>
  <c r="S170" i="16"/>
  <c r="S118" i="16"/>
  <c r="U118" i="16" s="1"/>
  <c r="S133" i="16"/>
  <c r="U133" i="16" s="1"/>
  <c r="S156" i="16"/>
  <c r="S172" i="16"/>
  <c r="S120" i="16"/>
  <c r="U120" i="16" s="1"/>
  <c r="S127" i="16"/>
  <c r="U127" i="16" s="1"/>
  <c r="S158" i="16"/>
  <c r="S174" i="16"/>
  <c r="S166" i="16"/>
  <c r="S183" i="16"/>
  <c r="U183" i="16" s="1"/>
  <c r="S99" i="16"/>
  <c r="U99" i="16" s="1"/>
  <c r="S103" i="16"/>
  <c r="S130" i="16"/>
  <c r="S143" i="16"/>
  <c r="U143" i="16" s="1"/>
  <c r="S160" i="16"/>
  <c r="S188" i="16"/>
  <c r="U188" i="16" s="1"/>
  <c r="S113" i="16"/>
  <c r="S132" i="16"/>
  <c r="S163" i="16"/>
  <c r="S169" i="16"/>
  <c r="U169" i="16" s="1"/>
  <c r="S196" i="16"/>
  <c r="U196" i="16" s="1"/>
  <c r="S119" i="16"/>
  <c r="S104" i="16"/>
  <c r="U104" i="16" s="1"/>
  <c r="S149" i="16"/>
  <c r="U149" i="16" s="1"/>
  <c r="S167" i="16"/>
  <c r="S179" i="16"/>
  <c r="S193" i="16"/>
  <c r="S101" i="16"/>
  <c r="S98" i="16"/>
  <c r="S153" i="16"/>
  <c r="S190" i="16"/>
  <c r="S173" i="16"/>
  <c r="U173" i="16" s="1"/>
  <c r="S195" i="16"/>
  <c r="S109" i="16"/>
  <c r="U109" i="16" s="1"/>
  <c r="S122" i="16"/>
  <c r="S121" i="16"/>
  <c r="S136" i="16"/>
  <c r="U136" i="16" s="1"/>
  <c r="S181" i="16"/>
  <c r="U181" i="16" s="1"/>
  <c r="S176" i="16"/>
  <c r="U176" i="16" s="1"/>
  <c r="S111" i="16"/>
  <c r="S110" i="16"/>
  <c r="U110" i="16" s="1"/>
  <c r="S145" i="16"/>
  <c r="S147" i="16"/>
  <c r="U147" i="16" s="1"/>
  <c r="S154" i="16"/>
  <c r="S182" i="16"/>
  <c r="U182" i="16" s="1"/>
  <c r="S191" i="16"/>
  <c r="S96" i="16"/>
  <c r="S126" i="16"/>
  <c r="U126" i="16" s="1"/>
  <c r="S125" i="16"/>
  <c r="U125" i="16" s="1"/>
  <c r="S140" i="16"/>
  <c r="S171" i="16"/>
  <c r="U171" i="16" s="1"/>
  <c r="S180" i="16"/>
  <c r="U180" i="16" s="1"/>
  <c r="S106" i="16"/>
  <c r="S137" i="16"/>
  <c r="S139" i="16"/>
  <c r="U139" i="16" s="1"/>
  <c r="S150" i="16"/>
  <c r="U150" i="16" s="1"/>
  <c r="S184" i="16"/>
  <c r="S187" i="16"/>
  <c r="DF38" i="24"/>
  <c r="CO132" i="16"/>
  <c r="AX16" i="16"/>
  <c r="DF41" i="24"/>
  <c r="DF32" i="24"/>
  <c r="CP131" i="16"/>
  <c r="CQ131" i="16"/>
  <c r="AY15" i="16"/>
  <c r="AZ15" i="16"/>
  <c r="T112" i="16" l="1"/>
  <c r="U112" i="16"/>
  <c r="T184" i="16"/>
  <c r="U184" i="16"/>
  <c r="S13" i="16"/>
  <c r="T154" i="16"/>
  <c r="U154" i="16"/>
  <c r="T190" i="16"/>
  <c r="U190" i="16"/>
  <c r="T151" i="16"/>
  <c r="U151" i="16"/>
  <c r="T124" i="16"/>
  <c r="U124" i="16"/>
  <c r="T161" i="16"/>
  <c r="U161" i="16"/>
  <c r="T98" i="16"/>
  <c r="U98" i="16"/>
  <c r="T141" i="16"/>
  <c r="U141" i="16"/>
  <c r="T130" i="16"/>
  <c r="U130" i="16"/>
  <c r="T167" i="16"/>
  <c r="U167" i="16"/>
  <c r="T178" i="16"/>
  <c r="U178" i="16"/>
  <c r="T102" i="16"/>
  <c r="U102" i="16"/>
  <c r="T172" i="16"/>
  <c r="U172" i="16"/>
  <c r="T193" i="16"/>
  <c r="U193" i="16"/>
  <c r="T100" i="16"/>
  <c r="U100" i="16"/>
  <c r="T160" i="16"/>
  <c r="U160" i="16"/>
  <c r="T185" i="16"/>
  <c r="U185" i="16"/>
  <c r="T170" i="16"/>
  <c r="U170" i="16"/>
  <c r="T186" i="16"/>
  <c r="U186" i="16"/>
  <c r="T119" i="16"/>
  <c r="U119" i="16"/>
  <c r="T166" i="16"/>
  <c r="U166" i="16"/>
  <c r="T146" i="16"/>
  <c r="U146" i="16"/>
  <c r="T105" i="16"/>
  <c r="U105" i="16"/>
  <c r="T106" i="16"/>
  <c r="U106" i="16"/>
  <c r="T111" i="16"/>
  <c r="U111" i="16"/>
  <c r="T121" i="16"/>
  <c r="U121" i="16"/>
  <c r="T123" i="16"/>
  <c r="U123" i="16"/>
  <c r="T177" i="16"/>
  <c r="U177" i="16"/>
  <c r="T153" i="16"/>
  <c r="U153" i="16"/>
  <c r="T103" i="16"/>
  <c r="U103" i="16"/>
  <c r="T174" i="16"/>
  <c r="U174" i="16"/>
  <c r="T116" i="16"/>
  <c r="U116" i="16"/>
  <c r="T175" i="16"/>
  <c r="U175" i="16"/>
  <c r="T101" i="16"/>
  <c r="U101" i="16"/>
  <c r="T96" i="16"/>
  <c r="U96" i="16"/>
  <c r="T158" i="16"/>
  <c r="U158" i="16"/>
  <c r="T148" i="16"/>
  <c r="U148" i="16"/>
  <c r="T189" i="16"/>
  <c r="U189" i="16"/>
  <c r="T138" i="16"/>
  <c r="U138" i="16"/>
  <c r="T115" i="16"/>
  <c r="U115" i="16"/>
  <c r="T156" i="16"/>
  <c r="U156" i="16"/>
  <c r="T195" i="16"/>
  <c r="U195" i="16"/>
  <c r="T159" i="16"/>
  <c r="U159" i="16"/>
  <c r="T145" i="16"/>
  <c r="U145" i="16"/>
  <c r="T137" i="16"/>
  <c r="U137" i="16"/>
  <c r="T179" i="16"/>
  <c r="U179" i="16"/>
  <c r="T140" i="16"/>
  <c r="U140" i="16"/>
  <c r="T122" i="16"/>
  <c r="U122" i="16"/>
  <c r="T163" i="16"/>
  <c r="U163" i="16"/>
  <c r="T132" i="16"/>
  <c r="U132" i="16"/>
  <c r="T191" i="16"/>
  <c r="U191" i="16"/>
  <c r="T187" i="16"/>
  <c r="U187" i="16"/>
  <c r="T113" i="16"/>
  <c r="U113" i="16"/>
  <c r="T114" i="16"/>
  <c r="U114" i="16"/>
  <c r="T97" i="16"/>
  <c r="T108" i="16"/>
  <c r="T162" i="16"/>
  <c r="T194" i="16"/>
  <c r="T164" i="16"/>
  <c r="T142" i="16"/>
  <c r="T168" i="16"/>
  <c r="T109" i="16"/>
  <c r="T152" i="16"/>
  <c r="T165" i="16"/>
  <c r="T147" i="16"/>
  <c r="T133" i="16"/>
  <c r="T176" i="16"/>
  <c r="T157" i="16"/>
  <c r="T107" i="16"/>
  <c r="T149" i="16"/>
  <c r="T198" i="16"/>
  <c r="T127" i="16"/>
  <c r="T171" i="16"/>
  <c r="T120" i="16"/>
  <c r="T118" i="16"/>
  <c r="T181" i="16"/>
  <c r="T197" i="16"/>
  <c r="T131" i="16"/>
  <c r="T135" i="16"/>
  <c r="T117" i="16"/>
  <c r="T196" i="16"/>
  <c r="T192" i="16"/>
  <c r="T128" i="16"/>
  <c r="T155" i="16"/>
  <c r="T104" i="16"/>
  <c r="T134" i="16"/>
  <c r="T182" i="16"/>
  <c r="T110" i="16"/>
  <c r="T136" i="16"/>
  <c r="T125" i="16"/>
  <c r="T99" i="16"/>
  <c r="T129" i="16"/>
  <c r="T150" i="16"/>
  <c r="T188" i="16"/>
  <c r="T143" i="16"/>
  <c r="T126" i="16"/>
  <c r="T144" i="16"/>
  <c r="T183" i="16"/>
  <c r="T139" i="16"/>
  <c r="T173" i="16"/>
  <c r="T180" i="16"/>
  <c r="T169" i="16"/>
  <c r="CO133" i="16"/>
  <c r="AX17" i="16"/>
  <c r="CQ132" i="16"/>
  <c r="CP132" i="16"/>
  <c r="U12" i="16"/>
  <c r="T13" i="16"/>
  <c r="T12" i="16"/>
  <c r="AY16" i="16"/>
  <c r="AZ16" i="16"/>
  <c r="S14" i="16" l="1"/>
  <c r="S15" i="16" s="1"/>
  <c r="S16" i="16" s="1"/>
  <c r="CO134" i="16"/>
  <c r="AX18" i="16"/>
  <c r="DG80" i="5"/>
  <c r="CP133" i="16"/>
  <c r="CQ133" i="16"/>
  <c r="U13" i="16"/>
  <c r="U16"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U328" i="22"/>
  <c r="DT328"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U159" i="22"/>
  <c r="DT159"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T16" i="16"/>
  <c r="U14" i="16"/>
  <c r="T14" i="16"/>
  <c r="U17" i="16"/>
  <c r="AY18" i="16"/>
  <c r="AZ18" i="16"/>
  <c r="CO136" i="16" l="1"/>
  <c r="S18" i="16"/>
  <c r="AX20" i="16"/>
  <c r="DM184" i="19"/>
  <c r="DM183" i="19"/>
  <c r="DM42" i="19"/>
  <c r="DM41" i="19"/>
  <c r="DM184" i="18"/>
  <c r="DM183" i="18"/>
  <c r="DM42" i="18"/>
  <c r="DM41" i="18"/>
  <c r="DM184" i="17"/>
  <c r="DM183" i="17"/>
  <c r="DM42" i="17"/>
  <c r="DM41" i="17"/>
  <c r="DM184" i="11"/>
  <c r="DM183" i="11"/>
  <c r="DM42" i="11"/>
  <c r="DM41" i="11"/>
  <c r="CQ135" i="16"/>
  <c r="CP135" i="16"/>
  <c r="U18" i="16"/>
  <c r="T17" i="16"/>
  <c r="AZ19" i="16"/>
  <c r="AY19" i="16"/>
  <c r="CO137" i="16" l="1"/>
  <c r="S19" i="16"/>
  <c r="AX21" i="16"/>
  <c r="J103" i="11"/>
  <c r="DT103" i="11" s="1"/>
  <c r="CP136" i="16"/>
  <c r="CQ136" i="16"/>
  <c r="T18" i="16"/>
  <c r="U19" i="16"/>
  <c r="AZ20" i="16"/>
  <c r="AY20" i="16"/>
  <c r="CO138" i="16" l="1"/>
  <c r="S20" i="16"/>
  <c r="AX22" i="16"/>
  <c r="DT276" i="19"/>
  <c r="CW275" i="19"/>
  <c r="DX275" i="19" s="1"/>
  <c r="CL275" i="19"/>
  <c r="DW275" i="19" s="1"/>
  <c r="X275" i="19"/>
  <c r="DV275" i="19" s="1"/>
  <c r="S275" i="19"/>
  <c r="DU275" i="19" s="1"/>
  <c r="DU273" i="19"/>
  <c r="J273" i="19"/>
  <c r="DU271" i="19"/>
  <c r="J271" i="19"/>
  <c r="DU269" i="19"/>
  <c r="J269" i="19"/>
  <c r="DU267" i="19"/>
  <c r="J267" i="19"/>
  <c r="DU265" i="19"/>
  <c r="J265" i="19"/>
  <c r="DU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T19" i="16"/>
  <c r="U20" i="16"/>
  <c r="AY21" i="16"/>
  <c r="AZ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CQ138" i="16"/>
  <c r="CP138" i="16"/>
  <c r="U21" i="16"/>
  <c r="T20" i="16"/>
  <c r="AY22" i="16"/>
  <c r="AZ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2" i="16"/>
  <c r="T21" i="16"/>
  <c r="AY23"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3" i="16"/>
  <c r="T22" i="16"/>
  <c r="AY24" i="16"/>
  <c r="AZ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4" i="16"/>
  <c r="AY25" i="16"/>
  <c r="AZ25" i="16"/>
  <c r="CO143" i="16" l="1"/>
  <c r="S25" i="16"/>
  <c r="AX27" i="16"/>
  <c r="DU275" i="11"/>
  <c r="DX133" i="19"/>
  <c r="DW133" i="19"/>
  <c r="DV133" i="19"/>
  <c r="DT133" i="19"/>
  <c r="DU131" i="19"/>
  <c r="DT131" i="19"/>
  <c r="DU129" i="19"/>
  <c r="DT129" i="19"/>
  <c r="DU127" i="19"/>
  <c r="DT127" i="19"/>
  <c r="DU125" i="19"/>
  <c r="DU123" i="19"/>
  <c r="DT123" i="19"/>
  <c r="DU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X275" i="18"/>
  <c r="DW275" i="18"/>
  <c r="DV275" i="18"/>
  <c r="DU273" i="18"/>
  <c r="DT273" i="18"/>
  <c r="DU271" i="18"/>
  <c r="DT271" i="18"/>
  <c r="DU269" i="18"/>
  <c r="DT269" i="18"/>
  <c r="DU267" i="18"/>
  <c r="DT267" i="18"/>
  <c r="DU265" i="18"/>
  <c r="DT265" i="18"/>
  <c r="DU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X275" i="17"/>
  <c r="DW275" i="17"/>
  <c r="DV275" i="17"/>
  <c r="DU275" i="17"/>
  <c r="DT275" i="17"/>
  <c r="DU273" i="17"/>
  <c r="DT273" i="17"/>
  <c r="DU271" i="17"/>
  <c r="DT271" i="17"/>
  <c r="DU269" i="17"/>
  <c r="DT269" i="17"/>
  <c r="DU267" i="17"/>
  <c r="DT267" i="17"/>
  <c r="DU265" i="17"/>
  <c r="DT265" i="17"/>
  <c r="DU263" i="17"/>
  <c r="DT316" i="22" s="1"/>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X275" i="11"/>
  <c r="DW275" i="11"/>
  <c r="CL328" i="22" s="1"/>
  <c r="DV275" i="11"/>
  <c r="X328" i="22" s="1"/>
  <c r="DU273" i="11"/>
  <c r="DT273" i="11"/>
  <c r="DU271" i="11"/>
  <c r="DT271" i="11"/>
  <c r="DU269" i="11"/>
  <c r="DT269" i="11"/>
  <c r="DU267" i="11"/>
  <c r="DT320" i="22" s="1"/>
  <c r="DT267" i="11"/>
  <c r="J320" i="22" s="1"/>
  <c r="DU265" i="11"/>
  <c r="DT265"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T24" i="16"/>
  <c r="AY26" i="16"/>
  <c r="AZ26" i="16"/>
  <c r="S26" i="16" l="1"/>
  <c r="DT276" i="11"/>
  <c r="DT145" i="22"/>
  <c r="J298" i="22"/>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T268" i="11"/>
  <c r="DC320" i="22" s="1"/>
  <c r="DH320" i="22" s="1"/>
  <c r="DT272" i="11"/>
  <c r="DT236" i="11"/>
  <c r="DT240" i="11"/>
  <c r="DT244" i="11"/>
  <c r="J133" i="11"/>
  <c r="DT133" i="11" s="1"/>
  <c r="DU133" i="19"/>
  <c r="P99" i="24" s="1"/>
  <c r="DT125" i="19"/>
  <c r="DT275" i="18"/>
  <c r="DU275" i="18"/>
  <c r="S328" i="22" s="1"/>
  <c r="DT275" i="11"/>
  <c r="DW133" i="11"/>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CW133" i="11"/>
  <c r="X133" i="11"/>
  <c r="DV133" i="11" s="1"/>
  <c r="J131" i="11"/>
  <c r="J129" i="11"/>
  <c r="J127" i="11"/>
  <c r="J125" i="11"/>
  <c r="J123"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T26" i="16"/>
  <c r="U26" i="16"/>
  <c r="T25" i="16"/>
  <c r="U25" i="16"/>
  <c r="U27" i="16"/>
  <c r="AZ27" i="16"/>
  <c r="AY27" i="16"/>
  <c r="DC296" i="22" l="1"/>
  <c r="DH296" i="22" s="1"/>
  <c r="DC316" i="22"/>
  <c r="DH316" i="22" s="1"/>
  <c r="DC324" i="22"/>
  <c r="DH324" i="22" s="1"/>
  <c r="DH308" i="22"/>
  <c r="S28" i="16"/>
  <c r="DC326" i="22"/>
  <c r="DH326" i="22" s="1"/>
  <c r="CO145" i="16"/>
  <c r="DT118" i="11"/>
  <c r="DC298" i="22"/>
  <c r="J328" i="22"/>
  <c r="AX29" i="16"/>
  <c r="DH290" i="22"/>
  <c r="J95" i="24"/>
  <c r="J155" i="22"/>
  <c r="J190" i="5" s="1"/>
  <c r="DC318" i="22"/>
  <c r="DH318" i="22" s="1"/>
  <c r="DC314" i="22"/>
  <c r="DH314" i="22" s="1"/>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J77" i="24"/>
  <c r="J121" i="22"/>
  <c r="J120" i="5" s="1"/>
  <c r="DH322" i="22"/>
  <c r="J81" i="24"/>
  <c r="J147" i="22"/>
  <c r="J150" i="5" s="1"/>
  <c r="J75" i="24"/>
  <c r="DF75" i="24" s="1"/>
  <c r="J119" i="22"/>
  <c r="J110" i="5" s="1"/>
  <c r="CJ99" i="24"/>
  <c r="CL159" i="22"/>
  <c r="DC300" i="22"/>
  <c r="DH300" i="22" s="1"/>
  <c r="DH298" i="22"/>
  <c r="DC95" i="11"/>
  <c r="DH95" i="11" s="1"/>
  <c r="DC109" i="11"/>
  <c r="DH109" i="11" s="1"/>
  <c r="DT112" i="11"/>
  <c r="DT100" i="11"/>
  <c r="DC115" i="11"/>
  <c r="DH115" i="11" s="1"/>
  <c r="DC99" i="11"/>
  <c r="DH99" i="11" s="1"/>
  <c r="DC105" i="11"/>
  <c r="DH105" i="11" s="1"/>
  <c r="DH101" i="11"/>
  <c r="DT94" i="11"/>
  <c r="DC117" i="11"/>
  <c r="DH117" i="11" s="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C131" i="11"/>
  <c r="DH131" i="11"/>
  <c r="DH129" i="11"/>
  <c r="DC127" i="11"/>
  <c r="DH127" i="11"/>
  <c r="DH125" i="11"/>
  <c r="DC123" i="11"/>
  <c r="DH123" i="11"/>
  <c r="DH121" i="11"/>
  <c r="DC121" i="11"/>
  <c r="DC93" i="11"/>
  <c r="DH93" i="11" s="1"/>
  <c r="DC129" i="11"/>
  <c r="CP144" i="16"/>
  <c r="CQ144" i="16"/>
  <c r="U28"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U29" i="16"/>
  <c r="T28" i="16"/>
  <c r="AZ29" i="16"/>
  <c r="AY29" i="16"/>
  <c r="DH127" i="22" l="1"/>
  <c r="DB130" i="5"/>
  <c r="DG130" i="5" s="1"/>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30" i="16"/>
  <c r="AY30" i="16"/>
  <c r="AZ30" i="16"/>
  <c r="S31" i="16" l="1"/>
  <c r="CO148" i="16"/>
  <c r="DH159" i="22"/>
  <c r="AX32" i="16"/>
  <c r="BJ4" i="22"/>
  <c r="CQ147" i="16"/>
  <c r="CP147" i="16"/>
  <c r="T30" i="16"/>
  <c r="U31" i="16"/>
  <c r="AZ31" i="16"/>
  <c r="AY31" i="16"/>
  <c r="S32" i="16" l="1"/>
  <c r="CO149" i="16"/>
  <c r="AX33" i="16"/>
  <c r="CQ148" i="16"/>
  <c r="CP148" i="16"/>
  <c r="U32" i="16"/>
  <c r="T31" i="16"/>
  <c r="AZ32" i="16"/>
  <c r="AY32" i="16"/>
  <c r="S33" i="16" l="1"/>
  <c r="CO150" i="16"/>
  <c r="AX34" i="16"/>
  <c r="BJ4" i="24"/>
  <c r="BJ4" i="19"/>
  <c r="BJ4" i="18"/>
  <c r="BJ4" i="17"/>
  <c r="BJ4" i="11"/>
  <c r="CQ149" i="16"/>
  <c r="CP149" i="16"/>
  <c r="T32" i="16"/>
  <c r="U33" i="16"/>
  <c r="AZ33" i="16"/>
  <c r="AY33" i="16"/>
  <c r="S34" i="16" l="1"/>
  <c r="CO151" i="16"/>
  <c r="AX35" i="16"/>
  <c r="CQ150" i="16"/>
  <c r="CP150" i="16"/>
  <c r="U34" i="16"/>
  <c r="T33" i="16"/>
  <c r="AY34" i="16"/>
  <c r="AZ34" i="16"/>
  <c r="S35" i="16" l="1"/>
  <c r="CO152" i="16"/>
  <c r="AX36" i="16"/>
  <c r="CP151" i="16"/>
  <c r="CQ151" i="16"/>
  <c r="U35" i="16"/>
  <c r="T34" i="16"/>
  <c r="AZ35" i="16"/>
  <c r="AY35" i="16"/>
  <c r="S36" i="16" l="1"/>
  <c r="CO153" i="16"/>
  <c r="AX37" i="16"/>
  <c r="CP152" i="16"/>
  <c r="CQ152" i="16"/>
  <c r="U36" i="16"/>
  <c r="T35" i="16"/>
  <c r="AY36" i="16"/>
  <c r="AZ36" i="16"/>
  <c r="S37" i="16" l="1"/>
  <c r="CO154" i="16"/>
  <c r="AX38" i="16"/>
  <c r="CP153" i="16"/>
  <c r="CQ153" i="16"/>
  <c r="U37" i="16"/>
  <c r="T36" i="16"/>
  <c r="AZ37" i="16"/>
  <c r="AY37" i="16"/>
  <c r="S38" i="16" l="1"/>
  <c r="CO155" i="16"/>
  <c r="AX39" i="16"/>
  <c r="CQ154" i="16"/>
  <c r="CP154" i="16"/>
  <c r="T37" i="16"/>
  <c r="U38" i="16"/>
  <c r="AZ38" i="16"/>
  <c r="AY38" i="16"/>
  <c r="S39" i="16" l="1"/>
  <c r="CO156" i="16"/>
  <c r="AX40" i="16"/>
  <c r="CQ155" i="16"/>
  <c r="CP155" i="16"/>
  <c r="U39" i="16"/>
  <c r="T38" i="16"/>
  <c r="AY39" i="16"/>
  <c r="AZ39" i="16"/>
  <c r="S40" i="16" l="1"/>
  <c r="CO157" i="16"/>
  <c r="AX41" i="16"/>
  <c r="CP156" i="16"/>
  <c r="CQ156" i="16"/>
  <c r="U40" i="16"/>
  <c r="T39" i="16"/>
  <c r="AZ40" i="16"/>
  <c r="AY40" i="16"/>
  <c r="S41" i="16" l="1"/>
  <c r="CO158" i="16"/>
  <c r="AX42" i="16"/>
  <c r="CP157" i="16"/>
  <c r="CQ157" i="16"/>
  <c r="U41" i="16"/>
  <c r="T40" i="16"/>
  <c r="AY41" i="16"/>
  <c r="AZ41" i="16"/>
  <c r="S42" i="16" l="1"/>
  <c r="CO159" i="16"/>
  <c r="AX43" i="16"/>
  <c r="CP158" i="16"/>
  <c r="CQ158" i="16"/>
  <c r="U42" i="16"/>
  <c r="T41" i="16"/>
  <c r="AZ42" i="16"/>
  <c r="AY42" i="16"/>
  <c r="S43" i="16" l="1"/>
  <c r="CO160" i="16"/>
  <c r="AX44" i="16"/>
  <c r="CQ159" i="16"/>
  <c r="CP159" i="16"/>
  <c r="U43" i="16"/>
  <c r="T42" i="16"/>
  <c r="AY43" i="16"/>
  <c r="AZ43" i="16"/>
  <c r="S44" i="16" l="1"/>
  <c r="CO161" i="16"/>
  <c r="AX45" i="16"/>
  <c r="CP160" i="16"/>
  <c r="CQ160" i="16"/>
  <c r="U44" i="16"/>
  <c r="T43" i="16"/>
  <c r="AY44" i="16"/>
  <c r="AZ44" i="16"/>
  <c r="S45" i="16" l="1"/>
  <c r="CO162" i="16"/>
  <c r="AX46" i="16"/>
  <c r="CP161" i="16"/>
  <c r="CQ161" i="16"/>
  <c r="U45" i="16"/>
  <c r="T44" i="16"/>
  <c r="AZ45" i="16"/>
  <c r="AY45" i="16"/>
  <c r="S46" i="16" l="1"/>
  <c r="CO163" i="16"/>
  <c r="AX47" i="16"/>
  <c r="CP162" i="16"/>
  <c r="CQ162" i="16"/>
  <c r="U46" i="16"/>
  <c r="T45" i="16"/>
  <c r="AZ46" i="16"/>
  <c r="AY46" i="16"/>
  <c r="S47" i="16" l="1"/>
  <c r="CO164" i="16"/>
  <c r="AX48" i="16"/>
  <c r="CP163" i="16"/>
  <c r="CQ163" i="16"/>
  <c r="U47" i="16"/>
  <c r="T46" i="16"/>
  <c r="AZ47" i="16"/>
  <c r="AY47" i="16"/>
  <c r="S48" i="16" l="1"/>
  <c r="CO165" i="16"/>
  <c r="AX49" i="16"/>
  <c r="CP164" i="16"/>
  <c r="CQ164" i="16"/>
  <c r="U48" i="16"/>
  <c r="T47" i="16"/>
  <c r="AY48" i="16"/>
  <c r="AZ48" i="16"/>
  <c r="S49" i="16" l="1"/>
  <c r="AY5" i="16"/>
  <c r="AZ5" i="16"/>
  <c r="AX26" i="22" s="1"/>
  <c r="CO166" i="16"/>
  <c r="AX50" i="16"/>
  <c r="CQ165" i="16"/>
  <c r="CP165" i="16"/>
  <c r="T48" i="16"/>
  <c r="U49" i="16"/>
  <c r="AZ49" i="16"/>
  <c r="AY49" i="16"/>
  <c r="S50" i="16" l="1"/>
  <c r="AX195" i="22"/>
  <c r="CO167" i="16"/>
  <c r="AX51" i="16"/>
  <c r="CQ166" i="16"/>
  <c r="CP166" i="16"/>
  <c r="U50" i="16"/>
  <c r="T49" i="16"/>
  <c r="AY50" i="16"/>
  <c r="AZ50" i="16"/>
  <c r="S51" i="16" l="1"/>
  <c r="CO168" i="16"/>
  <c r="AX52" i="16"/>
  <c r="CP167" i="16"/>
  <c r="CQ167" i="16"/>
  <c r="U51" i="16"/>
  <c r="T50" i="16"/>
  <c r="AZ51" i="16"/>
  <c r="AY52" i="16"/>
  <c r="AZ52" i="16"/>
  <c r="AY51" i="16"/>
  <c r="S52" i="16" l="1"/>
  <c r="CO169" i="16"/>
  <c r="CQ168" i="16"/>
  <c r="CP168" i="16"/>
  <c r="U52" i="16"/>
  <c r="T51" i="16"/>
  <c r="S53" i="16" l="1"/>
  <c r="CO170" i="16"/>
  <c r="CP169" i="16"/>
  <c r="CQ169" i="16"/>
  <c r="U53" i="16"/>
  <c r="T52" i="16"/>
  <c r="S54" i="16" l="1"/>
  <c r="CO171" i="16"/>
  <c r="CP170" i="16"/>
  <c r="CQ170" i="16"/>
  <c r="U54" i="16"/>
  <c r="T53" i="16"/>
  <c r="S55" i="16" l="1"/>
  <c r="CO172" i="16"/>
  <c r="CQ171" i="16"/>
  <c r="CP171" i="16"/>
  <c r="U55" i="16"/>
  <c r="T54" i="16"/>
  <c r="S56" i="16" l="1"/>
  <c r="CO173" i="16"/>
  <c r="CQ172" i="16"/>
  <c r="CP172" i="16"/>
  <c r="T55" i="16"/>
  <c r="S57" i="16" l="1"/>
  <c r="S58" i="16" s="1"/>
  <c r="CO174" i="16"/>
  <c r="CQ173" i="16"/>
  <c r="CP173" i="16"/>
  <c r="U57" i="16"/>
  <c r="T57" i="16"/>
  <c r="U58" i="16"/>
  <c r="U56" i="16"/>
  <c r="T56" i="16"/>
  <c r="S59" i="16" l="1"/>
  <c r="CO175" i="16"/>
  <c r="CP174" i="16"/>
  <c r="CQ174" i="16"/>
  <c r="U59" i="16"/>
  <c r="T58" i="16"/>
  <c r="S60" i="16" l="1"/>
  <c r="CO176" i="16"/>
  <c r="CQ175" i="16"/>
  <c r="CP175" i="16"/>
  <c r="U60" i="16"/>
  <c r="T59" i="16"/>
  <c r="S61" i="16" l="1"/>
  <c r="CO177" i="16"/>
  <c r="CQ176" i="16"/>
  <c r="CP176" i="16"/>
  <c r="U61" i="16"/>
  <c r="T60" i="16"/>
  <c r="S62" i="16" l="1"/>
  <c r="CO178" i="16"/>
  <c r="CP177" i="16"/>
  <c r="CQ177" i="16"/>
  <c r="U62" i="16"/>
  <c r="T61" i="16"/>
  <c r="S63" i="16" l="1"/>
  <c r="CO179" i="16"/>
  <c r="CP178" i="16"/>
  <c r="CQ178" i="16"/>
  <c r="U63" i="16"/>
  <c r="T62" i="16"/>
  <c r="S64" i="16" l="1"/>
  <c r="CO180" i="16"/>
  <c r="CQ179" i="16"/>
  <c r="CP179" i="16"/>
  <c r="U64" i="16"/>
  <c r="T63" i="16"/>
  <c r="S65" i="16" l="1"/>
  <c r="CO181" i="16"/>
  <c r="CP180" i="16"/>
  <c r="CQ180" i="16"/>
  <c r="T64" i="16"/>
  <c r="S66" i="16" l="1"/>
  <c r="S67" i="16"/>
  <c r="CO182" i="16"/>
  <c r="CP181" i="16"/>
  <c r="CQ181" i="16"/>
  <c r="U67" i="16"/>
  <c r="T65" i="16"/>
  <c r="U65" i="16"/>
  <c r="U66" i="16"/>
  <c r="T66" i="16"/>
  <c r="S68" i="16" l="1"/>
  <c r="CO183" i="16"/>
  <c r="CP182" i="16"/>
  <c r="CQ182" i="16"/>
  <c r="U68" i="16"/>
  <c r="T67" i="16"/>
  <c r="S69" i="16" l="1"/>
  <c r="CO184" i="16"/>
  <c r="CP183" i="16"/>
  <c r="CQ183" i="16"/>
  <c r="U69" i="16"/>
  <c r="T68" i="16"/>
  <c r="U3" i="16" l="1"/>
  <c r="U5" i="16" s="1"/>
  <c r="T3" i="16"/>
  <c r="S70" i="16"/>
  <c r="CO185" i="16"/>
  <c r="CQ184" i="16"/>
  <c r="CP184" i="16"/>
  <c r="U70" i="16"/>
  <c r="T69" i="16"/>
  <c r="AP15" i="22" l="1"/>
  <c r="AP184" i="22"/>
  <c r="S71" i="16"/>
  <c r="CO186" i="16"/>
  <c r="CQ185" i="16"/>
  <c r="CP185" i="16"/>
  <c r="U71" i="16"/>
  <c r="T70" i="16"/>
  <c r="S72" i="16" l="1"/>
  <c r="CO187" i="16"/>
  <c r="CP186" i="16"/>
  <c r="CQ186" i="16"/>
  <c r="T71" i="16"/>
  <c r="S73" i="16" l="1"/>
  <c r="CO188" i="16"/>
  <c r="CQ187" i="16"/>
  <c r="CP187" i="16"/>
  <c r="U72" i="16"/>
  <c r="T72" i="16"/>
  <c r="S74" i="16" l="1"/>
  <c r="CO189" i="16"/>
  <c r="CQ188" i="16"/>
  <c r="CP188" i="16"/>
  <c r="T73" i="16"/>
  <c r="U73" i="16"/>
  <c r="S75" i="16" l="1"/>
  <c r="CO190" i="16"/>
  <c r="CP189" i="16"/>
  <c r="CQ189" i="16"/>
  <c r="U74" i="16"/>
  <c r="T74" i="16"/>
  <c r="S76" i="16" l="1"/>
  <c r="CO191" i="16"/>
  <c r="CQ190" i="16"/>
  <c r="CP190" i="16"/>
  <c r="U75" i="16"/>
  <c r="T75" i="16"/>
  <c r="S77" i="16" l="1"/>
  <c r="CO192" i="16"/>
  <c r="CP191" i="16"/>
  <c r="CQ191" i="16"/>
  <c r="T76" i="16"/>
  <c r="U76" i="16"/>
  <c r="S78" i="16" l="1"/>
  <c r="CO193" i="16"/>
  <c r="CQ192" i="16"/>
  <c r="CP192" i="16"/>
  <c r="T77" i="16"/>
  <c r="U77" i="16"/>
  <c r="S79" i="16" l="1"/>
  <c r="CO194" i="16"/>
  <c r="CP193" i="16"/>
  <c r="CQ193" i="16"/>
  <c r="T78" i="16"/>
  <c r="U78" i="16"/>
  <c r="S80" i="16" l="1"/>
  <c r="CO195" i="16"/>
  <c r="CP194" i="16"/>
  <c r="CQ194" i="16"/>
  <c r="U79" i="16"/>
  <c r="T79" i="16"/>
  <c r="S81" i="16" l="1"/>
  <c r="CO196" i="16"/>
  <c r="CP195" i="16"/>
  <c r="CQ195" i="16"/>
  <c r="T80" i="16"/>
  <c r="U80" i="16"/>
  <c r="S82" i="16" l="1"/>
  <c r="CO197" i="16"/>
  <c r="CQ196" i="16"/>
  <c r="CP196" i="16"/>
  <c r="U81" i="16"/>
  <c r="T81" i="16"/>
  <c r="S83" i="16" l="1"/>
  <c r="S84" i="16" s="1"/>
  <c r="CO198" i="16"/>
  <c r="CQ197" i="16"/>
  <c r="CP197" i="16"/>
  <c r="U82" i="16"/>
  <c r="T82" i="16"/>
  <c r="S85" i="16" l="1"/>
  <c r="CO199" i="16"/>
  <c r="CP198" i="16"/>
  <c r="CQ198" i="16"/>
  <c r="CQ199" i="16"/>
  <c r="CP199" i="16"/>
  <c r="T84" i="16"/>
  <c r="T83" i="16"/>
  <c r="U84" i="16"/>
  <c r="U83" i="16"/>
  <c r="S86" i="16" l="1"/>
  <c r="CP3" i="16"/>
  <c r="CQ3" i="16"/>
  <c r="U85" i="16"/>
  <c r="T85" i="16"/>
  <c r="S87" i="16" l="1"/>
  <c r="AT30" i="22"/>
  <c r="AT199" i="22"/>
  <c r="AX16" i="5"/>
  <c r="AX97" i="5"/>
  <c r="M204" i="16"/>
  <c r="M202" i="16"/>
  <c r="M201" i="16"/>
  <c r="T86" i="16"/>
  <c r="U86" i="16"/>
  <c r="S88" i="16" l="1"/>
  <c r="T87" i="16"/>
  <c r="U87" i="16"/>
  <c r="S89" i="16" l="1"/>
  <c r="T88" i="16"/>
  <c r="U88" i="16"/>
  <c r="S90" i="16" l="1"/>
  <c r="U89" i="16"/>
  <c r="T89" i="16"/>
  <c r="S91" i="16" l="1"/>
  <c r="T90" i="16"/>
  <c r="U90" i="16"/>
  <c r="S92" i="16" l="1"/>
  <c r="T91" i="16"/>
  <c r="U91" i="16"/>
  <c r="S93" i="16" l="1"/>
  <c r="U92" i="16"/>
  <c r="T92" i="16"/>
  <c r="S94" i="16" l="1"/>
  <c r="T93" i="16"/>
  <c r="U93" i="16"/>
  <c r="S95" i="16" l="1"/>
  <c r="U94" i="16"/>
  <c r="T94" i="16"/>
  <c r="U95" i="16"/>
  <c r="T9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00000000-0006-0000-0000-000001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xr:uid="{00000000-0006-0000-0000-000002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sharedStrings.xml><?xml version="1.0" encoding="utf-8"?>
<sst xmlns="http://schemas.openxmlformats.org/spreadsheetml/2006/main" count="23754" uniqueCount="9484">
  <si>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</si>
  <si>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</si>
  <si>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</si>
  <si>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</si>
  <si>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</si>
  <si>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</si>
  <si>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</si>
  <si>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</si>
  <si>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</si>
  <si>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</si>
  <si>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</si>
  <si>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</si>
  <si>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</si>
  <si>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</si>
  <si>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</si>
  <si>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</si>
  <si>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</si>
  <si>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</si>
  <si>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</si>
  <si>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</si>
  <si>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</si>
  <si>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</si>
  <si>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</si>
  <si>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</si>
  <si>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</si>
  <si>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</si>
  <si>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</si>
  <si>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</si>
  <si>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</si>
  <si>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</si>
  <si>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</si>
  <si>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</si>
  <si>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</si>
  <si>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</si>
  <si>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</si>
  <si>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</si>
  <si>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</si>
  <si>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</si>
  <si>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</si>
  <si>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</si>
  <si>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</si>
  <si>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</si>
  <si>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</si>
  <si>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</si>
  <si>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</si>
  <si>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</si>
  <si>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</si>
  <si>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</si>
  <si>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</si>
  <si>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</si>
  <si>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</si>
  <si>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</si>
  <si>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</si>
  <si>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</si>
  <si>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</si>
  <si>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</si>
  <si>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</si>
  <si>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</si>
  <si>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</si>
  <si>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</si>
  <si>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</si>
  <si>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</si>
  <si>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</si>
  <si>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</si>
  <si>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</si>
  <si>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</si>
  <si>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</si>
  <si>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</si>
  <si>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</si>
  <si>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</si>
  <si>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</si>
  <si>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</si>
  <si>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</si>
  <si>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</si>
  <si>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</si>
  <si>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</si>
  <si>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</si>
  <si>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</si>
  <si>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</si>
  <si>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</si>
  <si>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</si>
  <si>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</si>
  <si>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</si>
  <si>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</si>
  <si>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</si>
  <si>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</si>
  <si>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</si>
  <si>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</si>
  <si>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</si>
  <si>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</si>
  <si>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</si>
  <si>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</si>
  <si>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</si>
  <si>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</si>
  <si>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</si>
  <si>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</si>
  <si>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</si>
  <si>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</si>
  <si>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</si>
  <si>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</si>
  <si>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</si>
  <si>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</si>
  <si>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</si>
  <si>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</si>
  <si>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</si>
  <si>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</si>
  <si>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</si>
  <si>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</si>
  <si>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</si>
  <si>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</si>
  <si>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</si>
  <si>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</si>
  <si>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</si>
  <si>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</si>
  <si>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</si>
  <si>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</si>
  <si>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</si>
  <si>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</si>
  <si>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</si>
  <si>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</si>
  <si>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</si>
  <si>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</si>
  <si>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</si>
  <si>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</si>
  <si>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</si>
  <si>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</si>
  <si>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</si>
  <si>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</si>
  <si>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</si>
  <si>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</si>
  <si>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</si>
  <si>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</si>
  <si>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</si>
  <si>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</si>
  <si>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</si>
  <si>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</si>
  <si>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</si>
  <si>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</si>
  <si>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</si>
  <si>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</si>
  <si>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</si>
  <si>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</si>
  <si>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</si>
  <si>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</si>
  <si>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</si>
  <si>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</si>
  <si>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</si>
  <si>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</si>
  <si>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</si>
  <si>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</si>
  <si>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</si>
  <si>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</si>
  <si>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</si>
  <si>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</si>
  <si>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</si>
  <si>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ただし、廃棄物最終処分場を除く</t>
  </si>
  <si>
    <t>コード*11</t>
  </si>
  <si>
    <t>1.焼却</t>
  </si>
  <si>
    <t>2.脱水</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</si>
  <si>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</si>
  <si>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</si>
  <si>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</si>
  <si>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</si>
  <si>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</si>
  <si>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</si>
  <si>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</si>
  <si>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</si>
  <si>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</si>
  <si>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</si>
  <si>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</si>
  <si>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</si>
  <si>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</si>
  <si>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</si>
  <si>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</si>
  <si>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</si>
  <si>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</si>
  <si>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</si>
  <si>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</si>
  <si>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</si>
  <si>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</si>
  <si>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</si>
  <si>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</si>
  <si>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</si>
  <si>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</si>
  <si>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</si>
  <si>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</si>
  <si>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</si>
  <si>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</si>
  <si>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</si>
  <si>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</si>
  <si>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</si>
  <si>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</si>
  <si>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</si>
  <si>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</si>
  <si>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</si>
  <si>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</si>
  <si>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</si>
  <si>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</si>
  <si>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</si>
  <si>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</si>
  <si>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</si>
  <si>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</si>
  <si>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</si>
  <si>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</si>
  <si>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</si>
  <si>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</si>
  <si>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</si>
  <si>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</si>
  <si>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</si>
  <si>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</si>
  <si>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</si>
  <si>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</si>
  <si>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</si>
  <si>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</si>
  <si>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</si>
  <si>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</si>
  <si>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</si>
  <si>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</si>
  <si>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</si>
  <si>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</si>
  <si>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</si>
  <si>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</si>
  <si>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</si>
  <si>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</si>
  <si>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</si>
  <si>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</si>
  <si>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</si>
  <si>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</si>
  <si>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</si>
  <si>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</si>
  <si>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</si>
  <si>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</si>
  <si>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</si>
  <si>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</si>
  <si>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</si>
  <si>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</si>
  <si>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</si>
  <si>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</si>
  <si>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</si>
  <si>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</si>
  <si>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</si>
  <si>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</si>
  <si>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</si>
  <si>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</si>
  <si>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</si>
  <si>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</si>
  <si>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</si>
  <si>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</si>
  <si>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</si>
  <si>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</si>
  <si>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</si>
  <si>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</si>
  <si>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</si>
  <si>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</si>
  <si>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</si>
  <si>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</si>
  <si>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</si>
  <si>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</si>
  <si>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</si>
  <si>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</si>
  <si>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</si>
  <si>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</si>
  <si>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</si>
  <si>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</si>
  <si>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</si>
  <si>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</si>
  <si>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</si>
  <si>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</si>
  <si>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</si>
  <si>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</si>
  <si>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</si>
  <si>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</si>
  <si>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</si>
  <si>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</si>
  <si>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</si>
  <si>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</si>
  <si>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</si>
  <si>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</si>
  <si>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</si>
  <si>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</si>
  <si>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</si>
  <si>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</si>
  <si>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</si>
  <si>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</si>
  <si>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</si>
  <si>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</si>
  <si>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</si>
  <si>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</si>
  <si>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</si>
  <si>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</si>
  <si>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</si>
  <si>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</si>
  <si>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</si>
  <si>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</si>
  <si>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</si>
  <si>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</si>
  <si>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</si>
  <si>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</si>
  <si>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</si>
  <si>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</si>
  <si>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</si>
  <si>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</si>
  <si>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</si>
  <si>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</si>
  <si>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</si>
  <si>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</si>
  <si>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</si>
  <si>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</si>
  <si>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</si>
  <si>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</si>
  <si>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</si>
  <si>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</si>
  <si>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</si>
  <si>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</si>
  <si>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</si>
  <si>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</si>
  <si>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</si>
  <si>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</si>
  <si>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</si>
  <si>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</si>
  <si>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</si>
  <si>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</si>
  <si>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</si>
  <si>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</si>
  <si>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</si>
  <si>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</si>
  <si>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950000</t>
  </si>
  <si>
    <t>992000</t>
  </si>
  <si>
    <t>999999</t>
  </si>
  <si>
    <t>772000</t>
  </si>
  <si>
    <t>774000</t>
  </si>
  <si>
    <t>775000</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</si>
  <si>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</si>
  <si>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</si>
  <si>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</si>
  <si>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</si>
  <si>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</si>
  <si>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</si>
  <si>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</si>
  <si>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</si>
  <si>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</si>
  <si>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</si>
  <si>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</si>
  <si>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</si>
  <si>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</si>
  <si>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</si>
  <si>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</si>
  <si>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</si>
  <si>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</si>
  <si>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</si>
  <si>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</si>
  <si>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</si>
  <si>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</si>
  <si>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</si>
  <si>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</si>
  <si>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</si>
  <si>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</si>
  <si>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</si>
  <si>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</si>
  <si>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</si>
  <si>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</si>
  <si>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</si>
  <si>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</si>
  <si>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</si>
  <si>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</si>
  <si>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</si>
  <si>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</si>
  <si>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</si>
  <si>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</si>
  <si>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</si>
  <si>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</si>
  <si>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</si>
  <si>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</si>
  <si>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</si>
  <si>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</si>
  <si>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</si>
  <si>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</si>
  <si>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</si>
  <si>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</si>
  <si>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</si>
  <si>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</si>
  <si>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</si>
  <si>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</si>
  <si>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</si>
  <si>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</si>
  <si>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</si>
  <si>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</si>
  <si>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</si>
  <si>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</si>
  <si>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</si>
  <si>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</si>
  <si>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</si>
  <si>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</si>
  <si>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</si>
  <si>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</si>
  <si>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</si>
  <si>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</si>
  <si>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</si>
  <si>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</si>
  <si>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</si>
  <si>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</si>
  <si>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</si>
  <si>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</si>
  <si>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</si>
  <si>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</si>
  <si>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</si>
  <si>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</si>
  <si>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</si>
  <si>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</si>
  <si>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</si>
  <si>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</si>
  <si>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</si>
  <si>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</si>
  <si>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</si>
  <si>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</si>
  <si>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</si>
  <si>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</si>
  <si>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</si>
  <si>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</si>
  <si>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</si>
  <si>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</si>
  <si>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</si>
  <si>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</si>
  <si>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</si>
  <si>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</si>
  <si>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</si>
  <si>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</si>
  <si>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</si>
  <si>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</si>
  <si>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</si>
  <si>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</si>
  <si>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</si>
  <si>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</si>
  <si>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</si>
  <si>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</si>
  <si>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</si>
  <si>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</si>
  <si>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</si>
  <si>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</si>
  <si>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</si>
  <si>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</si>
  <si>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</si>
  <si>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</si>
  <si>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</si>
  <si>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</si>
  <si>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</si>
  <si>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</si>
  <si>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</si>
  <si>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</si>
  <si>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</si>
  <si>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</si>
  <si>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</si>
  <si>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</si>
  <si>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</si>
  <si>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</si>
  <si>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</si>
  <si>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</si>
  <si>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</si>
  <si>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</si>
  <si>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</si>
  <si>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</si>
  <si>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</si>
  <si>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</si>
  <si>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</si>
  <si>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</si>
  <si>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</si>
  <si>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</si>
  <si>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</si>
  <si>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</si>
  <si>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</si>
  <si>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</si>
  <si>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</si>
  <si>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</si>
  <si>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</si>
  <si>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</si>
  <si>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</si>
  <si>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</si>
  <si>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</si>
  <si>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</si>
  <si>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</si>
  <si>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</si>
  <si>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</si>
  <si>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</si>
  <si>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</si>
  <si>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</si>
  <si>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</si>
  <si>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</si>
  <si>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</si>
  <si>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</si>
  <si>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</si>
  <si>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</si>
  <si>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</si>
  <si>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</si>
  <si>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</si>
  <si>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</si>
  <si>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</si>
  <si>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</si>
  <si>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</si>
  <si>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</si>
  <si>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</si>
  <si>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</si>
  <si>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</si>
  <si>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</si>
  <si>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</si>
  <si>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</si>
  <si>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</si>
  <si>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</si>
  <si>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</si>
  <si>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</si>
  <si>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</si>
  <si>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</si>
  <si>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</si>
  <si>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</si>
  <si>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</si>
  <si>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</si>
  <si>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</si>
  <si>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</si>
  <si>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</si>
  <si>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</si>
  <si>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</si>
  <si>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</si>
  <si>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</si>
  <si>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</si>
  <si>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</si>
  <si>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</si>
  <si>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</si>
  <si>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</si>
  <si>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</si>
  <si>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</si>
  <si>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</si>
  <si>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</si>
  <si>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</si>
  <si>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</si>
  <si>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</si>
  <si>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</si>
  <si>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</si>
  <si>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</si>
  <si>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</si>
  <si>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</si>
  <si>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</si>
  <si>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</si>
  <si>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</si>
  <si>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</si>
  <si>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</si>
  <si>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</si>
  <si>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</si>
  <si>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</si>
  <si>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</si>
  <si>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</si>
  <si>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</si>
  <si>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</si>
  <si>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</si>
  <si>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</si>
  <si>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</si>
  <si>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</si>
  <si>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</si>
  <si>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</si>
  <si>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</si>
  <si>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</si>
  <si>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</si>
  <si>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</si>
  <si>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</si>
  <si>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</si>
  <si>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</si>
  <si>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</si>
  <si>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</si>
  <si>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</si>
  <si>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</si>
  <si>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</si>
  <si>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</si>
  <si>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</si>
  <si>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</si>
  <si>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</si>
  <si>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</si>
  <si>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</si>
  <si>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</si>
  <si>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</si>
  <si>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</si>
  <si>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</si>
  <si>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</si>
  <si>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</si>
  <si>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</si>
  <si>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</si>
  <si>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</si>
  <si>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</si>
  <si>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</si>
  <si>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</si>
  <si>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</si>
  <si>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</si>
  <si>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</si>
  <si>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</si>
  <si>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</si>
  <si>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</si>
  <si>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</si>
  <si>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</si>
  <si>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</si>
  <si>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</si>
  <si>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</si>
  <si>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</si>
  <si>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</si>
  <si>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</si>
  <si>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</si>
  <si>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</si>
  <si>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</si>
  <si>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</si>
  <si>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</si>
  <si>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</si>
  <si>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</si>
  <si>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</si>
  <si>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</si>
  <si>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</si>
  <si>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</si>
  <si>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</si>
  <si>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</si>
  <si>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</si>
  <si>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</si>
  <si>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</si>
  <si>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</si>
  <si>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</si>
  <si>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</si>
  <si>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</si>
  <si>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</si>
  <si>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</si>
  <si>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</si>
  <si>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</si>
  <si>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</si>
  <si>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</si>
  <si>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</si>
  <si>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</si>
  <si>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</si>
  <si>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</si>
  <si>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</si>
  <si>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</si>
  <si>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</si>
  <si>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</si>
  <si>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</si>
  <si>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</si>
  <si>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</si>
  <si>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</si>
  <si>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</si>
  <si>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</si>
  <si>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</si>
  <si>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</si>
  <si>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</si>
  <si>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</si>
  <si>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</si>
  <si>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</si>
  <si>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</si>
  <si>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</si>
  <si>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</si>
  <si>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</si>
  <si>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</si>
  <si>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</si>
  <si>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</si>
  <si>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</si>
  <si>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</si>
  <si>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</si>
  <si>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</si>
  <si>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</si>
  <si>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</si>
  <si>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</si>
  <si>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</si>
  <si>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</si>
  <si>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</si>
  <si>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</si>
  <si>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</si>
  <si>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</si>
  <si>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</si>
  <si>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</si>
  <si>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</si>
  <si>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</si>
  <si>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</si>
  <si>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</si>
  <si>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</si>
  <si>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</si>
  <si>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</si>
  <si>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</si>
  <si>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</si>
  <si>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</si>
  <si>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</si>
  <si>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</si>
  <si>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</si>
  <si>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</si>
  <si>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</si>
  <si>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</si>
  <si>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</si>
  <si>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</si>
  <si>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</si>
  <si>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</si>
  <si>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</si>
  <si>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</si>
  <si>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</si>
  <si>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</si>
  <si>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</si>
  <si>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</si>
  <si>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</si>
  <si>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</si>
  <si>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</si>
  <si>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</si>
  <si>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</si>
  <si>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</si>
  <si>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</si>
  <si>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</si>
  <si>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</si>
  <si>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</si>
  <si>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</si>
  <si>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</si>
  <si>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</si>
  <si>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</si>
  <si>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</si>
  <si>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</si>
  <si>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</si>
  <si>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</si>
  <si>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</si>
  <si>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</si>
  <si>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</si>
  <si>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</si>
  <si>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</si>
  <si>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</si>
  <si>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</si>
  <si>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</si>
  <si>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</si>
  <si>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</si>
  <si>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</si>
  <si>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</si>
  <si>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</si>
  <si>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</si>
  <si>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</si>
  <si>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</si>
  <si>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</si>
  <si>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</si>
  <si>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</si>
  <si>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</si>
  <si>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</si>
  <si>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</si>
  <si>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</si>
  <si>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</si>
  <si>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</si>
  <si>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</si>
  <si>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</si>
  <si>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</si>
  <si>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</si>
  <si>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</si>
  <si>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</si>
  <si>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</si>
  <si>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</si>
  <si>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</si>
  <si>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</si>
  <si>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</si>
  <si>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</si>
  <si>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</si>
  <si>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</si>
  <si>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</si>
  <si>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</si>
  <si>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</si>
  <si>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</si>
  <si>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</si>
  <si>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</si>
  <si>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</si>
  <si>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</si>
  <si>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</si>
  <si>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</si>
  <si>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</si>
  <si>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</si>
  <si>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</si>
  <si>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</si>
  <si>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</si>
  <si>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</si>
  <si>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</si>
  <si>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</si>
  <si>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</si>
  <si>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</si>
  <si>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</si>
  <si>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</si>
  <si>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</si>
  <si>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</si>
  <si>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</si>
  <si>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</si>
  <si>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</si>
  <si>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</si>
  <si>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</si>
  <si>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</si>
  <si>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</si>
  <si>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</si>
  <si>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</si>
  <si>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</si>
  <si>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</si>
  <si>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</si>
  <si>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</si>
  <si>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</si>
  <si>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</si>
  <si>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</si>
  <si>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</si>
  <si>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</si>
  <si>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</si>
  <si>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</si>
  <si>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</si>
  <si>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</si>
  <si>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</si>
  <si>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</si>
  <si>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</si>
  <si>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</si>
  <si>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</si>
  <si>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</si>
  <si>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</si>
  <si>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</si>
  <si>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</si>
  <si>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</si>
  <si>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</si>
  <si>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</si>
  <si>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</si>
  <si>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</si>
  <si>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</si>
  <si>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</si>
  <si>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</si>
  <si>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</si>
  <si>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</si>
  <si>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</si>
  <si>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</si>
  <si>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</si>
  <si>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</si>
  <si>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</si>
  <si>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</si>
  <si>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</si>
  <si>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</si>
  <si>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</si>
  <si>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</si>
  <si>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</si>
  <si>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</si>
  <si>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</si>
  <si>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</si>
  <si>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</si>
  <si>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</si>
  <si>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</si>
  <si>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</si>
  <si>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</si>
  <si>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</si>
  <si>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</si>
  <si>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</si>
  <si>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</si>
  <si>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</si>
  <si>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</si>
  <si>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</si>
  <si>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</si>
  <si>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</si>
  <si>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</si>
  <si>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</si>
  <si>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</si>
  <si>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</si>
  <si>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</si>
  <si>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</si>
  <si>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</si>
  <si>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</si>
  <si>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</si>
  <si>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</si>
  <si>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</si>
  <si>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</si>
  <si>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</si>
  <si>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</si>
  <si>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</si>
  <si>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</si>
  <si>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</si>
  <si>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</si>
  <si>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</si>
  <si>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</si>
  <si>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</si>
  <si>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</si>
  <si>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</si>
  <si>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</si>
  <si>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</si>
  <si>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</si>
  <si>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</si>
  <si>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</si>
  <si>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</si>
  <si>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</si>
  <si>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</si>
  <si>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</si>
  <si>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</si>
  <si>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</si>
  <si>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</si>
  <si>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</si>
  <si>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</si>
  <si>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</si>
  <si>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</si>
  <si>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</si>
  <si>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</si>
  <si>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</si>
  <si>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</si>
  <si>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</si>
  <si>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</si>
  <si>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</si>
  <si>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</si>
  <si>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</si>
  <si>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</si>
  <si>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</si>
  <si>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</si>
  <si>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</si>
  <si>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</si>
  <si>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</si>
  <si>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</si>
  <si>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</si>
  <si>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</si>
  <si>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</si>
  <si>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</si>
  <si>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</si>
  <si>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</si>
  <si>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</si>
  <si>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</si>
  <si>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</si>
  <si>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</si>
  <si>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</si>
  <si>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</si>
  <si>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</si>
  <si>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</si>
  <si>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</si>
  <si>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</si>
  <si>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</si>
  <si>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</si>
  <si>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</si>
  <si>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</si>
  <si>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</si>
  <si>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</si>
  <si>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</si>
  <si>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</si>
  <si>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</si>
  <si>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</si>
  <si>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</si>
  <si>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</si>
  <si>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</si>
  <si>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</si>
  <si>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</si>
  <si>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</si>
  <si>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</si>
  <si>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</si>
  <si>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</si>
  <si>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</si>
  <si>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</si>
  <si>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</si>
  <si>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</si>
  <si>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</si>
  <si>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</si>
  <si>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</si>
  <si>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</si>
  <si>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</si>
  <si>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</si>
  <si>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</si>
  <si>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</si>
  <si>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</si>
  <si>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</si>
  <si>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</si>
  <si>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</si>
  <si>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</si>
  <si>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</si>
  <si>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</si>
  <si>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</si>
  <si>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</si>
  <si>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</si>
  <si>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</si>
  <si>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</si>
  <si>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</si>
  <si>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</si>
  <si>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</si>
  <si>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</si>
  <si>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</si>
  <si>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</si>
  <si>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</si>
  <si>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</si>
  <si>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</si>
  <si>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</si>
  <si>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</si>
  <si>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</si>
  <si>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</si>
  <si>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</si>
  <si>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</si>
  <si>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</si>
  <si>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</si>
  <si>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</si>
  <si>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</si>
  <si>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</si>
  <si>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</si>
  <si>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</si>
  <si>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</si>
  <si>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</si>
  <si>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</si>
  <si>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</si>
  <si>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</si>
  <si>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</si>
  <si>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</si>
  <si>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</si>
  <si>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</si>
  <si>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</si>
  <si>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</si>
  <si>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</si>
  <si>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</si>
  <si>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</si>
  <si>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</si>
  <si>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</si>
  <si>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</si>
  <si>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</si>
  <si>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</si>
  <si>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</si>
  <si>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</si>
  <si>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</si>
  <si>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</si>
  <si>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</si>
  <si>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</si>
  <si>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</si>
  <si>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</si>
  <si>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</si>
  <si>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</si>
  <si>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</si>
  <si>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</si>
  <si>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</si>
  <si>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</si>
  <si>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</si>
  <si>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</si>
  <si>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</si>
  <si>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</si>
  <si>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</si>
  <si>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</si>
  <si>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</si>
  <si>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</si>
  <si>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</si>
  <si>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</si>
  <si>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</si>
  <si>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</si>
  <si>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</si>
  <si>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</si>
  <si>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</si>
  <si>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</si>
  <si>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</si>
  <si>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</si>
  <si>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</si>
  <si>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</si>
  <si>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</si>
  <si>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</si>
  <si>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</si>
  <si>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</si>
  <si>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</si>
  <si>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</si>
  <si>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</si>
  <si>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</si>
  <si>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</si>
  <si>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</si>
  <si>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</si>
  <si>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</si>
  <si>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</si>
  <si>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</si>
  <si>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</si>
  <si>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</si>
  <si>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</si>
  <si>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</si>
  <si>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</si>
  <si>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</si>
  <si>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</si>
  <si>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</si>
  <si>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</si>
  <si>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</si>
  <si>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</si>
  <si>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</si>
  <si>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</si>
  <si>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</si>
  <si>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</si>
  <si>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</si>
  <si>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</si>
  <si>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</si>
  <si>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</si>
  <si>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</si>
  <si>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</si>
  <si>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</si>
  <si>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</si>
  <si>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</si>
  <si>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</si>
  <si>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</si>
  <si>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</si>
  <si>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</si>
  <si>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</si>
  <si>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</si>
  <si>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</si>
  <si>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</si>
  <si>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</si>
  <si>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</si>
  <si>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</si>
  <si>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</si>
  <si>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</si>
  <si>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</si>
  <si>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</si>
  <si>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</si>
  <si>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</si>
  <si>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</si>
  <si>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</si>
  <si>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</si>
  <si>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</si>
  <si>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</si>
  <si>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</si>
  <si>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</si>
  <si>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</si>
  <si>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</si>
  <si>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</si>
  <si>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</si>
  <si>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</si>
  <si>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</si>
  <si>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</si>
  <si>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</si>
  <si>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</si>
  <si>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</si>
  <si>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</si>
  <si>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</si>
  <si>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</si>
  <si>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</si>
  <si>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</si>
  <si>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</si>
  <si>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</si>
  <si>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</si>
  <si>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</si>
  <si>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</si>
  <si>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</si>
  <si>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</si>
  <si>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</si>
  <si>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</si>
  <si>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</si>
  <si>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</si>
  <si>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</si>
  <si>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</si>
  <si>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</si>
  <si>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</si>
  <si>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</si>
  <si>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</si>
  <si>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</si>
  <si>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</si>
  <si>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</si>
  <si>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</si>
  <si>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</si>
  <si>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</si>
  <si>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</si>
  <si>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</si>
  <si>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</si>
  <si>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</si>
  <si>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</si>
  <si>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</si>
  <si>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</si>
  <si>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</si>
  <si>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</si>
  <si>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</si>
  <si>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</si>
  <si>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</si>
  <si>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</si>
  <si>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</si>
  <si>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</si>
  <si>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</si>
  <si>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</si>
  <si>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</si>
  <si>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</si>
  <si>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</si>
  <si>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</si>
  <si>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</si>
  <si>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</si>
  <si>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</si>
  <si>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</si>
  <si>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</si>
  <si>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</si>
  <si>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</si>
  <si>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</si>
  <si>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</si>
  <si>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</si>
  <si>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</si>
  <si>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</si>
  <si>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</si>
  <si>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</si>
  <si>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</si>
  <si>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</si>
  <si>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</si>
  <si>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</si>
  <si>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</si>
  <si>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</si>
  <si>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</si>
  <si>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</si>
  <si>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</si>
  <si>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</si>
  <si>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</si>
  <si>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</si>
  <si>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</si>
  <si>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</si>
  <si>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</si>
  <si>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</si>
  <si>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</si>
  <si>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</si>
  <si>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</si>
  <si>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</si>
  <si>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</si>
  <si>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</si>
  <si>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</si>
  <si>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</si>
  <si>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</si>
  <si>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</si>
  <si>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</si>
  <si>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</si>
  <si>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</si>
  <si>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</si>
  <si>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</si>
  <si>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</si>
  <si>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</si>
  <si>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</si>
  <si>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</si>
  <si>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</si>
  <si>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</si>
  <si>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</si>
  <si>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</si>
  <si>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</si>
  <si>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</si>
  <si>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</si>
  <si>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</si>
  <si>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</si>
  <si>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</si>
  <si>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</si>
  <si>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</si>
  <si>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</si>
  <si>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</si>
  <si>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</si>
  <si>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</si>
  <si>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</si>
  <si>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</si>
  <si>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</si>
  <si>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</si>
  <si>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</si>
  <si>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</si>
  <si>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</si>
  <si>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</si>
  <si>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</si>
  <si>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</si>
  <si>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</si>
  <si>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</si>
  <si>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</si>
  <si>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</si>
  <si>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</si>
  <si>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</si>
  <si>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</si>
  <si>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</si>
  <si>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</si>
  <si>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</si>
  <si>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</si>
  <si>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</si>
  <si>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</si>
  <si>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</si>
  <si>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</si>
  <si>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</si>
  <si>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</si>
  <si>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</si>
  <si>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</si>
  <si>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</si>
  <si>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</si>
  <si>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</si>
  <si>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</si>
  <si>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</si>
  <si>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</si>
  <si>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</si>
  <si>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</si>
  <si>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</si>
  <si>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</si>
  <si>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広島市　中区</t>
  </si>
  <si>
    <t>広島市　東区</t>
  </si>
  <si>
    <t>広島市　南区</t>
  </si>
  <si>
    <t>広島市　西区</t>
  </si>
  <si>
    <t>広島市　安佐南区</t>
  </si>
  <si>
    <t>広島市　安佐北区</t>
  </si>
  <si>
    <t>広島市　安芸区</t>
  </si>
  <si>
    <t>広島市　佐伯区</t>
  </si>
  <si>
    <t>781001</t>
  </si>
  <si>
    <t>781002</t>
  </si>
  <si>
    <t>781003</t>
  </si>
  <si>
    <t>781004</t>
  </si>
  <si>
    <t>781005</t>
  </si>
  <si>
    <t>781006</t>
  </si>
  <si>
    <t>781007</t>
  </si>
  <si>
    <t>781008</t>
  </si>
  <si>
    <t>781009</t>
  </si>
  <si>
    <t>781010</t>
  </si>
  <si>
    <t>781011</t>
  </si>
  <si>
    <t>790100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</si>
  <si>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</si>
  <si>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</si>
  <si>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</si>
  <si>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</si>
  <si>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</si>
  <si>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</si>
  <si>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</si>
  <si>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</si>
  <si>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</si>
  <si>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</si>
  <si>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</si>
  <si>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</si>
  <si>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</si>
  <si>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</si>
  <si>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</si>
  <si>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</si>
  <si>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</si>
  <si>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</si>
  <si>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</si>
  <si>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</si>
  <si>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</si>
  <si>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</si>
  <si>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</si>
  <si>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</si>
  <si>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</si>
  <si>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</si>
  <si>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</si>
  <si>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</si>
  <si>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</si>
  <si>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</si>
  <si>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</si>
  <si>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</si>
  <si>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</si>
  <si>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</si>
  <si>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</si>
  <si>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</si>
  <si>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</si>
  <si>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</si>
  <si>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</si>
  <si>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</si>
  <si>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</si>
  <si>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</si>
  <si>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</si>
  <si>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</si>
  <si>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</si>
  <si>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</si>
  <si>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</si>
  <si>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</si>
  <si>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</si>
  <si>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</si>
  <si>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</si>
  <si>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</si>
  <si>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</si>
  <si>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</si>
  <si>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</si>
  <si>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</si>
  <si>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</si>
  <si>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</si>
  <si>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</si>
  <si>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</si>
  <si>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</si>
  <si>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</si>
  <si>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</si>
  <si>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</si>
  <si>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</si>
  <si>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</si>
  <si>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</si>
  <si>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</si>
  <si>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</si>
  <si>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</si>
  <si>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</si>
  <si>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</si>
  <si>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</si>
  <si>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</si>
  <si>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</si>
  <si>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</si>
  <si>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</si>
  <si>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</si>
  <si>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</si>
  <si>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</si>
  <si>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</si>
  <si>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</si>
  <si>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</si>
  <si>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</si>
  <si>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</si>
  <si>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</si>
  <si>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</si>
  <si>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</si>
  <si>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</si>
  <si>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</si>
  <si>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</si>
  <si>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</si>
  <si>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</si>
  <si>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</si>
  <si>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</si>
  <si>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</si>
  <si>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</si>
  <si>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</si>
  <si>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</si>
  <si>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</si>
  <si>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</si>
  <si>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</si>
  <si>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</si>
  <si>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</si>
  <si>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</si>
  <si>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</si>
  <si>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</si>
  <si>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</si>
  <si>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</si>
  <si>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</si>
  <si>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</si>
  <si>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</si>
  <si>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</si>
  <si>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</si>
  <si>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</si>
  <si>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</si>
  <si>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</si>
  <si>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</si>
  <si>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</si>
  <si>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</si>
  <si>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</si>
  <si>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</si>
  <si>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</si>
  <si>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</si>
  <si>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</si>
  <si>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</si>
  <si>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</si>
  <si>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</si>
  <si>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</si>
  <si>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</si>
  <si>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</si>
  <si>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</si>
  <si>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</si>
  <si>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</si>
  <si>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</si>
  <si>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</si>
  <si>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</si>
  <si>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</si>
  <si>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</si>
  <si>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</si>
  <si>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</si>
  <si>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</si>
  <si>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</si>
  <si>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</si>
  <si>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</si>
  <si>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</si>
  <si>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</si>
  <si>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</si>
  <si>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</si>
  <si>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</si>
  <si>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</si>
  <si>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</si>
  <si>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</si>
  <si>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</si>
  <si>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</si>
  <si>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</si>
  <si>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</si>
  <si>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</si>
  <si>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</si>
  <si>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</si>
  <si>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</si>
  <si>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</si>
  <si>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</si>
  <si>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</si>
  <si>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</si>
  <si>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</si>
  <si>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</si>
  <si>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</si>
  <si>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</si>
  <si>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</si>
  <si>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</si>
  <si>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</si>
  <si>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</si>
  <si>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</si>
  <si>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</si>
  <si>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</si>
  <si>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</si>
  <si>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</si>
  <si>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</si>
  <si>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</si>
  <si>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</si>
  <si>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</si>
  <si>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</si>
  <si>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</si>
  <si>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</si>
  <si>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</si>
  <si>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</si>
  <si>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</si>
  <si>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</si>
  <si>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</si>
  <si>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</si>
  <si>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</si>
  <si>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</si>
  <si>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</si>
  <si>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</si>
  <si>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</si>
  <si>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</si>
  <si>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</si>
  <si>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</si>
  <si>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</si>
  <si>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</si>
  <si>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</si>
  <si>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</si>
  <si>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</si>
  <si>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</si>
  <si>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</si>
  <si>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</si>
  <si>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</si>
  <si>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</si>
  <si>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</si>
  <si>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</si>
  <si>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</si>
  <si>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</si>
  <si>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</si>
  <si>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</si>
  <si>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</si>
  <si>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</si>
  <si>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</si>
  <si>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</si>
  <si>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</si>
  <si>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</si>
  <si>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</si>
  <si>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</si>
  <si>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</si>
  <si>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</si>
  <si>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</si>
  <si>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</si>
  <si>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</si>
  <si>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</si>
  <si>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</si>
  <si>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</si>
  <si>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</si>
  <si>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</si>
  <si>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</si>
  <si>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</si>
  <si>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</si>
  <si>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</si>
  <si>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</si>
  <si>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</si>
  <si>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</si>
  <si>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</si>
  <si>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</si>
  <si>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</si>
  <si>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</si>
  <si>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</si>
  <si>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</si>
  <si>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</si>
  <si>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</si>
  <si>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</si>
  <si>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</si>
  <si>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</si>
  <si>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</si>
  <si>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</si>
  <si>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</si>
  <si>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</si>
  <si>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</si>
  <si>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</si>
  <si>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</si>
  <si>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</si>
  <si>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</si>
  <si>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</si>
  <si>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</si>
  <si>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</si>
  <si>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</si>
  <si>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</si>
  <si>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</si>
  <si>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</si>
  <si>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</si>
  <si>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</si>
  <si>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</si>
  <si>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</si>
  <si>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</si>
  <si>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</si>
  <si>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</si>
  <si>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</si>
  <si>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</si>
  <si>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</si>
  <si>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</si>
  <si>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</si>
  <si>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</si>
  <si>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</si>
  <si>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</si>
  <si>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</si>
  <si>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</si>
  <si>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</si>
  <si>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</si>
  <si>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</si>
  <si>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</si>
  <si>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</si>
  <si>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</si>
  <si>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</si>
  <si>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</si>
  <si>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</si>
  <si>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</si>
  <si>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</si>
  <si>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</si>
  <si>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</si>
  <si>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</si>
  <si>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</si>
  <si>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</si>
  <si>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</si>
  <si>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</si>
  <si>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</si>
  <si>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</si>
  <si>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</si>
  <si>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</si>
  <si>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</si>
  <si>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</si>
  <si>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</si>
  <si>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</si>
  <si>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</si>
  <si>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</si>
  <si>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</si>
  <si>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</si>
  <si>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</si>
  <si>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</si>
  <si>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</si>
  <si>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</si>
  <si>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</si>
  <si>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</si>
  <si>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</si>
  <si>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</si>
  <si>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</si>
  <si>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</si>
  <si>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</si>
  <si>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</si>
  <si>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</si>
  <si>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</si>
  <si>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</si>
  <si>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</si>
  <si>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</si>
  <si>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</si>
  <si>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</si>
  <si>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</si>
  <si>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</si>
  <si>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</si>
  <si>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</si>
  <si>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</si>
  <si>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</si>
  <si>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</si>
  <si>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</si>
  <si>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</si>
  <si>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</si>
  <si>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</si>
  <si>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</si>
  <si>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</si>
  <si>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</si>
  <si>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</si>
  <si>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</si>
  <si>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</si>
  <si>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</si>
  <si>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</si>
  <si>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</si>
  <si>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</si>
  <si>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</si>
  <si>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</si>
  <si>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</si>
  <si>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</si>
  <si>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</si>
  <si>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</si>
  <si>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</si>
  <si>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</si>
  <si>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</si>
  <si>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</si>
  <si>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</si>
  <si>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</si>
  <si>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</si>
  <si>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</si>
  <si>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</si>
  <si>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</si>
  <si>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</si>
  <si>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</si>
  <si>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</si>
  <si>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</si>
  <si>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</si>
  <si>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</si>
  <si>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</si>
  <si>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</si>
  <si>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</si>
  <si>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</si>
  <si>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</si>
  <si>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</si>
  <si>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</si>
  <si>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</si>
  <si>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</si>
  <si>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</si>
  <si>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</si>
  <si>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</si>
  <si>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</si>
  <si>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</si>
  <si>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</si>
  <si>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</si>
  <si>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</si>
  <si>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</si>
  <si>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</si>
  <si>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</si>
  <si>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</si>
  <si>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</si>
  <si>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</si>
  <si>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</si>
  <si>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</si>
  <si>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</si>
  <si>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</si>
  <si>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</si>
  <si>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</si>
  <si>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</si>
  <si>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</si>
  <si>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</si>
  <si>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</si>
  <si>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</si>
  <si>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</si>
  <si>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</si>
  <si>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</si>
  <si>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</si>
  <si>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</si>
  <si>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</si>
  <si>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</si>
  <si>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</si>
  <si>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</si>
  <si>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</si>
  <si>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</si>
  <si>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</si>
  <si>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</si>
  <si>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</si>
  <si>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</si>
  <si>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</si>
  <si>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</si>
  <si>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</si>
  <si>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</si>
  <si>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</si>
  <si>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</si>
  <si>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</si>
  <si>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</si>
  <si>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</si>
  <si>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</si>
  <si>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</si>
  <si>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</si>
  <si>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</si>
  <si>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</si>
  <si>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</si>
  <si>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</si>
  <si>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</si>
  <si>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</si>
  <si>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</si>
  <si>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</si>
  <si>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</si>
  <si>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</si>
  <si>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</si>
  <si>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</si>
  <si>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</si>
  <si>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</si>
  <si>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</si>
  <si>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</si>
  <si>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</si>
  <si>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</si>
  <si>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</si>
  <si>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</si>
  <si>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</si>
  <si>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</si>
  <si>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</si>
  <si>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</si>
  <si>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</si>
  <si>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</si>
  <si>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</si>
  <si>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</si>
  <si>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</si>
  <si>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</si>
  <si>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</si>
  <si>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</si>
  <si>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</si>
  <si>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</si>
  <si>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</si>
  <si>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</si>
  <si>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</si>
  <si>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</si>
  <si>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</si>
  <si>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</si>
  <si>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</si>
  <si>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</si>
  <si>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</si>
  <si>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</si>
  <si>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</si>
  <si>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</si>
  <si>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</si>
  <si>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</si>
  <si>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</si>
  <si>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</si>
  <si>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</si>
  <si>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</si>
  <si>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</si>
  <si>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</si>
  <si>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</si>
  <si>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</si>
  <si>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</si>
  <si>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</si>
  <si>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</si>
  <si>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</si>
  <si>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</si>
  <si>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</si>
  <si>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</si>
  <si>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</si>
  <si>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</si>
  <si>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</si>
  <si>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</si>
  <si>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</si>
  <si>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</si>
  <si>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</si>
  <si>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</si>
  <si>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</si>
  <si>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</si>
  <si>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</si>
  <si>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</si>
  <si>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</si>
  <si>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</si>
  <si>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</si>
  <si>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</si>
  <si>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</si>
  <si>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</si>
  <si>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</si>
  <si>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</si>
  <si>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</si>
  <si>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</si>
  <si>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</si>
  <si>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</si>
  <si>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</si>
  <si>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</si>
  <si>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</si>
  <si>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</si>
  <si>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</si>
  <si>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</si>
  <si>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</si>
  <si>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</si>
  <si>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</si>
  <si>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</si>
  <si>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</si>
  <si>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</si>
  <si>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</si>
  <si>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</si>
  <si>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</si>
  <si>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</si>
  <si>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</si>
  <si>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</si>
  <si>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</si>
  <si>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</si>
  <si>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</si>
  <si>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</si>
  <si>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</si>
  <si>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</si>
  <si>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</si>
  <si>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</si>
  <si>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</si>
  <si>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</si>
  <si>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</si>
  <si>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</si>
  <si>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</si>
  <si>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</si>
  <si>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</si>
  <si>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</si>
  <si>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</si>
  <si>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</si>
  <si>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</si>
  <si>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</si>
  <si>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</si>
  <si>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</si>
  <si>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</si>
  <si>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</si>
  <si>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</si>
  <si>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</si>
  <si>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</si>
  <si>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</si>
  <si>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</si>
  <si>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</si>
  <si>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</si>
  <si>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</si>
  <si>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</si>
  <si>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</si>
  <si>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</si>
  <si>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</si>
  <si>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</si>
  <si>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</si>
  <si>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</si>
  <si>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</si>
  <si>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</si>
  <si>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</si>
  <si>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</si>
  <si>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</si>
  <si>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</si>
  <si>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</si>
  <si>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</si>
  <si>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</si>
  <si>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</si>
  <si>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</si>
  <si>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</si>
  <si>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</si>
  <si>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</si>
  <si>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</si>
  <si>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</si>
  <si>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</si>
  <si>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</si>
  <si>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</si>
  <si>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</si>
  <si>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</si>
  <si>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</si>
  <si>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</si>
  <si>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</si>
  <si>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</si>
  <si>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</si>
  <si>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</si>
  <si>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</si>
  <si>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</si>
  <si>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</si>
  <si>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</si>
  <si>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</si>
  <si>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</si>
  <si>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</si>
  <si>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</si>
  <si>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</si>
  <si>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</si>
  <si>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</si>
  <si>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</si>
  <si>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</si>
  <si>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</si>
  <si>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</si>
  <si>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</si>
  <si>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</si>
  <si>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</si>
  <si>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</si>
  <si>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</si>
  <si>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</si>
  <si>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</si>
  <si>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</si>
  <si>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</si>
  <si>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</si>
  <si>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</si>
  <si>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</si>
  <si>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</si>
  <si>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</si>
  <si>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</si>
  <si>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</si>
  <si>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</si>
  <si>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</si>
  <si>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</si>
  <si>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</si>
  <si>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</si>
  <si>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</si>
  <si>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</si>
  <si>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</si>
  <si>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</si>
  <si>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</si>
  <si>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</si>
  <si>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</si>
  <si>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</si>
  <si>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</si>
  <si>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</si>
  <si>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</si>
  <si>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</si>
  <si>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</si>
  <si>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</si>
  <si>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</si>
  <si>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</si>
  <si>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</si>
  <si>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</si>
  <si>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</si>
  <si>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</si>
  <si>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</si>
  <si>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</si>
  <si>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</si>
  <si>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</si>
  <si>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</si>
  <si>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</si>
  <si>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</si>
  <si>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</si>
  <si>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</si>
  <si>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</si>
  <si>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</si>
  <si>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</si>
  <si>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</si>
  <si>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</si>
  <si>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</si>
  <si>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</si>
  <si>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</si>
  <si>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</si>
  <si>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</si>
  <si>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</si>
  <si>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</si>
  <si>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</si>
  <si>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</si>
  <si>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</si>
  <si>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</si>
  <si>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</si>
  <si>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</si>
  <si>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</si>
  <si>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</si>
  <si>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</si>
  <si>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</si>
  <si>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</si>
  <si>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</si>
  <si>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</si>
  <si>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</si>
  <si>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</si>
  <si>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</si>
  <si>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</si>
  <si>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</si>
  <si>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</si>
  <si>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</si>
  <si>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</si>
  <si>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</si>
  <si>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</si>
  <si>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</si>
  <si>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</si>
  <si>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</si>
  <si>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</si>
  <si>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</si>
  <si>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</si>
  <si>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</si>
  <si>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</si>
  <si>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</si>
  <si>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</si>
  <si>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</si>
  <si>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</si>
  <si>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</si>
  <si>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</si>
  <si>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</si>
  <si>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</si>
  <si>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</si>
  <si>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</si>
  <si>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</si>
  <si>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</si>
  <si>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</si>
  <si>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</si>
  <si>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</si>
  <si>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</si>
  <si>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</si>
  <si>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</si>
  <si>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</si>
  <si>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</si>
  <si>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</si>
  <si>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</si>
  <si>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</si>
  <si>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</si>
  <si>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</si>
  <si>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</si>
  <si>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</si>
  <si>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</si>
  <si>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</si>
  <si>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</si>
  <si>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</si>
  <si>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</si>
  <si>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</si>
  <si>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</si>
  <si>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</si>
  <si>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</si>
  <si>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</si>
  <si>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</si>
  <si>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</si>
  <si>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</si>
  <si>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</si>
  <si>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</si>
  <si>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</si>
  <si>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</si>
  <si>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</si>
  <si>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</si>
  <si>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</si>
  <si>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</si>
  <si>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</si>
  <si>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</si>
  <si>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</si>
  <si>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</si>
  <si>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</si>
  <si>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</si>
  <si>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</si>
  <si>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</si>
  <si>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</si>
  <si>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</si>
  <si>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</si>
  <si>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</si>
  <si>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</si>
  <si>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</si>
  <si>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</si>
  <si>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</si>
  <si>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</si>
  <si>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</si>
  <si>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</si>
  <si>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</si>
  <si>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</si>
  <si>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</si>
  <si>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</si>
  <si>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</si>
  <si>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</si>
  <si>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</si>
  <si>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</si>
  <si>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</si>
  <si>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</si>
  <si>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</si>
  <si>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</si>
  <si>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</si>
  <si>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</si>
  <si>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</si>
  <si>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</si>
  <si>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</si>
  <si>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</si>
  <si>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</si>
  <si>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</si>
  <si>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</si>
  <si>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</si>
  <si>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</si>
  <si>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</si>
  <si>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</si>
  <si>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</si>
  <si>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</si>
  <si>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</si>
  <si>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</si>
  <si>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</si>
  <si>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</si>
  <si>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</si>
  <si>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</si>
  <si>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</si>
  <si>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</si>
  <si>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</si>
  <si>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</si>
  <si>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</si>
  <si>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</si>
  <si>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</si>
  <si>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</si>
  <si>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</si>
  <si>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</si>
  <si>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</si>
  <si>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</si>
  <si>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</si>
  <si>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</si>
  <si>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</si>
  <si>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</si>
  <si>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</si>
  <si>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</si>
  <si>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</si>
  <si>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</si>
  <si>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</si>
  <si>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</si>
  <si>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</si>
  <si>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</si>
  <si>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</si>
  <si>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</si>
  <si>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</si>
  <si>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</si>
  <si>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</si>
  <si>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</si>
  <si>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</si>
  <si>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</si>
  <si>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</si>
  <si>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</si>
  <si>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</si>
  <si>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</si>
  <si>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</si>
  <si>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</si>
  <si>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</si>
  <si>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</si>
  <si>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</si>
  <si>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</si>
  <si>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</si>
  <si>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</si>
  <si>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</si>
  <si>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</si>
  <si>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</si>
  <si>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</si>
  <si>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</si>
  <si>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</si>
  <si>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</si>
  <si>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</si>
  <si>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</si>
  <si>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</si>
  <si>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</si>
  <si>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</si>
  <si>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</si>
  <si>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</si>
  <si>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</si>
  <si>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</si>
  <si>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</si>
  <si>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</si>
  <si>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</si>
  <si>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</si>
  <si>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</si>
  <si>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</si>
  <si>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</si>
  <si>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</si>
  <si>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</si>
  <si>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</si>
  <si>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</si>
  <si>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</si>
  <si>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</si>
  <si>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</si>
  <si>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</si>
  <si>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</si>
  <si>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</si>
  <si>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</si>
  <si>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</si>
  <si>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</si>
  <si>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</si>
  <si>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</si>
  <si>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</si>
  <si>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</si>
  <si>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</si>
  <si>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</si>
  <si>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</si>
  <si>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</si>
  <si>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</si>
  <si>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</si>
  <si>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</si>
  <si>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</si>
  <si>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</si>
  <si>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</si>
  <si>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</si>
  <si>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</si>
  <si>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</si>
  <si>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</si>
  <si>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</si>
  <si>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</si>
  <si>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</si>
  <si>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</si>
  <si>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</si>
  <si>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</si>
  <si>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</si>
  <si>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</si>
  <si>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</si>
  <si>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</si>
  <si>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</si>
  <si>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</si>
  <si>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</si>
  <si>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</si>
  <si>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</si>
  <si>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</si>
  <si>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</si>
  <si>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</si>
  <si>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</si>
  <si>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</si>
  <si>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</si>
  <si>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</si>
  <si>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</si>
  <si>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</si>
  <si>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</si>
  <si>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</si>
  <si>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</si>
  <si>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</si>
  <si>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</si>
  <si>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</si>
  <si>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</si>
  <si>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</si>
  <si>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</si>
  <si>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</si>
  <si>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</si>
  <si>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</si>
  <si>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</si>
  <si>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</si>
  <si>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</si>
  <si>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</si>
  <si>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</si>
  <si>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</si>
  <si>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</si>
  <si>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</si>
  <si>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</si>
  <si>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</si>
  <si>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</si>
  <si>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</si>
  <si>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</si>
  <si>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</si>
  <si>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</si>
  <si>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</si>
  <si>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</si>
  <si>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</si>
  <si>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</si>
  <si>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</si>
  <si>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</si>
  <si>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</si>
  <si>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</si>
  <si>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</si>
  <si>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</si>
  <si>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</si>
  <si>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</si>
  <si>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</si>
  <si>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</si>
  <si>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</si>
  <si>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</si>
  <si>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</si>
  <si>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</si>
  <si>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</si>
  <si>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</si>
  <si>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</si>
  <si>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</si>
  <si>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</si>
  <si>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</si>
  <si>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</si>
  <si>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</si>
  <si>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</si>
  <si>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</si>
  <si>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</si>
  <si>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</si>
  <si>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</si>
  <si>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</si>
  <si>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</si>
  <si>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</si>
  <si>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</si>
  <si>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</si>
  <si>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</si>
  <si>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</si>
  <si>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</si>
  <si>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</si>
  <si>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</si>
  <si>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</si>
  <si>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</si>
  <si>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</si>
  <si>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</si>
  <si>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</si>
  <si>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</si>
  <si>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</si>
  <si>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</si>
  <si>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</si>
  <si>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</si>
  <si>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</si>
  <si>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</si>
  <si>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</si>
  <si>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</si>
  <si>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</si>
  <si>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</si>
  <si>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</si>
  <si>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</si>
  <si>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</si>
  <si>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</si>
  <si>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</si>
  <si>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</si>
  <si>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</si>
  <si>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</si>
  <si>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</si>
  <si>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</si>
  <si>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</si>
  <si>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</si>
  <si>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</si>
  <si>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</si>
  <si>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</si>
  <si>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</si>
  <si>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</si>
  <si>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</si>
  <si>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</si>
  <si>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</si>
  <si>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</si>
  <si>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</si>
  <si>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</si>
  <si>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</si>
  <si>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</si>
  <si>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</si>
  <si>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</si>
  <si>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</si>
  <si>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</si>
  <si>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</si>
  <si>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</si>
  <si>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</si>
  <si>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</si>
  <si>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</si>
  <si>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</si>
  <si>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</si>
  <si>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</si>
  <si>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</si>
  <si>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</si>
  <si>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</si>
  <si>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</si>
  <si>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</si>
  <si>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</si>
  <si>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</si>
  <si>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</si>
  <si>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</si>
  <si>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</si>
  <si>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</si>
  <si>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</si>
  <si>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</si>
  <si>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</si>
  <si>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</si>
  <si>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</si>
  <si>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</si>
  <si>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</si>
  <si>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</si>
  <si>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</si>
  <si>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</si>
  <si>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</si>
  <si>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</si>
  <si>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</si>
  <si>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</si>
  <si>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</si>
  <si>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</si>
  <si>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</si>
  <si>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</si>
  <si>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</si>
  <si>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</si>
  <si>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</si>
  <si>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</si>
  <si>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</si>
  <si>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</si>
  <si>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</si>
  <si>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</si>
  <si>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</si>
  <si>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</si>
  <si>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</si>
  <si>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</si>
  <si>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</si>
  <si>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</si>
  <si>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</si>
  <si>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</si>
  <si>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</si>
  <si>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</si>
  <si>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</si>
  <si>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</si>
  <si>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</si>
  <si>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</si>
  <si>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</si>
  <si>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</si>
  <si>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</si>
  <si>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</si>
  <si>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</si>
  <si>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</si>
  <si>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</si>
  <si>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</si>
  <si>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</si>
  <si>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</si>
  <si>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</si>
  <si>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</si>
  <si>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</si>
  <si>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</si>
  <si>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</si>
  <si>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</si>
  <si>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</si>
  <si>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</si>
  <si>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</si>
  <si>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</si>
  <si>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</si>
  <si>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</si>
  <si>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</si>
  <si>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</si>
  <si>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</si>
  <si>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</si>
  <si>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</si>
  <si>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</si>
  <si>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</si>
  <si>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</si>
  <si>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</si>
  <si>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</si>
  <si>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</si>
  <si>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</si>
  <si>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</si>
  <si>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</si>
  <si>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</si>
  <si>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</si>
  <si>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</si>
  <si>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</si>
  <si>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</si>
  <si>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</si>
  <si>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</si>
  <si>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</si>
  <si>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</si>
  <si>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</si>
  <si>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</si>
  <si>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</si>
  <si>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</si>
  <si>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</si>
  <si>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</si>
  <si>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</si>
  <si>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</si>
  <si>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</si>
  <si>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</si>
  <si>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</si>
  <si>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</si>
  <si>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</si>
  <si>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</si>
  <si>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</si>
  <si>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</si>
  <si>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</si>
  <si>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</si>
  <si>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</si>
  <si>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</si>
  <si>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</si>
  <si>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</si>
  <si>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</si>
  <si>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</si>
  <si>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</si>
  <si>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</si>
  <si>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</si>
  <si>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</si>
  <si>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</si>
  <si>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</si>
  <si>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</si>
  <si>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</si>
  <si>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</si>
  <si>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</si>
  <si>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</si>
  <si>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</si>
  <si>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</si>
  <si>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</si>
  <si>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</si>
  <si>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</si>
  <si>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</si>
  <si>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</si>
  <si>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</si>
  <si>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</si>
  <si>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</si>
  <si>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</si>
  <si>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</si>
  <si>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</si>
  <si>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</si>
  <si>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</si>
  <si>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</si>
  <si>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</si>
  <si>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</si>
  <si>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</si>
  <si>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</si>
  <si>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</si>
  <si>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</si>
  <si>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</si>
  <si>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</si>
  <si>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</si>
  <si>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</si>
  <si>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</si>
  <si>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</si>
  <si>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</si>
  <si>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</si>
  <si>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</si>
  <si>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</si>
  <si>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</si>
  <si>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</si>
  <si>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</si>
  <si>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</si>
  <si>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</si>
  <si>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</si>
  <si>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</si>
  <si>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</si>
  <si>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</si>
  <si>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</si>
  <si>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</si>
  <si>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</si>
  <si>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</si>
  <si>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</si>
  <si>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</si>
  <si>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</si>
  <si>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</si>
  <si>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</si>
  <si>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</si>
  <si>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</si>
  <si>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</si>
  <si>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</si>
  <si>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</si>
  <si>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</si>
  <si>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</si>
  <si>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</si>
  <si>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</si>
  <si>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</si>
  <si>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</si>
  <si>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</si>
  <si>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</si>
  <si>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</si>
  <si>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</si>
  <si>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</si>
  <si>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</si>
  <si>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</si>
  <si>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</si>
  <si>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</si>
  <si>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</si>
  <si>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</si>
  <si>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</si>
  <si>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</si>
  <si>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</si>
  <si>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</si>
  <si>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</si>
  <si>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</si>
  <si>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</si>
  <si>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</si>
  <si>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</si>
  <si>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</si>
  <si>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</si>
  <si>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</si>
  <si>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</si>
  <si>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</si>
  <si>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</si>
  <si>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</si>
  <si>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</si>
  <si>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</si>
  <si>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</si>
  <si>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</si>
  <si>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</si>
  <si>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</si>
  <si>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</si>
  <si>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</si>
  <si>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</si>
  <si>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</si>
  <si>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</si>
  <si>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</si>
  <si>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</si>
  <si>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</si>
  <si>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</si>
  <si>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</si>
  <si>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</si>
  <si>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</si>
  <si>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</si>
  <si>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</si>
  <si>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</si>
  <si>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</si>
  <si>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</si>
  <si>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</si>
  <si>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</si>
  <si>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</si>
  <si>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</si>
  <si>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</si>
  <si>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</si>
  <si>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</si>
  <si>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</si>
  <si>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</si>
  <si>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</si>
  <si>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</si>
  <si>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</si>
  <si>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</si>
  <si>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</si>
  <si>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</si>
  <si>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</si>
  <si>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</si>
  <si>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</si>
  <si>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</si>
  <si>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</si>
  <si>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</si>
  <si>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</si>
  <si>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</si>
  <si>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</si>
  <si>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</si>
  <si>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</si>
  <si>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</si>
  <si>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</si>
  <si>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</si>
  <si>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</si>
  <si>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</si>
  <si>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</si>
  <si>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</si>
  <si>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</si>
  <si>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</si>
  <si>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</si>
  <si>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</si>
  <si>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</si>
  <si>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</si>
  <si>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</si>
  <si>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</si>
  <si>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</si>
  <si>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</si>
  <si>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</si>
  <si>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</si>
  <si>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</si>
  <si>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</si>
  <si>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</si>
  <si>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</si>
  <si>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</si>
  <si>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</si>
  <si>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</si>
  <si>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</si>
  <si>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</si>
  <si>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</si>
  <si>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</si>
  <si>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</si>
  <si>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</si>
  <si>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</si>
  <si>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</si>
  <si>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</si>
  <si>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</si>
  <si>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</si>
  <si>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</si>
  <si>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</si>
  <si>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</si>
  <si>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</si>
  <si>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</si>
  <si>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</si>
  <si>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</si>
  <si>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</si>
  <si>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</si>
  <si>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</si>
  <si>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</si>
  <si>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</si>
  <si>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</si>
  <si>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</si>
  <si>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</si>
  <si>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</si>
  <si>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</si>
  <si>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</si>
  <si>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</si>
  <si>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</si>
  <si>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</si>
  <si>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</si>
  <si>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</si>
  <si>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</si>
  <si>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</si>
  <si>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</si>
  <si>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</si>
  <si>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</si>
  <si>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</si>
  <si>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</si>
  <si>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</si>
  <si>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</si>
  <si>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</si>
  <si>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</si>
  <si>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</si>
  <si>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</si>
  <si>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</si>
  <si>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</si>
  <si>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</si>
  <si>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</si>
  <si>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</si>
  <si>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</si>
  <si>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</si>
  <si>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</si>
  <si>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</si>
  <si>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</si>
  <si>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</si>
  <si>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</si>
  <si>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</si>
  <si>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</si>
  <si>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</si>
  <si>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</si>
  <si>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</si>
  <si>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</si>
  <si>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</si>
  <si>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</si>
  <si>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</si>
  <si>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</si>
  <si>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</si>
  <si>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</si>
  <si>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</si>
  <si>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</si>
  <si>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</si>
  <si>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</si>
  <si>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</si>
  <si>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</si>
  <si>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</si>
  <si>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</si>
  <si>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</si>
  <si>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</si>
  <si>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</si>
  <si>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</si>
  <si>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</si>
  <si>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</si>
  <si>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</si>
  <si>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</si>
  <si>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</si>
  <si>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</si>
  <si>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</si>
  <si>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</si>
  <si>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</si>
  <si>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</si>
  <si>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</si>
  <si>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</si>
  <si>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</si>
  <si>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</si>
  <si>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</si>
  <si>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</si>
  <si>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</si>
  <si>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</si>
  <si>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</si>
  <si>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</si>
  <si>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</si>
  <si>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</si>
  <si>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</si>
  <si>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</si>
  <si>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</si>
  <si>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</si>
  <si>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</si>
  <si>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</si>
  <si>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</si>
  <si>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</si>
  <si>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</si>
  <si>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</si>
  <si>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</si>
  <si>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</si>
  <si>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</si>
  <si>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</si>
  <si>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</si>
  <si>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</si>
  <si>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</si>
  <si>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</si>
  <si>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</si>
  <si>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</si>
  <si>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</si>
  <si>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</si>
  <si>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</si>
  <si>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</si>
  <si>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</si>
  <si>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</si>
  <si>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</si>
  <si>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</si>
  <si>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</si>
  <si>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</si>
  <si>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</si>
  <si>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</si>
  <si>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</si>
  <si>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</si>
  <si>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</si>
  <si>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</si>
  <si>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</si>
  <si>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</si>
  <si>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</si>
  <si>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</si>
  <si>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</si>
  <si>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</si>
  <si>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</si>
  <si>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</si>
  <si>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</si>
  <si>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</si>
  <si>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</si>
  <si>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</si>
  <si>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</si>
  <si>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</si>
  <si>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</si>
  <si>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</si>
  <si>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</si>
  <si>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</si>
  <si>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</si>
  <si>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</si>
  <si>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</si>
  <si>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</si>
  <si>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</si>
  <si>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</si>
  <si>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</si>
  <si>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</si>
  <si>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</si>
  <si>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</si>
  <si>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</si>
  <si>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</si>
  <si>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</si>
  <si>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</si>
  <si>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</si>
  <si>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</si>
  <si>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</si>
  <si>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</si>
  <si>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</si>
  <si>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</si>
  <si>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</si>
  <si>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</si>
  <si>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</si>
  <si>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</si>
  <si>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</si>
  <si>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</si>
  <si>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</si>
  <si>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</si>
  <si>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</si>
  <si>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</si>
  <si>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</si>
  <si>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</si>
  <si>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</si>
  <si>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</si>
  <si>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</si>
  <si>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</si>
  <si>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</si>
  <si>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</si>
  <si>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</si>
  <si>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</si>
  <si>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</si>
  <si>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</si>
  <si>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</si>
  <si>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</si>
  <si>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</si>
  <si>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</si>
  <si>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</si>
  <si>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</si>
  <si>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</si>
  <si>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</si>
  <si>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</si>
  <si>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</si>
  <si>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</si>
  <si>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</si>
  <si>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</si>
  <si>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</si>
  <si>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</si>
  <si>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</si>
  <si>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</si>
  <si>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</si>
  <si>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</si>
  <si>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</si>
  <si>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</si>
  <si>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</si>
  <si>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</si>
  <si>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</si>
  <si>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</si>
  <si>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</si>
  <si>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</si>
  <si>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</si>
  <si>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</si>
  <si>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</si>
  <si>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</si>
  <si>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</si>
  <si>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</si>
  <si>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</si>
  <si>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</si>
  <si>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</si>
  <si>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</si>
  <si>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</si>
  <si>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</si>
  <si>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</si>
  <si>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</si>
  <si>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</si>
  <si>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</si>
  <si>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</si>
  <si>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</si>
  <si>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</si>
  <si>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</si>
  <si>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</si>
  <si>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</si>
  <si>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</si>
  <si>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</si>
  <si>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</si>
  <si>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</si>
  <si>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</si>
  <si>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</si>
  <si>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</si>
  <si>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</si>
  <si>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</si>
  <si>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</si>
  <si>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</si>
  <si>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</si>
  <si>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</si>
  <si>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</si>
  <si>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</si>
  <si>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</si>
  <si>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</si>
  <si>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</si>
  <si>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</si>
  <si>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</si>
  <si>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</si>
  <si>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</si>
  <si>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</si>
  <si>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</si>
  <si>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</si>
  <si>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</si>
  <si>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</si>
  <si>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</si>
  <si>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</si>
  <si>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</si>
  <si>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</si>
  <si>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</si>
  <si>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</si>
  <si>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</si>
  <si>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</si>
  <si>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</si>
  <si>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</si>
  <si>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</si>
  <si>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</si>
  <si>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</si>
  <si>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</si>
  <si>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</si>
  <si>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</si>
  <si>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</si>
  <si>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</si>
  <si>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</si>
  <si>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</si>
  <si>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</si>
  <si>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</si>
  <si>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</si>
  <si>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</si>
  <si>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</si>
  <si>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</si>
  <si>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</si>
  <si>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</si>
  <si>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</si>
  <si>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</si>
  <si>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</si>
  <si>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</si>
  <si>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</si>
  <si>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</si>
  <si>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</si>
  <si>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</si>
  <si>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</si>
  <si>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</si>
  <si>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</si>
  <si>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</si>
  <si>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</si>
  <si>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</si>
  <si>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</si>
  <si>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</si>
  <si>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</si>
  <si>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</si>
  <si>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</si>
  <si>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</si>
  <si>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</si>
  <si>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</si>
  <si>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</si>
  <si>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</si>
  <si>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</si>
  <si>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</si>
  <si>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</si>
  <si>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</si>
  <si>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</si>
  <si>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</si>
  <si>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</si>
  <si>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</si>
  <si>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</si>
  <si>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</si>
  <si>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</si>
  <si>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</si>
  <si>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</si>
  <si>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</si>
  <si>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</si>
  <si>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</si>
  <si>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</si>
  <si>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</si>
  <si>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</si>
  <si>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</si>
  <si>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</si>
  <si>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</si>
  <si>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</si>
  <si>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</si>
  <si>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</si>
  <si>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</si>
  <si>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</si>
  <si>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</si>
  <si>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</si>
  <si>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</si>
  <si>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</si>
  <si>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</si>
  <si>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</si>
  <si>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</si>
  <si>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</si>
  <si>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</si>
  <si>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</si>
  <si>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</si>
  <si>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</si>
  <si>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</si>
  <si>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</si>
  <si>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</si>
  <si>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</si>
  <si>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</si>
  <si>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</si>
  <si>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</si>
  <si>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</si>
  <si>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</si>
  <si>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</si>
  <si>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</si>
  <si>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</si>
  <si>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</si>
  <si>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</si>
  <si>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</si>
  <si>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</si>
  <si>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</si>
  <si>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</si>
  <si>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</si>
  <si>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</si>
  <si>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</si>
  <si>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</si>
  <si>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</si>
  <si>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</si>
  <si>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</si>
  <si>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</si>
  <si>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</si>
  <si>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</si>
  <si>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</si>
  <si>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</si>
  <si>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</si>
  <si>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</si>
  <si>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</si>
  <si>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</si>
  <si>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</si>
  <si>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</si>
  <si>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</si>
  <si>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</si>
  <si>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</si>
  <si>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</si>
  <si>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</si>
  <si>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</si>
  <si>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</si>
  <si>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</si>
  <si>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</si>
  <si>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</si>
  <si>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</si>
  <si>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</si>
  <si>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</si>
  <si>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</si>
  <si>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</si>
  <si>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</si>
  <si>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</si>
  <si>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</si>
  <si>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</si>
  <si>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</si>
  <si>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</si>
  <si>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</si>
  <si>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</si>
  <si>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</si>
  <si>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</si>
  <si>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</si>
  <si>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</si>
  <si>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</si>
  <si>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</si>
  <si>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</si>
  <si>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</si>
  <si>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</si>
  <si>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</si>
  <si>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</si>
  <si>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</si>
  <si>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</si>
  <si>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</si>
  <si>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</si>
  <si>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</si>
  <si>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</si>
  <si>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</si>
  <si>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</si>
  <si>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</si>
  <si>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</si>
  <si>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</si>
  <si>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</si>
  <si>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</si>
  <si>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</si>
  <si>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</si>
  <si>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</si>
  <si>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</si>
  <si>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</si>
  <si>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</si>
  <si>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</si>
  <si>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</si>
  <si>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</si>
  <si>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</si>
  <si>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</si>
  <si>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</si>
  <si>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</si>
  <si>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</si>
  <si>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</si>
  <si>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</si>
  <si>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</si>
  <si>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</si>
  <si>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</si>
  <si>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</si>
  <si>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</si>
  <si>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</si>
  <si>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</si>
  <si>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</si>
  <si>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</si>
  <si>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</si>
  <si>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</si>
  <si>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</si>
  <si>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</si>
  <si>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</si>
  <si>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</si>
  <si>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</si>
  <si>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</si>
  <si>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</si>
  <si>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</si>
  <si>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</si>
  <si>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</si>
  <si>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</si>
  <si>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</si>
  <si>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</si>
  <si>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</si>
  <si>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</si>
  <si>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</si>
  <si>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</si>
  <si>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</si>
  <si>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</si>
  <si>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</si>
  <si>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</si>
  <si>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</si>
  <si>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</si>
  <si>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</si>
  <si>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</si>
  <si>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</si>
  <si>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</si>
  <si>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</si>
  <si>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</si>
  <si>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</si>
  <si>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</si>
  <si>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</si>
  <si>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</si>
  <si>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</si>
  <si>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</si>
  <si>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</si>
  <si>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</si>
  <si>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</si>
  <si>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</si>
  <si>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</si>
  <si>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</si>
  <si>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</si>
  <si>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</si>
  <si>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</si>
  <si>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</si>
  <si>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</si>
  <si>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</si>
  <si>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</si>
  <si>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</si>
  <si>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</si>
  <si>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</si>
  <si>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</si>
  <si>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</si>
  <si>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</si>
  <si>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</si>
  <si>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</si>
  <si>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</si>
  <si>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</si>
  <si>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</si>
  <si>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</si>
  <si>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</si>
  <si>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</si>
  <si>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</si>
  <si>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</si>
  <si>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</si>
  <si>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</si>
  <si>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</si>
  <si>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</si>
  <si>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</si>
  <si>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</si>
  <si>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</si>
  <si>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</si>
  <si>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</si>
  <si>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</si>
  <si>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</si>
  <si>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</si>
  <si>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</si>
  <si>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</si>
  <si>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</si>
  <si>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</si>
  <si>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</si>
  <si>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</si>
  <si>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</si>
  <si>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</si>
  <si>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</si>
  <si>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</si>
  <si>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</si>
  <si>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</si>
  <si>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</si>
  <si>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</si>
  <si>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</si>
  <si>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</si>
  <si>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</si>
  <si>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</si>
  <si>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</si>
  <si>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</si>
  <si>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</si>
  <si>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</si>
  <si>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</si>
  <si>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</si>
  <si>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</si>
  <si>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</si>
  <si>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</si>
  <si>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</si>
  <si>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</si>
  <si>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</si>
  <si>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</si>
  <si>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</si>
  <si>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</si>
  <si>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</si>
  <si>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</si>
  <si>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</si>
  <si>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</si>
  <si>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</si>
  <si>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</si>
  <si>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</si>
  <si>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</si>
  <si>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</si>
  <si>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</si>
  <si>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</si>
  <si>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</si>
  <si>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</si>
  <si>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</si>
  <si>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</si>
  <si>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</si>
  <si>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</si>
  <si>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</si>
  <si>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</si>
  <si>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</si>
  <si>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</si>
  <si>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</si>
  <si>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</si>
  <si>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</si>
  <si>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</si>
  <si>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</si>
  <si>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</si>
  <si>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</si>
  <si>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</si>
  <si>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</si>
  <si>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</si>
  <si>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</si>
  <si>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</si>
  <si>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</si>
  <si>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</si>
  <si>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</si>
  <si>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</si>
  <si>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</si>
  <si>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</si>
  <si>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</si>
  <si>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</si>
  <si>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</si>
  <si>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</si>
  <si>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</si>
  <si>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</si>
  <si>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</si>
  <si>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</si>
  <si>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</si>
  <si>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</si>
  <si>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</si>
  <si>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</si>
  <si>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</si>
  <si>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</si>
  <si>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</si>
  <si>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</si>
  <si>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</si>
  <si>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</si>
  <si>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</si>
  <si>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</si>
  <si>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</si>
  <si>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</si>
  <si>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</si>
  <si>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</si>
  <si>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</si>
  <si>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</si>
  <si>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</si>
  <si>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</si>
  <si>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</si>
  <si>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</si>
  <si>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</si>
  <si>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</si>
  <si>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</si>
  <si>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</si>
  <si>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</si>
  <si>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新潟市　北区</t>
  </si>
  <si>
    <t>新潟市　東区</t>
  </si>
  <si>
    <t>新潟市　中央区</t>
  </si>
  <si>
    <t>新潟市　江南区</t>
  </si>
  <si>
    <t>新潟市　秋葉区</t>
  </si>
  <si>
    <t>新潟市　南区</t>
  </si>
  <si>
    <t>新潟市　西区</t>
  </si>
  <si>
    <t>新潟市　西蒲区</t>
  </si>
  <si>
    <t>浜松市　中区</t>
  </si>
  <si>
    <t>浜松市　東区</t>
  </si>
  <si>
    <t>浜松市　西区</t>
  </si>
  <si>
    <t>浜松市　南区</t>
  </si>
  <si>
    <t>浜松市　北区</t>
  </si>
  <si>
    <t>浜松市　浜北区</t>
  </si>
  <si>
    <t>浜松市　天竜区</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</si>
  <si>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</si>
  <si>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</si>
  <si>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</si>
  <si>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</si>
  <si>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</si>
  <si>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</si>
  <si>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</si>
  <si>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</si>
  <si>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</si>
  <si>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</si>
  <si>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</si>
  <si>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</si>
  <si>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</si>
  <si>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</si>
  <si>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</si>
  <si>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</si>
  <si>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</si>
  <si>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</si>
  <si>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</si>
  <si>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</si>
  <si>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</si>
  <si>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</si>
  <si>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</si>
  <si>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</si>
  <si>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</si>
  <si>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</si>
  <si>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</si>
  <si>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</si>
  <si>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</si>
  <si>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</si>
  <si>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</si>
  <si>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</si>
  <si>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</si>
  <si>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</si>
  <si>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</si>
  <si>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</si>
  <si>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</si>
  <si>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</si>
  <si>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</si>
  <si>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</si>
  <si>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</si>
  <si>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</si>
  <si>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</si>
  <si>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</si>
  <si>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</si>
  <si>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</si>
  <si>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</si>
  <si>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</si>
  <si>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</si>
  <si>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</si>
  <si>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</si>
  <si>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</si>
  <si>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</si>
  <si>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</si>
  <si>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</si>
  <si>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</si>
  <si>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</si>
  <si>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</si>
  <si>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</si>
  <si>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</si>
  <si>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</si>
  <si>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</si>
  <si>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</si>
  <si>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</si>
  <si>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</si>
  <si>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</si>
  <si>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</si>
  <si>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</si>
  <si>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</si>
  <si>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</si>
  <si>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</si>
  <si>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</si>
  <si>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</si>
  <si>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</si>
  <si>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</si>
  <si>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</si>
  <si>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</si>
  <si>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</si>
  <si>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</si>
  <si>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</si>
  <si>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</si>
  <si>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</si>
  <si>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</si>
  <si>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</si>
  <si>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</si>
  <si>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</si>
  <si>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</si>
  <si>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</si>
  <si>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</si>
  <si>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</si>
  <si>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</si>
  <si>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</si>
  <si>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</si>
  <si>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</si>
  <si>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</si>
  <si>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</si>
  <si>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</si>
  <si>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</si>
  <si>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</si>
  <si>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</si>
  <si>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</si>
  <si>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</si>
  <si>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</si>
  <si>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</si>
  <si>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</si>
  <si>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</si>
  <si>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</si>
  <si>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</si>
  <si>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</si>
  <si>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</si>
  <si>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</si>
  <si>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</si>
  <si>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</si>
  <si>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</si>
  <si>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</si>
  <si>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</si>
  <si>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</si>
  <si>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</si>
  <si>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</si>
  <si>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</si>
  <si>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</si>
  <si>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</si>
  <si>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</si>
  <si>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</si>
  <si>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</si>
  <si>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</si>
  <si>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</si>
  <si>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</si>
  <si>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</si>
  <si>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</si>
  <si>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</si>
  <si>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</si>
  <si>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</si>
  <si>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</si>
  <si>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</si>
  <si>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</si>
  <si>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</si>
  <si>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</si>
  <si>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</si>
  <si>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</si>
  <si>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</si>
  <si>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</si>
  <si>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</si>
  <si>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</si>
  <si>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</si>
  <si>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</si>
  <si>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</si>
  <si>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</si>
  <si>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</si>
  <si>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</si>
  <si>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</si>
  <si>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</si>
  <si>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</si>
  <si>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</si>
  <si>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</si>
  <si>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</si>
  <si>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</si>
  <si>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</si>
  <si>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</si>
  <si>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</si>
  <si>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</si>
  <si>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</si>
  <si>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</si>
  <si>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</si>
  <si>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</si>
  <si>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</si>
  <si>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</si>
  <si>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</si>
  <si>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</si>
  <si>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</si>
  <si>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</si>
  <si>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</si>
  <si>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</si>
  <si>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</si>
  <si>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</si>
  <si>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</si>
  <si>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</si>
  <si>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</si>
  <si>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</si>
  <si>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</si>
  <si>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</si>
  <si>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</si>
  <si>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</si>
  <si>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</si>
  <si>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</si>
  <si>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</si>
  <si>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</si>
  <si>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</si>
  <si>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</si>
  <si>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</si>
  <si>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</si>
  <si>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</si>
  <si>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</si>
  <si>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</si>
  <si>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</si>
  <si>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</si>
  <si>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</si>
  <si>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</si>
  <si>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</si>
  <si>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</si>
  <si>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</si>
  <si>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</si>
  <si>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</si>
  <si>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</si>
  <si>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</si>
  <si>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</si>
  <si>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</si>
  <si>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</si>
  <si>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</si>
  <si>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</si>
  <si>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</si>
  <si>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</si>
  <si>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</si>
  <si>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</si>
  <si>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</si>
  <si>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</si>
  <si>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</si>
  <si>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</si>
  <si>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</si>
  <si>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</si>
  <si>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</si>
  <si>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</si>
  <si>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</si>
  <si>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</si>
  <si>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</si>
  <si>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</si>
  <si>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</si>
  <si>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</si>
  <si>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</si>
  <si>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</si>
  <si>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</si>
  <si>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</si>
  <si>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</si>
  <si>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</si>
  <si>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</si>
  <si>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</si>
  <si>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</si>
  <si>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</si>
  <si>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</si>
  <si>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</si>
  <si>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</si>
  <si>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</si>
  <si>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</si>
  <si>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</si>
  <si>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</si>
  <si>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</si>
  <si>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</si>
  <si>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</si>
  <si>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</si>
  <si>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</si>
  <si>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</si>
  <si>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</si>
  <si>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</si>
  <si>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</si>
  <si>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</si>
  <si>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</si>
  <si>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</si>
  <si>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</si>
  <si>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</si>
  <si>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</si>
  <si>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</si>
  <si>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</si>
  <si>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</si>
  <si>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</si>
  <si>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</si>
  <si>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</si>
  <si>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</si>
  <si>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</si>
  <si>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</si>
  <si>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</si>
  <si>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</si>
  <si>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</si>
  <si>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</si>
  <si>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</si>
  <si>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</si>
  <si>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</si>
  <si>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</si>
  <si>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</si>
  <si>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</si>
  <si>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</si>
  <si>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</si>
  <si>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</si>
  <si>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</si>
  <si>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</si>
  <si>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</si>
  <si>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</si>
  <si>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</si>
  <si>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</si>
  <si>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</si>
  <si>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</si>
  <si>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</si>
  <si>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</si>
  <si>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</si>
  <si>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</si>
  <si>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</si>
  <si>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</si>
  <si>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</si>
  <si>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</si>
  <si>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</si>
  <si>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</si>
  <si>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</si>
  <si>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</si>
  <si>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</si>
  <si>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</si>
  <si>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</si>
  <si>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</si>
  <si>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</si>
  <si>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</si>
  <si>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</si>
  <si>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</si>
  <si>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</si>
  <si>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</si>
  <si>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</si>
  <si>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</si>
  <si>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</si>
  <si>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</si>
  <si>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</si>
  <si>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</si>
  <si>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</si>
  <si>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</si>
  <si>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</si>
  <si>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</si>
  <si>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</si>
  <si>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</si>
  <si>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</si>
  <si>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</si>
  <si>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</si>
  <si>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</si>
  <si>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</si>
  <si>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</si>
  <si>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</si>
  <si>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</si>
  <si>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</si>
  <si>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</si>
  <si>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</si>
  <si>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</si>
  <si>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</si>
  <si>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</si>
  <si>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</si>
  <si>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</si>
  <si>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</si>
  <si>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</si>
  <si>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</si>
  <si>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</si>
  <si>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</si>
  <si>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</si>
  <si>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</si>
  <si>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</si>
  <si>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</si>
  <si>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</si>
  <si>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</si>
  <si>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</si>
  <si>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</si>
  <si>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</si>
  <si>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</si>
  <si>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</si>
  <si>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</si>
  <si>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</si>
  <si>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</si>
  <si>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</si>
  <si>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</si>
  <si>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</si>
  <si>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</si>
  <si>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</si>
  <si>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</si>
  <si>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</si>
  <si>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</si>
  <si>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</si>
  <si>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</si>
  <si>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</si>
  <si>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</si>
  <si>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</si>
  <si>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</si>
  <si>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</si>
  <si>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</si>
  <si>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</si>
  <si>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</si>
  <si>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</si>
  <si>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</si>
  <si>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</si>
  <si>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</si>
  <si>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</si>
  <si>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</si>
  <si>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</si>
  <si>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</si>
  <si>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</si>
  <si>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</si>
  <si>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</si>
  <si>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</si>
  <si>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</si>
  <si>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</si>
  <si>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</si>
  <si>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</si>
  <si>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</si>
  <si>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</si>
  <si>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</si>
  <si>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</si>
  <si>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</si>
  <si>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</si>
  <si>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</si>
  <si>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</si>
  <si>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</si>
  <si>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</si>
  <si>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</si>
  <si>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</si>
  <si>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</si>
  <si>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</si>
  <si>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</si>
  <si>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</si>
  <si>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</si>
  <si>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</si>
  <si>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</si>
  <si>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</si>
  <si>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</si>
  <si>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</si>
  <si>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</si>
  <si>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</si>
  <si>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</si>
  <si>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</si>
  <si>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</si>
  <si>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</si>
  <si>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</si>
  <si>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</si>
  <si>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</si>
  <si>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</si>
  <si>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</si>
  <si>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</si>
  <si>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</si>
  <si>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</si>
  <si>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</si>
  <si>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</si>
  <si>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</si>
  <si>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</si>
  <si>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</si>
  <si>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</si>
  <si>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</si>
  <si>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</si>
  <si>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</si>
  <si>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</si>
  <si>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</si>
  <si>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</si>
  <si>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</si>
  <si>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</si>
  <si>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</si>
  <si>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</si>
  <si>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</si>
  <si>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</si>
  <si>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</si>
  <si>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</si>
  <si>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</si>
  <si>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</si>
  <si>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</si>
  <si>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</si>
  <si>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</si>
  <si>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</si>
  <si>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</si>
  <si>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</si>
  <si>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</si>
  <si>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</si>
  <si>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</si>
  <si>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</si>
  <si>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</si>
  <si>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</si>
  <si>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</si>
  <si>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</si>
  <si>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</si>
  <si>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</si>
  <si>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</si>
  <si>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</si>
  <si>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</si>
  <si>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</si>
  <si>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</si>
  <si>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</si>
  <si>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</si>
  <si>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</si>
  <si>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</si>
  <si>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</si>
  <si>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</si>
  <si>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</si>
  <si>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</si>
  <si>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</si>
  <si>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</si>
  <si>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</si>
  <si>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</si>
  <si>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</si>
  <si>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</si>
  <si>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</si>
  <si>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</si>
  <si>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</si>
  <si>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</si>
  <si>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</si>
  <si>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</si>
  <si>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</si>
  <si>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</si>
  <si>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</si>
  <si>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</si>
  <si>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</si>
  <si>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</si>
  <si>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</si>
  <si>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</si>
  <si>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</si>
  <si>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</si>
  <si>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</si>
  <si>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</si>
  <si>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</si>
  <si>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</si>
  <si>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</si>
  <si>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</si>
  <si>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</si>
  <si>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</si>
  <si>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</si>
  <si>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</si>
  <si>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</si>
  <si>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</si>
  <si>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</si>
  <si>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</si>
  <si>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</si>
  <si>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</si>
  <si>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</si>
  <si>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</si>
  <si>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</si>
  <si>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</si>
  <si>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</si>
  <si>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</si>
  <si>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</si>
  <si>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</si>
  <si>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</si>
  <si>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</si>
  <si>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</si>
  <si>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</si>
  <si>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</si>
  <si>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</si>
  <si>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</si>
  <si>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</si>
  <si>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</si>
  <si>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</si>
  <si>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</si>
  <si>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</si>
  <si>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</si>
  <si>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</si>
  <si>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</si>
  <si>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</si>
  <si>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</si>
  <si>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</si>
  <si>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</si>
  <si>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</si>
  <si>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</si>
  <si>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</si>
  <si>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</si>
  <si>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</si>
  <si>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</si>
  <si>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</si>
  <si>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</si>
  <si>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</si>
  <si>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</si>
  <si>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</si>
  <si>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</si>
  <si>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</si>
  <si>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</si>
  <si>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</si>
  <si>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</si>
  <si>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</si>
  <si>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</si>
  <si>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</si>
  <si>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</si>
  <si>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</si>
  <si>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</si>
  <si>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</si>
  <si>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</si>
  <si>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</si>
  <si>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</si>
  <si>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</si>
  <si>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</si>
  <si>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</si>
  <si>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</si>
  <si>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</si>
  <si>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</si>
  <si>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</si>
  <si>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</si>
  <si>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</si>
  <si>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</si>
  <si>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</si>
  <si>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</si>
  <si>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</si>
  <si>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</si>
  <si>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</si>
  <si>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</si>
  <si>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</si>
  <si>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</si>
  <si>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</si>
  <si>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</si>
  <si>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</si>
  <si>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</si>
  <si>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</si>
  <si>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</si>
  <si>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</si>
  <si>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</si>
  <si>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</si>
  <si>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</si>
  <si>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</si>
  <si>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</si>
  <si>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</si>
  <si>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</si>
  <si>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</si>
  <si>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</si>
  <si>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</si>
  <si>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</si>
  <si>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</si>
  <si>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</si>
  <si>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</si>
  <si>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</si>
  <si>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</si>
  <si>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</si>
  <si>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</si>
  <si>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</si>
  <si>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</si>
  <si>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</si>
  <si>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</si>
  <si>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</si>
  <si>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</si>
  <si>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</si>
  <si>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</si>
  <si>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</si>
  <si>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</si>
  <si>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</si>
  <si>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</si>
  <si>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</si>
  <si>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</si>
  <si>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帯広開発建設部　本部</t>
  </si>
  <si>
    <t>天塩郡　豊富町</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</si>
  <si>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</si>
  <si>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</si>
  <si>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</si>
  <si>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</si>
  <si>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</si>
  <si>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</si>
  <si>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</si>
  <si>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</si>
  <si>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</si>
  <si>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</si>
  <si>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</si>
  <si>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帯広開発建設部　帯広道路事務所</t>
  </si>
  <si>
    <t>網走郡　美幌町</t>
  </si>
  <si>
    <t>帯広開発建設部　広尾道路事務所</t>
  </si>
  <si>
    <t>網走郡　津別町</t>
  </si>
  <si>
    <t>帯広開発建設部　足寄道路事務所</t>
  </si>
  <si>
    <t>斜里郡　斜里町</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</si>
  <si>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</si>
  <si>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</si>
  <si>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</si>
  <si>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</si>
  <si>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</si>
  <si>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</si>
  <si>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</si>
  <si>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</si>
  <si>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</si>
  <si>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</si>
  <si>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</si>
  <si>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</si>
  <si>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</si>
  <si>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</si>
  <si>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</si>
  <si>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</si>
  <si>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</si>
  <si>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</si>
  <si>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</si>
  <si>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</si>
  <si>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</si>
  <si>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</si>
  <si>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</si>
  <si>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</si>
  <si>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</si>
  <si>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</si>
  <si>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</si>
  <si>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</si>
  <si>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</si>
  <si>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</si>
  <si>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</si>
  <si>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</si>
  <si>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</si>
  <si>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</si>
  <si>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</si>
  <si>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</si>
  <si>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</si>
  <si>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</si>
  <si>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</si>
  <si>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</si>
  <si>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</si>
  <si>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</si>
  <si>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</si>
  <si>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</si>
  <si>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</si>
  <si>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</si>
  <si>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</si>
  <si>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</si>
  <si>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</si>
  <si>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</si>
  <si>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</si>
  <si>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</si>
  <si>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</si>
  <si>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</si>
  <si>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</si>
  <si>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</si>
  <si>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</si>
  <si>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</si>
  <si>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</si>
  <si>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</si>
  <si>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</si>
  <si>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</si>
  <si>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</si>
  <si>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</si>
  <si>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</si>
  <si>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</si>
  <si>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</si>
  <si>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</si>
  <si>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</si>
  <si>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</si>
  <si>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</si>
  <si>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</si>
  <si>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</si>
  <si>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</si>
  <si>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</si>
  <si>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</si>
  <si>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</si>
  <si>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</si>
  <si>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</si>
  <si>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</si>
  <si>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</si>
  <si>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</si>
  <si>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</si>
  <si>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</si>
  <si>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</si>
  <si>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</si>
  <si>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</si>
  <si>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</si>
  <si>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</si>
  <si>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</si>
  <si>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</si>
  <si>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</si>
  <si>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</si>
  <si>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</si>
  <si>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</si>
  <si>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</si>
  <si>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</si>
  <si>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</si>
  <si>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</si>
  <si>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</si>
  <si>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</si>
  <si>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</si>
  <si>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</si>
  <si>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</si>
  <si>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</si>
  <si>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</si>
  <si>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</si>
  <si>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</si>
  <si>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</si>
  <si>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</si>
  <si>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</si>
  <si>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</si>
  <si>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</si>
  <si>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</si>
  <si>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</si>
  <si>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</si>
  <si>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</si>
  <si>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</si>
  <si>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</si>
  <si>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</si>
  <si>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</si>
  <si>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</si>
  <si>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</si>
  <si>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</si>
  <si>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</si>
  <si>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</si>
  <si>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</si>
  <si>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</si>
  <si>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</si>
  <si>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</si>
  <si>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</si>
  <si>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</si>
  <si>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</si>
  <si>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</si>
  <si>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</si>
  <si>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秋田河川国道事務所</t>
  </si>
  <si>
    <t>川上郡　標茶町</t>
  </si>
  <si>
    <t>湯沢河川国道事務所</t>
  </si>
  <si>
    <t>川上郡　弟子屈町</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</si>
  <si>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</si>
  <si>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</si>
  <si>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</si>
  <si>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</si>
  <si>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</si>
  <si>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</si>
  <si>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</si>
  <si>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</si>
  <si>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</si>
  <si>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</si>
  <si>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</si>
  <si>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</si>
  <si>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</si>
  <si>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</si>
  <si>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</si>
  <si>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</si>
  <si>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</si>
  <si>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</si>
  <si>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</si>
  <si>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</si>
  <si>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</si>
  <si>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</si>
  <si>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</si>
  <si>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</si>
  <si>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</si>
  <si>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</si>
  <si>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</si>
  <si>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</si>
  <si>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</si>
  <si>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</si>
  <si>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</si>
  <si>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</si>
  <si>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</si>
  <si>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</si>
  <si>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</si>
  <si>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</si>
  <si>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</si>
  <si>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</si>
  <si>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</si>
  <si>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</si>
  <si>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</si>
  <si>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</si>
  <si>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</si>
  <si>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</si>
  <si>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</si>
  <si>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</si>
  <si>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</si>
  <si>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</si>
  <si>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</si>
  <si>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</si>
  <si>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</si>
  <si>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</si>
  <si>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</si>
  <si>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</si>
  <si>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</si>
  <si>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</si>
  <si>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</si>
  <si>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</si>
  <si>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</si>
  <si>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</si>
  <si>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</si>
  <si>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</si>
  <si>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</si>
  <si>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</si>
  <si>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</si>
  <si>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</si>
  <si>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</si>
  <si>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</si>
  <si>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</si>
  <si>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</si>
  <si>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</si>
  <si>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</si>
  <si>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</si>
  <si>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</si>
  <si>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</si>
  <si>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</si>
  <si>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</si>
  <si>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</si>
  <si>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</si>
  <si>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</si>
  <si>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</si>
  <si>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</si>
  <si>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</si>
  <si>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</si>
  <si>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</si>
  <si>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</si>
  <si>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</si>
  <si>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</si>
  <si>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</si>
  <si>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</si>
  <si>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</si>
  <si>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</si>
  <si>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</si>
  <si>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</si>
  <si>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</si>
  <si>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</si>
  <si>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</si>
  <si>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</si>
  <si>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</si>
  <si>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</si>
  <si>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</si>
  <si>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</si>
  <si>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</si>
  <si>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</si>
  <si>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</si>
  <si>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</si>
  <si>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</si>
  <si>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</si>
  <si>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</si>
  <si>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</si>
  <si>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</si>
  <si>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</si>
  <si>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</si>
  <si>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</si>
  <si>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</si>
  <si>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</si>
  <si>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</si>
  <si>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</si>
  <si>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</si>
  <si>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</si>
  <si>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</si>
  <si>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</si>
  <si>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</si>
  <si>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</si>
  <si>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</si>
  <si>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</si>
  <si>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</si>
  <si>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</si>
  <si>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</si>
  <si>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</si>
  <si>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</si>
  <si>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</si>
  <si>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</si>
  <si>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</si>
  <si>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</si>
  <si>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</si>
  <si>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</si>
  <si>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</si>
  <si>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</si>
  <si>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</si>
  <si>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</si>
  <si>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</si>
  <si>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</si>
  <si>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</si>
  <si>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</si>
  <si>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</si>
  <si>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</si>
  <si>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</si>
  <si>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</si>
  <si>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</si>
  <si>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</si>
  <si>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</si>
  <si>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</si>
  <si>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</si>
  <si>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</si>
  <si>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</si>
  <si>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</si>
  <si>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</si>
  <si>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</si>
  <si>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</si>
  <si>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</si>
  <si>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</si>
  <si>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</si>
  <si>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</si>
  <si>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</si>
  <si>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</si>
  <si>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</si>
  <si>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</si>
  <si>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</si>
  <si>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</si>
  <si>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</si>
  <si>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</si>
  <si>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</si>
  <si>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</si>
  <si>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</si>
  <si>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</si>
  <si>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</si>
  <si>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</si>
  <si>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</si>
  <si>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</si>
  <si>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</si>
  <si>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</si>
  <si>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</si>
  <si>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</si>
  <si>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</si>
  <si>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</si>
  <si>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</si>
  <si>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</si>
  <si>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</si>
  <si>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</si>
  <si>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</si>
  <si>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</si>
  <si>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</si>
  <si>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</si>
  <si>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</si>
  <si>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</si>
  <si>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</si>
  <si>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</si>
  <si>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</si>
  <si>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</si>
  <si>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</si>
  <si>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</si>
  <si>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</si>
  <si>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</si>
  <si>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</si>
  <si>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</si>
  <si>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</si>
  <si>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</si>
  <si>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</si>
  <si>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</si>
  <si>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</si>
  <si>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</si>
  <si>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</si>
  <si>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</si>
  <si>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</si>
  <si>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</si>
  <si>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</si>
  <si>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</si>
  <si>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</si>
  <si>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</si>
  <si>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</si>
  <si>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</si>
  <si>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</si>
  <si>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</si>
  <si>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</si>
  <si>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</si>
  <si>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</si>
  <si>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</si>
  <si>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</si>
  <si>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</si>
  <si>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</si>
  <si>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</si>
  <si>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</si>
  <si>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</si>
  <si>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</si>
  <si>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</si>
  <si>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</si>
  <si>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</si>
  <si>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</si>
  <si>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</si>
  <si>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</si>
  <si>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</si>
  <si>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</si>
  <si>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</si>
  <si>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</si>
  <si>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</si>
  <si>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</si>
  <si>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</si>
  <si>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</si>
  <si>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</si>
  <si>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</si>
  <si>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</si>
  <si>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</si>
  <si>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</si>
  <si>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</si>
  <si>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</si>
  <si>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</si>
  <si>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</si>
  <si>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</si>
  <si>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</si>
  <si>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</si>
  <si>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</si>
  <si>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</si>
  <si>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</si>
  <si>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</si>
  <si>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</si>
  <si>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</si>
  <si>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</si>
  <si>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</si>
  <si>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</si>
  <si>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</si>
  <si>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</si>
  <si>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</si>
  <si>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</si>
  <si>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</si>
  <si>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</si>
  <si>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</si>
  <si>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</si>
  <si>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</si>
  <si>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</si>
  <si>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</si>
  <si>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</si>
  <si>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</si>
  <si>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</si>
  <si>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</si>
  <si>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</si>
  <si>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</si>
  <si>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</si>
  <si>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</si>
  <si>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</si>
  <si>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</si>
  <si>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</si>
  <si>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</si>
  <si>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</si>
  <si>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</si>
  <si>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</si>
  <si>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</si>
  <si>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</si>
  <si>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</si>
  <si>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</si>
  <si>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</si>
  <si>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</si>
  <si>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</si>
  <si>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</si>
  <si>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</si>
  <si>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</si>
  <si>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</si>
  <si>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</si>
  <si>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</si>
  <si>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</si>
  <si>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</si>
  <si>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</si>
  <si>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</si>
  <si>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</si>
  <si>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</si>
  <si>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</si>
  <si>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</si>
  <si>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</si>
  <si>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</si>
  <si>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</si>
  <si>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</si>
  <si>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</si>
  <si>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</si>
  <si>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</si>
  <si>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</si>
  <si>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</si>
  <si>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</si>
  <si>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</si>
  <si>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</si>
  <si>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</si>
  <si>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</si>
  <si>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</si>
  <si>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</si>
  <si>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</si>
  <si>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</si>
  <si>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</si>
  <si>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</si>
  <si>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</si>
  <si>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</si>
  <si>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</si>
  <si>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</si>
  <si>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</si>
  <si>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</si>
  <si>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</si>
  <si>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</si>
  <si>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</si>
  <si>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</si>
  <si>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</si>
  <si>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</si>
  <si>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</si>
  <si>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</si>
  <si>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</si>
  <si>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</si>
  <si>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</si>
  <si>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</si>
  <si>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</si>
  <si>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</si>
  <si>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</si>
  <si>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</si>
  <si>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</si>
  <si>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</si>
  <si>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</si>
  <si>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</si>
  <si>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</si>
  <si>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</si>
  <si>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</si>
  <si>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</si>
  <si>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</si>
  <si>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</si>
  <si>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</si>
  <si>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</si>
  <si>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</si>
  <si>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</si>
  <si>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</si>
  <si>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</si>
  <si>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</si>
  <si>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</si>
  <si>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</si>
  <si>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</si>
  <si>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</si>
  <si>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</si>
  <si>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</si>
  <si>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</si>
  <si>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</si>
  <si>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</si>
  <si>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</si>
  <si>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</si>
  <si>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</si>
  <si>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</si>
  <si>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</si>
  <si>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</si>
  <si>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</si>
  <si>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</si>
  <si>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</si>
  <si>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</si>
  <si>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</si>
  <si>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</si>
  <si>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</si>
  <si>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</si>
  <si>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</si>
  <si>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</si>
  <si>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</si>
  <si>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</si>
  <si>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</si>
  <si>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</si>
  <si>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</si>
  <si>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</si>
  <si>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</si>
  <si>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</si>
  <si>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</si>
  <si>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</si>
  <si>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</si>
  <si>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</si>
  <si>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</si>
  <si>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</si>
  <si>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</si>
  <si>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</si>
  <si>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</si>
  <si>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</si>
  <si>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</si>
  <si>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</si>
  <si>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</si>
  <si>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</si>
  <si>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</si>
  <si>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</si>
  <si>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</si>
  <si>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</si>
  <si>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</si>
  <si>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</si>
  <si>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</si>
  <si>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</si>
  <si>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</si>
  <si>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</si>
  <si>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</si>
  <si>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</si>
  <si>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</si>
  <si>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</si>
  <si>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</si>
  <si>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</si>
  <si>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</si>
  <si>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</si>
  <si>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</si>
  <si>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</si>
  <si>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</si>
  <si>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</si>
  <si>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</si>
  <si>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</si>
  <si>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</si>
  <si>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</si>
  <si>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</si>
  <si>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</si>
  <si>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</si>
  <si>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</si>
  <si>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</si>
  <si>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</si>
  <si>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</si>
  <si>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</si>
  <si>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</si>
  <si>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</si>
  <si>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</si>
  <si>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</si>
  <si>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</si>
  <si>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</si>
  <si>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</si>
  <si>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</si>
  <si>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</si>
  <si>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</si>
  <si>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</si>
  <si>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</si>
  <si>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</si>
  <si>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</si>
  <si>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</si>
  <si>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</si>
  <si>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</si>
  <si>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</si>
  <si>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</si>
  <si>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</si>
  <si>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</si>
  <si>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</si>
  <si>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</si>
  <si>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</si>
  <si>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</si>
  <si>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</si>
  <si>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</si>
  <si>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</si>
  <si>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</si>
  <si>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</si>
  <si>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</si>
  <si>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</si>
  <si>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</si>
  <si>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</si>
  <si>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</si>
  <si>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</si>
  <si>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</si>
  <si>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</si>
  <si>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</si>
  <si>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</si>
  <si>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</si>
  <si>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</si>
  <si>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</si>
  <si>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</si>
  <si>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</si>
  <si>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</si>
  <si>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</si>
  <si>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</si>
  <si>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</si>
  <si>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</si>
  <si>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</si>
  <si>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</si>
  <si>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</si>
  <si>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</si>
  <si>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</si>
  <si>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</si>
  <si>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</si>
  <si>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</si>
  <si>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</si>
  <si>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</si>
  <si>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</si>
  <si>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</si>
  <si>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</si>
  <si>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</si>
  <si>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</si>
  <si>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</si>
  <si>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</si>
  <si>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</si>
  <si>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</si>
  <si>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</si>
  <si>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</si>
  <si>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</si>
  <si>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</si>
  <si>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</si>
  <si>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</si>
  <si>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</si>
  <si>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</si>
  <si>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</si>
  <si>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</si>
  <si>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</si>
  <si>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</si>
  <si>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</si>
  <si>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</si>
  <si>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</si>
  <si>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</si>
  <si>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</si>
  <si>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</si>
  <si>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</si>
  <si>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</si>
  <si>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</si>
  <si>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</si>
  <si>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</si>
  <si>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</si>
  <si>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</si>
  <si>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</si>
  <si>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</si>
  <si>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</si>
  <si>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</si>
  <si>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</si>
  <si>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</si>
  <si>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</si>
  <si>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</si>
  <si>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</si>
  <si>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</si>
  <si>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</si>
  <si>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</si>
  <si>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</si>
  <si>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</si>
  <si>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</si>
  <si>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</si>
  <si>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</si>
  <si>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</si>
  <si>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</si>
  <si>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</si>
  <si>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</si>
  <si>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</si>
  <si>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</si>
  <si>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</si>
  <si>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</si>
  <si>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</si>
  <si>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</si>
  <si>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</si>
  <si>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</si>
  <si>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</si>
  <si>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</si>
  <si>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</si>
  <si>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</si>
  <si>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</si>
  <si>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</si>
  <si>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</si>
  <si>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</si>
  <si>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</si>
  <si>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</si>
  <si>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</si>
  <si>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</si>
  <si>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</si>
  <si>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</si>
  <si>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</si>
  <si>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</si>
  <si>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</si>
  <si>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</si>
  <si>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</si>
  <si>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</si>
  <si>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</si>
  <si>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</si>
  <si>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</si>
  <si>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</si>
  <si>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</si>
  <si>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</si>
  <si>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</si>
  <si>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</si>
  <si>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</si>
  <si>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</si>
  <si>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</si>
  <si>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</si>
  <si>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</si>
  <si>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</si>
  <si>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</si>
  <si>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</si>
  <si>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</si>
  <si>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</si>
  <si>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</si>
  <si>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</si>
  <si>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</si>
  <si>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</si>
  <si>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</si>
  <si>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</si>
  <si>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</si>
  <si>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</si>
  <si>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</si>
  <si>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</si>
  <si>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</si>
  <si>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</si>
  <si>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</si>
  <si>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</si>
  <si>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</si>
  <si>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</si>
  <si>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</si>
  <si>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</si>
  <si>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</si>
  <si>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</si>
  <si>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</si>
  <si>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</si>
  <si>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</si>
  <si>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</si>
  <si>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</si>
  <si>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</si>
  <si>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</si>
  <si>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</si>
  <si>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</si>
  <si>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</si>
  <si>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</si>
  <si>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</si>
  <si>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</si>
  <si>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</si>
  <si>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</si>
  <si>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</si>
  <si>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</si>
  <si>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</si>
  <si>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</si>
  <si>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</si>
  <si>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</si>
  <si>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</si>
  <si>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</si>
  <si>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</si>
  <si>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</si>
  <si>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</si>
  <si>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</si>
  <si>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</si>
  <si>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</si>
  <si>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</si>
  <si>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</si>
  <si>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</si>
  <si>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</si>
  <si>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</si>
  <si>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</si>
  <si>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</si>
  <si>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</si>
  <si>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</si>
  <si>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</si>
  <si>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</si>
  <si>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</si>
  <si>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</si>
  <si>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</si>
  <si>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</si>
  <si>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</si>
  <si>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</si>
  <si>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</si>
  <si>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</si>
  <si>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</si>
  <si>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</si>
  <si>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</si>
  <si>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</si>
  <si>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</si>
  <si>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</si>
  <si>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</si>
  <si>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</si>
  <si>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</si>
  <si>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</si>
  <si>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</si>
  <si>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</si>
  <si>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</si>
  <si>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</si>
  <si>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</si>
  <si>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</si>
  <si>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</si>
  <si>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</si>
  <si>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</si>
  <si>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</si>
  <si>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</si>
  <si>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</si>
  <si>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</si>
  <si>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</si>
  <si>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</si>
  <si>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</si>
  <si>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</si>
  <si>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</si>
  <si>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</si>
  <si>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</si>
  <si>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</si>
  <si>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</si>
  <si>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</si>
  <si>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</si>
  <si>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</si>
  <si>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</si>
  <si>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</si>
  <si>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</si>
  <si>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</si>
  <si>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</si>
  <si>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</si>
  <si>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</si>
  <si>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</si>
  <si>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</si>
  <si>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</si>
  <si>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</si>
  <si>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</si>
  <si>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</si>
  <si>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</si>
  <si>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</si>
  <si>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</si>
  <si>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</si>
  <si>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</si>
  <si>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</si>
  <si>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</si>
  <si>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</si>
  <si>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</si>
  <si>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</si>
  <si>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</si>
  <si>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</si>
  <si>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</si>
  <si>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</si>
  <si>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</si>
  <si>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</si>
  <si>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</si>
  <si>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</si>
  <si>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</si>
  <si>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</si>
  <si>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</si>
  <si>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</si>
  <si>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</si>
  <si>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</si>
  <si>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</si>
  <si>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</si>
  <si>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</si>
  <si>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</si>
  <si>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</si>
  <si>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</si>
  <si>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</si>
  <si>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</si>
  <si>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</si>
  <si>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</si>
  <si>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</si>
  <si>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</si>
  <si>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</si>
  <si>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</si>
  <si>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</si>
  <si>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</si>
  <si>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</si>
  <si>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</si>
  <si>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</si>
  <si>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</si>
  <si>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</si>
  <si>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</si>
  <si>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</si>
  <si>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</si>
  <si>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</si>
  <si>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</si>
  <si>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</si>
  <si>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</si>
  <si>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</si>
  <si>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</si>
  <si>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</si>
  <si>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</si>
  <si>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</si>
  <si>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</si>
  <si>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</si>
  <si>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</si>
  <si>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</si>
  <si>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</si>
  <si>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</si>
  <si>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</si>
  <si>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</si>
  <si>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</si>
  <si>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</si>
  <si>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</si>
  <si>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</si>
  <si>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</si>
  <si>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</si>
  <si>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</si>
  <si>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</si>
  <si>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</si>
  <si>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</si>
  <si>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</si>
  <si>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</si>
  <si>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</si>
  <si>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</si>
  <si>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</si>
  <si>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</si>
  <si>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</si>
  <si>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</si>
  <si>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</si>
  <si>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</si>
  <si>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</si>
  <si>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</si>
  <si>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</si>
  <si>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</si>
  <si>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</si>
  <si>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</si>
  <si>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</si>
  <si>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</si>
  <si>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</si>
  <si>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</si>
  <si>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</si>
  <si>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</si>
  <si>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</si>
  <si>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</si>
  <si>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</si>
  <si>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</si>
  <si>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</si>
  <si>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</si>
  <si>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</si>
  <si>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</si>
  <si>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</si>
  <si>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</si>
  <si>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</si>
  <si>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</si>
  <si>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</si>
  <si>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</si>
  <si>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</si>
  <si>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</si>
  <si>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</si>
  <si>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</si>
  <si>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</si>
  <si>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</si>
  <si>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</si>
  <si>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</si>
  <si>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</si>
  <si>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</si>
  <si>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</si>
  <si>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</si>
  <si>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</si>
  <si>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</si>
  <si>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</si>
  <si>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</si>
  <si>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</si>
  <si>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</si>
  <si>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</si>
  <si>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</si>
  <si>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長生郡　長南町</t>
  </si>
  <si>
    <t>東北農政局　平鹿平野農業水利事業所</t>
  </si>
  <si>
    <t>夷隅郡　大多喜町</t>
  </si>
  <si>
    <t>東北農政局　田沢二期農業水利事業所</t>
  </si>
  <si>
    <t>夷隅郡　御宿町</t>
  </si>
  <si>
    <t>東北農政局　旭川農業水利事業所</t>
  </si>
  <si>
    <t>安房郡　鋸南町</t>
  </si>
  <si>
    <t>千代田区</t>
  </si>
  <si>
    <t>東北農政局　会津南部農業水利事業所</t>
  </si>
  <si>
    <t>中央区</t>
  </si>
  <si>
    <t>東北農政局　会津北部農業水利事業建設所</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</si>
  <si>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</si>
  <si>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</si>
  <si>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</si>
  <si>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</si>
  <si>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</si>
  <si>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</si>
  <si>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</si>
  <si>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</si>
  <si>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</si>
  <si>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</si>
  <si>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</si>
  <si>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</si>
  <si>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</si>
  <si>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</si>
  <si>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</si>
  <si>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</si>
  <si>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</si>
  <si>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</si>
  <si>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</si>
  <si>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</si>
  <si>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</si>
  <si>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</si>
  <si>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</si>
  <si>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</si>
  <si>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</si>
  <si>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</si>
  <si>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</si>
  <si>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</si>
  <si>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</si>
  <si>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</si>
  <si>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</si>
  <si>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</si>
  <si>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</si>
  <si>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</si>
  <si>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</si>
  <si>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</si>
  <si>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</si>
  <si>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</si>
  <si>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</si>
  <si>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</si>
  <si>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</si>
  <si>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</si>
  <si>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</si>
  <si>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</si>
  <si>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</si>
  <si>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</si>
  <si>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</si>
  <si>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</si>
  <si>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</si>
  <si>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</si>
  <si>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</si>
  <si>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</si>
  <si>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</si>
  <si>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</si>
  <si>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</si>
  <si>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</si>
  <si>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</si>
  <si>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</si>
  <si>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</si>
  <si>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</si>
  <si>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</si>
  <si>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</si>
  <si>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</si>
  <si>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</si>
  <si>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</si>
  <si>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</si>
  <si>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</si>
  <si>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</si>
  <si>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</si>
  <si>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</si>
  <si>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</si>
  <si>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</si>
  <si>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</si>
  <si>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</si>
  <si>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</si>
  <si>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</si>
  <si>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</si>
  <si>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</si>
  <si>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</si>
  <si>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</si>
  <si>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</si>
  <si>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</si>
  <si>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</si>
  <si>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</si>
  <si>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</si>
  <si>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</si>
  <si>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</si>
  <si>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</si>
  <si>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</si>
  <si>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</si>
  <si>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</si>
  <si>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</si>
  <si>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</si>
  <si>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</si>
  <si>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</si>
  <si>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</si>
  <si>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</si>
  <si>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</si>
  <si>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</si>
  <si>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</si>
  <si>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</si>
  <si>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</si>
  <si>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</si>
  <si>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</si>
  <si>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</si>
  <si>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</si>
  <si>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</si>
  <si>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</si>
  <si>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</si>
  <si>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</si>
  <si>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</si>
  <si>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</si>
  <si>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</si>
  <si>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</si>
  <si>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</si>
  <si>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</si>
  <si>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</si>
  <si>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</si>
  <si>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</si>
  <si>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</si>
  <si>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</si>
  <si>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</si>
  <si>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</si>
  <si>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</si>
  <si>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</si>
  <si>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</si>
  <si>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</si>
  <si>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</si>
  <si>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</si>
  <si>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</si>
  <si>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</si>
  <si>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</si>
  <si>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</si>
  <si>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</si>
  <si>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</si>
  <si>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</si>
  <si>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</si>
  <si>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</si>
  <si>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</si>
  <si>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</si>
  <si>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</si>
  <si>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</si>
  <si>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横浜市　青葉区</t>
  </si>
  <si>
    <t>中国四国農政局　香川用水二期農業水利事業所</t>
  </si>
  <si>
    <t>横浜市　都筑区</t>
  </si>
  <si>
    <t>中国四国農政局　南周防農地整備事業所</t>
  </si>
  <si>
    <t>中国四国農政局　道前平野農地整備事業所</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</si>
  <si>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</si>
  <si>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</si>
  <si>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</si>
  <si>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</si>
  <si>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</si>
  <si>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</si>
  <si>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</si>
  <si>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</si>
  <si>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</si>
  <si>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</si>
  <si>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</si>
  <si>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</si>
  <si>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</si>
  <si>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</si>
  <si>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</si>
  <si>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</si>
  <si>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</si>
  <si>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</si>
  <si>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</si>
  <si>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</si>
  <si>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</si>
  <si>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</si>
  <si>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</si>
  <si>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</si>
  <si>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</si>
  <si>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</si>
  <si>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</si>
  <si>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</si>
  <si>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</si>
  <si>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</si>
  <si>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</si>
  <si>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</si>
  <si>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</si>
  <si>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</si>
  <si>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</si>
  <si>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</si>
  <si>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</si>
  <si>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</si>
  <si>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</si>
  <si>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</si>
  <si>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</si>
  <si>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</si>
  <si>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</si>
  <si>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</si>
  <si>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</si>
  <si>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</si>
  <si>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</si>
  <si>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</si>
  <si>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</si>
  <si>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</si>
  <si>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</si>
  <si>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</si>
  <si>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</si>
  <si>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</si>
  <si>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</si>
  <si>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</si>
  <si>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</si>
  <si>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</si>
  <si>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</si>
  <si>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</si>
  <si>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</si>
  <si>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</si>
  <si>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</si>
  <si>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</si>
  <si>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</si>
  <si>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</si>
  <si>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</si>
  <si>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</si>
  <si>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</si>
  <si>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</si>
  <si>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</si>
  <si>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</si>
  <si>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</si>
  <si>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</si>
  <si>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</si>
  <si>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</si>
  <si>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</si>
  <si>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</si>
  <si>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</si>
  <si>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</si>
  <si>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</si>
  <si>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</si>
  <si>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</si>
  <si>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</si>
  <si>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</si>
  <si>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</si>
  <si>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</si>
  <si>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</si>
  <si>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</si>
  <si>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</si>
  <si>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</si>
  <si>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</si>
  <si>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</si>
  <si>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</si>
  <si>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</si>
  <si>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</si>
  <si>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</si>
  <si>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</si>
  <si>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</si>
  <si>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</si>
  <si>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</si>
  <si>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</si>
  <si>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</si>
  <si>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</si>
  <si>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</si>
  <si>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</si>
  <si>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</si>
  <si>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</si>
  <si>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</si>
  <si>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</si>
  <si>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</si>
  <si>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</si>
  <si>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</si>
  <si>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</si>
  <si>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</si>
  <si>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</si>
  <si>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</si>
  <si>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</si>
  <si>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</si>
  <si>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</si>
  <si>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</si>
  <si>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</si>
  <si>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</si>
  <si>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</si>
  <si>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</si>
  <si>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</si>
  <si>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</si>
  <si>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</si>
  <si>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</si>
  <si>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</si>
  <si>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</si>
  <si>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</si>
  <si>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</si>
  <si>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</si>
  <si>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</si>
  <si>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</si>
  <si>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</si>
  <si>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</si>
  <si>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</si>
  <si>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</si>
  <si>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</si>
  <si>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</si>
  <si>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</si>
  <si>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</si>
  <si>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</si>
  <si>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</si>
  <si>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</si>
  <si>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</si>
  <si>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</si>
  <si>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</si>
  <si>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</si>
  <si>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</si>
  <si>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</si>
  <si>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</si>
  <si>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</si>
  <si>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</si>
  <si>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</si>
  <si>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</si>
  <si>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</si>
  <si>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</si>
  <si>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</si>
  <si>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</si>
  <si>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</si>
  <si>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</si>
  <si>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</si>
  <si>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</si>
  <si>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</si>
  <si>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</si>
  <si>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</si>
  <si>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</si>
  <si>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</si>
  <si>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</si>
  <si>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</si>
  <si>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</si>
  <si>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</si>
  <si>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</si>
  <si>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</si>
  <si>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</si>
  <si>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</si>
  <si>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</si>
  <si>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</si>
  <si>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</si>
  <si>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</si>
  <si>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</si>
  <si>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</si>
  <si>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</si>
  <si>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</si>
  <si>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</si>
  <si>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</si>
  <si>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</si>
  <si>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</si>
  <si>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</si>
  <si>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</si>
  <si>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</si>
  <si>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</si>
  <si>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</si>
  <si>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</si>
  <si>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</si>
  <si>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</si>
  <si>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</si>
  <si>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</si>
  <si>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</si>
  <si>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</si>
  <si>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</si>
  <si>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</si>
  <si>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</si>
  <si>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</si>
  <si>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</si>
  <si>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</si>
  <si>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</si>
  <si>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</si>
  <si>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</si>
  <si>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</si>
  <si>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</si>
  <si>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</si>
  <si>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</si>
  <si>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</si>
  <si>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</si>
  <si>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</si>
  <si>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</si>
  <si>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</si>
  <si>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</si>
  <si>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</si>
  <si>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</si>
  <si>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</si>
  <si>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</si>
  <si>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</si>
  <si>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</si>
  <si>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</si>
  <si>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</si>
  <si>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</si>
  <si>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</si>
  <si>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</si>
  <si>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</si>
  <si>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</si>
  <si>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</si>
  <si>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</si>
  <si>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</si>
  <si>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</si>
  <si>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</si>
  <si>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</si>
  <si>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</si>
  <si>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</si>
  <si>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</si>
  <si>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</si>
  <si>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</si>
  <si>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</si>
  <si>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</si>
  <si>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</si>
  <si>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</si>
  <si>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</si>
  <si>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</si>
  <si>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</si>
  <si>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</si>
  <si>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</si>
  <si>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</si>
  <si>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</si>
  <si>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</si>
  <si>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</si>
  <si>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</si>
  <si>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</si>
  <si>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</si>
  <si>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</si>
  <si>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</si>
  <si>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</si>
  <si>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</si>
  <si>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</si>
  <si>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</si>
  <si>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</si>
  <si>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</si>
  <si>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</si>
  <si>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</si>
  <si>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</si>
  <si>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</si>
  <si>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</si>
  <si>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</si>
  <si>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</si>
  <si>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</si>
  <si>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</si>
  <si>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</si>
  <si>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</si>
  <si>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</si>
  <si>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</si>
  <si>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</si>
  <si>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</si>
  <si>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</si>
  <si>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</si>
  <si>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</si>
  <si>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</si>
  <si>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</si>
  <si>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</si>
  <si>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</si>
  <si>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</si>
  <si>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</si>
  <si>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</si>
  <si>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</si>
  <si>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</si>
  <si>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</si>
  <si>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</si>
  <si>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</si>
  <si>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</si>
  <si>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</si>
  <si>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</si>
  <si>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</si>
  <si>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</si>
  <si>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</si>
  <si>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</si>
  <si>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</si>
  <si>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</si>
  <si>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</si>
  <si>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</si>
  <si>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</si>
  <si>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</si>
  <si>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</si>
  <si>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</si>
  <si>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</si>
  <si>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</si>
  <si>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</si>
  <si>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</si>
  <si>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</si>
  <si>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</si>
  <si>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</si>
  <si>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</si>
  <si>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</si>
  <si>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</si>
  <si>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</si>
  <si>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</si>
  <si>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</si>
  <si>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</si>
  <si>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</si>
  <si>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</si>
  <si>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</si>
  <si>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</si>
  <si>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</si>
  <si>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</si>
  <si>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</si>
  <si>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</si>
  <si>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</si>
  <si>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</si>
  <si>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</si>
  <si>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</si>
  <si>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</si>
  <si>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</si>
  <si>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</si>
  <si>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</si>
  <si>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</si>
  <si>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</si>
  <si>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</si>
  <si>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</si>
  <si>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</si>
  <si>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</si>
  <si>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</si>
  <si>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</si>
  <si>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</si>
  <si>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</si>
  <si>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</si>
  <si>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</si>
  <si>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</si>
  <si>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</si>
  <si>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</si>
  <si>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</si>
  <si>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</si>
  <si>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</si>
  <si>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</si>
  <si>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</si>
  <si>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</si>
  <si>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</si>
  <si>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</si>
  <si>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</si>
  <si>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</si>
  <si>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</si>
  <si>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</si>
  <si>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</si>
  <si>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</si>
  <si>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</si>
  <si>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</si>
  <si>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</si>
  <si>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</si>
  <si>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</si>
  <si>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</si>
  <si>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</si>
  <si>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</si>
  <si>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</si>
  <si>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</si>
  <si>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</si>
  <si>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</si>
  <si>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</si>
  <si>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</si>
  <si>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</si>
  <si>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</si>
  <si>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</si>
  <si>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</si>
  <si>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</si>
  <si>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</si>
  <si>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</si>
  <si>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</si>
  <si>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</si>
  <si>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</si>
  <si>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</si>
  <si>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</si>
  <si>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</si>
  <si>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</si>
  <si>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</si>
  <si>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</si>
  <si>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</si>
  <si>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</si>
  <si>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</si>
  <si>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</si>
  <si>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</si>
  <si>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</si>
  <si>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</si>
  <si>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</si>
  <si>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</si>
  <si>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</si>
  <si>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</si>
  <si>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</si>
  <si>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</si>
  <si>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</si>
  <si>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</si>
  <si>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</si>
  <si>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</si>
  <si>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</si>
  <si>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</si>
  <si>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</si>
  <si>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</si>
  <si>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</si>
  <si>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</si>
  <si>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</si>
  <si>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</si>
  <si>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</si>
  <si>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</si>
  <si>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</si>
  <si>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</si>
  <si>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</si>
  <si>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</si>
  <si>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</si>
  <si>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</si>
  <si>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</si>
  <si>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</si>
  <si>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</si>
  <si>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</si>
  <si>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</si>
  <si>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</si>
  <si>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</si>
  <si>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</si>
  <si>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</si>
  <si>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</si>
  <si>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</si>
  <si>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</si>
  <si>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</si>
  <si>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</si>
  <si>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</si>
  <si>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</si>
  <si>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</si>
  <si>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</si>
  <si>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</si>
  <si>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</si>
  <si>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</si>
  <si>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</si>
  <si>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</si>
  <si>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</si>
  <si>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</si>
  <si>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</si>
  <si>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</si>
  <si>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</si>
  <si>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</si>
  <si>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</si>
  <si>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</si>
  <si>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</si>
  <si>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</si>
  <si>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</si>
  <si>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</si>
  <si>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</si>
  <si>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</si>
  <si>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</si>
  <si>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</si>
  <si>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</si>
  <si>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</si>
  <si>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</si>
  <si>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</si>
  <si>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</si>
  <si>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</si>
  <si>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</si>
  <si>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</si>
  <si>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</si>
  <si>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</si>
  <si>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</si>
  <si>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</si>
  <si>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</si>
  <si>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</si>
  <si>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</si>
  <si>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</si>
  <si>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</si>
  <si>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</si>
  <si>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</si>
  <si>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</si>
  <si>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</si>
  <si>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</si>
  <si>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</si>
  <si>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</si>
  <si>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</si>
  <si>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</si>
  <si>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</si>
  <si>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</si>
  <si>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</si>
  <si>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</si>
  <si>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</si>
  <si>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</si>
  <si>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</si>
  <si>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</si>
  <si>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</si>
  <si>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</si>
  <si>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</si>
  <si>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</si>
  <si>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</si>
  <si>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</si>
  <si>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</si>
  <si>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</si>
  <si>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</si>
  <si>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</si>
  <si>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</si>
  <si>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</si>
  <si>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</si>
  <si>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</si>
  <si>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</si>
  <si>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</si>
  <si>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</si>
  <si>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</si>
  <si>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</si>
  <si>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</si>
  <si>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</si>
  <si>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</si>
  <si>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</si>
  <si>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</si>
  <si>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</si>
  <si>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</si>
  <si>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</si>
  <si>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</si>
  <si>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</si>
  <si>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</si>
  <si>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</si>
  <si>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</si>
  <si>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</si>
  <si>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</si>
  <si>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</si>
  <si>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</si>
  <si>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</si>
  <si>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</si>
  <si>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</si>
  <si>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</si>
  <si>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</si>
  <si>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</si>
  <si>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</si>
  <si>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</si>
  <si>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</si>
  <si>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</si>
  <si>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</si>
  <si>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</si>
  <si>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</si>
  <si>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</si>
  <si>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</si>
  <si>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</si>
  <si>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</si>
  <si>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</si>
  <si>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</si>
  <si>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</si>
  <si>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</si>
  <si>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</si>
  <si>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</si>
  <si>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</si>
  <si>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</si>
  <si>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</si>
  <si>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</si>
  <si>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</si>
  <si>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</si>
  <si>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</si>
  <si>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</si>
  <si>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</si>
  <si>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</si>
  <si>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</si>
  <si>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</si>
  <si>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</si>
  <si>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</si>
  <si>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</si>
  <si>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</si>
  <si>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</si>
  <si>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</si>
  <si>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</si>
  <si>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</si>
  <si>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</si>
  <si>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</si>
  <si>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</si>
  <si>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</si>
  <si>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</si>
  <si>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</si>
  <si>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</si>
  <si>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</si>
  <si>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</si>
  <si>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</si>
  <si>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</si>
  <si>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</si>
  <si>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</si>
  <si>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</si>
  <si>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</si>
  <si>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</si>
  <si>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</si>
  <si>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</si>
  <si>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</si>
  <si>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</si>
  <si>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</si>
  <si>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</si>
  <si>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</si>
  <si>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</si>
  <si>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</si>
  <si>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</si>
  <si>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</si>
  <si>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</si>
  <si>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</si>
  <si>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</si>
  <si>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</si>
  <si>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</si>
  <si>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</si>
  <si>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</si>
  <si>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</si>
  <si>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</si>
  <si>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</si>
  <si>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</si>
  <si>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</si>
  <si>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</si>
  <si>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</si>
  <si>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</si>
  <si>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</si>
  <si>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</si>
  <si>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</si>
  <si>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</si>
  <si>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</si>
  <si>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</si>
  <si>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</si>
  <si>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</si>
  <si>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</si>
  <si>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</si>
  <si>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</si>
  <si>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</si>
  <si>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</si>
  <si>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</si>
  <si>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</si>
  <si>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</si>
  <si>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</si>
  <si>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</si>
  <si>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</si>
  <si>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</si>
  <si>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</si>
  <si>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</si>
  <si>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</si>
  <si>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</si>
  <si>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</si>
  <si>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</si>
  <si>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</si>
  <si>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</si>
  <si>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</si>
  <si>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</si>
  <si>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</si>
  <si>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</si>
  <si>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</si>
  <si>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</si>
  <si>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</si>
  <si>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</si>
  <si>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</si>
  <si>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</si>
  <si>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</si>
  <si>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</si>
  <si>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</si>
  <si>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</si>
  <si>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</si>
  <si>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</si>
  <si>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</si>
  <si>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</si>
  <si>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</si>
  <si>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</si>
  <si>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</si>
  <si>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</si>
  <si>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</si>
  <si>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</si>
  <si>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</si>
  <si>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</si>
  <si>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</si>
  <si>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</si>
  <si>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</si>
  <si>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</si>
  <si>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</si>
  <si>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</si>
  <si>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</si>
  <si>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</si>
  <si>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</si>
  <si>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</si>
  <si>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</si>
  <si>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</si>
  <si>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</si>
  <si>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</si>
  <si>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</si>
  <si>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</si>
  <si>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</si>
  <si>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</si>
  <si>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</si>
  <si>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</si>
  <si>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</si>
  <si>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</si>
  <si>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</si>
  <si>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</si>
  <si>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</si>
  <si>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</si>
  <si>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</si>
  <si>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</si>
  <si>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</si>
  <si>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</si>
  <si>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</si>
  <si>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</si>
  <si>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</si>
  <si>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</si>
  <si>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</si>
  <si>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</si>
  <si>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</si>
  <si>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</si>
  <si>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</si>
  <si>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</si>
  <si>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</si>
  <si>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</si>
  <si>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</si>
  <si>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</si>
  <si>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</si>
  <si>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</si>
  <si>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</si>
  <si>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</si>
  <si>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</si>
  <si>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</si>
  <si>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</si>
  <si>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</si>
  <si>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</si>
  <si>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</si>
  <si>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</si>
  <si>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</si>
  <si>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</si>
  <si>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</si>
  <si>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</si>
  <si>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</si>
  <si>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</si>
  <si>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</si>
  <si>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</si>
  <si>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</si>
  <si>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</si>
  <si>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</si>
  <si>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</si>
  <si>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</si>
  <si>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</si>
  <si>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</si>
  <si>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</si>
  <si>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</si>
  <si>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</si>
  <si>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</si>
  <si>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</si>
  <si>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</si>
  <si>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</si>
  <si>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</si>
  <si>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</si>
  <si>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</si>
  <si>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</si>
  <si>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</si>
  <si>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</si>
  <si>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</si>
  <si>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</si>
  <si>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</si>
  <si>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</si>
  <si>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</si>
  <si>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</si>
  <si>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</si>
  <si>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</si>
  <si>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</si>
  <si>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</si>
  <si>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</si>
  <si>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</si>
  <si>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</si>
  <si>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</si>
  <si>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</si>
  <si>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</si>
  <si>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</si>
  <si>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</si>
  <si>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</si>
  <si>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</si>
  <si>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</si>
  <si>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</si>
  <si>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</si>
  <si>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</si>
  <si>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</si>
  <si>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</si>
  <si>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</si>
  <si>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</si>
  <si>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</si>
  <si>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</si>
  <si>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</si>
  <si>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</si>
  <si>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</si>
  <si>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</si>
  <si>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</si>
  <si>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</si>
  <si>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</si>
  <si>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</si>
  <si>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</si>
  <si>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</si>
  <si>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</si>
  <si>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</si>
  <si>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</si>
  <si>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</si>
  <si>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</si>
  <si>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</si>
  <si>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</si>
  <si>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</si>
  <si>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</si>
  <si>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</si>
  <si>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</si>
  <si>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</si>
  <si>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</si>
  <si>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</si>
  <si>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</si>
  <si>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</si>
  <si>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</si>
  <si>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</si>
  <si>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</si>
  <si>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</si>
  <si>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</si>
  <si>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</si>
  <si>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</si>
  <si>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</si>
  <si>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</si>
  <si>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</si>
  <si>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</si>
  <si>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</si>
  <si>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</si>
  <si>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</si>
  <si>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</si>
  <si>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</si>
  <si>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</si>
  <si>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</si>
  <si>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</si>
  <si>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</si>
  <si>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</si>
  <si>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</si>
  <si>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</si>
  <si>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</si>
  <si>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</si>
  <si>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</si>
  <si>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</si>
  <si>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</si>
  <si>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</si>
  <si>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</si>
  <si>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</si>
  <si>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</si>
  <si>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</si>
  <si>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</si>
  <si>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</si>
  <si>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</si>
  <si>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</si>
  <si>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</si>
  <si>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</si>
  <si>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</si>
  <si>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</si>
  <si>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</si>
  <si>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</si>
  <si>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</si>
  <si>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</si>
  <si>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</si>
  <si>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</si>
  <si>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</si>
  <si>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</si>
  <si>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</si>
  <si>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</si>
  <si>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</si>
  <si>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</si>
  <si>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</si>
  <si>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</si>
  <si>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</si>
  <si>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</si>
  <si>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</si>
  <si>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</si>
  <si>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</si>
  <si>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</si>
  <si>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</si>
  <si>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</si>
  <si>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</si>
  <si>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</si>
  <si>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</si>
  <si>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</si>
  <si>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</si>
  <si>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</si>
  <si>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</si>
  <si>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</si>
  <si>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</si>
  <si>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</si>
  <si>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</si>
  <si>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</si>
  <si>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</si>
  <si>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</si>
  <si>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</si>
  <si>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</si>
  <si>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</si>
  <si>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</si>
  <si>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</si>
  <si>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</si>
  <si>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</si>
  <si>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</si>
  <si>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</si>
  <si>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</si>
  <si>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</si>
  <si>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</si>
  <si>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</si>
  <si>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</si>
  <si>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</si>
  <si>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</si>
  <si>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</si>
  <si>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</si>
  <si>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</si>
  <si>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</si>
  <si>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</si>
  <si>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</si>
  <si>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</si>
  <si>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</si>
  <si>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</si>
  <si>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</si>
  <si>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</si>
  <si>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</si>
  <si>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</si>
  <si>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</si>
  <si>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</si>
  <si>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</si>
  <si>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</si>
  <si>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</si>
  <si>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</si>
  <si>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</si>
  <si>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</si>
  <si>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</si>
  <si>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</si>
  <si>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</si>
  <si>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</si>
  <si>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</si>
  <si>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</si>
  <si>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</si>
  <si>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</si>
  <si>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</si>
  <si>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</si>
  <si>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</si>
  <si>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</si>
  <si>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</si>
  <si>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</si>
  <si>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</si>
  <si>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</si>
  <si>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</si>
  <si>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</si>
  <si>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</si>
  <si>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</si>
  <si>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</si>
  <si>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</si>
  <si>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</si>
  <si>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</si>
  <si>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</si>
  <si>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</si>
  <si>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</si>
  <si>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</si>
  <si>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</si>
  <si>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</si>
  <si>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</si>
  <si>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</si>
  <si>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</si>
  <si>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</si>
  <si>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</si>
  <si>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</si>
  <si>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</si>
  <si>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</si>
  <si>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</si>
  <si>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</si>
  <si>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</si>
  <si>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</si>
  <si>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</si>
  <si>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</si>
  <si>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</si>
  <si>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</si>
  <si>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</si>
  <si>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</si>
  <si>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</si>
  <si>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</si>
  <si>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</si>
  <si>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</si>
  <si>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</si>
  <si>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</si>
  <si>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</si>
  <si>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</si>
  <si>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</si>
  <si>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</si>
  <si>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</si>
  <si>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</si>
  <si>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</si>
  <si>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</si>
  <si>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</si>
  <si>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</si>
  <si>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</si>
  <si>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</si>
  <si>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</si>
  <si>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</si>
  <si>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</si>
  <si>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</si>
  <si>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</si>
  <si>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</si>
  <si>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</si>
  <si>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</si>
  <si>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</si>
  <si>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</si>
  <si>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</si>
  <si>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</si>
  <si>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</si>
  <si>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</si>
  <si>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</si>
  <si>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</si>
  <si>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</si>
  <si>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</si>
  <si>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</si>
  <si>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</si>
  <si>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</si>
  <si>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</si>
  <si>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</si>
  <si>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</si>
  <si>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</si>
  <si>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</si>
  <si>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</si>
  <si>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</si>
  <si>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</si>
  <si>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</si>
  <si>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</si>
  <si>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</si>
  <si>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</si>
  <si>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</si>
  <si>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</si>
  <si>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</si>
  <si>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</si>
  <si>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</si>
  <si>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</si>
  <si>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</si>
  <si>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</si>
  <si>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</si>
  <si>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</si>
  <si>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</si>
  <si>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</si>
  <si>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</si>
  <si>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</si>
  <si>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</si>
  <si>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</si>
  <si>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</si>
  <si>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</si>
  <si>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</si>
  <si>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</si>
  <si>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</si>
  <si>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</si>
  <si>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</si>
  <si>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</si>
  <si>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</si>
  <si>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</si>
  <si>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</si>
  <si>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</si>
  <si>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</si>
  <si>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</si>
  <si>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</si>
  <si>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</si>
  <si>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</si>
  <si>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</si>
  <si>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</si>
  <si>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</si>
  <si>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</si>
  <si>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</si>
  <si>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</si>
  <si>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</si>
  <si>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</si>
  <si>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</si>
  <si>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</si>
  <si>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</si>
  <si>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</si>
  <si>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</si>
  <si>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</si>
  <si>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</si>
  <si>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</si>
  <si>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</si>
  <si>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</si>
  <si>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</si>
  <si>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</si>
  <si>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</si>
  <si>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</si>
  <si>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</si>
  <si>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</si>
  <si>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</si>
  <si>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</si>
  <si>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</si>
  <si>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</si>
  <si>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</si>
  <si>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</si>
  <si>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</si>
  <si>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</si>
  <si>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</si>
  <si>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</si>
  <si>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</si>
  <si>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</si>
  <si>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</si>
  <si>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</si>
  <si>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</si>
  <si>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</si>
  <si>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</si>
  <si>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</si>
  <si>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</si>
  <si>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</si>
  <si>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</si>
  <si>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</si>
  <si>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</si>
  <si>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</si>
  <si>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</si>
  <si>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</si>
  <si>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</si>
  <si>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</si>
  <si>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</si>
  <si>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</si>
  <si>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</si>
  <si>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</si>
  <si>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</si>
  <si>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</si>
  <si>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</si>
  <si>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</si>
  <si>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</si>
  <si>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</si>
  <si>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</si>
  <si>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</si>
  <si>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</si>
  <si>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</si>
  <si>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</si>
  <si>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</si>
  <si>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</si>
  <si>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</si>
  <si>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</si>
  <si>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</si>
  <si>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</si>
  <si>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</si>
  <si>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</si>
  <si>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</si>
  <si>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</si>
  <si>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</si>
  <si>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</si>
  <si>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</si>
  <si>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</si>
  <si>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</si>
  <si>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</si>
  <si>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</si>
  <si>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</si>
  <si>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</si>
  <si>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</si>
  <si>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</si>
  <si>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</si>
  <si>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</si>
  <si>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</si>
  <si>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</si>
  <si>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</si>
  <si>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</si>
  <si>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</si>
  <si>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</si>
  <si>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</si>
  <si>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</si>
  <si>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</si>
  <si>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</si>
  <si>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</si>
  <si>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</si>
  <si>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</si>
  <si>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</si>
  <si>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</si>
  <si>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</si>
  <si>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</si>
  <si>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</si>
  <si>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</si>
  <si>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</si>
  <si>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</si>
  <si>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</si>
  <si>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</si>
  <si>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</si>
  <si>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</si>
  <si>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</si>
  <si>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</si>
  <si>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</si>
  <si>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</si>
  <si>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</si>
  <si>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</si>
  <si>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</si>
  <si>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</si>
  <si>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</si>
  <si>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</si>
  <si>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</si>
  <si>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</si>
  <si>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</si>
  <si>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</si>
  <si>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</si>
  <si>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</si>
  <si>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</si>
  <si>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</si>
  <si>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</si>
  <si>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</si>
  <si>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</si>
  <si>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</si>
  <si>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</si>
  <si>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</si>
  <si>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</si>
  <si>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</si>
  <si>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</si>
  <si>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</si>
  <si>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</si>
  <si>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</si>
  <si>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</si>
  <si>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</si>
  <si>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</si>
  <si>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</si>
  <si>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</si>
  <si>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</si>
  <si>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</si>
  <si>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</si>
  <si>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</si>
  <si>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</si>
  <si>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</si>
  <si>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</si>
  <si>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</si>
  <si>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</si>
  <si>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</si>
  <si>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</si>
  <si>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</si>
  <si>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</si>
  <si>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</si>
  <si>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</si>
  <si>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</si>
  <si>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</si>
  <si>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</si>
  <si>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</si>
  <si>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</si>
  <si>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</si>
  <si>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</si>
  <si>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</si>
  <si>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</si>
  <si>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</si>
  <si>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</si>
  <si>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</si>
  <si>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</si>
  <si>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</si>
  <si>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</si>
  <si>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</si>
  <si>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</si>
  <si>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</si>
  <si>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</si>
  <si>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</si>
  <si>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</si>
  <si>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</si>
  <si>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</si>
  <si>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</si>
  <si>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</si>
  <si>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</si>
  <si>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</si>
  <si>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</si>
  <si>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</si>
  <si>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</si>
  <si>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</si>
  <si>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</si>
  <si>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</si>
  <si>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</si>
  <si>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</si>
  <si>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</si>
  <si>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</si>
  <si>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</si>
  <si>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</si>
  <si>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</si>
  <si>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</si>
  <si>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</si>
  <si>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</si>
  <si>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</si>
  <si>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</si>
  <si>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</si>
  <si>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</si>
  <si>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</si>
  <si>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</si>
  <si>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</si>
  <si>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</si>
  <si>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</si>
  <si>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</si>
  <si>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</si>
  <si>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</si>
  <si>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</si>
  <si>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</si>
  <si>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</si>
  <si>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</si>
  <si>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</si>
  <si>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</si>
  <si>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</si>
  <si>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</si>
  <si>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</si>
  <si>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</si>
  <si>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</si>
  <si>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</si>
  <si>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</si>
  <si>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</si>
  <si>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</si>
  <si>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</si>
  <si>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</si>
  <si>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</si>
  <si>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</si>
  <si>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</si>
  <si>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</si>
  <si>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</si>
  <si>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</si>
  <si>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</si>
  <si>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</si>
  <si>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</si>
  <si>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</si>
  <si>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</si>
  <si>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</si>
  <si>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</si>
  <si>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</si>
  <si>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</si>
  <si>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</si>
  <si>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</si>
  <si>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</si>
  <si>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</si>
  <si>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</si>
  <si>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</si>
  <si>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</si>
  <si>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</si>
  <si>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</si>
  <si>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</si>
  <si>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</si>
  <si>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</si>
  <si>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</si>
  <si>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</si>
  <si>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</si>
  <si>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</si>
  <si>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</si>
  <si>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</si>
  <si>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</si>
  <si>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</si>
  <si>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</si>
  <si>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</si>
  <si>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</si>
  <si>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</si>
  <si>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</si>
  <si>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</si>
  <si>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</si>
  <si>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</si>
  <si>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</si>
  <si>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</si>
  <si>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</si>
  <si>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</si>
  <si>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</si>
  <si>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</si>
  <si>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</si>
  <si>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</si>
  <si>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</si>
  <si>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</si>
  <si>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</si>
  <si>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</si>
  <si>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</si>
  <si>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</si>
  <si>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</si>
  <si>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</si>
  <si>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</si>
  <si>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</si>
  <si>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</si>
  <si>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</si>
  <si>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</si>
  <si>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</si>
  <si>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</si>
  <si>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</si>
  <si>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</si>
  <si>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</si>
  <si>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</si>
  <si>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</si>
  <si>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</si>
  <si>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</si>
  <si>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</si>
  <si>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</si>
  <si>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</si>
  <si>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</si>
  <si>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</si>
  <si>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</si>
  <si>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</si>
  <si>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</si>
  <si>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</si>
  <si>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</si>
  <si>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</si>
  <si>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</si>
  <si>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</si>
  <si>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</si>
  <si>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</si>
  <si>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</si>
  <si>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</si>
  <si>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</si>
  <si>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</si>
  <si>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</si>
  <si>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</si>
  <si>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</si>
  <si>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</si>
  <si>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</si>
  <si>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</si>
  <si>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</si>
  <si>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</si>
  <si>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</si>
  <si>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</si>
  <si>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</si>
  <si>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</si>
  <si>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</si>
  <si>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</si>
  <si>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</si>
  <si>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</si>
  <si>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</si>
  <si>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</si>
  <si>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</si>
  <si>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</si>
  <si>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</si>
  <si>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</si>
  <si>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</si>
  <si>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</si>
  <si>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</si>
  <si>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</si>
  <si>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</si>
  <si>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</si>
  <si>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</si>
  <si>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</si>
  <si>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</si>
  <si>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</si>
  <si>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</si>
  <si>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</si>
  <si>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</si>
  <si>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</si>
  <si>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</si>
  <si>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</si>
  <si>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</si>
  <si>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</si>
  <si>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</si>
  <si>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</si>
  <si>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</si>
  <si>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</si>
  <si>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</si>
  <si>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</si>
  <si>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</si>
  <si>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</si>
  <si>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</si>
  <si>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</si>
  <si>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</si>
  <si>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</si>
  <si>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</si>
  <si>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</si>
  <si>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</si>
  <si>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</si>
  <si>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</si>
  <si>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</si>
  <si>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</si>
  <si>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</si>
  <si>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</si>
  <si>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</si>
  <si>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</si>
  <si>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</si>
  <si>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</si>
  <si>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</si>
  <si>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</si>
  <si>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</si>
  <si>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</si>
  <si>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</si>
  <si>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</si>
  <si>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</si>
  <si>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</si>
  <si>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</si>
  <si>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</si>
  <si>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</si>
  <si>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</si>
  <si>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</si>
  <si>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</si>
  <si>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</si>
  <si>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</si>
  <si>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</si>
  <si>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</si>
  <si>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</si>
  <si>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</si>
  <si>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</si>
  <si>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</si>
  <si>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</si>
  <si>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</si>
  <si>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</si>
  <si>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</si>
  <si>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</si>
  <si>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</si>
  <si>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</si>
  <si>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</si>
  <si>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</si>
  <si>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</si>
  <si>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</si>
  <si>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</si>
  <si>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</si>
  <si>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</si>
  <si>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</si>
  <si>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</si>
  <si>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</si>
  <si>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</si>
  <si>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</si>
  <si>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</si>
  <si>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</si>
  <si>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</si>
  <si>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</si>
  <si>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</si>
  <si>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</si>
  <si>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</si>
  <si>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</si>
  <si>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</si>
  <si>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</si>
  <si>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</si>
  <si>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</si>
  <si>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</si>
  <si>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</si>
  <si>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</si>
  <si>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</si>
  <si>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</si>
  <si>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</si>
  <si>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</si>
  <si>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</si>
  <si>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</si>
  <si>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</si>
  <si>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</si>
  <si>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</si>
  <si>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</si>
  <si>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</si>
  <si>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</si>
  <si>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</si>
  <si>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</si>
  <si>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</si>
  <si>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</si>
  <si>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</si>
  <si>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</si>
  <si>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</si>
  <si>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</si>
  <si>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</si>
  <si>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</si>
  <si>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</si>
  <si>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</si>
  <si>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</si>
  <si>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</si>
  <si>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</si>
  <si>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</si>
  <si>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</si>
  <si>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</si>
  <si>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</si>
  <si>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</si>
  <si>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</si>
  <si>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</si>
  <si>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</si>
  <si>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</si>
  <si>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</si>
  <si>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</si>
  <si>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</si>
  <si>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</si>
  <si>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</si>
  <si>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</si>
  <si>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</si>
  <si>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</si>
  <si>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</si>
  <si>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</si>
  <si>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</si>
  <si>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</si>
  <si>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</si>
  <si>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</si>
  <si>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</si>
  <si>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</si>
  <si>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</si>
  <si>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</si>
  <si>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</si>
  <si>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</si>
  <si>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</si>
  <si>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</si>
  <si>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</si>
  <si>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</si>
  <si>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</si>
  <si>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</si>
  <si>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</si>
  <si>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</si>
  <si>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</si>
  <si>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</si>
  <si>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</si>
  <si>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</si>
  <si>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</si>
  <si>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</si>
  <si>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</si>
  <si>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</si>
  <si>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</si>
  <si>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</si>
  <si>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</si>
  <si>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</si>
  <si>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</si>
  <si>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</si>
  <si>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</si>
  <si>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</si>
  <si>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</si>
  <si>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</si>
  <si>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</si>
  <si>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</si>
  <si>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</si>
  <si>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</si>
  <si>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</si>
  <si>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</si>
  <si>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</si>
  <si>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</si>
  <si>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</si>
  <si>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</si>
  <si>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</si>
  <si>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</si>
  <si>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</si>
  <si>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</si>
  <si>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</si>
  <si>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</si>
  <si>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</si>
  <si>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</si>
  <si>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</si>
  <si>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</si>
  <si>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</si>
  <si>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</si>
  <si>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</si>
  <si>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</si>
  <si>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</si>
  <si>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</si>
  <si>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</si>
  <si>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</si>
  <si>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</si>
  <si>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</si>
  <si>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</si>
  <si>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</si>
  <si>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</si>
  <si>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</si>
  <si>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</si>
  <si>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</si>
  <si>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</si>
  <si>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</si>
  <si>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</si>
  <si>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</si>
  <si>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</si>
  <si>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</si>
  <si>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</si>
  <si>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</si>
  <si>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</si>
  <si>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</si>
  <si>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</si>
  <si>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</si>
  <si>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</si>
  <si>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</si>
  <si>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</si>
  <si>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</si>
  <si>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</si>
  <si>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</si>
  <si>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</si>
  <si>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</si>
  <si>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</si>
  <si>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</si>
  <si>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</si>
  <si>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</si>
  <si>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</si>
  <si>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</si>
  <si>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</si>
  <si>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</si>
  <si>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</si>
  <si>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</si>
  <si>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</si>
  <si>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</si>
  <si>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</si>
  <si>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</si>
  <si>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</si>
  <si>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</si>
  <si>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</si>
  <si>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</si>
  <si>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</si>
  <si>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</si>
  <si>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</si>
  <si>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</si>
  <si>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</si>
  <si>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</si>
  <si>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</si>
  <si>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</si>
  <si>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</si>
  <si>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</si>
  <si>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</si>
  <si>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</si>
  <si>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</si>
  <si>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</si>
  <si>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</si>
  <si>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</si>
  <si>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</si>
  <si>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</si>
  <si>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</si>
  <si>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</si>
  <si>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</si>
  <si>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</si>
  <si>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</si>
  <si>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</si>
  <si>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</si>
  <si>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</si>
  <si>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</si>
  <si>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</si>
  <si>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</si>
  <si>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</si>
  <si>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</si>
  <si>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</si>
  <si>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</si>
  <si>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</si>
  <si>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</si>
  <si>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</si>
  <si>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</si>
  <si>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</si>
  <si>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</si>
  <si>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</si>
  <si>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</si>
  <si>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</si>
  <si>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</si>
  <si>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</si>
  <si>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</si>
  <si>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</si>
  <si>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</si>
  <si>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</si>
  <si>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</si>
  <si>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</si>
  <si>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</si>
  <si>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</si>
  <si>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</si>
  <si>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</si>
  <si>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</si>
  <si>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</si>
  <si>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</si>
  <si>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</si>
  <si>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</si>
  <si>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</si>
  <si>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</si>
  <si>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</si>
  <si>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</si>
  <si>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</si>
  <si>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</si>
  <si>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</si>
  <si>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</si>
  <si>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</si>
  <si>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</si>
  <si>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</si>
  <si>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</si>
  <si>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</si>
  <si>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</si>
  <si>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</si>
  <si>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</si>
  <si>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</si>
  <si>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</si>
  <si>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</si>
  <si>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</si>
  <si>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</si>
  <si>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</si>
  <si>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</si>
  <si>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</si>
  <si>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</si>
  <si>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</si>
  <si>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</si>
  <si>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</si>
  <si>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</si>
  <si>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</si>
  <si>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</si>
  <si>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</si>
  <si>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</si>
  <si>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</si>
  <si>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</si>
  <si>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</si>
  <si>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</si>
  <si>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</si>
  <si>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</si>
  <si>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</si>
  <si>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</si>
  <si>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</si>
  <si>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</si>
  <si>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</si>
  <si>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</si>
  <si>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</si>
  <si>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</si>
  <si>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</si>
  <si>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</si>
  <si>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</si>
  <si>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</si>
  <si>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</si>
  <si>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</si>
  <si>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</si>
  <si>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</si>
  <si>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</si>
  <si>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</si>
  <si>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</si>
  <si>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</si>
  <si>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</si>
  <si>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</si>
  <si>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</si>
  <si>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</si>
  <si>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</si>
  <si>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</si>
  <si>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</si>
  <si>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</si>
  <si>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</si>
  <si>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</si>
  <si>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</si>
  <si>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</si>
  <si>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</si>
  <si>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</si>
  <si>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</si>
  <si>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</si>
  <si>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</si>
  <si>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</si>
  <si>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</si>
  <si>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</si>
  <si>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</si>
  <si>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</si>
  <si>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</si>
  <si>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</si>
  <si>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</si>
  <si>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</si>
  <si>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</si>
  <si>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</si>
  <si>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</si>
  <si>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</si>
  <si>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</si>
  <si>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</si>
  <si>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</si>
  <si>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</si>
  <si>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</si>
  <si>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</si>
  <si>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</si>
  <si>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</si>
  <si>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</si>
  <si>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</si>
  <si>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</si>
  <si>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</si>
  <si>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</si>
  <si>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</si>
  <si>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</si>
  <si>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</si>
  <si>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</si>
  <si>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</si>
  <si>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</si>
  <si>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</si>
  <si>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</si>
  <si>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</si>
  <si>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</si>
  <si>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</si>
  <si>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</si>
  <si>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</si>
  <si>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</si>
  <si>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</si>
  <si>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</si>
  <si>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</si>
  <si>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</si>
  <si>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</si>
  <si>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</si>
  <si>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</si>
  <si>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</si>
  <si>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</si>
  <si>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</si>
  <si>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</si>
  <si>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</si>
  <si>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</si>
  <si>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</si>
  <si>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</si>
  <si>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</si>
  <si>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</si>
  <si>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</si>
  <si>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</si>
  <si>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</si>
  <si>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</si>
  <si>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</si>
  <si>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</si>
  <si>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</si>
  <si>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</si>
  <si>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</si>
  <si>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</si>
  <si>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</si>
  <si>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</si>
  <si>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</si>
  <si>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</si>
  <si>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</si>
  <si>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</si>
  <si>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</si>
  <si>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</si>
  <si>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</si>
  <si>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</si>
  <si>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</si>
  <si>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</si>
  <si>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</si>
  <si>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</si>
  <si>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</si>
  <si>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</si>
  <si>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</si>
  <si>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</si>
  <si>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</si>
  <si>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</si>
  <si>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</si>
  <si>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</si>
  <si>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</si>
  <si>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</si>
  <si>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</si>
  <si>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</si>
  <si>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</si>
  <si>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</si>
  <si>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</si>
  <si>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</si>
  <si>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</si>
  <si>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</si>
  <si>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</si>
  <si>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</si>
  <si>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</si>
  <si>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</si>
  <si>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</si>
  <si>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</si>
  <si>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</si>
  <si>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</si>
  <si>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</si>
  <si>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</si>
  <si>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</si>
  <si>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</si>
  <si>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</si>
  <si>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</si>
  <si>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</si>
  <si>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</si>
  <si>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</si>
  <si>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</si>
  <si>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</si>
  <si>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</si>
  <si>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</si>
  <si>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</si>
  <si>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</si>
  <si>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</si>
  <si>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</si>
  <si>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</si>
  <si>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</si>
  <si>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</si>
  <si>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</si>
  <si>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</si>
  <si>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</si>
  <si>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</si>
  <si>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</si>
  <si>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</si>
  <si>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</si>
  <si>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</si>
  <si>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</si>
  <si>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</si>
  <si>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</si>
  <si>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</si>
  <si>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</si>
  <si>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</si>
  <si>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</si>
  <si>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</si>
  <si>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</si>
  <si>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</si>
  <si>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</si>
  <si>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</si>
  <si>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</si>
  <si>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</si>
  <si>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</si>
  <si>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</si>
  <si>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</si>
  <si>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</si>
  <si>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</si>
  <si>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</si>
  <si>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</si>
  <si>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</si>
  <si>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</si>
  <si>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</si>
  <si>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</si>
  <si>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</si>
  <si>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</si>
  <si>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</si>
  <si>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</si>
  <si>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</si>
  <si>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</si>
  <si>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</si>
  <si>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</si>
  <si>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</si>
  <si>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</si>
  <si>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</si>
  <si>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</si>
  <si>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</si>
  <si>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</si>
  <si>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</si>
  <si>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</si>
  <si>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</si>
  <si>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</si>
  <si>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</si>
  <si>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</si>
  <si>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</si>
  <si>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</si>
  <si>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</si>
  <si>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</si>
  <si>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</si>
  <si>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</si>
  <si>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</si>
  <si>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</si>
  <si>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</si>
  <si>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</si>
  <si>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</si>
  <si>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</si>
  <si>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</si>
  <si>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</si>
  <si>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</si>
  <si>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</si>
  <si>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</si>
  <si>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</si>
  <si>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</si>
  <si>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</si>
  <si>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</si>
  <si>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</si>
  <si>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</si>
  <si>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</si>
  <si>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</si>
  <si>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</si>
  <si>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</si>
  <si>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</si>
  <si>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</si>
  <si>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</si>
  <si>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</si>
  <si>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</si>
  <si>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</si>
  <si>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</si>
  <si>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</si>
  <si>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</si>
  <si>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</si>
  <si>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</si>
  <si>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</si>
  <si>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</si>
  <si>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</si>
  <si>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</si>
  <si>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</si>
  <si>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</si>
  <si>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</si>
  <si>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</si>
  <si>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</si>
  <si>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</si>
  <si>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</si>
  <si>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</si>
  <si>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</si>
  <si>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</si>
  <si>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</si>
  <si>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</si>
  <si>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</si>
  <si>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</si>
  <si>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</si>
  <si>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</si>
  <si>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</si>
  <si>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</si>
  <si>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</si>
  <si>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</si>
  <si>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</si>
  <si>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</si>
  <si>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</si>
  <si>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</si>
  <si>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</si>
  <si>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</si>
  <si>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</si>
  <si>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</si>
  <si>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</si>
  <si>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</si>
  <si>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</si>
  <si>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</si>
  <si>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</si>
  <si>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</si>
  <si>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</si>
  <si>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</si>
  <si>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</si>
  <si>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</si>
  <si>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</si>
  <si>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</si>
  <si>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</si>
  <si>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</si>
  <si>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</si>
  <si>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</si>
  <si>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</si>
  <si>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</si>
  <si>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</si>
  <si>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</si>
  <si>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</si>
  <si>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</si>
  <si>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</si>
  <si>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</si>
  <si>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</si>
  <si>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</si>
  <si>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</si>
  <si>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</si>
  <si>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</si>
  <si>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</si>
  <si>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</si>
  <si>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</si>
  <si>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</si>
  <si>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</si>
  <si>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</si>
  <si>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</si>
  <si>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</si>
  <si>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</si>
  <si>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</si>
  <si>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</si>
  <si>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</si>
  <si>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</si>
  <si>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</si>
  <si>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</si>
  <si>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</si>
  <si>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</si>
  <si>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</si>
  <si>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</si>
  <si>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</si>
  <si>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</si>
  <si>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</si>
  <si>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</si>
  <si>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</si>
  <si>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</si>
  <si>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</si>
  <si>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</si>
  <si>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</si>
  <si>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</si>
  <si>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</si>
  <si>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</si>
  <si>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</si>
  <si>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</si>
  <si>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</si>
  <si>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</si>
  <si>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</si>
  <si>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</si>
  <si>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</si>
  <si>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</si>
  <si>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</si>
  <si>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</si>
  <si>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</si>
  <si>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</si>
  <si>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</si>
  <si>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</si>
  <si>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</si>
  <si>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</si>
  <si>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</si>
  <si>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</si>
  <si>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</si>
  <si>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</si>
  <si>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</si>
  <si>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</si>
  <si>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</si>
  <si>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</si>
  <si>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</si>
  <si>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</si>
  <si>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</si>
  <si>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</si>
  <si>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</si>
  <si>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</si>
  <si>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</si>
  <si>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</si>
  <si>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</si>
  <si>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</si>
  <si>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</si>
  <si>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</si>
  <si>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</si>
  <si>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</si>
  <si>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</si>
  <si>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</si>
  <si>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</si>
  <si>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</si>
  <si>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</si>
  <si>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</si>
  <si>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</si>
  <si>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</si>
  <si>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</si>
  <si>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</si>
  <si>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</si>
  <si>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</si>
  <si>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</si>
  <si>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</si>
  <si>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</si>
  <si>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</si>
  <si>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</si>
  <si>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</si>
  <si>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</si>
  <si>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</si>
  <si>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</si>
  <si>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</si>
  <si>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</si>
  <si>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</si>
  <si>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</si>
  <si>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</si>
  <si>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</si>
  <si>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</si>
  <si>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</si>
  <si>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</si>
  <si>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</si>
  <si>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</si>
  <si>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</si>
  <si>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</si>
  <si>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</si>
  <si>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</si>
  <si>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</si>
  <si>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</si>
  <si>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</si>
  <si>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</si>
  <si>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</si>
  <si>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</si>
  <si>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</si>
  <si>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</si>
  <si>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</si>
  <si>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</si>
  <si>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</si>
  <si>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</si>
  <si>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</si>
  <si>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</si>
  <si>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</si>
  <si>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</si>
  <si>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</si>
  <si>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</si>
  <si>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</si>
  <si>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</si>
  <si>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</si>
  <si>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</si>
  <si>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</si>
  <si>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</si>
  <si>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</si>
  <si>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</si>
  <si>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</si>
  <si>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</si>
  <si>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</si>
  <si>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</si>
  <si>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</si>
  <si>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</si>
  <si>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</si>
  <si>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</si>
  <si>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</si>
  <si>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</si>
  <si>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</si>
  <si>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</si>
  <si>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</si>
  <si>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</si>
  <si>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</si>
  <si>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</si>
  <si>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</si>
  <si>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</si>
  <si>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</si>
  <si>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</si>
  <si>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</si>
  <si>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</si>
  <si>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</si>
  <si>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</si>
  <si>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</si>
  <si>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</si>
  <si>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</si>
  <si>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</si>
  <si>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</si>
  <si>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</si>
  <si>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</si>
  <si>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</si>
  <si>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</si>
  <si>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</si>
  <si>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</si>
  <si>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</si>
  <si>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</si>
  <si>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</si>
  <si>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</si>
  <si>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</si>
  <si>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</si>
  <si>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</si>
  <si>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</si>
  <si>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</si>
  <si>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</si>
  <si>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</si>
  <si>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</si>
  <si>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</si>
  <si>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</si>
  <si>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</si>
  <si>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</si>
  <si>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</si>
  <si>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</si>
  <si>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</si>
  <si>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</si>
  <si>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</si>
  <si>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</si>
  <si>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</si>
  <si>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</si>
  <si>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</si>
  <si>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</si>
  <si>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</si>
  <si>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</si>
  <si>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</si>
  <si>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</si>
  <si>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</si>
  <si>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</si>
  <si>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</si>
  <si>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</si>
  <si>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</si>
  <si>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</si>
  <si>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</si>
  <si>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</si>
  <si>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</si>
  <si>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</si>
  <si>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</si>
  <si>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</si>
  <si>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</si>
  <si>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</si>
  <si>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</si>
  <si>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</si>
  <si>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</si>
  <si>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</si>
  <si>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</si>
  <si>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</si>
  <si>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</si>
  <si>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</si>
  <si>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</si>
  <si>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</si>
  <si>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</si>
  <si>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</si>
  <si>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</si>
  <si>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</si>
  <si>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</si>
  <si>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</si>
  <si>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</si>
  <si>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</si>
  <si>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</si>
  <si>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</si>
  <si>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</si>
  <si>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</si>
  <si>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</si>
  <si>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</si>
  <si>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</si>
  <si>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</si>
  <si>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</si>
  <si>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</si>
  <si>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</si>
  <si>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</si>
  <si>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</si>
  <si>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</si>
  <si>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</si>
  <si>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</si>
  <si>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</si>
  <si>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</si>
  <si>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</si>
  <si>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</si>
  <si>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</si>
  <si>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</si>
  <si>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</si>
  <si>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</si>
  <si>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</si>
  <si>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</si>
  <si>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</si>
  <si>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</si>
  <si>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</si>
  <si>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</si>
  <si>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</si>
  <si>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</si>
  <si>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</si>
  <si>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</si>
  <si>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</si>
  <si>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</si>
  <si>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</si>
  <si>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</si>
  <si>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</si>
  <si>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</si>
  <si>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</si>
  <si>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</si>
  <si>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</si>
  <si>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</si>
  <si>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</si>
  <si>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</si>
  <si>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</si>
  <si>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</si>
  <si>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</si>
  <si>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</si>
  <si>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</si>
  <si>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</si>
  <si>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</si>
  <si>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</si>
  <si>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</si>
  <si>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</si>
  <si>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</si>
  <si>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</si>
  <si>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</si>
  <si>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</si>
  <si>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</si>
  <si>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</si>
  <si>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</si>
  <si>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</si>
  <si>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</si>
  <si>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</si>
  <si>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</si>
  <si>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</si>
  <si>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</si>
  <si>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</si>
  <si>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</si>
  <si>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</si>
  <si>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</si>
  <si>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</si>
  <si>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</si>
  <si>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</si>
  <si>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</si>
  <si>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</si>
  <si>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</si>
  <si>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</si>
  <si>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</si>
  <si>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</si>
  <si>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</si>
  <si>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</si>
  <si>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</si>
  <si>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</si>
  <si>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</si>
  <si>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</si>
  <si>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</si>
  <si>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</si>
  <si>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</si>
  <si>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</si>
  <si>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</si>
  <si>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</si>
  <si>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</si>
  <si>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</si>
  <si>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</si>
  <si>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</si>
  <si>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</si>
  <si>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</si>
  <si>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</si>
  <si>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</si>
  <si>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</si>
  <si>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</si>
  <si>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</si>
  <si>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</si>
  <si>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</si>
  <si>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</si>
  <si>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</si>
  <si>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</si>
  <si>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</si>
  <si>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</si>
  <si>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</si>
  <si>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</si>
  <si>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</si>
  <si>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</si>
  <si>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</si>
  <si>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</si>
  <si>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</si>
  <si>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</si>
  <si>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</si>
  <si>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</si>
  <si>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</si>
  <si>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</si>
  <si>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</si>
  <si>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</si>
  <si>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</si>
  <si>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</si>
  <si>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</si>
  <si>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</si>
  <si>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</si>
  <si>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</si>
  <si>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</si>
  <si>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</si>
  <si>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</si>
  <si>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</si>
  <si>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</si>
  <si>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</si>
  <si>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</si>
  <si>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</si>
  <si>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</si>
  <si>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</si>
  <si>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</si>
  <si>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</si>
  <si>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</si>
  <si>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</si>
  <si>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</si>
  <si>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</si>
  <si>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</si>
  <si>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</si>
  <si>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</si>
  <si>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</si>
  <si>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</si>
  <si>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</si>
  <si>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</si>
  <si>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</si>
  <si>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</si>
  <si>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</si>
  <si>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</si>
  <si>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</si>
  <si>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</si>
  <si>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</si>
  <si>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</si>
  <si>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</si>
  <si>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</si>
  <si>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</si>
  <si>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</si>
  <si>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</si>
  <si>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</si>
  <si>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</si>
  <si>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</si>
  <si>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</si>
  <si>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</si>
  <si>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</si>
  <si>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</si>
  <si>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</si>
  <si>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</si>
  <si>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</si>
  <si>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</si>
  <si>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</si>
  <si>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</si>
  <si>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</si>
  <si>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</si>
  <si>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</si>
  <si>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</si>
  <si>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</si>
  <si>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</si>
  <si>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</si>
  <si>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</si>
  <si>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</si>
  <si>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</si>
  <si>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</si>
  <si>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</si>
  <si>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</si>
  <si>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</si>
  <si>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</si>
  <si>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</si>
  <si>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</si>
  <si>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</si>
  <si>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</si>
  <si>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</si>
  <si>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</si>
  <si>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</si>
  <si>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</si>
  <si>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</si>
  <si>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</si>
  <si>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</si>
  <si>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</si>
  <si>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</si>
  <si>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</si>
  <si>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</si>
  <si>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</si>
  <si>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</si>
  <si>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</si>
  <si>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</si>
  <si>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</si>
  <si>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</si>
  <si>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</si>
  <si>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</si>
  <si>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</si>
  <si>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</si>
  <si>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</si>
  <si>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</si>
  <si>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</si>
  <si>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</si>
  <si>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</si>
  <si>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</si>
  <si>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</si>
  <si>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</si>
  <si>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</si>
  <si>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</si>
  <si>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</si>
  <si>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</si>
  <si>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</si>
  <si>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</si>
  <si>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</si>
  <si>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</si>
  <si>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</si>
  <si>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</si>
  <si>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</si>
  <si>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</si>
  <si>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</si>
  <si>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</si>
  <si>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</si>
  <si>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</si>
  <si>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</si>
  <si>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</si>
  <si>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</si>
  <si>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</si>
  <si>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</si>
  <si>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</si>
  <si>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</si>
  <si>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</si>
  <si>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</si>
  <si>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</si>
  <si>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</si>
  <si>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</si>
  <si>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</si>
  <si>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</si>
  <si>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</si>
  <si>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</si>
  <si>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</si>
  <si>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</si>
  <si>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</si>
  <si>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</si>
  <si>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</si>
  <si>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</si>
  <si>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</si>
  <si>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</si>
  <si>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</si>
  <si>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</si>
  <si>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</si>
  <si>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</si>
  <si>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</si>
  <si>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</si>
  <si>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</si>
  <si>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</si>
  <si>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</si>
  <si>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</si>
  <si>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</si>
  <si>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</si>
  <si>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</si>
  <si>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</si>
  <si>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</si>
  <si>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</si>
  <si>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</si>
  <si>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</si>
  <si>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</si>
  <si>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</si>
  <si>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</si>
  <si>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</si>
  <si>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</si>
  <si>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</si>
  <si>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</si>
  <si>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</si>
  <si>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</si>
  <si>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</si>
  <si>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</si>
  <si>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</si>
  <si>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</si>
  <si>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</si>
  <si>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</si>
  <si>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</si>
  <si>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</si>
  <si>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</si>
  <si>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</si>
  <si>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</si>
  <si>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</si>
  <si>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</si>
  <si>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</si>
  <si>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</si>
  <si>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</si>
  <si>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</si>
  <si>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</si>
  <si>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</si>
  <si>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</si>
  <si>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</si>
  <si>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</si>
  <si>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</si>
  <si>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</si>
  <si>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</si>
  <si>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</si>
  <si>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</si>
  <si>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</si>
  <si>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</si>
  <si>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</si>
  <si>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</si>
  <si>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</si>
  <si>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</si>
  <si>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</si>
  <si>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</si>
  <si>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</si>
  <si>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</si>
  <si>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</si>
  <si>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</si>
  <si>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</si>
  <si>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</si>
  <si>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</si>
  <si>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</si>
  <si>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</si>
  <si>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</si>
  <si>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</si>
  <si>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</si>
  <si>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</si>
  <si>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</si>
  <si>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</si>
  <si>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</si>
  <si>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</si>
  <si>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</si>
  <si>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</si>
  <si>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</si>
  <si>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</si>
  <si>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</si>
  <si>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</si>
  <si>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</si>
  <si>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</si>
  <si>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</si>
  <si>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</si>
  <si>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</si>
  <si>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</si>
  <si>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</si>
  <si>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</si>
  <si>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</si>
  <si>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</si>
  <si>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</si>
  <si>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</si>
  <si>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</si>
  <si>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</si>
  <si>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</si>
  <si>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</si>
  <si>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</si>
  <si>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</si>
  <si>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</si>
  <si>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</si>
  <si>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</si>
  <si>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</si>
  <si>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</si>
  <si>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</si>
  <si>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</si>
  <si>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</si>
  <si>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</si>
  <si>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</si>
  <si>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</si>
  <si>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</si>
  <si>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</si>
  <si>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</si>
  <si>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</si>
  <si>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</si>
  <si>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</si>
  <si>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</si>
  <si>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</si>
  <si>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</si>
  <si>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</si>
  <si>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</si>
  <si>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</si>
  <si>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</si>
  <si>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</si>
  <si>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</si>
  <si>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</si>
  <si>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</si>
  <si>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</si>
  <si>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</si>
  <si>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</si>
  <si>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</si>
  <si>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</si>
  <si>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</si>
  <si>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</si>
  <si>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</si>
  <si>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</si>
  <si>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</si>
  <si>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</si>
  <si>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</si>
  <si>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</si>
  <si>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</si>
  <si>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</si>
  <si>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</si>
  <si>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</si>
  <si>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</si>
  <si>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</si>
  <si>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</si>
  <si>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</si>
  <si>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</si>
  <si>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</si>
  <si>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</si>
  <si>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</si>
  <si>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</si>
  <si>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</si>
  <si>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</si>
  <si>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</si>
  <si>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</si>
  <si>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</si>
  <si>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</si>
  <si>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</si>
  <si>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</si>
  <si>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</si>
  <si>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</si>
  <si>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</si>
  <si>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</si>
  <si>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</si>
  <si>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</si>
  <si>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</si>
  <si>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</si>
  <si>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</si>
  <si>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</si>
  <si>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</si>
  <si>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</si>
  <si>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</si>
  <si>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</si>
  <si>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</si>
  <si>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</si>
  <si>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</si>
  <si>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</si>
  <si>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</si>
  <si>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</si>
  <si>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</si>
  <si>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</si>
  <si>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</si>
  <si>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</si>
  <si>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</si>
  <si>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</si>
  <si>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</si>
  <si>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</si>
  <si>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</si>
  <si>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</si>
  <si>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</si>
  <si>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</si>
  <si>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</si>
  <si>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</si>
  <si>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</si>
  <si>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</si>
  <si>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</si>
  <si>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</si>
  <si>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</si>
  <si>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</si>
  <si>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</si>
  <si>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</si>
  <si>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</si>
  <si>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</si>
  <si>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</si>
  <si>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</si>
  <si>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</si>
  <si>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</si>
  <si>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</si>
  <si>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</si>
  <si>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</si>
  <si>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</si>
  <si>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</si>
  <si>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</si>
  <si>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</si>
  <si>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</si>
  <si>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</si>
  <si>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</si>
  <si>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</si>
  <si>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</si>
  <si>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</si>
  <si>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</si>
  <si>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</si>
  <si>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</si>
  <si>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</si>
  <si>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</si>
  <si>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</si>
  <si>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</si>
  <si>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</si>
  <si>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</si>
  <si>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</si>
  <si>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</si>
  <si>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</si>
  <si>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</si>
  <si>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</si>
  <si>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</si>
  <si>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</si>
  <si>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</si>
  <si>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</si>
  <si>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</si>
  <si>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</si>
  <si>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</si>
  <si>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</si>
  <si>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</si>
  <si>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</si>
  <si>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</si>
  <si>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</si>
  <si>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</si>
  <si>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</si>
  <si>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</si>
  <si>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</si>
  <si>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</si>
  <si>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</si>
  <si>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</si>
  <si>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</si>
  <si>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</si>
  <si>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</si>
  <si>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</si>
  <si>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</si>
  <si>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</si>
  <si>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</si>
  <si>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</si>
  <si>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</si>
  <si>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</si>
  <si>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</si>
  <si>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</si>
  <si>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</si>
  <si>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</si>
  <si>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</si>
  <si>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</si>
  <si>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</si>
  <si>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</si>
  <si>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</si>
  <si>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</si>
  <si>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</si>
  <si>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</si>
  <si>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</si>
  <si>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</si>
  <si>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</si>
  <si>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</si>
  <si>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</si>
  <si>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</si>
  <si>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</si>
  <si>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</si>
  <si>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</si>
  <si>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</si>
  <si>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</si>
  <si>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</si>
  <si>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</si>
  <si>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</si>
  <si>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</si>
  <si>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</si>
  <si>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</si>
  <si>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</si>
  <si>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</si>
  <si>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</si>
  <si>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</si>
  <si>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</si>
  <si>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</si>
  <si>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</si>
  <si>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</si>
  <si>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</si>
  <si>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</si>
  <si>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</si>
  <si>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</si>
  <si>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</si>
  <si>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</si>
  <si>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</si>
  <si>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</si>
  <si>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</si>
  <si>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</si>
  <si>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</si>
  <si>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</si>
  <si>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</si>
  <si>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</si>
  <si>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</si>
  <si>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</si>
  <si>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</si>
  <si>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</si>
  <si>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</si>
  <si>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</si>
  <si>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</si>
  <si>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</si>
  <si>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</si>
  <si>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</si>
  <si>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</si>
  <si>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</si>
  <si>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</si>
  <si>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</si>
  <si>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</si>
  <si>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</si>
  <si>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</si>
  <si>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</si>
  <si>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</si>
  <si>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</si>
  <si>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</si>
  <si>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</si>
  <si>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</si>
  <si>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</si>
  <si>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</si>
  <si>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</si>
  <si>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</si>
  <si>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</si>
  <si>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</si>
  <si>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</si>
  <si>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</si>
  <si>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</si>
  <si>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</si>
  <si>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</si>
  <si>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</si>
  <si>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</si>
  <si>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</si>
  <si>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</si>
  <si>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</si>
  <si>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</si>
  <si>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</si>
  <si>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</si>
  <si>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</si>
  <si>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</si>
  <si>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</si>
  <si>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</si>
  <si>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</si>
  <si>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</si>
  <si>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</si>
  <si>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</si>
  <si>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</si>
  <si>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</si>
  <si>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</si>
  <si>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</si>
  <si>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</si>
  <si>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</si>
  <si>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</si>
  <si>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</si>
  <si>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</si>
  <si>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</si>
  <si>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</si>
  <si>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</si>
  <si>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</si>
  <si>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</si>
  <si>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</si>
  <si>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</si>
  <si>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</si>
  <si>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</si>
  <si>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</si>
  <si>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</si>
  <si>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</si>
  <si>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</si>
  <si>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</si>
  <si>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</si>
  <si>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</si>
  <si>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</si>
  <si>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</si>
  <si>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</si>
  <si>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</si>
  <si>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</si>
  <si>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</si>
  <si>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</si>
  <si>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</si>
  <si>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</si>
  <si>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</si>
  <si>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</si>
  <si>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</si>
  <si>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</si>
  <si>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</si>
  <si>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</si>
  <si>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</si>
  <si>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</si>
  <si>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</si>
  <si>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</si>
  <si>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</si>
  <si>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</si>
  <si>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</si>
  <si>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</si>
  <si>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</si>
  <si>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</si>
  <si>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</si>
  <si>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</si>
  <si>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</si>
  <si>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</si>
  <si>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</si>
  <si>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</si>
  <si>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</si>
  <si>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</si>
  <si>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</si>
  <si>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</si>
  <si>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</si>
  <si>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</si>
  <si>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</si>
  <si>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</si>
  <si>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</si>
  <si>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</si>
  <si>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</si>
  <si>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</si>
  <si>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</si>
  <si>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</si>
  <si>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</si>
  <si>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</si>
  <si>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</si>
  <si>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</si>
  <si>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</si>
  <si>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</si>
  <si>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</si>
  <si>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</si>
  <si>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</si>
  <si>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</si>
  <si>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</si>
  <si>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</si>
  <si>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</si>
  <si>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</si>
  <si>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</si>
  <si>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</si>
  <si>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</si>
  <si>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</si>
  <si>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</si>
  <si>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</si>
  <si>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</si>
  <si>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</si>
  <si>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</si>
  <si>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</si>
  <si>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</si>
  <si>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</si>
  <si>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</si>
  <si>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</si>
  <si>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</si>
  <si>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</si>
  <si>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</si>
  <si>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</si>
  <si>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</si>
  <si>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</si>
  <si>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</si>
  <si>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</si>
  <si>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</si>
  <si>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</si>
  <si>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</si>
  <si>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</si>
  <si>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</si>
  <si>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</si>
  <si>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</si>
  <si>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</si>
  <si>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</si>
  <si>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</si>
  <si>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</si>
  <si>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</si>
  <si>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</si>
  <si>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</si>
  <si>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</si>
  <si>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</si>
  <si>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</si>
  <si>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</si>
  <si>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</si>
  <si>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</si>
  <si>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</si>
  <si>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</si>
  <si>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</si>
  <si>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</si>
  <si>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</si>
  <si>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</si>
  <si>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</si>
  <si>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</si>
  <si>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</si>
  <si>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</si>
  <si>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</si>
  <si>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</si>
  <si>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</si>
  <si>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</si>
  <si>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</si>
  <si>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</si>
  <si>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</si>
  <si>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</si>
  <si>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</si>
  <si>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</si>
  <si>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</si>
  <si>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</si>
  <si>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</si>
  <si>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</si>
  <si>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</si>
  <si>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</si>
  <si>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</si>
  <si>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</si>
  <si>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</si>
  <si>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</si>
  <si>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</si>
  <si>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</si>
  <si>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</si>
  <si>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</si>
  <si>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</si>
  <si>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</si>
  <si>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</si>
  <si>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</si>
  <si>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</si>
  <si>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</si>
  <si>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</si>
  <si>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</si>
  <si>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</si>
  <si>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</si>
  <si>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</si>
  <si>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</si>
  <si>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</si>
  <si>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</si>
  <si>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</si>
  <si>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</si>
  <si>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</si>
  <si>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</si>
  <si>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</si>
  <si>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</si>
  <si>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</si>
  <si>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</si>
  <si>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</si>
  <si>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</si>
  <si>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</si>
  <si>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</si>
  <si>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</si>
  <si>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</si>
  <si>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</si>
  <si>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</si>
  <si>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</si>
  <si>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</si>
  <si>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</si>
  <si>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</si>
  <si>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</si>
  <si>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</si>
  <si>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</si>
  <si>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</si>
  <si>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</si>
  <si>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</si>
  <si>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</si>
  <si>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</si>
  <si>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</si>
  <si>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</si>
  <si>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</si>
  <si>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</si>
  <si>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</si>
  <si>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</si>
  <si>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</si>
  <si>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</si>
  <si>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</si>
  <si>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</si>
  <si>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</si>
  <si>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</si>
  <si>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</si>
  <si>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</si>
  <si>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</si>
  <si>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</si>
  <si>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</si>
  <si>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</si>
  <si>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</si>
  <si>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</si>
  <si>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</si>
  <si>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</si>
  <si>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</si>
  <si>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</si>
  <si>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</si>
  <si>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</si>
  <si>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</si>
  <si>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</si>
  <si>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</si>
  <si>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</si>
  <si>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</si>
  <si>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</si>
  <si>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</si>
  <si>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</si>
  <si>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</si>
  <si>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</si>
  <si>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</si>
  <si>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</si>
  <si>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</si>
  <si>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</si>
  <si>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</si>
  <si>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</si>
  <si>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</si>
  <si>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</si>
  <si>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</si>
  <si>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</si>
  <si>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</si>
  <si>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</si>
  <si>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</si>
  <si>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</si>
  <si>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</si>
  <si>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</si>
  <si>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</si>
  <si>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</si>
  <si>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</si>
  <si>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</si>
  <si>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</si>
  <si>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</si>
  <si>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</si>
  <si>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</si>
  <si>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</si>
  <si>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</si>
  <si>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</si>
  <si>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</si>
  <si>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</si>
  <si>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</si>
  <si>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</si>
  <si>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</si>
  <si>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</si>
  <si>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</si>
  <si>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</si>
  <si>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</si>
  <si>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</si>
  <si>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</si>
  <si>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</si>
  <si>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</si>
  <si>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</si>
  <si>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</si>
  <si>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</si>
  <si>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</si>
  <si>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</si>
  <si>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</si>
  <si>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</si>
  <si>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</si>
  <si>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</si>
  <si>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</si>
  <si>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</si>
  <si>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</si>
  <si>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</si>
  <si>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</si>
  <si>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</si>
  <si>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</si>
  <si>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</si>
  <si>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</si>
  <si>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</si>
  <si>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</si>
  <si>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</si>
  <si>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</si>
  <si>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</si>
  <si>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</si>
  <si>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</si>
  <si>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</si>
  <si>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</si>
  <si>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</si>
  <si>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</si>
  <si>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</si>
  <si>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</si>
  <si>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</si>
  <si>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</si>
  <si>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</si>
  <si>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</si>
  <si>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</si>
  <si>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</si>
  <si>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</si>
  <si>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</si>
  <si>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</si>
  <si>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</si>
  <si>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</si>
  <si>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</si>
  <si>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経済局</t>
  </si>
  <si>
    <t>文化観光局</t>
  </si>
  <si>
    <t>ガス局</t>
  </si>
  <si>
    <t>青葉区</t>
  </si>
  <si>
    <t>宮城野区</t>
  </si>
  <si>
    <t>若林区</t>
  </si>
  <si>
    <t>太白区</t>
  </si>
  <si>
    <t>泉区</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</si>
  <si>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</si>
  <si>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</si>
  <si>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</si>
  <si>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</si>
  <si>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</si>
  <si>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</si>
  <si>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</si>
  <si>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</si>
  <si>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</si>
  <si>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</si>
  <si>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</si>
  <si>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</si>
  <si>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</si>
  <si>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</si>
  <si>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</si>
  <si>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</si>
  <si>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</si>
  <si>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</si>
  <si>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</si>
  <si>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</si>
  <si>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</si>
  <si>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</si>
  <si>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</si>
  <si>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</si>
  <si>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</si>
  <si>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</si>
  <si>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</si>
  <si>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</si>
  <si>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</si>
  <si>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</si>
  <si>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</si>
  <si>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</si>
  <si>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</si>
  <si>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</si>
  <si>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</si>
  <si>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</si>
  <si>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</si>
  <si>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</si>
  <si>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</si>
  <si>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</si>
  <si>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</si>
  <si>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</si>
  <si>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</si>
  <si>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</si>
  <si>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</si>
  <si>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</si>
  <si>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</si>
  <si>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</si>
  <si>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</si>
  <si>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</si>
  <si>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</si>
  <si>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</si>
  <si>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</si>
  <si>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</si>
  <si>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</si>
  <si>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</si>
  <si>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</si>
  <si>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</si>
  <si>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</si>
  <si>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</si>
  <si>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</si>
  <si>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</si>
  <si>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</si>
  <si>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</si>
  <si>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</si>
  <si>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</si>
  <si>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</si>
  <si>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</si>
  <si>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</si>
  <si>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</si>
  <si>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</si>
  <si>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</si>
  <si>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</si>
  <si>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</si>
  <si>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</si>
  <si>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</si>
  <si>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</si>
  <si>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</si>
  <si>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</si>
  <si>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</si>
  <si>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</si>
  <si>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</si>
  <si>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</si>
  <si>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</si>
  <si>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</si>
  <si>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</si>
  <si>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</si>
  <si>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</si>
  <si>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</si>
  <si>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</si>
  <si>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</si>
  <si>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</si>
  <si>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</si>
  <si>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</si>
  <si>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</si>
  <si>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</si>
  <si>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</si>
  <si>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</si>
  <si>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</si>
  <si>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</si>
  <si>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</si>
  <si>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</si>
  <si>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</si>
  <si>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</si>
  <si>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</si>
  <si>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</si>
  <si>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</si>
  <si>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</si>
  <si>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</si>
  <si>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</si>
  <si>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</si>
  <si>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</si>
  <si>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</si>
  <si>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</si>
  <si>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</si>
  <si>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</si>
  <si>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</si>
  <si>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</si>
  <si>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</si>
  <si>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</si>
  <si>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</si>
  <si>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</si>
  <si>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</si>
  <si>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</si>
  <si>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</si>
  <si>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</si>
  <si>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</si>
  <si>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</si>
  <si>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</si>
  <si>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</si>
  <si>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</si>
  <si>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</si>
  <si>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</si>
  <si>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</si>
  <si>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</si>
  <si>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</si>
  <si>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</si>
  <si>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</si>
  <si>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</si>
  <si>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</si>
  <si>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</si>
  <si>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</si>
  <si>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</si>
  <si>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</si>
  <si>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</si>
  <si>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</si>
  <si>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</si>
  <si>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</si>
  <si>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</si>
  <si>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</si>
  <si>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</si>
  <si>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</si>
  <si>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</si>
  <si>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</si>
  <si>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</si>
  <si>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</si>
  <si>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</si>
  <si>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</si>
  <si>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</si>
  <si>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</si>
  <si>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</si>
  <si>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</si>
  <si>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</si>
  <si>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</si>
  <si>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</si>
  <si>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</si>
  <si>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</si>
  <si>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</si>
  <si>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</si>
  <si>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</si>
  <si>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</si>
  <si>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</si>
  <si>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</si>
  <si>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</si>
  <si>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</si>
  <si>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</si>
  <si>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</si>
  <si>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</si>
  <si>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</si>
  <si>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</si>
  <si>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</si>
  <si>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</si>
  <si>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</si>
  <si>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</si>
  <si>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</si>
  <si>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</si>
  <si>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</si>
  <si>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</si>
  <si>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</si>
  <si>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</si>
  <si>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</si>
  <si>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</si>
  <si>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</si>
  <si>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</si>
  <si>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</si>
  <si>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</si>
  <si>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</si>
  <si>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</si>
  <si>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</si>
  <si>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</si>
  <si>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</si>
  <si>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</si>
  <si>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</si>
  <si>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</si>
  <si>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</si>
  <si>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</si>
  <si>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</si>
  <si>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</si>
  <si>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</si>
  <si>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</si>
  <si>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</si>
  <si>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</si>
  <si>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</si>
  <si>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</si>
  <si>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</si>
  <si>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</si>
  <si>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</si>
  <si>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</si>
  <si>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</si>
  <si>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</si>
  <si>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</si>
  <si>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</si>
  <si>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</si>
  <si>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</si>
  <si>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</si>
  <si>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</si>
  <si>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</si>
  <si>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</si>
  <si>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</si>
  <si>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</si>
  <si>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</si>
  <si>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</si>
  <si>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</si>
  <si>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</si>
  <si>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</si>
  <si>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</si>
  <si>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</si>
  <si>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</si>
  <si>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</si>
  <si>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</si>
  <si>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</si>
  <si>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</si>
  <si>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</si>
  <si>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</si>
  <si>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</si>
  <si>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</si>
  <si>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</si>
  <si>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</si>
  <si>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</si>
  <si>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</si>
  <si>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</si>
  <si>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</si>
  <si>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</si>
  <si>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</si>
  <si>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</si>
  <si>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</si>
  <si>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</si>
  <si>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</si>
  <si>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</si>
  <si>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</si>
  <si>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</si>
  <si>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</si>
  <si>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</si>
  <si>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</si>
  <si>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</si>
  <si>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</si>
  <si>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</si>
  <si>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</si>
  <si>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</si>
  <si>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</si>
  <si>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</si>
  <si>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</si>
  <si>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</si>
  <si>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</si>
  <si>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</si>
  <si>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</si>
  <si>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</si>
  <si>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</si>
  <si>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</si>
  <si>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</si>
  <si>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</si>
  <si>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</si>
  <si>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</si>
  <si>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</si>
  <si>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</si>
  <si>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</si>
  <si>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</si>
  <si>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</si>
  <si>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</si>
  <si>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</si>
  <si>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</si>
  <si>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</si>
  <si>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</si>
  <si>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</si>
  <si>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</si>
  <si>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</si>
  <si>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</si>
  <si>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</si>
  <si>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</si>
  <si>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</si>
  <si>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</si>
  <si>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</si>
  <si>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</si>
  <si>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</si>
  <si>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</si>
  <si>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</si>
  <si>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</si>
  <si>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</si>
  <si>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</si>
  <si>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</si>
  <si>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</si>
  <si>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</si>
  <si>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</si>
  <si>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</si>
  <si>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</si>
  <si>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</si>
  <si>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</si>
  <si>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</si>
  <si>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</si>
  <si>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</si>
  <si>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</si>
  <si>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</si>
  <si>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</si>
  <si>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</si>
  <si>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</si>
  <si>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</si>
  <si>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</si>
  <si>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</si>
  <si>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</si>
  <si>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</si>
  <si>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</si>
  <si>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</si>
  <si>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</si>
  <si>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</si>
  <si>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</si>
  <si>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</si>
  <si>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</si>
  <si>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</si>
  <si>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</si>
  <si>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</si>
  <si>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</si>
  <si>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</si>
  <si>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</si>
  <si>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</si>
  <si>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</si>
  <si>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</si>
  <si>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</si>
  <si>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</si>
  <si>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</si>
  <si>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</si>
  <si>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</si>
  <si>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</si>
  <si>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</si>
  <si>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</si>
  <si>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</si>
  <si>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</si>
  <si>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</si>
  <si>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</si>
  <si>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</si>
  <si>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</si>
  <si>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</si>
  <si>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</si>
  <si>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</si>
  <si>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</si>
  <si>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</si>
  <si>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</si>
  <si>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</si>
  <si>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</si>
  <si>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</si>
  <si>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</si>
  <si>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</si>
  <si>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</si>
  <si>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</si>
  <si>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</si>
  <si>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</si>
  <si>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</si>
  <si>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</si>
  <si>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</si>
  <si>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</si>
  <si>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</si>
  <si>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</si>
  <si>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</si>
  <si>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</si>
  <si>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</si>
  <si>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</si>
  <si>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</si>
  <si>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</si>
  <si>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</si>
  <si>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</si>
  <si>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</si>
  <si>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</si>
  <si>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</si>
  <si>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</si>
  <si>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</si>
  <si>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</si>
  <si>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</si>
  <si>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</si>
  <si>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</si>
  <si>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</si>
  <si>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</si>
  <si>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</si>
  <si>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</si>
  <si>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</si>
  <si>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</si>
  <si>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</si>
  <si>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</si>
  <si>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</si>
  <si>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</si>
  <si>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</si>
  <si>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</si>
  <si>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</si>
  <si>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</si>
  <si>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</si>
  <si>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</si>
  <si>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</si>
  <si>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</si>
  <si>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</si>
  <si>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</si>
  <si>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</si>
  <si>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</si>
  <si>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</si>
  <si>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</si>
  <si>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</si>
  <si>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不動産・建設経済局</t>
  </si>
  <si>
    <t>札幌開発建設部　川端ダム管理支所</t>
  </si>
  <si>
    <t>札幌開発建設部　雨竜川ダム調査事業所</t>
  </si>
  <si>
    <t>旭川開発建設部　サンルダム管理支所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</si>
  <si>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</si>
  <si>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</si>
  <si>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</si>
  <si>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</si>
  <si>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</si>
  <si>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</si>
  <si>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</si>
  <si>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荒川調節池工事事務所</t>
  </si>
  <si>
    <t>久慈川緊急治水対策河川事務所</t>
  </si>
  <si>
    <t>利根川ダム統合管理事務所八ッ場ダム管理支所</t>
  </si>
  <si>
    <t>関東道路メンテナンスセンター</t>
  </si>
  <si>
    <t>木曽川水系ダム統合管理事務所</t>
  </si>
  <si>
    <t>丸山ダム管理支所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</si>
  <si>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</si>
  <si>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</si>
  <si>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</si>
  <si>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</si>
  <si>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</si>
  <si>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</si>
  <si>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</si>
  <si>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</si>
  <si>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</si>
  <si>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八代復興事務所</t>
  </si>
  <si>
    <t>阿蘇砂防事務所</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</si>
  <si>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</si>
  <si>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</si>
  <si>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</si>
  <si>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</si>
  <si>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</si>
  <si>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</si>
  <si>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</si>
  <si>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</si>
  <si>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</si>
  <si>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</si>
  <si>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</si>
  <si>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</si>
  <si>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</si>
  <si>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</si>
  <si>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</si>
  <si>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</si>
  <si>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</si>
  <si>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</si>
  <si>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喜界島農業水利事業所</t>
  </si>
  <si>
    <t>九州農政局　宇城農地整備事業所</t>
  </si>
  <si>
    <t>九州農政局　八代海岸保全事業所</t>
  </si>
  <si>
    <t>九州農政局　西国東海岸保全事業所</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</si>
  <si>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</si>
  <si>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</si>
  <si>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</si>
  <si>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</si>
  <si>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</si>
  <si>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</si>
  <si>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</si>
  <si>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</si>
  <si>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</si>
  <si>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</si>
  <si>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</si>
  <si>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</si>
  <si>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</si>
  <si>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</si>
  <si>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</si>
  <si>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</si>
  <si>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</si>
  <si>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</si>
  <si>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</si>
  <si>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</si>
  <si>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</si>
  <si>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</si>
  <si>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</si>
  <si>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</si>
  <si>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</si>
  <si>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</si>
  <si>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</si>
  <si>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</si>
  <si>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</si>
  <si>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</si>
  <si>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</si>
  <si>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</si>
  <si>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</si>
  <si>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</si>
  <si>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</si>
  <si>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</si>
  <si>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</si>
  <si>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</si>
  <si>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</si>
  <si>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</si>
  <si>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</si>
  <si>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</si>
  <si>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</si>
  <si>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</si>
  <si>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</si>
  <si>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</si>
  <si>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</si>
  <si>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</si>
  <si>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</si>
  <si>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</si>
  <si>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</si>
  <si>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</si>
  <si>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</si>
  <si>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</si>
  <si>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</si>
  <si>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</si>
  <si>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</si>
  <si>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</si>
  <si>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</si>
  <si>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</si>
  <si>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</si>
  <si>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</si>
  <si>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</si>
  <si>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</si>
  <si>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</si>
  <si>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</si>
  <si>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</si>
  <si>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</si>
  <si>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</si>
  <si>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</si>
  <si>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</si>
  <si>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</si>
  <si>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</si>
  <si>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</si>
  <si>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</si>
  <si>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</si>
  <si>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</si>
  <si>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</si>
  <si>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</si>
  <si>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</si>
  <si>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</si>
  <si>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</si>
  <si>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</si>
  <si>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</si>
  <si>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</si>
  <si>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</si>
  <si>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</si>
  <si>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</si>
  <si>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</si>
  <si>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</si>
  <si>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</si>
  <si>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</si>
  <si>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</si>
  <si>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</si>
  <si>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</si>
  <si>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</si>
  <si>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</si>
  <si>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</si>
  <si>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</si>
  <si>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</si>
  <si>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</si>
  <si>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</si>
  <si>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</si>
  <si>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</si>
  <si>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</si>
  <si>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</si>
  <si>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</si>
  <si>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</si>
  <si>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</si>
  <si>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</si>
  <si>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</si>
  <si>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</si>
  <si>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</si>
  <si>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</si>
  <si>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</si>
  <si>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</si>
  <si>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</si>
  <si>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</si>
  <si>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</si>
  <si>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</si>
  <si>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</si>
  <si>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</si>
  <si>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</si>
  <si>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</si>
  <si>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</si>
  <si>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</si>
  <si>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</si>
  <si>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</si>
  <si>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</si>
  <si>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</si>
  <si>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</si>
  <si>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</si>
  <si>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</si>
  <si>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</si>
  <si>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</si>
  <si>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</si>
  <si>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</si>
  <si>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</si>
  <si>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</si>
  <si>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</si>
  <si>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</si>
  <si>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</si>
  <si>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</si>
  <si>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</si>
  <si>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</si>
  <si>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</si>
  <si>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</si>
  <si>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</si>
  <si>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</si>
  <si>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</si>
  <si>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</si>
  <si>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</si>
  <si>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</si>
  <si>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</si>
  <si>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</si>
  <si>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</si>
  <si>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</si>
  <si>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</si>
  <si>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</si>
  <si>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</si>
  <si>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東京水道（株）</t>
  </si>
  <si>
    <t>くらし安全防災局</t>
  </si>
  <si>
    <t>国際文化観光局</t>
  </si>
  <si>
    <t>福祉子どもみらい局</t>
  </si>
  <si>
    <t>健康医療局</t>
  </si>
  <si>
    <t>県土整備局（土木（営繕）事務所を除く）</t>
  </si>
  <si>
    <t>子育て支援局</t>
  </si>
  <si>
    <t>環境・エネルギー部</t>
  </si>
  <si>
    <t>峡南建設事務所身延支所</t>
  </si>
  <si>
    <t>新環状道路建設事務所</t>
  </si>
  <si>
    <t>地方創生局</t>
  </si>
  <si>
    <t>のと里山海道課</t>
  </si>
  <si>
    <t>都市公園課</t>
  </si>
  <si>
    <t>スポーツ・文化観光部</t>
  </si>
  <si>
    <t>スポーツ・文化観光部空港振興局</t>
  </si>
  <si>
    <t>西部農林事務所天竜農林局</t>
  </si>
  <si>
    <t>人事局</t>
  </si>
  <si>
    <t>防災安全局</t>
  </si>
  <si>
    <t>県民文化局</t>
  </si>
  <si>
    <t>福祉局</t>
  </si>
  <si>
    <t>保健医療局</t>
  </si>
  <si>
    <t>経済産業局</t>
  </si>
  <si>
    <t>労働局</t>
  </si>
  <si>
    <t>観光コンベンション局</t>
  </si>
  <si>
    <t>農業水産局及び農林基盤局</t>
  </si>
  <si>
    <t>都市・交通局</t>
  </si>
  <si>
    <t>用地造成事務所</t>
  </si>
  <si>
    <t>用地造成事務所東三河詰所</t>
  </si>
  <si>
    <t>水質試験所</t>
  </si>
  <si>
    <t>医療保健部</t>
  </si>
  <si>
    <t>子ども・福祉部</t>
  </si>
  <si>
    <t>中南勢流域下水道事務所</t>
  </si>
  <si>
    <t>交流文化部</t>
  </si>
  <si>
    <t>河内川・大津呂ダム統合管理事務所</t>
  </si>
  <si>
    <t>知事公室</t>
  </si>
  <si>
    <t>スマートシティ戦略部</t>
  </si>
  <si>
    <t>大阪都市計画局</t>
  </si>
  <si>
    <t>大阪港湾局</t>
  </si>
  <si>
    <t>モノレール建設事務所</t>
  </si>
  <si>
    <t>堺泉北建設管理課</t>
  </si>
  <si>
    <t>阪南建設管理課</t>
  </si>
  <si>
    <t>大阪モノレール（株）</t>
  </si>
  <si>
    <t>関西高速鉄道（株）</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</si>
  <si>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</si>
  <si>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</si>
  <si>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</si>
  <si>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</si>
  <si>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</si>
  <si>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</si>
  <si>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</si>
  <si>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</si>
  <si>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</si>
  <si>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</si>
  <si>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</si>
  <si>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</si>
  <si>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</si>
  <si>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</si>
  <si>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</si>
  <si>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</si>
  <si>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</si>
  <si>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</si>
  <si>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</si>
  <si>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</si>
  <si>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</si>
  <si>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</si>
  <si>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</si>
  <si>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</si>
  <si>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</si>
  <si>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</si>
  <si>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</si>
  <si>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</si>
  <si>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</si>
  <si>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</si>
  <si>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</si>
  <si>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</si>
  <si>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</si>
  <si>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</si>
  <si>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</si>
  <si>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</si>
  <si>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</si>
  <si>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</si>
  <si>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</si>
  <si>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</si>
  <si>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</si>
  <si>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</si>
  <si>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</si>
  <si>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</si>
  <si>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</si>
  <si>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</si>
  <si>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</si>
  <si>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</si>
  <si>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</si>
  <si>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</si>
  <si>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</si>
  <si>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</si>
  <si>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</si>
  <si>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</si>
  <si>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</si>
  <si>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</si>
  <si>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</si>
  <si>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</si>
  <si>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</si>
  <si>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</si>
  <si>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</si>
  <si>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</si>
  <si>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</si>
  <si>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</si>
  <si>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</si>
  <si>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</si>
  <si>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南筑後県土整備事務所　柳川支所</t>
  </si>
  <si>
    <t>京築県土整備事務所　行橋支所</t>
  </si>
  <si>
    <t>北九州県土整備事務所　宗像支所</t>
  </si>
  <si>
    <t>東部工業用水道局</t>
  </si>
  <si>
    <t>観光戦略部</t>
  </si>
  <si>
    <t>観光・文化スポーツ部</t>
  </si>
  <si>
    <t>くらし保健福祉部</t>
  </si>
  <si>
    <t>（公財）鹿児島県建設技術センター</t>
  </si>
  <si>
    <t>土木建築部　都市公園課</t>
  </si>
  <si>
    <t>市立病院</t>
  </si>
  <si>
    <t>041029</t>
  </si>
  <si>
    <t>千葉市住宅供給公社</t>
  </si>
  <si>
    <t>デジタル統括本部</t>
  </si>
  <si>
    <t>会計室</t>
  </si>
  <si>
    <t>デジタル・スマートシティ推進事業本部</t>
  </si>
  <si>
    <t>浜松ウォーターシンフォニー（株）</t>
  </si>
  <si>
    <t>スポーツ市民局</t>
  </si>
  <si>
    <t>名古屋市住宅供給公社</t>
  </si>
  <si>
    <t>行財政局財政室</t>
  </si>
  <si>
    <t>京都市土地開発公社</t>
  </si>
  <si>
    <t>京都市住宅供給公社</t>
  </si>
  <si>
    <t>都市交通局</t>
  </si>
  <si>
    <t>都市整備局企画部【公共建築室】</t>
  </si>
  <si>
    <t>大阪市住宅供給公社</t>
  </si>
  <si>
    <t>大阪市高速電気軌道（株）</t>
  </si>
  <si>
    <t>建築住宅局</t>
  </si>
  <si>
    <t>公営競技局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</si>
  <si>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</si>
  <si>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</si>
  <si>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</si>
  <si>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</si>
  <si>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</si>
  <si>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</si>
  <si>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</si>
  <si>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</si>
  <si>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</si>
  <si>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</si>
  <si>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那珂川市</t>
  </si>
  <si>
    <t>佐世保市都市整備部</t>
  </si>
  <si>
    <t>佐世保市土木部</t>
  </si>
  <si>
    <t>佐世保市農林水産部</t>
  </si>
  <si>
    <t>佐世保市水道局</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</si>
  <si>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</si>
  <si>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</si>
  <si>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</si>
  <si>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</si>
  <si>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</si>
  <si>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</si>
  <si>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</si>
  <si>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</si>
  <si>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</si>
  <si>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</si>
  <si>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</si>
  <si>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</si>
  <si>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</si>
  <si>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5.中合外</t>
  </si>
  <si>
    <t>4.中合材</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</si>
  <si>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</si>
  <si>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</si>
  <si>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</si>
  <si>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</si>
  <si>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</si>
  <si>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</si>
  <si>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</si>
  <si>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</si>
  <si>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</si>
  <si>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</si>
  <si>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</si>
  <si>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</si>
  <si>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</si>
  <si>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</si>
  <si>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</si>
  <si>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</si>
  <si>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</si>
  <si>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</si>
  <si>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</si>
  <si>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</si>
  <si>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</si>
  <si>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</si>
  <si>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</si>
  <si>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</si>
  <si>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</si>
  <si>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</si>
  <si>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</si>
  <si>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</si>
  <si>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</si>
  <si>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</si>
  <si>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</si>
  <si>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</si>
  <si>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</si>
  <si>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</si>
  <si>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</si>
  <si>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</si>
  <si>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</si>
  <si>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</si>
  <si>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</si>
  <si>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</si>
  <si>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</si>
  <si>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</si>
  <si>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</si>
  <si>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</si>
  <si>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</si>
  <si>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</si>
  <si>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室蘭開発建設部　鵡川沙流川河川事務所</t>
  </si>
  <si>
    <t>九州道路メンテナンスセンター</t>
  </si>
  <si>
    <t>西之表港湾事務所</t>
  </si>
  <si>
    <t>神戸航空交通管制部</t>
  </si>
  <si>
    <t>東京大学</t>
  </si>
  <si>
    <t>東北震災復興支援本部</t>
  </si>
  <si>
    <t>080119</t>
  </si>
  <si>
    <t>生活文化スポーツ局（総務部）</t>
  </si>
  <si>
    <t>生活文化スポーツ局（スポーツ施設部）</t>
  </si>
  <si>
    <t>環境局（気候変動対策部）</t>
  </si>
  <si>
    <t>地方独立行政法人東京都立病院機構</t>
  </si>
  <si>
    <t>環境農政局　農水産部水産課</t>
  </si>
  <si>
    <t>交通政策局</t>
  </si>
  <si>
    <t>万博推進局</t>
  </si>
  <si>
    <t>都市整備部住宅建築局</t>
  </si>
  <si>
    <t>まちづくり部</t>
  </si>
  <si>
    <t>011024</t>
  </si>
  <si>
    <t>デジタル戦略推進室</t>
  </si>
  <si>
    <t>011025</t>
  </si>
  <si>
    <t>011026</t>
  </si>
  <si>
    <t>大宮区</t>
  </si>
  <si>
    <t>見沼区</t>
  </si>
  <si>
    <t>桜区</t>
  </si>
  <si>
    <t>浦和区</t>
  </si>
  <si>
    <t>岩槻区</t>
  </si>
  <si>
    <t>花見川区</t>
  </si>
  <si>
    <t>稲毛区</t>
  </si>
  <si>
    <t>若葉区</t>
  </si>
  <si>
    <t>美浜区</t>
  </si>
  <si>
    <t>危機管理本部</t>
  </si>
  <si>
    <t>葵区</t>
  </si>
  <si>
    <t>駿河区</t>
  </si>
  <si>
    <t>清水区</t>
  </si>
  <si>
    <t>区再編推進事業本部</t>
  </si>
  <si>
    <t>カーボンニュートラル推進事業本部</t>
  </si>
  <si>
    <t>千種区</t>
  </si>
  <si>
    <t>中村区</t>
  </si>
  <si>
    <t>昭和区</t>
  </si>
  <si>
    <t>瑞穂区</t>
  </si>
  <si>
    <t>熱田区</t>
  </si>
  <si>
    <t>中川区</t>
  </si>
  <si>
    <t>守山区</t>
  </si>
  <si>
    <t>名東区</t>
  </si>
  <si>
    <t>天白区</t>
  </si>
  <si>
    <t>上京区</t>
  </si>
  <si>
    <t>左京区</t>
  </si>
  <si>
    <t>中京区</t>
  </si>
  <si>
    <t>東山区</t>
  </si>
  <si>
    <t>山科区</t>
  </si>
  <si>
    <t>下京区</t>
  </si>
  <si>
    <t>右京区</t>
  </si>
  <si>
    <t>西京区</t>
  </si>
  <si>
    <t>伏見区</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</si>
  <si>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</si>
  <si>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</si>
  <si>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</si>
  <si>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</si>
  <si>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</si>
  <si>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</si>
  <si>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</si>
  <si>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</si>
  <si>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</si>
  <si>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</si>
  <si>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</si>
  <si>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</si>
  <si>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</si>
  <si>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</si>
  <si>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</si>
  <si>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</si>
  <si>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</si>
  <si>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</si>
  <si>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</si>
  <si>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建設局道路河川部</t>
  </si>
  <si>
    <t>危機管理監</t>
  </si>
  <si>
    <t>市政改革監</t>
  </si>
  <si>
    <t>ＩＣＴイノベーション推進監</t>
  </si>
  <si>
    <t>泉北ニューデザイン推進監</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</si>
  <si>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</si>
  <si>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</si>
  <si>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</si>
  <si>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</si>
  <si>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</si>
  <si>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</si>
  <si>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</si>
  <si>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</si>
  <si>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</si>
  <si>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</si>
  <si>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</si>
  <si>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坂出市建設経済部港湾課</t>
  </si>
  <si>
    <t>今治市建設部港湾漁港課</t>
  </si>
  <si>
    <t>サーラエナジー（株）</t>
  </si>
  <si>
    <t>東急電鉄（株）</t>
  </si>
  <si>
    <t>国立大学法人</t>
    <phoneticPr fontId="2"/>
  </si>
  <si>
    <t>令和６年度</t>
    <rPh sb="0" eb="2">
      <t>レイワ</t>
    </rPh>
    <rPh sb="3" eb="5">
      <t>ネンド</t>
    </rPh>
    <phoneticPr fontId="27"/>
  </si>
  <si>
    <t>https://www.houjin-bangou.nta.go.jp</t>
    <phoneticPr fontId="27"/>
  </si>
  <si>
    <t>4.土質改良プラント（国登録ストックヤード）</t>
    <rPh sb="2" eb="4">
      <t>ドシツ</t>
    </rPh>
    <rPh sb="4" eb="6">
      <t>カイリョウ</t>
    </rPh>
    <rPh sb="11" eb="12">
      <t>クニ</t>
    </rPh>
    <rPh sb="12" eb="14">
      <t>トウロク</t>
    </rPh>
    <phoneticPr fontId="2"/>
  </si>
  <si>
    <t>5.土質改良プラント（国登録ストックヤード以外）</t>
    <rPh sb="2" eb="4">
      <t>ドシツ</t>
    </rPh>
    <rPh sb="4" eb="6">
      <t>カイリョウ</t>
    </rPh>
    <rPh sb="11" eb="12">
      <t>クニ</t>
    </rPh>
    <rPh sb="12" eb="14">
      <t>トウロク</t>
    </rPh>
    <rPh sb="21" eb="23">
      <t>イガイ</t>
    </rPh>
    <phoneticPr fontId="2"/>
  </si>
  <si>
    <t>9.廃棄物最終処分場（内陸処分場）</t>
  </si>
  <si>
    <t>8.ストックヤード（工事予定地含む）再利用の目的がない（国登録ストックヤード）</t>
    <rPh sb="10" eb="15">
      <t>コウジヨテイチ</t>
    </rPh>
    <rPh sb="15" eb="16">
      <t>フク</t>
    </rPh>
    <rPh sb="18" eb="21">
      <t>サイリヨウ</t>
    </rPh>
    <rPh sb="22" eb="24">
      <t>モクテキ</t>
    </rPh>
    <rPh sb="28" eb="29">
      <t>クニ</t>
    </rPh>
    <rPh sb="29" eb="31">
      <t>トウロク</t>
    </rPh>
    <phoneticPr fontId="2"/>
  </si>
  <si>
    <t>10.採石場・砂利採取跡地等復旧事業</t>
    <rPh sb="3" eb="6">
      <t>サイセキジョウ</t>
    </rPh>
    <rPh sb="7" eb="9">
      <t>ジャリ</t>
    </rPh>
    <rPh sb="9" eb="11">
      <t>サイシュ</t>
    </rPh>
    <rPh sb="11" eb="13">
      <t>アトチ</t>
    </rPh>
    <rPh sb="13" eb="14">
      <t>トウ</t>
    </rPh>
    <rPh sb="14" eb="16">
      <t>フッキュウ</t>
    </rPh>
    <rPh sb="16" eb="18">
      <t>ジギョウ</t>
    </rPh>
    <phoneticPr fontId="2"/>
  </si>
  <si>
    <t>11.廃棄物最終処分場（覆土としての受入）</t>
    <rPh sb="3" eb="6">
      <t>ハイキブツ</t>
    </rPh>
    <rPh sb="6" eb="8">
      <t>サイシュウ</t>
    </rPh>
    <rPh sb="8" eb="11">
      <t>ショブンジョウ</t>
    </rPh>
    <rPh sb="12" eb="14">
      <t>フクド</t>
    </rPh>
    <rPh sb="18" eb="20">
      <t>ウケイ</t>
    </rPh>
    <phoneticPr fontId="2"/>
  </si>
  <si>
    <t>12.廃棄物最終処分場（覆土以外の受入）</t>
    <rPh sb="3" eb="6">
      <t>ハイキブツ</t>
    </rPh>
    <rPh sb="6" eb="8">
      <t>サイシュウ</t>
    </rPh>
    <rPh sb="8" eb="11">
      <t>ショブンジョウ</t>
    </rPh>
    <rPh sb="12" eb="14">
      <t>フクド</t>
    </rPh>
    <rPh sb="14" eb="16">
      <t>イガイ</t>
    </rPh>
    <rPh sb="17" eb="19">
      <t>ウケイレ</t>
    </rPh>
    <phoneticPr fontId="2"/>
  </si>
  <si>
    <t>13.土捨場・残土処分場</t>
    <rPh sb="3" eb="4">
      <t>ド</t>
    </rPh>
    <rPh sb="4" eb="5">
      <t>ス</t>
    </rPh>
    <rPh sb="5" eb="6">
      <t>バ</t>
    </rPh>
    <rPh sb="7" eb="9">
      <t>ザンド</t>
    </rPh>
    <rPh sb="9" eb="11">
      <t>ショブン</t>
    </rPh>
    <rPh sb="11" eb="12">
      <t>ジョウ</t>
    </rPh>
    <phoneticPr fontId="2"/>
  </si>
  <si>
    <t>（国登録ストックヤード以外）</t>
    <rPh sb="1" eb="2">
      <t>クニ</t>
    </rPh>
    <rPh sb="2" eb="4">
      <t>トウロク</t>
    </rPh>
    <rPh sb="11" eb="13">
      <t>イガイ</t>
    </rPh>
    <phoneticPr fontId="2"/>
  </si>
  <si>
    <t>7.ストックヤード（工事予定地含む）再利用の目的がある</t>
    <rPh sb="10" eb="14">
      <t>コウジヨテイ</t>
    </rPh>
    <rPh sb="14" eb="15">
      <t>チ</t>
    </rPh>
    <rPh sb="15" eb="16">
      <t>フク</t>
    </rPh>
    <rPh sb="18" eb="21">
      <t>サイリヨウ</t>
    </rPh>
    <rPh sb="22" eb="24">
      <t>モクテキ</t>
    </rPh>
    <phoneticPr fontId="2"/>
  </si>
  <si>
    <t>9.ストックヤード（工事予定地含む）再利用の目的がない</t>
    <rPh sb="10" eb="15">
      <t>コウジヨテイチ</t>
    </rPh>
    <rPh sb="15" eb="16">
      <t>フク</t>
    </rPh>
    <rPh sb="18" eb="21">
      <t>サイリヨウ</t>
    </rPh>
    <rPh sb="22" eb="24">
      <t>モクテキ</t>
    </rPh>
    <phoneticPr fontId="2"/>
  </si>
  <si>
    <t>再利用の目的がある（国登録ストックヤード）</t>
    <rPh sb="10" eb="11">
      <t>クニ</t>
    </rPh>
    <rPh sb="11" eb="13">
      <t>トウロク</t>
    </rPh>
    <phoneticPr fontId="2"/>
  </si>
  <si>
    <t>6.ストックヤード（工事予定地含む）</t>
    <rPh sb="10" eb="14">
      <t>コウジヨテイ</t>
    </rPh>
    <rPh sb="14" eb="15">
      <t>チ</t>
    </rPh>
    <rPh sb="15" eb="16">
      <t>フク</t>
    </rPh>
    <phoneticPr fontId="2"/>
  </si>
  <si>
    <t>浚渫土以外の泥土
（建設発生土）</t>
    <rPh sb="0" eb="2">
      <t>シュンセツ</t>
    </rPh>
    <rPh sb="2" eb="3">
      <t>ツチ</t>
    </rPh>
    <rPh sb="3" eb="5">
      <t>イガイ</t>
    </rPh>
    <rPh sb="6" eb="8">
      <t>デイド</t>
    </rPh>
    <rPh sb="10" eb="15">
      <t>ケンセツハッセイド</t>
    </rPh>
    <phoneticPr fontId="2"/>
  </si>
  <si>
    <t>【建設発生土の場合】※ 8,9,12,13へ搬出した場合は、有効利用とみなされません。</t>
    <rPh sb="1" eb="3">
      <t>ケンセツ</t>
    </rPh>
    <rPh sb="3" eb="6">
      <t>ハッセイド</t>
    </rPh>
    <rPh sb="7" eb="9">
      <t>バアイ</t>
    </rPh>
    <phoneticPr fontId="2"/>
  </si>
  <si>
    <t>2.他工(陸)</t>
    <phoneticPr fontId="2"/>
  </si>
  <si>
    <t>3.他工(海)</t>
    <phoneticPr fontId="2"/>
  </si>
  <si>
    <t>4.改ﾌﾟﾗ(国ｽﾄ)</t>
    <phoneticPr fontId="2"/>
  </si>
  <si>
    <t>5.改ﾌﾟﾗ(国ｽﾄ以外),</t>
    <phoneticPr fontId="2"/>
  </si>
  <si>
    <t>6.ｽﾄ(有：国ｽﾄ)</t>
    <phoneticPr fontId="2"/>
  </si>
  <si>
    <t>7.ｽﾄ(有：国ｽﾄ以外)</t>
    <phoneticPr fontId="2"/>
  </si>
  <si>
    <t>8.ｽﾄ(無：国ｽﾄ)</t>
    <phoneticPr fontId="2"/>
  </si>
  <si>
    <t>9.ｽﾄ(無：国ｽﾄ以外)</t>
    <phoneticPr fontId="2"/>
  </si>
  <si>
    <t>10.採取跡地</t>
    <phoneticPr fontId="2"/>
  </si>
  <si>
    <t>11.最終覆土</t>
    <phoneticPr fontId="2"/>
  </si>
  <si>
    <t>12.最終覆外</t>
    <phoneticPr fontId="2"/>
  </si>
  <si>
    <t>13.土捨場</t>
    <phoneticPr fontId="2"/>
  </si>
  <si>
    <t>土質改良プラント（国登録ストックヤード）</t>
    <rPh sb="9" eb="10">
      <t>クニ</t>
    </rPh>
    <rPh sb="10" eb="12">
      <t>トウロク</t>
    </rPh>
    <phoneticPr fontId="2"/>
  </si>
  <si>
    <t>土質改良プラント（国登録ストックヤード以外）</t>
    <rPh sb="9" eb="10">
      <t>クニ</t>
    </rPh>
    <rPh sb="10" eb="12">
      <t>トウロク</t>
    </rPh>
    <rPh sb="19" eb="21">
      <t>イガイ</t>
    </rPh>
    <phoneticPr fontId="2"/>
  </si>
  <si>
    <t>ストックヤード等（再利用無）国登録ストックヤード</t>
    <rPh sb="14" eb="15">
      <t>クニ</t>
    </rPh>
    <rPh sb="15" eb="17">
      <t>トウロク</t>
    </rPh>
    <phoneticPr fontId="2"/>
  </si>
  <si>
    <t>ストックヤード（再利用有）国登録ストックヤード</t>
    <rPh sb="13" eb="14">
      <t>クニ</t>
    </rPh>
    <rPh sb="14" eb="16">
      <t>トウロク</t>
    </rPh>
    <phoneticPr fontId="2"/>
  </si>
  <si>
    <t>ストックヤード（再利用有）国登録ストックヤード以外</t>
    <rPh sb="13" eb="14">
      <t>クニ</t>
    </rPh>
    <rPh sb="14" eb="16">
      <t>トウロク</t>
    </rPh>
    <rPh sb="23" eb="25">
      <t>イガイ</t>
    </rPh>
    <phoneticPr fontId="2"/>
  </si>
  <si>
    <t>ストックヤード等（再利用無）国登録ストックヤード以外</t>
    <rPh sb="14" eb="15">
      <t>クニ</t>
    </rPh>
    <rPh sb="15" eb="17">
      <t>トウロク</t>
    </rPh>
    <rPh sb="24" eb="26">
      <t>イガイ</t>
    </rPh>
    <phoneticPr fontId="2"/>
  </si>
  <si>
    <t>浚渫土以外の泥土※
（建設発生土）</t>
    <rPh sb="0" eb="2">
      <t>シュンセツ</t>
    </rPh>
    <rPh sb="2" eb="3">
      <t>ツチ</t>
    </rPh>
    <rPh sb="3" eb="5">
      <t>イガイ</t>
    </rPh>
    <rPh sb="6" eb="8">
      <t>デイド</t>
    </rPh>
    <rPh sb="11" eb="16">
      <t>ケンセツハッセイド</t>
    </rPh>
    <phoneticPr fontId="2"/>
  </si>
  <si>
    <t>1.指定利用等Ａ</t>
    <rPh sb="4" eb="6">
      <t>リヨウ</t>
    </rPh>
    <rPh sb="6" eb="7">
      <t>トウ</t>
    </rPh>
    <phoneticPr fontId="2"/>
  </si>
  <si>
    <t>2.指定利用等Ｂ</t>
    <rPh sb="2" eb="6">
      <t>シテイリヨウ</t>
    </rPh>
    <rPh sb="6" eb="7">
      <t>トウ</t>
    </rPh>
    <phoneticPr fontId="2"/>
  </si>
  <si>
    <t>（発注時には発注者から指定されていないが、</t>
    <rPh sb="6" eb="9">
      <t>ハッチュウシャ</t>
    </rPh>
    <phoneticPr fontId="2"/>
  </si>
  <si>
    <t>（発注時に発注者から搬出先を指定されたもの）</t>
    <rPh sb="5" eb="8">
      <t>ハッチュウシャ</t>
    </rPh>
    <rPh sb="10" eb="13">
      <t>ハンシュツサキ</t>
    </rPh>
    <phoneticPr fontId="2"/>
  </si>
  <si>
    <t>発注後に設計変更し</t>
    <phoneticPr fontId="2"/>
  </si>
  <si>
    <t>発注者から搬出先を指定されたもの）</t>
    <phoneticPr fontId="2"/>
  </si>
  <si>
    <t>（発注者から搬出先が指定されないもの）</t>
    <phoneticPr fontId="2"/>
  </si>
  <si>
    <t>室蘭開発建設部　二風谷ダム管理支所</t>
  </si>
  <si>
    <t>室蘭開発建設部　平取ダム管理支所</t>
  </si>
  <si>
    <t>東北道路メンテナンスセンター</t>
  </si>
  <si>
    <t>能登復興事務所</t>
  </si>
  <si>
    <t>横山ダム管理支所</t>
  </si>
  <si>
    <t>本明川ダム工事事務所</t>
  </si>
  <si>
    <t>中国四国農政局　道前道後用水農業水利事業所</t>
  </si>
  <si>
    <t>九州農政局　一ツ瀬川農業水利事業所</t>
  </si>
  <si>
    <t>関西支社　亀岡高速道路事務所</t>
  </si>
  <si>
    <t>国スポ・障スポ局</t>
  </si>
  <si>
    <t>020118</t>
  </si>
  <si>
    <t>（公社）あおもり農業支援センター</t>
  </si>
  <si>
    <t>宮古農林振興センター林務室岩泉林務出張所</t>
  </si>
  <si>
    <t>仙南・仙塩広域水道事務所　工業用水道管理事務所</t>
  </si>
  <si>
    <t>こども若者局</t>
  </si>
  <si>
    <t>北欧の杜パークマネジメントＪＶ北欧の杜公園事務所</t>
  </si>
  <si>
    <t>生活文化スポーツ部</t>
  </si>
  <si>
    <t>越谷・松伏水道企業団</t>
  </si>
  <si>
    <t>坂戸、鶴ヶ島水道企業団</t>
  </si>
  <si>
    <t>保健衛生局</t>
  </si>
  <si>
    <t>政策経営局</t>
  </si>
  <si>
    <t>にぎわいスポーツ文化局</t>
  </si>
  <si>
    <t>みどり環境局</t>
  </si>
  <si>
    <t>脱炭素・GREEN×EXPO推進局</t>
  </si>
  <si>
    <t>観光文化・スポーツ部</t>
  </si>
  <si>
    <t>リニア用地事務所</t>
  </si>
  <si>
    <t>山梨県道路公社</t>
  </si>
  <si>
    <t>観光国際部</t>
  </si>
  <si>
    <t>ウエルネス推進事業本部</t>
  </si>
  <si>
    <t>浜名区</t>
  </si>
  <si>
    <t>地域連携・交通部</t>
  </si>
  <si>
    <t>未来創造部</t>
  </si>
  <si>
    <t>防災安全部</t>
  </si>
  <si>
    <t>エネルギー環境部</t>
  </si>
  <si>
    <t>総合政策環境部</t>
  </si>
  <si>
    <t>文化生活部</t>
  </si>
  <si>
    <t>建設局企画部</t>
  </si>
  <si>
    <t>建設局臨海地域事業推進本部　淀川左岸線２期建設</t>
  </si>
  <si>
    <t>建設局臨海地域事業推進本部　臨港方面管理事務所</t>
  </si>
  <si>
    <t>地域デザイン推進局  住まいまちづくり課</t>
  </si>
  <si>
    <t>地域デザイン推進局  県有施設営繕課</t>
  </si>
  <si>
    <t>広島県水道広域連合企業団</t>
  </si>
  <si>
    <t>環境森林部　森林・林業政策課</t>
  </si>
  <si>
    <t>環境森林部　循環型社会推進課</t>
  </si>
  <si>
    <t>農業振興部</t>
  </si>
  <si>
    <t>佐賀東部水道企業団</t>
  </si>
  <si>
    <t>こども局</t>
  </si>
  <si>
    <t>横須賀市港湾部</t>
  </si>
  <si>
    <t>佐久環境衛生組合</t>
  </si>
  <si>
    <t>東日本旅客鉄道（株）東京建設ＰＭＯ</t>
    <phoneticPr fontId="2"/>
  </si>
  <si>
    <t>東日本旅客鉄道（株）上信越建設ＰＭＯ</t>
    <phoneticPr fontId="2"/>
  </si>
  <si>
    <t>東日本旅客鉄道（株）東北建設ＰＭＯ</t>
    <phoneticPr fontId="2"/>
  </si>
  <si>
    <t>ＫＤＤＩ（株）</t>
    <phoneticPr fontId="2"/>
  </si>
  <si>
    <t>東日本電信電話（株）(ＮＴＴ東日本)</t>
    <phoneticPr fontId="2"/>
  </si>
  <si>
    <t>西日本電信電話（株）(ＮＴＴ西日本)</t>
    <phoneticPr fontId="2"/>
  </si>
  <si>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</si>
  <si>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</si>
  <si>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</si>
  <si>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</si>
  <si>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</si>
  <si>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</si>
  <si>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</si>
  <si>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</si>
  <si>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</si>
  <si>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</si>
  <si>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</si>
  <si>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</si>
  <si>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(旧)浜松市　中区</t>
    <rPh sb="1" eb="2">
      <t>キュウ</t>
    </rPh>
    <phoneticPr fontId="2"/>
  </si>
  <si>
    <t>(旧)浜松市　東区</t>
    <phoneticPr fontId="2"/>
  </si>
  <si>
    <t>(旧)浜松市　西区</t>
    <phoneticPr fontId="2"/>
  </si>
  <si>
    <t>(旧)浜松市　南区</t>
    <phoneticPr fontId="2"/>
  </si>
  <si>
    <t>(旧)浜松市　北区</t>
    <phoneticPr fontId="2"/>
  </si>
  <si>
    <t>(旧)浜松市　浜北区</t>
    <phoneticPr fontId="2"/>
  </si>
  <si>
    <t>(旧)浜松市　天竜区</t>
    <phoneticPr fontId="2"/>
  </si>
  <si>
    <t>静岡市　葵区</t>
    <phoneticPr fontId="2"/>
  </si>
  <si>
    <t>静岡市　駿河区</t>
    <phoneticPr fontId="2"/>
  </si>
  <si>
    <t>静岡市　清水区</t>
    <phoneticPr fontId="2"/>
  </si>
  <si>
    <t>浜松市</t>
    <phoneticPr fontId="2"/>
  </si>
  <si>
    <t>浜松市　中央区</t>
    <phoneticPr fontId="2"/>
  </si>
  <si>
    <t>浜松市　浜名区</t>
    <phoneticPr fontId="2"/>
  </si>
  <si>
    <t>浜松市　天竜区</t>
    <phoneticPr fontId="2"/>
  </si>
  <si>
    <t>その他の鉄道</t>
    <rPh sb="4" eb="6">
      <t>テツドウ</t>
    </rPh>
    <phoneticPr fontId="2"/>
  </si>
  <si>
    <t>その他のガス会社</t>
    <rPh sb="6" eb="8">
      <t>カイシャ</t>
    </rPh>
    <phoneticPr fontId="27"/>
  </si>
  <si>
    <t>その他の通信・電話系会社</t>
    <rPh sb="4" eb="6">
      <t>ツウシン</t>
    </rPh>
    <rPh sb="7" eb="10">
      <t>デンワケイ</t>
    </rPh>
    <rPh sb="10" eb="12">
      <t>カイシャ</t>
    </rPh>
    <phoneticPr fontId="27"/>
  </si>
  <si>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</si>
  <si>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</si>
  <si>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</si>
  <si>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</si>
  <si>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phoneticPr fontId="2"/>
  </si>
  <si>
    <t>長野県</t>
    <phoneticPr fontId="2"/>
  </si>
  <si>
    <t>岐阜県</t>
    <phoneticPr fontId="2"/>
  </si>
  <si>
    <t>静岡県</t>
    <phoneticPr fontId="2"/>
  </si>
  <si>
    <t>愛知県</t>
    <phoneticPr fontId="2"/>
  </si>
  <si>
    <t>三重県</t>
    <phoneticPr fontId="2"/>
  </si>
  <si>
    <t>山梨県内市町村</t>
    <rPh sb="0" eb="3">
      <t>ヤマナシケン</t>
    </rPh>
    <phoneticPr fontId="2"/>
  </si>
  <si>
    <t>長野県内市町村</t>
    <rPh sb="0" eb="2">
      <t>ナガノ</t>
    </rPh>
    <phoneticPr fontId="2"/>
  </si>
  <si>
    <t>岐阜県内市町村</t>
    <rPh sb="0" eb="2">
      <t>ギフ</t>
    </rPh>
    <phoneticPr fontId="2"/>
  </si>
  <si>
    <t>静岡県内市町村</t>
    <rPh sb="0" eb="2">
      <t>シズオカ</t>
    </rPh>
    <phoneticPr fontId="2"/>
  </si>
  <si>
    <t>愛知県内市町村</t>
    <rPh sb="0" eb="2">
      <t>アイチ</t>
    </rPh>
    <phoneticPr fontId="2"/>
  </si>
  <si>
    <t>三重県内市町村</t>
    <rPh sb="0" eb="2">
      <t>ミエ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</si>
</sst>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70">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
      <sz val="11"/>
      <color theme="10"/>
      <name val="ＭＳ Ｐゴシック"/>
      <family val="3"/>
      <charset val="128"/>
    </font>
    <font>
      <sz val="8"/>
      <color theme="1"/>
      <name val="ＭＳ Ｐゴシック"/>
      <family val="3"/>
      <charset val="128"/>
    </font>
    <font>
      <u/>
      <sz val="8"/>
      <color theme="1"/>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408">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0" fontId="4" fillId="0" borderId="4" xfId="1" applyFont="1" applyBorder="1" applyAlignment="1">
      <alignment vertical="center"/>
    </xf>
    <xf numFmtId="0" fontId="4" fillId="0" borderId="3" xfId="1" applyFont="1" applyBorder="1" applyAlignment="1">
      <alignment vertical="center"/>
    </xf>
    <xf numFmtId="38" fontId="41" fillId="0" borderId="0" xfId="7" applyFont="1" applyAlignment="1">
      <alignment vertical="center"/>
    </xf>
    <xf numFmtId="38" fontId="3" fillId="0" borderId="0" xfId="7" applyFont="1" applyAlignment="1">
      <alignment vertical="center"/>
    </xf>
    <xf numFmtId="182" fontId="59" fillId="0" borderId="0" xfId="1" applyNumberFormat="1" applyFont="1" applyAlignment="1">
      <alignment vertical="center"/>
    </xf>
    <xf numFmtId="0" fontId="68" fillId="0" borderId="0" xfId="1" applyFont="1" applyAlignment="1">
      <alignment vertical="center"/>
    </xf>
    <xf numFmtId="0" fontId="68" fillId="0" borderId="1" xfId="1" applyFont="1" applyBorder="1" applyAlignment="1">
      <alignment vertical="center"/>
    </xf>
    <xf numFmtId="0" fontId="68" fillId="0" borderId="0" xfId="1" quotePrefix="1" applyFont="1" applyAlignment="1">
      <alignment horizontal="left" vertical="center"/>
    </xf>
    <xf numFmtId="0" fontId="69" fillId="0" borderId="0" xfId="1" applyFont="1" applyAlignment="1">
      <alignment vertical="center"/>
    </xf>
    <xf numFmtId="0" fontId="69" fillId="0" borderId="8" xfId="1" applyFont="1" applyBorder="1" applyAlignment="1">
      <alignment vertical="center"/>
    </xf>
    <xf numFmtId="0" fontId="68" fillId="0" borderId="0" xfId="1" quotePrefix="1" applyFont="1" applyAlignment="1">
      <alignment vertical="center"/>
    </xf>
    <xf numFmtId="0" fontId="68" fillId="0" borderId="8" xfId="1" applyFont="1" applyBorder="1" applyAlignment="1">
      <alignment vertical="center"/>
    </xf>
    <xf numFmtId="0" fontId="68" fillId="0" borderId="11" xfId="1" applyFont="1" applyBorder="1" applyAlignment="1">
      <alignment vertical="center"/>
    </xf>
    <xf numFmtId="0" fontId="68" fillId="0" borderId="12" xfId="1" applyFont="1" applyBorder="1" applyAlignment="1">
      <alignment vertical="center"/>
    </xf>
    <xf numFmtId="0" fontId="68" fillId="0" borderId="13" xfId="1" applyFont="1" applyBorder="1" applyAlignment="1">
      <alignment vertical="center"/>
    </xf>
    <xf numFmtId="0" fontId="26" fillId="8" borderId="191" xfId="3" applyFill="1" applyBorder="1">
      <alignment vertical="center"/>
    </xf>
    <xf numFmtId="0" fontId="26" fillId="0" borderId="191" xfId="3" applyBorder="1">
      <alignment vertical="center"/>
    </xf>
    <xf numFmtId="0" fontId="26" fillId="0" borderId="191" xfId="3" quotePrefix="1" applyBorder="1" applyAlignment="1">
      <alignment horizontal="center" vertical="center"/>
    </xf>
    <xf numFmtId="0" fontId="26" fillId="8" borderId="190" xfId="3" applyFill="1" applyBorder="1">
      <alignment vertical="center"/>
    </xf>
    <xf numFmtId="0" fontId="26" fillId="0" borderId="190" xfId="3" applyBorder="1">
      <alignment vertical="center"/>
    </xf>
    <xf numFmtId="0" fontId="26" fillId="0" borderId="190" xfId="3" quotePrefix="1" applyBorder="1" applyAlignment="1">
      <alignment horizontal="center" vertical="center"/>
    </xf>
    <xf numFmtId="0" fontId="34" fillId="0" borderId="190" xfId="3" applyFont="1" applyBorder="1">
      <alignment vertical="center"/>
    </xf>
    <xf numFmtId="0" fontId="26" fillId="15" borderId="190" xfId="3" applyFill="1" applyBorder="1">
      <alignment vertical="center"/>
    </xf>
    <xf numFmtId="0" fontId="26" fillId="14" borderId="190" xfId="3" applyFill="1" applyBorder="1">
      <alignment vertical="center"/>
    </xf>
    <xf numFmtId="0" fontId="26" fillId="8" borderId="176" xfId="3" applyFill="1" applyBorder="1">
      <alignment vertical="center"/>
    </xf>
    <xf numFmtId="0" fontId="26" fillId="0" borderId="176" xfId="3" applyBorder="1">
      <alignment vertical="center"/>
    </xf>
    <xf numFmtId="0" fontId="26" fillId="0" borderId="176" xfId="3" quotePrefix="1" applyBorder="1" applyAlignment="1">
      <alignment horizontal="center" vertical="center"/>
    </xf>
    <xf numFmtId="0" fontId="26" fillId="14" borderId="176" xfId="3" applyFill="1" applyBorder="1">
      <alignment vertical="center"/>
    </xf>
    <xf numFmtId="0" fontId="26" fillId="14" borderId="191" xfId="3" applyFill="1" applyBorder="1">
      <alignment vertical="center"/>
    </xf>
    <xf numFmtId="0" fontId="34" fillId="0" borderId="190" xfId="3" quotePrefix="1" applyFont="1" applyBorder="1" applyAlignment="1">
      <alignment horizontal="center" vertical="center"/>
    </xf>
    <xf numFmtId="0" fontId="34" fillId="0" borderId="176" xfId="3" quotePrefix="1" applyFont="1" applyBorder="1" applyAlignment="1">
      <alignment horizontal="center" vertical="center"/>
    </xf>
    <xf numFmtId="0" fontId="34" fillId="0" borderId="176" xfId="3" applyFont="1" applyBorder="1">
      <alignment vertical="center"/>
    </xf>
    <xf numFmtId="0" fontId="26" fillId="15" borderId="176" xfId="3" applyFill="1" applyBorder="1">
      <alignment vertical="center"/>
    </xf>
    <xf numFmtId="0" fontId="26" fillId="0" borderId="191" xfId="3" quotePrefix="1" applyBorder="1" applyAlignment="1">
      <alignment horizontal="left" vertical="center"/>
    </xf>
    <xf numFmtId="0" fontId="26" fillId="0" borderId="190" xfId="3" quotePrefix="1" applyBorder="1" applyAlignment="1">
      <alignment horizontal="left" vertical="center"/>
    </xf>
    <xf numFmtId="0" fontId="54" fillId="9" borderId="125" xfId="3" applyFont="1" applyFill="1" applyBorder="1" applyAlignment="1">
      <alignment horizontal="center" vertical="center"/>
    </xf>
    <xf numFmtId="0" fontId="54" fillId="9" borderId="125" xfId="3" quotePrefix="1" applyFont="1" applyFill="1" applyBorder="1" applyAlignment="1">
      <alignment horizontal="center" vertical="center"/>
    </xf>
    <xf numFmtId="0" fontId="54" fillId="8" borderId="125" xfId="3" applyFont="1" applyFill="1" applyBorder="1">
      <alignment vertical="center"/>
    </xf>
    <xf numFmtId="0" fontId="34" fillId="0" borderId="191" xfId="3" quotePrefix="1" applyFont="1" applyBorder="1" applyAlignment="1">
      <alignment horizontal="center" vertical="center"/>
    </xf>
    <xf numFmtId="0" fontId="34" fillId="0" borderId="191" xfId="3" applyFont="1" applyBorder="1">
      <alignment vertical="center"/>
    </xf>
    <xf numFmtId="0" fontId="26" fillId="15" borderId="191" xfId="3" applyFill="1" applyBorder="1">
      <alignment vertical="center"/>
    </xf>
    <xf numFmtId="0" fontId="26" fillId="0" borderId="176" xfId="3" quotePrefix="1" applyBorder="1" applyAlignment="1">
      <alignment horizontal="left" vertical="center"/>
    </xf>
    <xf numFmtId="0" fontId="54" fillId="0" borderId="191" xfId="3" applyFont="1" applyBorder="1">
      <alignment vertical="center"/>
    </xf>
    <xf numFmtId="0" fontId="54" fillId="0" borderId="190" xfId="3" applyFont="1" applyBorder="1">
      <alignment vertical="center"/>
    </xf>
    <xf numFmtId="0" fontId="54" fillId="0" borderId="176" xfId="3" quotePrefix="1" applyFont="1" applyBorder="1" applyAlignment="1">
      <alignment horizontal="left" vertical="center"/>
    </xf>
    <xf numFmtId="0" fontId="54" fillId="8" borderId="191" xfId="3" applyFont="1" applyFill="1" applyBorder="1">
      <alignment vertical="center"/>
    </xf>
    <xf numFmtId="0" fontId="54" fillId="0" borderId="191" xfId="3" applyFont="1" applyBorder="1" applyAlignment="1">
      <alignment horizontal="center" vertical="center"/>
    </xf>
    <xf numFmtId="0" fontId="54" fillId="8" borderId="190" xfId="3" applyFont="1" applyFill="1" applyBorder="1">
      <alignment vertical="center"/>
    </xf>
    <xf numFmtId="0" fontId="54" fillId="0" borderId="190" xfId="3" applyFont="1" applyBorder="1" applyAlignment="1">
      <alignment horizontal="center" vertical="center"/>
    </xf>
    <xf numFmtId="0" fontId="54" fillId="8" borderId="176" xfId="3" applyFont="1" applyFill="1" applyBorder="1">
      <alignment vertical="center"/>
    </xf>
    <xf numFmtId="0" fontId="54" fillId="0" borderId="176" xfId="3" applyFont="1" applyBorder="1">
      <alignment vertical="center"/>
    </xf>
    <xf numFmtId="0" fontId="54" fillId="0" borderId="176" xfId="3" applyFont="1" applyBorder="1" applyAlignment="1">
      <alignment horizontal="center" vertical="center"/>
    </xf>
    <xf numFmtId="49" fontId="54" fillId="0" borderId="190" xfId="3" applyNumberFormat="1" applyFont="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 xfId="1" applyFont="1" applyBorder="1" applyAlignment="1">
      <alignment horizontal="center" vertical="center"/>
    </xf>
    <xf numFmtId="0" fontId="3" fillId="0" borderId="0" xfId="1" applyFont="1" applyAlignment="1">
      <alignment horizontal="center" vertical="center"/>
    </xf>
    <xf numFmtId="0" fontId="3" fillId="0" borderId="8"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0" fontId="39" fillId="10" borderId="0" xfId="3" applyFont="1" applyFill="1" applyProtection="1">
      <alignmen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11" borderId="0" xfId="1" applyFont="1" applyFill="1" applyAlignment="1" applyProtection="1">
      <alignment horizontal="right" vertical="center"/>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1" fillId="0" borderId="0" xfId="1"/>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38" fontId="3" fillId="11" borderId="24" xfId="7" applyFont="1" applyFill="1" applyBorder="1" applyAlignment="1" applyProtection="1">
      <alignment horizontal="right" vertical="center"/>
      <protection locked="0"/>
    </xf>
    <xf numFmtId="38" fontId="3" fillId="11" borderId="2" xfId="7" applyFont="1" applyFill="1" applyBorder="1" applyAlignment="1" applyProtection="1">
      <alignment horizontal="right" vertical="center"/>
      <protection locked="0"/>
    </xf>
    <xf numFmtId="38" fontId="3" fillId="11" borderId="17" xfId="7" applyFont="1" applyFill="1" applyBorder="1" applyAlignment="1" applyProtection="1">
      <alignment horizontal="right" vertical="center"/>
      <protection locked="0"/>
    </xf>
    <xf numFmtId="38" fontId="3" fillId="11" borderId="9" xfId="7" applyFont="1" applyFill="1" applyBorder="1" applyAlignment="1" applyProtection="1">
      <alignment horizontal="right" vertical="center"/>
      <protection locked="0"/>
    </xf>
    <xf numFmtId="38" fontId="3" fillId="11" borderId="0" xfId="7" applyFont="1" applyFill="1" applyAlignment="1" applyProtection="1">
      <alignment horizontal="right" vertical="center"/>
      <protection locked="0"/>
    </xf>
    <xf numFmtId="38" fontId="3" fillId="11" borderId="10" xfId="7"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0" xfId="1" applyFont="1" applyBorder="1" applyAlignment="1">
      <alignment horizontal="center" vertical="center"/>
    </xf>
    <xf numFmtId="0" fontId="3" fillId="0" borderId="15"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82"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38" fontId="3" fillId="11" borderId="129" xfId="7" applyFont="1" applyFill="1" applyBorder="1" applyAlignment="1" applyProtection="1">
      <alignment horizontal="right" vertical="center"/>
      <protection locked="0"/>
    </xf>
    <xf numFmtId="38" fontId="3" fillId="11" borderId="82" xfId="7" applyFont="1" applyFill="1" applyBorder="1" applyAlignment="1" applyProtection="1">
      <alignment horizontal="right" vertical="center"/>
      <protection locked="0"/>
    </xf>
    <xf numFmtId="38" fontId="3" fillId="11" borderId="83" xfId="7" applyFont="1" applyFill="1" applyBorder="1" applyAlignment="1" applyProtection="1">
      <alignment horizontal="right" vertical="center"/>
      <protection locked="0"/>
    </xf>
    <xf numFmtId="38" fontId="3" fillId="11" borderId="41" xfId="7" applyFont="1" applyFill="1" applyBorder="1" applyAlignment="1" applyProtection="1">
      <alignment horizontal="right" vertical="center"/>
      <protection locked="0"/>
    </xf>
    <xf numFmtId="38" fontId="3" fillId="11" borderId="12" xfId="7" applyFont="1" applyFill="1" applyBorder="1" applyAlignment="1" applyProtection="1">
      <alignment horizontal="right" vertical="center"/>
      <protection locked="0"/>
    </xf>
    <xf numFmtId="38" fontId="3" fillId="11" borderId="126" xfId="7"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1" fillId="0" borderId="12" xfId="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38" fontId="3" fillId="13" borderId="24" xfId="7" applyFont="1" applyFill="1" applyBorder="1" applyAlignment="1">
      <alignment horizontal="right" vertical="center"/>
    </xf>
    <xf numFmtId="38" fontId="3" fillId="13" borderId="2" xfId="7" applyFont="1" applyFill="1" applyBorder="1" applyAlignment="1">
      <alignment horizontal="right" vertical="center"/>
    </xf>
    <xf numFmtId="38" fontId="3" fillId="13" borderId="17" xfId="7" applyFont="1" applyFill="1" applyBorder="1" applyAlignment="1">
      <alignment horizontal="right" vertical="center"/>
    </xf>
    <xf numFmtId="38" fontId="3" fillId="13" borderId="14" xfId="7" applyFont="1" applyFill="1" applyBorder="1" applyAlignment="1">
      <alignment horizontal="right" vertical="center"/>
    </xf>
    <xf numFmtId="38" fontId="3" fillId="13" borderId="15" xfId="7" applyFont="1" applyFill="1" applyBorder="1" applyAlignment="1">
      <alignment horizontal="right" vertical="center"/>
    </xf>
    <xf numFmtId="38" fontId="3" fillId="13" borderId="16" xfId="7" applyFont="1" applyFill="1" applyBorder="1" applyAlignment="1">
      <alignment horizontal="right" vertical="center"/>
    </xf>
    <xf numFmtId="0" fontId="3" fillId="0" borderId="64" xfId="1" applyFont="1" applyBorder="1" applyAlignment="1">
      <alignment horizontal="center" vertical="center"/>
    </xf>
    <xf numFmtId="0" fontId="3" fillId="0" borderId="65" xfId="1" applyFont="1" applyBorder="1" applyAlignment="1">
      <alignment horizontal="center" vertical="center"/>
    </xf>
    <xf numFmtId="0" fontId="3" fillId="0" borderId="106" xfId="1" applyFont="1" applyBorder="1" applyAlignment="1">
      <alignment horizontal="center" vertical="center"/>
    </xf>
    <xf numFmtId="38" fontId="3" fillId="11" borderId="25" xfId="7" applyFont="1" applyFill="1" applyBorder="1" applyAlignment="1" applyProtection="1">
      <alignment horizontal="right" vertical="center"/>
      <protection locked="0"/>
    </xf>
    <xf numFmtId="38" fontId="3" fillId="11" borderId="40" xfId="7" applyFont="1" applyFill="1" applyBorder="1" applyAlignment="1" applyProtection="1">
      <alignment horizontal="right" vertical="center"/>
      <protection locked="0"/>
    </xf>
    <xf numFmtId="38" fontId="3" fillId="11" borderId="65" xfId="7" applyFont="1" applyFill="1" applyBorder="1" applyAlignment="1" applyProtection="1">
      <alignment horizontal="right" vertical="center"/>
      <protection locked="0"/>
    </xf>
    <xf numFmtId="38" fontId="3" fillId="11" borderId="117" xfId="7"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1" xfId="1" applyFont="1" applyFill="1" applyBorder="1" applyAlignment="1" applyProtection="1">
      <alignment horizontal="left" vertical="center"/>
      <protection locked="0"/>
    </xf>
    <xf numFmtId="0" fontId="3" fillId="12" borderId="0" xfId="1" applyFont="1" applyFill="1" applyAlignment="1" applyProtection="1">
      <alignment horizontal="left" vertical="center"/>
      <protection locked="0"/>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10" xfId="1" applyFont="1" applyBorder="1" applyAlignment="1">
      <alignment horizontal="center" vertical="center"/>
    </xf>
    <xf numFmtId="0" fontId="3" fillId="0" borderId="27" xfId="1" applyFont="1" applyBorder="1" applyAlignment="1">
      <alignment horizontal="center" vertical="center"/>
    </xf>
    <xf numFmtId="0" fontId="3" fillId="0" borderId="28" xfId="1" applyFont="1" applyBorder="1" applyAlignment="1">
      <alignment horizontal="center" vertical="center"/>
    </xf>
    <xf numFmtId="0" fontId="3" fillId="0" borderId="84" xfId="1" applyFont="1" applyBorder="1" applyAlignment="1">
      <alignment horizontal="center" vertical="center"/>
    </xf>
    <xf numFmtId="0" fontId="3" fillId="0" borderId="86" xfId="1" applyFont="1" applyBorder="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95"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0" borderId="20" xfId="1" applyFont="1" applyBorder="1" applyAlignment="1">
      <alignment horizontal="center" vertic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87" xfId="1" applyFont="1" applyBorder="1" applyAlignment="1">
      <alignment horizontal="center" vertical="center"/>
    </xf>
    <xf numFmtId="0" fontId="6" fillId="0" borderId="2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0" xfId="1" applyFont="1"/>
    <xf numFmtId="0" fontId="14" fillId="0" borderId="15" xfId="1" applyFont="1" applyBorder="1"/>
    <xf numFmtId="0" fontId="2" fillId="0" borderId="0" xfId="1" applyFont="1" applyAlignment="1">
      <alignment horizontal="left" vertical="center" wrapText="1"/>
    </xf>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3" fillId="0" borderId="24" xfId="1" applyFont="1" applyBorder="1" applyAlignment="1">
      <alignment horizontal="center" vertical="center"/>
    </xf>
    <xf numFmtId="0" fontId="1" fillId="0" borderId="2" xfId="1" applyBorder="1"/>
    <xf numFmtId="0" fontId="1" fillId="0" borderId="19" xfId="1" applyBorder="1"/>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43" xfId="1" applyFont="1" applyBorder="1" applyAlignment="1">
      <alignment horizontal="center" vertical="center"/>
    </xf>
    <xf numFmtId="0" fontId="1" fillId="0" borderId="44" xfId="1" applyBorder="1"/>
    <xf numFmtId="0" fontId="1" fillId="0" borderId="119" xfId="1" applyBorder="1"/>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xf>
    <xf numFmtId="0" fontId="3" fillId="0" borderId="17" xfId="1" applyFont="1" applyBorder="1" applyAlignment="1">
      <alignment horizontal="center" vertical="center"/>
    </xf>
    <xf numFmtId="0" fontId="1" fillId="0" borderId="8" xfId="1" applyBorder="1"/>
    <xf numFmtId="0" fontId="1" fillId="0" borderId="6"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4" xfId="1" applyFont="1" applyBorder="1" applyAlignment="1">
      <alignment horizontal="center" vertical="center" wrapTex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0" xfId="1" applyFont="1" applyAlignment="1">
      <alignment horizontal="center" vertical="center"/>
    </xf>
    <xf numFmtId="0" fontId="2" fillId="0" borderId="8" xfId="1" applyFont="1" applyBorder="1" applyAlignment="1">
      <alignment horizontal="center" vertical="center"/>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6" fillId="0" borderId="89"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8" xfId="1" quotePrefix="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78" xfId="1" applyFont="1" applyBorder="1" applyAlignment="1">
      <alignment horizontal="center" vertical="center"/>
    </xf>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6" xfId="1" applyFont="1" applyBorder="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0" borderId="116" xfId="1" applyFont="1" applyBorder="1" applyAlignment="1">
      <alignment horizontal="center" vertical="center"/>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3" fillId="0" borderId="112" xfId="1" applyFont="1" applyBorder="1" applyAlignment="1">
      <alignment horizontal="center" vertical="center"/>
    </xf>
    <xf numFmtId="0" fontId="1" fillId="0" borderId="37" xfId="1" applyBorder="1"/>
    <xf numFmtId="0" fontId="3" fillId="0" borderId="38" xfId="1" applyFont="1" applyBorder="1" applyAlignment="1">
      <alignment horizontal="center" vertical="center"/>
    </xf>
    <xf numFmtId="0" fontId="3" fillId="0" borderId="19"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1" applyFont="1" applyBorder="1" applyAlignment="1">
      <alignment horizontal="center" vertical="center" wrapText="1"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8" xfId="1" applyFont="1" applyBorder="1"/>
    <xf numFmtId="0" fontId="14" fillId="0" borderId="14" xfId="1" applyFont="1" applyBorder="1"/>
    <xf numFmtId="0" fontId="14" fillId="0" borderId="23" xfId="1" applyFont="1" applyBorder="1"/>
    <xf numFmtId="0" fontId="7" fillId="0" borderId="0" xfId="1" applyFont="1" applyAlignment="1">
      <alignment vertical="center"/>
    </xf>
    <xf numFmtId="0" fontId="49" fillId="0" borderId="0" xfId="1" applyFont="1" applyAlignment="1">
      <alignment horizontal="left" vertical="center"/>
    </xf>
    <xf numFmtId="0" fontId="49" fillId="0" borderId="10" xfId="1" applyFont="1" applyBorder="1" applyAlignment="1">
      <alignment horizontal="left" vertical="center"/>
    </xf>
    <xf numFmtId="0" fontId="49" fillId="0" borderId="12" xfId="1" applyFont="1" applyBorder="1" applyAlignment="1">
      <alignment horizontal="left" vertical="center"/>
    </xf>
    <xf numFmtId="0" fontId="49" fillId="0" borderId="21" xfId="1" applyFont="1" applyBorder="1" applyAlignment="1">
      <alignment horizontal="left"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67" fillId="0" borderId="0" xfId="6" applyFont="1" applyFill="1" applyBorder="1" applyAlignment="1" applyProtection="1">
      <alignment horizontal="left" vertical="center"/>
      <protection locked="0"/>
    </xf>
    <xf numFmtId="0" fontId="3" fillId="0" borderId="39" xfId="1" applyFont="1" applyBorder="1" applyAlignment="1">
      <alignment horizontal="center" vertical="center"/>
    </xf>
    <xf numFmtId="0" fontId="3" fillId="0" borderId="23" xfId="1" applyFont="1" applyBorder="1" applyAlignment="1">
      <alignment horizontal="center" vertical="center"/>
    </xf>
    <xf numFmtId="176" fontId="3" fillId="0" borderId="5" xfId="1" applyNumberFormat="1" applyFont="1" applyBorder="1" applyAlignment="1">
      <alignment horizontal="right" vertical="center" shrinkToFit="1"/>
    </xf>
    <xf numFmtId="176" fontId="3" fillId="0" borderId="6"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3" xfId="1" applyFont="1" applyBorder="1"/>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0" borderId="6" xfId="1" applyFont="1" applyBorder="1"/>
    <xf numFmtId="0" fontId="14" fillId="0" borderId="7" xfId="1" applyFont="1" applyBorder="1"/>
    <xf numFmtId="0" fontId="14" fillId="0" borderId="12" xfId="1" applyFont="1" applyBorder="1"/>
    <xf numFmtId="0" fontId="14" fillId="13" borderId="11" xfId="1" applyFont="1" applyFill="1" applyBorder="1" applyProtection="1">
      <protection locked="0"/>
    </xf>
    <xf numFmtId="0" fontId="14" fillId="0" borderId="1" xfId="1" applyFont="1" applyBorder="1"/>
    <xf numFmtId="0" fontId="14" fillId="0" borderId="11" xfId="1" applyFont="1" applyBorder="1"/>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38" fontId="3" fillId="8" borderId="2" xfId="7" applyFont="1" applyFill="1" applyBorder="1" applyAlignment="1" applyProtection="1">
      <alignment horizontal="right" vertical="center"/>
      <protection locked="0"/>
    </xf>
    <xf numFmtId="38" fontId="3" fillId="8" borderId="17" xfId="7" applyFont="1" applyFill="1" applyBorder="1" applyAlignment="1" applyProtection="1">
      <alignment horizontal="right" vertical="center"/>
      <protection locked="0"/>
    </xf>
    <xf numFmtId="38" fontId="3" fillId="8" borderId="14" xfId="7" applyFont="1" applyFill="1" applyBorder="1" applyAlignment="1" applyProtection="1">
      <alignment horizontal="right" vertical="center"/>
      <protection locked="0"/>
    </xf>
    <xf numFmtId="38" fontId="3" fillId="8" borderId="15" xfId="7" applyFont="1" applyFill="1" applyBorder="1" applyAlignment="1" applyProtection="1">
      <alignment horizontal="right" vertical="center"/>
      <protection locked="0"/>
    </xf>
    <xf numFmtId="38" fontId="3" fillId="8" borderId="16" xfId="7"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38" fontId="3" fillId="8" borderId="82" xfId="7" applyFont="1" applyFill="1" applyBorder="1" applyAlignment="1" applyProtection="1">
      <alignment horizontal="right" vertical="center"/>
      <protection locked="0"/>
    </xf>
    <xf numFmtId="38" fontId="3" fillId="8" borderId="83" xfId="7" applyFont="1" applyFill="1" applyBorder="1" applyAlignment="1" applyProtection="1">
      <alignment horizontal="right" vertical="center"/>
      <protection locked="0"/>
    </xf>
    <xf numFmtId="38" fontId="3" fillId="8" borderId="41" xfId="7" applyFont="1" applyFill="1" applyBorder="1" applyAlignment="1" applyProtection="1">
      <alignment horizontal="right" vertical="center"/>
      <protection locked="0"/>
    </xf>
    <xf numFmtId="38" fontId="3" fillId="8" borderId="12" xfId="7" applyFont="1" applyFill="1" applyBorder="1" applyAlignment="1" applyProtection="1">
      <alignment horizontal="right" vertical="center"/>
      <protection locked="0"/>
    </xf>
    <xf numFmtId="38" fontId="3" fillId="8" borderId="126" xfId="7"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38" fontId="3" fillId="8" borderId="25" xfId="7" applyFont="1" applyFill="1" applyBorder="1" applyAlignment="1" applyProtection="1">
      <alignment horizontal="right" vertical="center"/>
      <protection locked="0"/>
    </xf>
    <xf numFmtId="38" fontId="3" fillId="8" borderId="40" xfId="7" applyFont="1" applyFill="1" applyBorder="1" applyAlignment="1" applyProtection="1">
      <alignment horizontal="right" vertical="center"/>
      <protection locked="0"/>
    </xf>
    <xf numFmtId="38" fontId="3" fillId="8" borderId="65" xfId="7" applyFont="1" applyFill="1" applyBorder="1" applyAlignment="1" applyProtection="1">
      <alignment horizontal="right" vertical="center"/>
      <protection locked="0"/>
    </xf>
    <xf numFmtId="38" fontId="3" fillId="8" borderId="117" xfId="7"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0" xfId="1" applyFont="1" applyFill="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Border="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 xfId="1" applyNumberFormat="1" applyFont="1" applyFill="1" applyBorder="1" applyAlignment="1" applyProtection="1">
      <alignment horizontal="left" vertical="center"/>
      <protection locked="0"/>
    </xf>
    <xf numFmtId="49" fontId="3" fillId="11" borderId="0" xfId="1" applyNumberFormat="1" applyFont="1" applyFill="1" applyAlignment="1" applyProtection="1">
      <alignment horizontal="left" vertical="center"/>
      <protection locked="0"/>
    </xf>
    <xf numFmtId="49" fontId="3" fillId="11" borderId="8"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0" fontId="18" fillId="0" borderId="5" xfId="1" applyFont="1" applyBorder="1" applyAlignment="1">
      <alignment horizontal="center" vertical="center" wrapText="1" shrinkToFit="1"/>
    </xf>
    <xf numFmtId="0" fontId="18" fillId="0" borderId="6" xfId="1" applyFont="1" applyBorder="1" applyAlignment="1">
      <alignment horizontal="center" vertical="center" shrinkToFit="1"/>
    </xf>
    <xf numFmtId="0" fontId="18" fillId="0" borderId="7" xfId="1" applyFont="1" applyBorder="1" applyAlignment="1">
      <alignment horizontal="center" vertical="center" shrinkToFit="1"/>
    </xf>
    <xf numFmtId="0" fontId="18" fillId="0" borderId="11" xfId="1" applyFont="1" applyBorder="1" applyAlignment="1">
      <alignment horizontal="center" vertical="center" shrinkToFit="1"/>
    </xf>
    <xf numFmtId="0" fontId="18" fillId="0" borderId="12" xfId="1" applyFont="1" applyBorder="1" applyAlignment="1">
      <alignment horizontal="center" vertical="center" shrinkToFit="1"/>
    </xf>
    <xf numFmtId="0" fontId="18" fillId="0" borderId="13" xfId="1" applyFont="1" applyBorder="1" applyAlignment="1">
      <alignment horizontal="center"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87"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118" xfId="1" quotePrefix="1" applyFont="1" applyBorder="1" applyAlignment="1">
      <alignment horizont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20" xfId="1" applyFont="1" applyBorder="1" applyAlignment="1">
      <alignment horizontal="center" vertical="center"/>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169" xfId="1" applyFont="1" applyBorder="1" applyAlignment="1">
      <alignment horizontal="center" vertical="center"/>
    </xf>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9" xfId="1" applyFont="1" applyBorder="1" applyAlignment="1">
      <alignment horizontal="center" vertical="center"/>
    </xf>
    <xf numFmtId="0" fontId="11" fillId="0" borderId="13" xfId="1" applyFont="1" applyBorder="1" applyAlignment="1">
      <alignment horizontal="center" vertical="center"/>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3" borderId="1" xfId="1" applyFont="1" applyFill="1" applyBorder="1" applyAlignment="1" applyProtection="1">
      <alignment horizontal="center" vertical="center"/>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3" fillId="0" borderId="121" xfId="1" applyFont="1" applyBorder="1" applyAlignment="1">
      <alignment horizontal="center" vertical="center" shrinkToFit="1"/>
    </xf>
    <xf numFmtId="0" fontId="12" fillId="0" borderId="0" xfId="1" quotePrefix="1" applyFont="1" applyAlignment="1">
      <alignment horizontal="center" vertical="center"/>
    </xf>
    <xf numFmtId="0" fontId="8" fillId="0" borderId="0" xfId="1" applyFont="1" applyAlignment="1">
      <alignment horizontal="center"/>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3" fillId="0" borderId="0" xfId="1" applyFont="1" applyAlignment="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12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FF"/>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30" dropStyle="combo" dx="16" fmlaLink="'1枚目'!$E$4" fmlaRange="Code!$K$11:$K$57" noThreeD="1" sel="0" val="17"/>
</file>

<file path=xl/ctrlProps/ctrlProp10.xml><?xml version="1.0" encoding="utf-8"?>
<formControlPr xmlns="http://schemas.microsoft.com/office/spreadsheetml/2009/9/main" objectType="Drop" dropLines="15" dropStyle="combo" dx="16" fmlaLink="$BZ$4" fmlaRange="Code!$X$11:$X$57" noThreeD="1" sel="0" val="0"/>
</file>

<file path=xl/ctrlProps/ctrlProp11.xml><?xml version="1.0" encoding="utf-8"?>
<formControlPr xmlns="http://schemas.microsoft.com/office/spreadsheetml/2009/9/main" objectType="Drop" dropLines="15" dropStyle="combo" dx="16" fmlaLink="$CC$4" fmlaRange="Code!$CP$11:$CP$199" noThreeD="1" sel="0" val="0"/>
</file>

<file path=xl/ctrlProps/ctrlProp12.xml><?xml version="1.0" encoding="utf-8"?>
<formControlPr xmlns="http://schemas.microsoft.com/office/spreadsheetml/2009/9/main" objectType="Drop" dropLines="15" dropStyle="combo" dx="16" fmlaLink="$U$4" fmlaRange="Code!$AY$11:$AY$48" noThreeD="1" sel="0" val="23"/>
</file>

<file path=xl/ctrlProps/ctrlProp13.xml><?xml version="1.0" encoding="utf-8"?>
<formControlPr xmlns="http://schemas.microsoft.com/office/spreadsheetml/2009/9/main" objectType="Drop" dropLines="15" dropStyle="combo" dx="16" fmlaLink="$BZ$4" fmlaRange="Code!$X$11:$X$58" noThreeD="1" sel="0" val="23"/>
</file>

<file path=xl/ctrlProps/ctrlProp14.xml><?xml version="1.0" encoding="utf-8"?>
<formControlPr xmlns="http://schemas.microsoft.com/office/spreadsheetml/2009/9/main" objectType="Drop" dropLines="15" dropStyle="combo" dx="16" fmlaLink="$CC$4" fmlaRange="Code!$CP$11:$CP$199" noThreeD="1" sel="0" val="0"/>
</file>

<file path=xl/ctrlProps/ctrlProp15.xml><?xml version="1.0" encoding="utf-8"?>
<formControlPr xmlns="http://schemas.microsoft.com/office/spreadsheetml/2009/9/main" objectType="Drop" dropLines="14" dropStyle="combo" dx="16" fmlaLink="'1枚目'!$B$4" fmlaRange="Code!$C$11:$C$24" noThreeD="1" sel="0" val="0"/>
</file>

<file path=xl/ctrlProps/ctrlProp16.xml><?xml version="1.0" encoding="utf-8"?>
<formControlPr xmlns="http://schemas.microsoft.com/office/spreadsheetml/2009/9/main" objectType="Drop" dropLines="15" dropStyle="combo" dx="16" fmlaLink="現場掲示様式!#REF!" fmlaRange="Code!$X$11:$X$57" noThreeD="1" sel="0" val="0"/>
</file>

<file path=xl/ctrlProps/ctrlProp17.xml><?xml version="1.0" encoding="utf-8"?>
<formControlPr xmlns="http://schemas.microsoft.com/office/spreadsheetml/2009/9/main" objectType="Drop" dropLines="15" dropStyle="combo" dx="16" fmlaLink="現場掲示様式!#REF!" fmlaRange="Code!$AE$11:$AE$199" noThreeD="1" sel="0" val="0"/>
</file>

<file path=xl/ctrlProps/ctrlProp18.xml><?xml version="1.0" encoding="utf-8"?>
<formControlPr xmlns="http://schemas.microsoft.com/office/spreadsheetml/2009/9/main" objectType="Drop" dropLines="15" dropStyle="combo" dx="16" fmlaLink="現場掲示様式!#REF!" fmlaRange="Code!$X$11:$X$57" noThreeD="1" sel="0" val="0"/>
</file>

<file path=xl/ctrlProps/ctrlProp19.xml><?xml version="1.0" encoding="utf-8"?>
<formControlPr xmlns="http://schemas.microsoft.com/office/spreadsheetml/2009/9/main" objectType="Drop" dropLines="15" dropStyle="combo" dx="16" fmlaLink="現場掲示様式!#REF!" fmlaRange="Code!$AE$11:$AE$199" noThreeD="1" sel="0" val="0"/>
</file>

<file path=xl/ctrlProps/ctrlProp2.xml><?xml version="1.0" encoding="utf-8"?>
<formControlPr xmlns="http://schemas.microsoft.com/office/spreadsheetml/2009/9/main" objectType="Drop" dropLines="30" dropStyle="combo" dx="16" fmlaLink="'1枚目'!$H$4" fmlaRange="Code!$T$11:$T$198" noThreeD="1" sel="0" val="0"/>
</file>

<file path=xl/ctrlProps/ctrlProp20.xml><?xml version="1.0" encoding="utf-8"?>
<formControlPr xmlns="http://schemas.microsoft.com/office/spreadsheetml/2009/9/main" objectType="Drop" dropLines="15" dropStyle="combo" dx="16" fmlaLink="現場掲示様式!#REF!" fmlaRange="Code!$X$11:$X$57" noThreeD="1" sel="0" val="0"/>
</file>

<file path=xl/ctrlProps/ctrlProp21.xml><?xml version="1.0" encoding="utf-8"?>
<formControlPr xmlns="http://schemas.microsoft.com/office/spreadsheetml/2009/9/main" objectType="Drop" dropLines="15" dropStyle="combo" dx="16" fmlaLink="現場掲示様式!#REF!" fmlaRange="Code!$AE$11:$AE$199"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M$4" fmlaRange="Code!$X$11:$X$57" noThreeD="1" sel="0" val="0"/>
</file>

<file path=xl/ctrlProps/ctrlProp25.xml><?xml version="1.0" encoding="utf-8"?>
<formControlPr xmlns="http://schemas.microsoft.com/office/spreadsheetml/2009/9/main" objectType="Drop" dropLines="15" dropStyle="combo" dx="16" fmlaLink="$P$4" fmlaRange="Code!$AE$11:$AE$199" noThreeD="1" sel="0" val="0"/>
</file>

<file path=xl/ctrlProps/ctrlProp26.xml><?xml version="1.0" encoding="utf-8"?>
<formControlPr xmlns="http://schemas.microsoft.com/office/spreadsheetml/2009/9/main" objectType="Drop" dropLines="15" dropStyle="combo" dx="16" fmlaLink="$BZ$4" fmlaRange="Code!$X$11:$X$58" noThreeD="1" sel="3" val="0"/>
</file>

<file path=xl/ctrlProps/ctrlProp27.xml><?xml version="1.0" encoding="utf-8"?>
<formControlPr xmlns="http://schemas.microsoft.com/office/spreadsheetml/2009/9/main" objectType="Drop" dropLines="15" dropStyle="combo" dx="16" fmlaLink="$CC$4" fmlaRange="Code!$CP$9:$CP$199" noThreeD="1" sel="15" val="14"/>
</file>

<file path=xl/ctrlProps/ctrlProp28.xml><?xml version="1.0" encoding="utf-8"?>
<formControlPr xmlns="http://schemas.microsoft.com/office/spreadsheetml/2009/9/main" objectType="Drop" dropLines="15" dropStyle="combo" dx="16" fmlaLink="$BZ$4" fmlaRange="Code!$X$9:$X$57" noThreeD="1" sel="3" val="0"/>
</file>

<file path=xl/ctrlProps/ctrlProp29.xml><?xml version="1.0" encoding="utf-8"?>
<formControlPr xmlns="http://schemas.microsoft.com/office/spreadsheetml/2009/9/main" objectType="Drop" dropLines="15" dropStyle="combo" dx="16" fmlaLink="$CC$4" fmlaRange="Code!$CP$9:$CP$199" noThreeD="1" sel="15" val="14"/>
</file>

<file path=xl/ctrlProps/ctrlProp3.xml><?xml version="1.0" encoding="utf-8"?>
<formControlPr xmlns="http://schemas.microsoft.com/office/spreadsheetml/2009/9/main" objectType="Drop" dropLines="15" dropStyle="combo" dx="16" fmlaLink="$M$4" fmlaRange="Code!$X$11:$X$57" noThreeD="1" sel="0" val="0"/>
</file>

<file path=xl/ctrlProps/ctrlProp4.xml><?xml version="1.0" encoding="utf-8"?>
<formControlPr xmlns="http://schemas.microsoft.com/office/spreadsheetml/2009/9/main" objectType="Drop" dropLines="15" dropStyle="combo" dx="16" fmlaLink="$P$4" fmlaRange="Code!$AE$11:$AE$199" noThreeD="1" sel="0" val="0"/>
</file>

<file path=xl/ctrlProps/ctrlProp5.xml><?xml version="1.0" encoding="utf-8"?>
<formControlPr xmlns="http://schemas.microsoft.com/office/spreadsheetml/2009/9/main" objectType="Drop" dropLines="15" dropStyle="combo" dx="16" fmlaLink="$BZ$4" fmlaRange="Code!$X$11:$X$57" noThreeD="1" sel="0" val="0"/>
</file>

<file path=xl/ctrlProps/ctrlProp6.xml><?xml version="1.0" encoding="utf-8"?>
<formControlPr xmlns="http://schemas.microsoft.com/office/spreadsheetml/2009/9/main" objectType="Drop" dropLines="15" dropStyle="combo" dx="16" fmlaLink="$U$4" fmlaRange="Code!$AY$11:$AY$48" noThreeD="1" sel="0" val="0"/>
</file>

<file path=xl/ctrlProps/ctrlProp7.xml><?xml version="1.0" encoding="utf-8"?>
<formControlPr xmlns="http://schemas.microsoft.com/office/spreadsheetml/2009/9/main" objectType="Drop" dropLines="14" dropStyle="combo" dx="16" fmlaLink="'1枚目'!$B$4" fmlaRange="Code!$C$11:$C$24" noThreeD="1" sel="0" val="0"/>
</file>

<file path=xl/ctrlProps/ctrlProp8.xml><?xml version="1.0" encoding="utf-8"?>
<formControlPr xmlns="http://schemas.microsoft.com/office/spreadsheetml/2009/9/main" objectType="Drop" dropLines="15" dropStyle="combo" dx="16" fmlaLink="'1枚目'!$E$4" fmlaRange="Code!$K$11:$K$57" noThreeD="1" sel="0" val="0"/>
</file>

<file path=xl/ctrlProps/ctrlProp9.xml><?xml version="1.0" encoding="utf-8"?>
<formControlPr xmlns="http://schemas.microsoft.com/office/spreadsheetml/2009/9/main" objectType="Drop" dropLines="15" dropStyle="combo" dx="16" fmlaLink="'1枚目'!$H$4" fmlaRange="Code!$T$11:$T$198"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19050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700" y="11687175"/>
          <a:ext cx="56007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50</xdr:row>
      <xdr:rowOff>66675</xdr:rowOff>
    </xdr:from>
    <xdr:to>
      <xdr:col>23</xdr:col>
      <xdr:colOff>180975</xdr:colOff>
      <xdr:row>51</xdr:row>
      <xdr:rowOff>142875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9934575"/>
          <a:ext cx="75723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1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1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1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1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1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6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6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6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6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6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6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6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21" Type="http://schemas.openxmlformats.org/officeDocument/2006/relationships/comments" Target="../comments1.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s://www.houjin-bangou.nta.go.jp/"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6.vml"/><Relationship Id="rId7" Type="http://schemas.openxmlformats.org/officeDocument/2006/relationships/ctrlProp" Target="../ctrlProps/ctrlProp27.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6.xml"/><Relationship Id="rId5" Type="http://schemas.openxmlformats.org/officeDocument/2006/relationships/ctrlProp" Target="../ctrlProps/ctrlProp25.xml"/><Relationship Id="rId10" Type="http://schemas.openxmlformats.org/officeDocument/2006/relationships/comments" Target="../comments2.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4" ht="8.1" customHeight="1"/>
    <row r="2" spans="2:24" ht="17.25">
      <c r="B2" s="339" t="s">
        <v>9188</v>
      </c>
      <c r="C2" s="340"/>
      <c r="D2" s="340"/>
      <c r="E2" s="340"/>
      <c r="F2" s="340"/>
      <c r="G2" s="340"/>
      <c r="H2" s="340"/>
      <c r="I2" s="340"/>
      <c r="J2" s="340"/>
      <c r="K2" s="340"/>
      <c r="L2" s="340"/>
      <c r="M2" s="340"/>
      <c r="N2" s="340"/>
      <c r="O2" s="340"/>
      <c r="P2" s="340"/>
      <c r="Q2" s="340"/>
      <c r="R2" s="340"/>
      <c r="S2" s="340"/>
      <c r="T2" s="340"/>
      <c r="U2" s="340"/>
      <c r="V2" s="340"/>
      <c r="W2" s="340"/>
      <c r="X2" s="340"/>
    </row>
    <row r="3" spans="2:24"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4">
      <c r="X4" s="342" t="s">
        <v>9341</v>
      </c>
    </row>
    <row r="5" spans="2:24">
      <c r="X5" s="342" t="s">
        <v>8706</v>
      </c>
    </row>
    <row r="6" spans="2:24"/>
    <row r="7" spans="2:24" ht="16.149999999999999" customHeight="1">
      <c r="B7" s="661" t="s">
        <v>9189</v>
      </c>
      <c r="C7" s="661"/>
      <c r="D7" s="661"/>
      <c r="E7" s="661"/>
      <c r="F7" s="661"/>
      <c r="G7" s="661"/>
      <c r="H7" s="661"/>
      <c r="I7" s="661"/>
      <c r="J7" s="661"/>
      <c r="K7" s="661"/>
      <c r="L7" s="661"/>
      <c r="M7" s="661"/>
      <c r="N7" s="661"/>
      <c r="O7" s="661"/>
      <c r="P7" s="661"/>
      <c r="Q7" s="661"/>
      <c r="R7" s="661"/>
      <c r="S7" s="661"/>
      <c r="T7" s="661"/>
      <c r="U7" s="661"/>
      <c r="V7" s="661"/>
      <c r="W7" s="661"/>
      <c r="X7" s="661"/>
    </row>
    <row r="8" spans="2:24" ht="16.149999999999999" customHeight="1">
      <c r="B8" s="662" t="s">
        <v>9195</v>
      </c>
      <c r="C8" s="662"/>
      <c r="D8" s="662"/>
      <c r="E8" s="662"/>
      <c r="F8" s="662"/>
      <c r="G8" s="662"/>
      <c r="H8" s="662"/>
      <c r="I8" s="662"/>
      <c r="J8" s="662"/>
      <c r="K8" s="662"/>
      <c r="L8" s="662"/>
      <c r="M8" s="662"/>
      <c r="N8" s="662"/>
      <c r="O8" s="662"/>
      <c r="P8" s="662"/>
      <c r="Q8" s="662"/>
      <c r="R8" s="662"/>
      <c r="S8" s="662"/>
      <c r="T8" s="662"/>
      <c r="U8" s="662"/>
      <c r="V8" s="662"/>
      <c r="W8" s="662"/>
      <c r="X8" s="343"/>
    </row>
    <row r="9" spans="2:24" ht="16.149999999999999" customHeight="1">
      <c r="B9" s="662" t="s">
        <v>9196</v>
      </c>
      <c r="C9" s="662"/>
      <c r="D9" s="662"/>
      <c r="E9" s="662"/>
      <c r="F9" s="662"/>
      <c r="G9" s="662"/>
      <c r="H9" s="662"/>
      <c r="I9" s="662"/>
      <c r="J9" s="662"/>
      <c r="K9" s="662"/>
      <c r="L9" s="662"/>
      <c r="M9" s="662"/>
      <c r="N9" s="662"/>
      <c r="O9" s="662"/>
      <c r="P9" s="662"/>
      <c r="Q9" s="662"/>
      <c r="R9" s="662"/>
      <c r="S9" s="662"/>
      <c r="T9" s="662"/>
      <c r="U9" s="662"/>
      <c r="V9" s="662"/>
      <c r="W9" s="662"/>
      <c r="X9" s="343"/>
    </row>
    <row r="10" spans="2:24" ht="16.149999999999999" customHeight="1">
      <c r="B10" s="662" t="s">
        <v>9191</v>
      </c>
      <c r="C10" s="662"/>
      <c r="D10" s="662"/>
      <c r="E10" s="662"/>
      <c r="F10" s="662"/>
      <c r="G10" s="662"/>
      <c r="H10" s="662"/>
      <c r="I10" s="662"/>
      <c r="J10" s="662"/>
      <c r="K10" s="662"/>
      <c r="L10" s="662"/>
      <c r="M10" s="662"/>
      <c r="N10" s="662"/>
      <c r="O10" s="662"/>
      <c r="P10" s="662"/>
      <c r="Q10" s="662"/>
      <c r="R10" s="662"/>
      <c r="S10" s="662"/>
      <c r="T10" s="662"/>
      <c r="U10" s="662"/>
      <c r="V10" s="662"/>
      <c r="W10" s="662"/>
      <c r="X10" s="343"/>
    </row>
    <row r="11" spans="2:24" ht="16.149999999999999" customHeight="1">
      <c r="B11" s="662" t="s">
        <v>9190</v>
      </c>
      <c r="C11" s="662"/>
      <c r="D11" s="662"/>
      <c r="E11" s="662"/>
      <c r="F11" s="662"/>
      <c r="G11" s="662"/>
      <c r="H11" s="662"/>
      <c r="I11" s="662"/>
      <c r="J11" s="662"/>
      <c r="K11" s="662"/>
      <c r="L11" s="662"/>
      <c r="M11" s="662"/>
      <c r="N11" s="662"/>
      <c r="O11" s="662"/>
      <c r="P11" s="662"/>
      <c r="Q11" s="662"/>
      <c r="R11" s="662"/>
      <c r="S11" s="662"/>
      <c r="T11" s="662"/>
      <c r="U11" s="662"/>
      <c r="V11" s="662"/>
      <c r="W11" s="662"/>
      <c r="X11" s="343"/>
    </row>
    <row r="12" spans="2:24" ht="16.149999999999999" customHeight="1">
      <c r="B12" s="499"/>
      <c r="C12" s="499"/>
      <c r="D12" s="499"/>
      <c r="E12" s="499"/>
      <c r="F12" s="499"/>
      <c r="G12" s="499"/>
      <c r="H12" s="499"/>
      <c r="I12" s="499"/>
      <c r="J12" s="499"/>
      <c r="K12" s="499"/>
      <c r="L12" s="499"/>
      <c r="M12" s="499"/>
      <c r="N12" s="499"/>
      <c r="O12" s="499"/>
      <c r="P12" s="499"/>
      <c r="Q12" s="499"/>
      <c r="R12" s="499"/>
      <c r="S12" s="499"/>
      <c r="T12" s="499"/>
      <c r="U12" s="499"/>
      <c r="V12" s="499"/>
      <c r="W12" s="499"/>
      <c r="X12" s="343"/>
    </row>
    <row r="13" spans="2:24" ht="16.149999999999999" customHeight="1">
      <c r="B13" s="661" t="s">
        <v>8732</v>
      </c>
      <c r="C13" s="661"/>
      <c r="D13" s="661"/>
      <c r="E13" s="661"/>
      <c r="F13" s="343"/>
      <c r="G13" s="343"/>
      <c r="H13" s="343"/>
      <c r="I13" s="343"/>
      <c r="J13" s="343"/>
      <c r="K13" s="343"/>
      <c r="L13" s="343"/>
      <c r="M13" s="343"/>
      <c r="N13" s="343"/>
      <c r="O13" s="343"/>
      <c r="P13" s="343"/>
      <c r="Q13" s="343"/>
      <c r="R13" s="343"/>
      <c r="S13" s="343"/>
      <c r="T13" s="343"/>
      <c r="U13" s="343"/>
      <c r="V13" s="343"/>
      <c r="W13" s="343"/>
      <c r="X13" s="343"/>
    </row>
    <row r="14" spans="2:24" ht="16.149999999999999" customHeight="1">
      <c r="B14" s="345" t="s">
        <v>8713</v>
      </c>
      <c r="C14" s="343"/>
      <c r="D14" s="343"/>
      <c r="E14" s="343"/>
      <c r="F14" s="343"/>
      <c r="G14" s="343"/>
      <c r="H14" s="343"/>
      <c r="I14" s="343"/>
      <c r="J14" s="343"/>
      <c r="K14" s="343"/>
      <c r="L14" s="343"/>
      <c r="M14" s="343"/>
      <c r="N14" s="343"/>
      <c r="O14" s="343"/>
      <c r="P14" s="343"/>
      <c r="Q14" s="343"/>
      <c r="R14" s="343"/>
      <c r="S14" s="343"/>
      <c r="T14" s="343"/>
      <c r="U14" s="343"/>
      <c r="V14" s="343"/>
      <c r="W14" s="343"/>
      <c r="X14" s="343"/>
    </row>
    <row r="15" spans="2:24" ht="16.149999999999999" customHeight="1">
      <c r="B15" s="345"/>
      <c r="C15" s="352"/>
      <c r="D15" s="661" t="s">
        <v>8727</v>
      </c>
      <c r="E15" s="661"/>
      <c r="F15" s="661"/>
      <c r="G15" s="661"/>
      <c r="H15" s="661"/>
      <c r="I15" s="661"/>
      <c r="J15" s="661"/>
      <c r="K15" s="661"/>
      <c r="L15" s="661"/>
      <c r="M15" s="661"/>
      <c r="N15" s="661"/>
      <c r="O15" s="661"/>
      <c r="P15" s="343"/>
      <c r="Q15" s="343"/>
      <c r="R15" s="343"/>
      <c r="S15" s="343"/>
      <c r="T15" s="343"/>
      <c r="U15" s="343"/>
      <c r="V15" s="343"/>
      <c r="W15" s="343"/>
      <c r="X15" s="343"/>
    </row>
    <row r="16" spans="2:24" ht="16.149999999999999" customHeight="1">
      <c r="B16" s="345"/>
      <c r="C16" s="351"/>
      <c r="D16" s="661" t="s">
        <v>8733</v>
      </c>
      <c r="E16" s="661"/>
      <c r="F16" s="661"/>
      <c r="G16" s="661"/>
      <c r="H16" s="661"/>
      <c r="I16" s="661"/>
      <c r="J16" s="661"/>
      <c r="K16" s="661"/>
      <c r="L16" s="661"/>
      <c r="M16" s="661"/>
      <c r="N16" s="661"/>
      <c r="O16" s="661"/>
      <c r="P16" s="343"/>
      <c r="Q16" s="343"/>
      <c r="R16" s="343"/>
      <c r="S16" s="343"/>
      <c r="T16" s="343"/>
      <c r="U16" s="343"/>
      <c r="V16" s="343"/>
      <c r="W16" s="343"/>
      <c r="X16" s="343"/>
    </row>
    <row r="17" spans="2:24" ht="16.149999999999999" customHeight="1">
      <c r="B17" s="345"/>
      <c r="C17" s="353"/>
      <c r="D17" s="661" t="s">
        <v>8714</v>
      </c>
      <c r="E17" s="661"/>
      <c r="F17" s="661"/>
      <c r="G17" s="661"/>
      <c r="H17" s="661"/>
      <c r="I17" s="661"/>
      <c r="J17" s="661"/>
      <c r="K17" s="661"/>
      <c r="L17" s="661"/>
      <c r="M17" s="661"/>
      <c r="N17" s="661"/>
      <c r="O17" s="661"/>
      <c r="P17" s="343"/>
      <c r="Q17" s="343"/>
      <c r="R17" s="343"/>
      <c r="S17" s="343"/>
      <c r="T17" s="343"/>
      <c r="U17" s="343"/>
      <c r="V17" s="343"/>
      <c r="W17" s="343"/>
      <c r="X17" s="343"/>
    </row>
    <row r="18" spans="2:24" ht="16.149999999999999" customHeight="1">
      <c r="B18" s="345"/>
      <c r="C18" s="343"/>
      <c r="D18" s="664" t="s">
        <v>8726</v>
      </c>
      <c r="E18" s="664"/>
      <c r="F18" s="664"/>
      <c r="G18" s="664"/>
      <c r="H18" s="664"/>
      <c r="I18" s="664"/>
      <c r="J18" s="664"/>
      <c r="K18" s="664"/>
      <c r="L18" s="664"/>
      <c r="M18" s="664"/>
      <c r="N18" s="664"/>
      <c r="O18" s="343"/>
      <c r="P18" s="343"/>
      <c r="Q18" s="343"/>
      <c r="R18" s="343"/>
      <c r="S18" s="343"/>
      <c r="T18" s="343"/>
      <c r="U18" s="343"/>
      <c r="V18" s="343"/>
      <c r="W18" s="343"/>
      <c r="X18" s="343"/>
    </row>
    <row r="19" spans="2:24" ht="16.149999999999999" customHeight="1">
      <c r="B19" s="345"/>
      <c r="C19" s="343"/>
      <c r="D19" s="343"/>
      <c r="E19" s="343"/>
      <c r="F19" s="343"/>
      <c r="G19" s="343"/>
      <c r="H19" s="343"/>
      <c r="I19" s="343"/>
      <c r="J19" s="343"/>
      <c r="K19" s="343"/>
      <c r="L19" s="343"/>
      <c r="M19" s="343"/>
      <c r="N19" s="343"/>
      <c r="O19" s="343"/>
      <c r="P19" s="343"/>
      <c r="Q19" s="343"/>
      <c r="R19" s="343"/>
      <c r="S19" s="343"/>
      <c r="T19" s="343"/>
      <c r="U19" s="343"/>
      <c r="V19" s="343"/>
      <c r="W19" s="343"/>
      <c r="X19" s="343"/>
    </row>
    <row r="20" spans="2:24" ht="16.149999999999999" customHeight="1">
      <c r="B20" s="345" t="s">
        <v>8715</v>
      </c>
      <c r="C20" s="343"/>
      <c r="D20" s="343"/>
      <c r="E20" s="343"/>
      <c r="F20" s="343"/>
      <c r="G20" s="343"/>
      <c r="H20" s="343"/>
      <c r="I20" s="343"/>
      <c r="J20" s="343"/>
      <c r="K20" s="343"/>
      <c r="L20" s="343"/>
      <c r="M20" s="343"/>
      <c r="N20" s="343"/>
      <c r="O20" s="343"/>
      <c r="P20" s="343"/>
      <c r="Q20" s="343"/>
      <c r="R20" s="343"/>
      <c r="S20" s="343"/>
      <c r="T20" s="343"/>
      <c r="U20" s="343"/>
      <c r="V20" s="343"/>
      <c r="W20" s="343"/>
      <c r="X20" s="343"/>
    </row>
    <row r="21" spans="2:24" ht="16.149999999999999" customHeight="1">
      <c r="B21" s="345"/>
      <c r="C21" s="661" t="s">
        <v>8716</v>
      </c>
      <c r="D21" s="661"/>
      <c r="E21" s="661"/>
      <c r="F21" s="661"/>
      <c r="G21" s="661"/>
      <c r="H21" s="661"/>
      <c r="I21" s="661"/>
      <c r="J21" s="661"/>
      <c r="K21" s="661"/>
      <c r="L21" s="661"/>
      <c r="M21" s="661"/>
      <c r="N21" s="661"/>
      <c r="O21" s="661"/>
      <c r="P21" s="661"/>
      <c r="Q21" s="661"/>
      <c r="R21" s="661"/>
      <c r="S21" s="661"/>
      <c r="T21" s="661"/>
      <c r="U21" s="661"/>
      <c r="V21" s="661"/>
      <c r="W21" s="661"/>
      <c r="X21" s="343"/>
    </row>
    <row r="22" spans="2:24" ht="16.149999999999999" customHeight="1">
      <c r="B22" s="345"/>
      <c r="C22" s="662" t="s">
        <v>8720</v>
      </c>
      <c r="D22" s="662"/>
      <c r="E22" s="662"/>
      <c r="F22" s="662"/>
      <c r="G22" s="662"/>
      <c r="H22" s="662"/>
      <c r="I22" s="662"/>
      <c r="J22" s="662"/>
      <c r="K22" s="662"/>
      <c r="L22" s="662"/>
      <c r="M22" s="662"/>
      <c r="N22" s="662"/>
      <c r="O22" s="662"/>
      <c r="P22" s="662"/>
      <c r="Q22" s="662"/>
      <c r="R22" s="662"/>
      <c r="S22" s="662"/>
      <c r="T22" s="662"/>
      <c r="U22" s="662"/>
      <c r="V22" s="662"/>
      <c r="W22" s="662"/>
      <c r="X22" s="343"/>
    </row>
    <row r="23" spans="2:24" ht="16.149999999999999" customHeight="1">
      <c r="B23" s="345"/>
      <c r="C23" s="662" t="s">
        <v>8717</v>
      </c>
      <c r="D23" s="662"/>
      <c r="E23" s="662"/>
      <c r="F23" s="662"/>
      <c r="G23" s="662"/>
      <c r="H23" s="662"/>
      <c r="I23" s="662"/>
      <c r="J23" s="662"/>
      <c r="K23" s="662"/>
      <c r="L23" s="662"/>
      <c r="M23" s="662"/>
      <c r="N23" s="662"/>
      <c r="O23" s="662"/>
      <c r="P23" s="662"/>
      <c r="Q23" s="662"/>
      <c r="R23" s="662"/>
      <c r="S23" s="662"/>
      <c r="T23" s="662"/>
      <c r="U23" s="662"/>
      <c r="V23" s="662"/>
      <c r="W23" s="662"/>
      <c r="X23" s="343"/>
    </row>
    <row r="24" spans="2:24" ht="16.149999999999999" customHeight="1">
      <c r="B24" s="345"/>
      <c r="C24" s="661" t="s">
        <v>8728</v>
      </c>
      <c r="D24" s="661"/>
      <c r="E24" s="661"/>
      <c r="F24" s="661"/>
      <c r="G24" s="661"/>
      <c r="H24" s="661"/>
      <c r="I24" s="661"/>
      <c r="J24" s="661"/>
      <c r="K24" s="661"/>
      <c r="L24" s="661"/>
      <c r="M24" s="661"/>
      <c r="N24" s="661"/>
      <c r="O24" s="661"/>
      <c r="P24" s="661"/>
      <c r="Q24" s="661"/>
      <c r="R24" s="661"/>
      <c r="S24" s="661"/>
      <c r="T24" s="661"/>
      <c r="U24" s="661"/>
      <c r="V24" s="661"/>
      <c r="W24" s="661"/>
      <c r="X24" s="343"/>
    </row>
    <row r="25" spans="2:24" ht="16.149999999999999" customHeight="1">
      <c r="B25" s="345"/>
      <c r="C25" s="667" t="s">
        <v>8730</v>
      </c>
      <c r="D25" s="667"/>
      <c r="E25" s="667"/>
      <c r="F25" s="667"/>
      <c r="G25" s="667"/>
      <c r="H25" s="667"/>
      <c r="I25" s="667"/>
      <c r="J25" s="667"/>
      <c r="K25" s="667"/>
      <c r="L25" s="667"/>
      <c r="M25" s="667"/>
      <c r="N25" s="667"/>
      <c r="O25" s="667"/>
      <c r="P25" s="667"/>
      <c r="Q25" s="667"/>
      <c r="R25" s="667"/>
      <c r="S25" s="667"/>
      <c r="T25" s="667"/>
      <c r="U25" s="667"/>
      <c r="V25" s="667"/>
      <c r="W25" s="667"/>
      <c r="X25" s="343"/>
    </row>
    <row r="26" spans="2:24" ht="16.149999999999999" customHeight="1">
      <c r="B26" s="345"/>
      <c r="C26" s="343"/>
      <c r="D26" s="343"/>
      <c r="E26" s="343"/>
      <c r="F26" s="343"/>
      <c r="G26" s="343"/>
      <c r="H26" s="343"/>
      <c r="I26" s="343"/>
      <c r="J26" s="343"/>
      <c r="K26" s="343"/>
      <c r="L26" s="343"/>
      <c r="M26" s="343"/>
      <c r="N26" s="343"/>
      <c r="O26" s="343"/>
      <c r="P26" s="343"/>
      <c r="Q26" s="343"/>
      <c r="R26" s="343"/>
      <c r="S26" s="343"/>
      <c r="T26" s="343"/>
      <c r="U26" s="343"/>
      <c r="V26" s="343"/>
      <c r="W26" s="343"/>
      <c r="X26" s="343"/>
    </row>
    <row r="27" spans="2:24" ht="16.149999999999999" customHeight="1">
      <c r="B27" s="345" t="s">
        <v>8722</v>
      </c>
      <c r="C27" s="343"/>
      <c r="D27" s="343"/>
      <c r="E27" s="343"/>
      <c r="F27" s="343"/>
      <c r="G27" s="343"/>
      <c r="H27" s="343"/>
      <c r="I27" s="343"/>
      <c r="J27" s="343"/>
      <c r="K27" s="343"/>
      <c r="L27" s="343"/>
      <c r="M27" s="343"/>
      <c r="N27" s="343"/>
      <c r="O27" s="343"/>
      <c r="P27" s="343"/>
      <c r="Q27" s="343"/>
      <c r="R27" s="343"/>
      <c r="S27" s="343"/>
      <c r="T27" s="343"/>
      <c r="U27" s="343"/>
      <c r="V27" s="343"/>
      <c r="W27" s="343"/>
      <c r="X27" s="343"/>
    </row>
    <row r="28" spans="2:24" ht="16.149999999999999" customHeight="1">
      <c r="B28" s="345"/>
      <c r="C28" s="661" t="s">
        <v>8723</v>
      </c>
      <c r="D28" s="661"/>
      <c r="E28" s="661"/>
      <c r="F28" s="661"/>
      <c r="G28" s="661"/>
      <c r="H28" s="661"/>
      <c r="I28" s="661"/>
      <c r="J28" s="661"/>
      <c r="K28" s="661"/>
      <c r="L28" s="661"/>
      <c r="M28" s="661"/>
      <c r="N28" s="661"/>
      <c r="O28" s="661"/>
      <c r="P28" s="661"/>
      <c r="Q28" s="661"/>
      <c r="R28" s="661"/>
      <c r="S28" s="661"/>
      <c r="T28" s="661"/>
      <c r="U28" s="661"/>
      <c r="V28" s="661"/>
      <c r="W28" s="661"/>
      <c r="X28" s="343"/>
    </row>
    <row r="29" spans="2:24" ht="16.149999999999999" customHeight="1">
      <c r="B29" s="345"/>
      <c r="C29" s="667" t="s">
        <v>8734</v>
      </c>
      <c r="D29" s="667"/>
      <c r="E29" s="667"/>
      <c r="F29" s="667"/>
      <c r="G29" s="667"/>
      <c r="H29" s="667"/>
      <c r="I29" s="667"/>
      <c r="J29" s="667"/>
      <c r="K29" s="667"/>
      <c r="L29" s="667"/>
      <c r="M29" s="667"/>
      <c r="N29" s="667"/>
      <c r="O29" s="667"/>
      <c r="P29" s="667"/>
      <c r="Q29" s="667"/>
      <c r="R29" s="667"/>
      <c r="S29" s="667"/>
      <c r="T29" s="667"/>
      <c r="U29" s="667"/>
      <c r="V29" s="667"/>
      <c r="W29" s="667"/>
      <c r="X29" s="343"/>
    </row>
    <row r="30" spans="2:24" ht="16.149999999999999" customHeight="1">
      <c r="B30" s="345"/>
      <c r="C30" s="343"/>
      <c r="D30" s="343"/>
      <c r="E30" s="343"/>
      <c r="F30" s="343"/>
      <c r="G30" s="343"/>
      <c r="H30" s="343"/>
      <c r="I30" s="343"/>
      <c r="J30" s="343"/>
      <c r="K30" s="343"/>
      <c r="L30" s="343"/>
      <c r="M30" s="343"/>
      <c r="N30" s="343"/>
      <c r="O30" s="343"/>
      <c r="P30" s="343"/>
      <c r="Q30" s="343"/>
      <c r="R30" s="343"/>
      <c r="S30" s="343"/>
      <c r="T30" s="343"/>
      <c r="U30" s="343"/>
      <c r="V30" s="343"/>
      <c r="W30" s="343"/>
      <c r="X30" s="343"/>
    </row>
    <row r="31" spans="2:24" ht="16.149999999999999" customHeight="1">
      <c r="B31" s="661" t="s">
        <v>8718</v>
      </c>
      <c r="C31" s="661"/>
      <c r="D31" s="661"/>
      <c r="E31" s="661"/>
      <c r="F31" s="344"/>
      <c r="G31" s="344"/>
      <c r="H31" s="344"/>
      <c r="I31" s="344"/>
      <c r="J31" s="344"/>
      <c r="K31" s="344"/>
      <c r="L31" s="344"/>
      <c r="M31" s="344"/>
      <c r="N31" s="344"/>
      <c r="O31" s="344"/>
      <c r="P31" s="344"/>
      <c r="Q31" s="344"/>
      <c r="R31" s="344"/>
      <c r="S31" s="344"/>
      <c r="T31" s="344"/>
      <c r="U31" s="344"/>
      <c r="V31" s="344"/>
      <c r="W31" s="344"/>
      <c r="X31" s="344"/>
    </row>
    <row r="32" spans="2:24" ht="16.149999999999999" customHeight="1">
      <c r="B32" s="345" t="s">
        <v>8735</v>
      </c>
      <c r="C32" s="344"/>
      <c r="D32" s="344"/>
      <c r="E32" s="344"/>
      <c r="F32" s="344"/>
      <c r="G32" s="344"/>
      <c r="H32" s="344"/>
      <c r="I32" s="344"/>
      <c r="J32" s="344"/>
      <c r="K32" s="344"/>
      <c r="L32" s="344"/>
      <c r="M32" s="344"/>
      <c r="N32" s="344"/>
      <c r="O32" s="344"/>
      <c r="P32" s="344"/>
      <c r="Q32" s="344"/>
      <c r="R32" s="344"/>
      <c r="S32" s="344"/>
      <c r="T32" s="344"/>
      <c r="U32" s="344"/>
      <c r="V32" s="344"/>
      <c r="W32" s="344"/>
      <c r="X32" s="344"/>
    </row>
    <row r="33" spans="2:24" ht="16.149999999999999" customHeight="1">
      <c r="B33" s="344"/>
      <c r="C33" s="661" t="s">
        <v>8725</v>
      </c>
      <c r="D33" s="661"/>
      <c r="E33" s="661"/>
      <c r="F33" s="661"/>
      <c r="G33" s="661"/>
      <c r="H33" s="661"/>
      <c r="I33" s="661"/>
      <c r="J33" s="661"/>
      <c r="K33" s="661"/>
      <c r="L33" s="661"/>
      <c r="M33" s="661"/>
      <c r="N33" s="343"/>
      <c r="O33" s="343"/>
      <c r="P33" s="343"/>
      <c r="Q33" s="343"/>
      <c r="R33" s="343"/>
      <c r="S33" s="343"/>
      <c r="T33" s="343"/>
      <c r="U33" s="343"/>
      <c r="V33" s="343"/>
      <c r="W33" s="344"/>
      <c r="X33" s="344"/>
    </row>
    <row r="34" spans="2:24" ht="16.149999999999999" customHeight="1">
      <c r="B34" s="344"/>
      <c r="C34" s="661"/>
      <c r="D34" s="661"/>
      <c r="E34" s="661"/>
      <c r="F34" s="661"/>
      <c r="G34" s="661"/>
      <c r="H34" s="661"/>
      <c r="I34" s="661"/>
      <c r="J34" s="661"/>
      <c r="K34" s="661"/>
      <c r="L34" s="661"/>
      <c r="M34" s="661"/>
      <c r="N34" s="343"/>
      <c r="O34" s="343"/>
      <c r="P34" s="343"/>
      <c r="Q34" s="343"/>
      <c r="R34" s="343"/>
      <c r="S34" s="343"/>
      <c r="T34" s="343"/>
      <c r="U34" s="343"/>
      <c r="V34" s="343"/>
      <c r="W34" s="344"/>
      <c r="X34" s="344"/>
    </row>
    <row r="35" spans="2:24" ht="16.149999999999999" customHeight="1">
      <c r="B35" s="344"/>
      <c r="C35" s="661" t="s">
        <v>8707</v>
      </c>
      <c r="D35" s="661"/>
      <c r="E35" s="661"/>
      <c r="F35" s="661"/>
      <c r="G35" s="661"/>
      <c r="H35" s="661"/>
      <c r="I35" s="661"/>
      <c r="J35" s="661"/>
      <c r="K35" s="661"/>
      <c r="L35" s="661"/>
      <c r="M35" s="661"/>
      <c r="N35" s="343"/>
      <c r="O35" s="343"/>
      <c r="P35" s="343"/>
      <c r="Q35" s="343"/>
      <c r="R35" s="343"/>
      <c r="S35" s="343"/>
      <c r="T35" s="343"/>
      <c r="U35" s="343"/>
      <c r="V35" s="343"/>
      <c r="W35" s="344"/>
      <c r="X35" s="344"/>
    </row>
    <row r="36" spans="2:24" ht="16.149999999999999" customHeight="1">
      <c r="B36" s="344"/>
      <c r="C36" s="661"/>
      <c r="D36" s="661"/>
      <c r="E36" s="661"/>
      <c r="F36" s="661"/>
      <c r="G36" s="661"/>
      <c r="H36" s="661"/>
      <c r="I36" s="661"/>
      <c r="J36" s="661"/>
      <c r="K36" s="661"/>
      <c r="L36" s="661"/>
      <c r="M36" s="661"/>
      <c r="N36" s="343"/>
      <c r="O36" s="343"/>
      <c r="P36" s="343"/>
      <c r="Q36" s="343"/>
      <c r="R36" s="343"/>
      <c r="S36" s="343"/>
      <c r="T36" s="343"/>
      <c r="U36" s="343"/>
      <c r="V36" s="343"/>
      <c r="W36" s="344"/>
      <c r="X36" s="344"/>
    </row>
    <row r="37" spans="2:24" ht="16.149999999999999" customHeight="1">
      <c r="B37" s="344"/>
      <c r="C37" s="661"/>
      <c r="D37" s="661"/>
      <c r="E37" s="661"/>
      <c r="F37" s="661"/>
      <c r="G37" s="661"/>
      <c r="H37" s="661"/>
      <c r="I37" s="661"/>
      <c r="J37" s="661"/>
      <c r="K37" s="661"/>
      <c r="L37" s="661"/>
      <c r="M37" s="661"/>
      <c r="N37" s="343"/>
      <c r="O37" s="343"/>
      <c r="P37" s="343"/>
      <c r="Q37" s="343"/>
      <c r="R37" s="343"/>
      <c r="S37" s="343"/>
      <c r="T37" s="343"/>
      <c r="U37" s="343"/>
      <c r="V37" s="343"/>
      <c r="W37" s="344"/>
      <c r="X37" s="344"/>
    </row>
    <row r="38" spans="2:24" ht="16.149999999999999" customHeight="1">
      <c r="B38" s="344"/>
      <c r="C38" s="661"/>
      <c r="D38" s="661"/>
      <c r="E38" s="661"/>
      <c r="F38" s="661"/>
      <c r="G38" s="661"/>
      <c r="H38" s="661"/>
      <c r="I38" s="661"/>
      <c r="J38" s="661"/>
      <c r="K38" s="661"/>
      <c r="L38" s="661"/>
      <c r="M38" s="661"/>
      <c r="N38" s="343"/>
      <c r="O38" s="343"/>
      <c r="P38" s="343"/>
      <c r="Q38" s="343"/>
      <c r="R38" s="343"/>
      <c r="S38" s="343"/>
      <c r="T38" s="343"/>
      <c r="U38" s="343"/>
      <c r="V38" s="343"/>
      <c r="W38" s="344"/>
      <c r="X38" s="344"/>
    </row>
    <row r="39" spans="2:24" ht="16.149999999999999" customHeight="1">
      <c r="B39" s="344"/>
      <c r="C39" s="346" t="s">
        <v>8708</v>
      </c>
      <c r="D39" s="343"/>
      <c r="E39" s="343"/>
      <c r="F39" s="343"/>
      <c r="G39" s="343"/>
      <c r="H39" s="343"/>
      <c r="I39" s="343"/>
      <c r="J39" s="343"/>
      <c r="K39" s="343"/>
      <c r="L39" s="343"/>
      <c r="M39" s="343"/>
      <c r="N39" s="343"/>
      <c r="O39" s="343"/>
      <c r="P39" s="343"/>
      <c r="Q39" s="343"/>
      <c r="R39" s="343"/>
      <c r="S39" s="343"/>
      <c r="T39" s="343"/>
      <c r="U39" s="343"/>
      <c r="V39" s="343"/>
      <c r="W39" s="344"/>
      <c r="X39" s="344"/>
    </row>
    <row r="40" spans="2:24" ht="16.149999999999999" customHeight="1">
      <c r="B40" s="344"/>
      <c r="C40" s="347" t="s">
        <v>8736</v>
      </c>
      <c r="D40" s="668" t="s">
        <v>8737</v>
      </c>
      <c r="E40" s="668"/>
      <c r="F40" s="668"/>
      <c r="G40" s="668"/>
      <c r="H40" s="668"/>
      <c r="I40" s="668"/>
      <c r="J40" s="668"/>
      <c r="K40" s="668"/>
      <c r="L40" s="668"/>
      <c r="M40" s="668"/>
      <c r="N40" s="668"/>
      <c r="O40" s="668"/>
      <c r="P40" s="668"/>
      <c r="Q40" s="668"/>
      <c r="R40" s="668"/>
      <c r="S40" s="668"/>
      <c r="T40" s="668"/>
      <c r="U40" s="668"/>
      <c r="V40" s="668"/>
      <c r="W40" s="668"/>
      <c r="X40" s="668"/>
    </row>
    <row r="41" spans="2:24" ht="16.149999999999999" customHeight="1">
      <c r="B41" s="344"/>
      <c r="C41" s="344"/>
      <c r="D41" s="668"/>
      <c r="E41" s="668"/>
      <c r="F41" s="668"/>
      <c r="G41" s="668"/>
      <c r="H41" s="668"/>
      <c r="I41" s="668"/>
      <c r="J41" s="668"/>
      <c r="K41" s="668"/>
      <c r="L41" s="668"/>
      <c r="M41" s="668"/>
      <c r="N41" s="668"/>
      <c r="O41" s="668"/>
      <c r="P41" s="668"/>
      <c r="Q41" s="668"/>
      <c r="R41" s="668"/>
      <c r="S41" s="668"/>
      <c r="T41" s="668"/>
      <c r="U41" s="668"/>
      <c r="V41" s="668"/>
      <c r="W41" s="668"/>
      <c r="X41" s="668"/>
    </row>
    <row r="42" spans="2:24" ht="16.149999999999999" customHeight="1">
      <c r="B42" s="344"/>
      <c r="C42" s="343"/>
      <c r="D42" s="343"/>
      <c r="E42" s="343"/>
      <c r="F42" s="343"/>
      <c r="G42" s="343"/>
      <c r="H42" s="343"/>
      <c r="I42" s="343"/>
      <c r="J42" s="343"/>
      <c r="K42" s="343"/>
      <c r="L42" s="343"/>
      <c r="M42" s="343"/>
      <c r="N42" s="343"/>
      <c r="O42" s="343"/>
      <c r="P42" s="343"/>
      <c r="Q42" s="343"/>
      <c r="R42" s="343"/>
      <c r="S42" s="343"/>
      <c r="T42" s="343"/>
      <c r="U42" s="343"/>
      <c r="V42" s="343"/>
      <c r="W42" s="343"/>
      <c r="X42" s="343"/>
    </row>
    <row r="43" spans="2:24" ht="16.149999999999999" customHeight="1">
      <c r="B43" s="345" t="s">
        <v>8721</v>
      </c>
      <c r="C43" s="344"/>
      <c r="D43" s="344"/>
      <c r="E43" s="344"/>
      <c r="F43" s="344"/>
      <c r="G43" s="344"/>
      <c r="H43" s="344"/>
      <c r="I43" s="344"/>
      <c r="J43" s="344"/>
      <c r="K43" s="344"/>
      <c r="L43" s="344"/>
      <c r="M43" s="344"/>
      <c r="N43" s="344"/>
      <c r="O43" s="344"/>
      <c r="P43" s="344"/>
      <c r="Q43" s="344"/>
      <c r="R43" s="344"/>
      <c r="S43" s="344"/>
      <c r="T43" s="344"/>
      <c r="U43" s="344"/>
      <c r="V43" s="344"/>
      <c r="W43" s="344"/>
      <c r="X43" s="344"/>
    </row>
    <row r="44" spans="2:24" ht="16.149999999999999" customHeight="1">
      <c r="B44" s="344"/>
      <c r="C44" s="346" t="s">
        <v>8719</v>
      </c>
      <c r="D44" s="344"/>
      <c r="E44" s="344"/>
      <c r="F44" s="344"/>
      <c r="G44" s="344"/>
      <c r="H44" s="344"/>
      <c r="I44" s="344"/>
      <c r="J44" s="344"/>
      <c r="K44" s="344"/>
      <c r="L44" s="344"/>
      <c r="M44" s="344"/>
      <c r="N44" s="344"/>
      <c r="O44" s="344"/>
      <c r="P44" s="344"/>
      <c r="Q44" s="344"/>
      <c r="R44" s="344"/>
      <c r="S44" s="344"/>
      <c r="T44" s="344"/>
      <c r="U44" s="344"/>
      <c r="V44" s="344"/>
      <c r="W44" s="344"/>
      <c r="X44" s="344"/>
    </row>
    <row r="45" spans="2:24" ht="16.149999999999999" customHeight="1">
      <c r="B45" s="344"/>
      <c r="C45" s="661" t="s">
        <v>8709</v>
      </c>
      <c r="D45" s="661"/>
      <c r="E45" s="661"/>
      <c r="F45" s="661"/>
      <c r="G45" s="661"/>
      <c r="H45" s="661"/>
      <c r="I45" s="661"/>
      <c r="J45" s="661"/>
      <c r="K45" s="344"/>
      <c r="L45" s="344"/>
      <c r="M45" s="344"/>
      <c r="N45" s="344"/>
      <c r="O45" s="344"/>
      <c r="P45" s="344"/>
      <c r="Q45" s="344"/>
      <c r="R45" s="344"/>
      <c r="S45" s="344"/>
      <c r="T45" s="344"/>
      <c r="U45" s="344"/>
      <c r="V45" s="344"/>
      <c r="W45" s="344"/>
      <c r="X45" s="344"/>
    </row>
    <row r="46" spans="2:24" ht="16.149999999999999" customHeight="1">
      <c r="B46" s="344"/>
      <c r="C46" s="661"/>
      <c r="D46" s="661"/>
      <c r="E46" s="661"/>
      <c r="F46" s="661"/>
      <c r="G46" s="661"/>
      <c r="H46" s="661"/>
      <c r="I46" s="661"/>
      <c r="J46" s="661"/>
      <c r="K46" s="344"/>
      <c r="L46" s="344"/>
      <c r="M46" s="344"/>
      <c r="N46" s="344"/>
      <c r="O46" s="344"/>
      <c r="P46" s="344"/>
      <c r="Q46" s="344"/>
      <c r="R46" s="344"/>
      <c r="S46" s="344"/>
      <c r="T46" s="344"/>
      <c r="U46" s="344"/>
      <c r="V46" s="344"/>
      <c r="W46" s="344"/>
      <c r="X46" s="344"/>
    </row>
    <row r="47" spans="2:24" ht="16.149999999999999" customHeight="1">
      <c r="B47" s="344"/>
      <c r="C47" s="661"/>
      <c r="D47" s="661"/>
      <c r="E47" s="661"/>
      <c r="F47" s="661"/>
      <c r="G47" s="661"/>
      <c r="H47" s="661"/>
      <c r="I47" s="661"/>
      <c r="J47" s="661"/>
      <c r="K47" s="344"/>
      <c r="L47" s="344"/>
      <c r="M47" s="344"/>
      <c r="N47" s="344"/>
      <c r="O47" s="344"/>
      <c r="P47" s="344"/>
      <c r="Q47" s="344"/>
      <c r="R47" s="344"/>
      <c r="S47" s="344"/>
      <c r="T47" s="344"/>
      <c r="U47" s="344"/>
      <c r="V47" s="344"/>
      <c r="W47" s="344"/>
      <c r="X47" s="344"/>
    </row>
    <row r="48" spans="2:24" ht="16.149999999999999" customHeight="1">
      <c r="B48" s="344"/>
      <c r="C48" s="661"/>
      <c r="D48" s="661"/>
      <c r="E48" s="661"/>
      <c r="F48" s="661"/>
      <c r="G48" s="661"/>
      <c r="H48" s="661"/>
      <c r="I48" s="661"/>
      <c r="J48" s="661"/>
      <c r="K48" s="344"/>
      <c r="L48" s="344"/>
      <c r="M48" s="344"/>
      <c r="N48" s="344"/>
      <c r="O48" s="344"/>
      <c r="P48" s="344"/>
      <c r="Q48" s="344"/>
      <c r="R48" s="344"/>
      <c r="S48" s="344"/>
      <c r="T48" s="344"/>
      <c r="U48" s="344"/>
      <c r="V48" s="344"/>
      <c r="W48" s="344"/>
      <c r="X48" s="344"/>
    </row>
    <row r="49" spans="2:26" ht="16.149999999999999" customHeight="1">
      <c r="B49" s="344"/>
      <c r="C49" s="343"/>
      <c r="D49" s="343"/>
      <c r="E49" s="343"/>
      <c r="F49" s="343"/>
      <c r="G49" s="343"/>
      <c r="H49" s="343"/>
      <c r="I49" s="343"/>
      <c r="J49" s="343"/>
      <c r="K49" s="343"/>
      <c r="L49" s="343"/>
      <c r="M49" s="343"/>
      <c r="N49" s="343"/>
      <c r="O49" s="343"/>
      <c r="P49" s="343"/>
      <c r="Q49" s="343"/>
      <c r="R49" s="343"/>
      <c r="S49" s="343"/>
      <c r="T49" s="343"/>
      <c r="U49" s="343"/>
      <c r="V49" s="343"/>
      <c r="W49" s="343"/>
      <c r="X49" s="343"/>
    </row>
    <row r="50" spans="2:26" ht="16.149999999999999" customHeight="1">
      <c r="B50" s="345" t="s">
        <v>8731</v>
      </c>
      <c r="C50" s="344"/>
      <c r="D50" s="344"/>
      <c r="E50" s="344"/>
      <c r="F50" s="344"/>
      <c r="G50" s="344"/>
      <c r="H50" s="344"/>
      <c r="I50" s="344"/>
      <c r="J50" s="344"/>
      <c r="K50" s="344"/>
      <c r="L50" s="344"/>
      <c r="M50" s="344"/>
      <c r="N50" s="344"/>
      <c r="O50" s="344"/>
      <c r="P50" s="344"/>
      <c r="Q50" s="344"/>
      <c r="R50" s="344"/>
      <c r="S50" s="344"/>
      <c r="T50" s="344"/>
      <c r="U50" s="344"/>
      <c r="V50" s="344"/>
      <c r="W50" s="344"/>
      <c r="X50" s="344"/>
    </row>
    <row r="51" spans="2:26" ht="16.149999999999999" customHeight="1">
      <c r="B51" s="344"/>
      <c r="C51" s="344"/>
      <c r="D51" s="344"/>
      <c r="E51" s="344"/>
      <c r="F51" s="344"/>
      <c r="G51" s="344"/>
      <c r="H51" s="344"/>
      <c r="I51" s="344"/>
      <c r="J51" s="344"/>
      <c r="K51" s="344"/>
      <c r="L51" s="344"/>
      <c r="M51" s="344"/>
      <c r="N51" s="344"/>
      <c r="O51" s="344"/>
      <c r="P51" s="344"/>
      <c r="Q51" s="344"/>
      <c r="R51" s="344"/>
      <c r="S51" s="344"/>
      <c r="T51" s="344"/>
      <c r="U51" s="344"/>
      <c r="V51" s="344"/>
      <c r="W51" s="344"/>
      <c r="X51" s="344"/>
    </row>
    <row r="52" spans="2:26" ht="16.149999999999999" customHeight="1">
      <c r="B52" s="344"/>
      <c r="C52" s="344"/>
      <c r="D52" s="344"/>
      <c r="E52" s="344"/>
      <c r="F52" s="344"/>
      <c r="G52" s="344"/>
      <c r="H52" s="344"/>
      <c r="I52" s="344"/>
      <c r="J52" s="344"/>
      <c r="K52" s="344"/>
      <c r="L52" s="344"/>
      <c r="M52" s="344"/>
      <c r="N52" s="344"/>
      <c r="O52" s="344"/>
      <c r="P52" s="344"/>
      <c r="Q52" s="344"/>
      <c r="R52" s="344"/>
      <c r="S52" s="344"/>
      <c r="T52" s="344"/>
      <c r="U52" s="344"/>
      <c r="V52" s="344"/>
      <c r="W52" s="344"/>
      <c r="X52" s="344"/>
    </row>
    <row r="53" spans="2:26" ht="16.149999999999999" customHeight="1">
      <c r="B53" s="344"/>
      <c r="C53" s="346" t="s">
        <v>8710</v>
      </c>
      <c r="D53" s="344"/>
      <c r="E53" s="344"/>
      <c r="F53" s="344"/>
      <c r="G53" s="344"/>
      <c r="H53" s="344"/>
      <c r="I53" s="344"/>
      <c r="J53" s="344"/>
      <c r="K53" s="344"/>
      <c r="L53" s="344"/>
      <c r="M53" s="344"/>
      <c r="N53" s="344"/>
      <c r="O53" s="344"/>
      <c r="P53" s="344"/>
      <c r="Q53" s="344"/>
      <c r="R53" s="344"/>
      <c r="S53" s="344"/>
      <c r="T53" s="344"/>
      <c r="U53" s="344"/>
      <c r="V53" s="344"/>
      <c r="W53" s="344"/>
      <c r="X53" s="344"/>
    </row>
    <row r="54" spans="2:26" ht="16.149999999999999" customHeight="1">
      <c r="B54" s="344"/>
      <c r="C54" s="667" t="s">
        <v>8738</v>
      </c>
      <c r="D54" s="667"/>
      <c r="E54" s="667"/>
      <c r="F54" s="667"/>
      <c r="G54" s="667"/>
      <c r="H54" s="667"/>
      <c r="I54" s="667"/>
      <c r="J54" s="667"/>
      <c r="K54" s="667"/>
      <c r="L54" s="667"/>
      <c r="M54" s="667"/>
      <c r="N54" s="667"/>
      <c r="O54" s="667"/>
      <c r="P54" s="667"/>
      <c r="Q54" s="667"/>
      <c r="R54" s="667"/>
      <c r="S54" s="667"/>
      <c r="T54" s="667"/>
      <c r="U54" s="667"/>
      <c r="V54" s="667"/>
      <c r="W54" s="667"/>
      <c r="X54" s="361"/>
    </row>
    <row r="55" spans="2:26" ht="16.149999999999999" customHeight="1">
      <c r="B55" s="344"/>
      <c r="C55" s="667"/>
      <c r="D55" s="667"/>
      <c r="E55" s="667"/>
      <c r="F55" s="667"/>
      <c r="G55" s="667"/>
      <c r="H55" s="667"/>
      <c r="I55" s="667"/>
      <c r="J55" s="667"/>
      <c r="K55" s="667"/>
      <c r="L55" s="667"/>
      <c r="M55" s="667"/>
      <c r="N55" s="667"/>
      <c r="O55" s="667"/>
      <c r="P55" s="667"/>
      <c r="Q55" s="667"/>
      <c r="R55" s="667"/>
      <c r="S55" s="667"/>
      <c r="T55" s="667"/>
      <c r="U55" s="667"/>
      <c r="V55" s="667"/>
      <c r="W55" s="667"/>
      <c r="X55" s="361"/>
    </row>
    <row r="56" spans="2:26" ht="16.149999999999999" customHeight="1">
      <c r="B56" s="344"/>
      <c r="C56" s="668" t="s">
        <v>8739</v>
      </c>
      <c r="D56" s="668"/>
      <c r="E56" s="668"/>
      <c r="F56" s="668"/>
      <c r="G56" s="668"/>
      <c r="H56" s="668"/>
      <c r="I56" s="668"/>
      <c r="J56" s="668"/>
      <c r="K56" s="668"/>
      <c r="L56" s="668"/>
      <c r="M56" s="668"/>
      <c r="N56" s="668"/>
      <c r="O56" s="668"/>
      <c r="P56" s="668"/>
      <c r="Q56" s="668"/>
      <c r="R56" s="668"/>
      <c r="S56" s="668"/>
      <c r="T56" s="668"/>
      <c r="U56" s="668"/>
      <c r="V56" s="668"/>
      <c r="W56" s="668"/>
      <c r="X56" s="361"/>
    </row>
    <row r="57" spans="2:26" ht="16.149999999999999" customHeight="1">
      <c r="B57" s="344"/>
      <c r="C57" s="343"/>
      <c r="D57" s="665" t="s">
        <v>8711</v>
      </c>
      <c r="E57" s="665"/>
      <c r="F57" s="665"/>
      <c r="G57" s="666" t="s">
        <v>9342</v>
      </c>
      <c r="H57" s="666"/>
      <c r="I57" s="666"/>
      <c r="J57" s="666"/>
      <c r="K57" s="666"/>
      <c r="L57" s="666"/>
      <c r="M57" s="666"/>
      <c r="N57" s="666"/>
      <c r="O57" s="666"/>
      <c r="P57" s="666"/>
      <c r="Q57" s="343"/>
      <c r="R57" s="343"/>
      <c r="S57" s="343"/>
      <c r="T57" s="343"/>
      <c r="U57" s="343"/>
      <c r="V57" s="343"/>
      <c r="W57" s="343"/>
      <c r="X57" s="343"/>
    </row>
    <row r="58" spans="2:26" ht="16.149999999999999" customHeight="1">
      <c r="B58" s="344"/>
      <c r="C58" s="346"/>
      <c r="D58" s="343"/>
      <c r="E58" s="343"/>
      <c r="F58" s="343"/>
      <c r="G58" s="343"/>
      <c r="H58" s="343"/>
      <c r="I58" s="343"/>
      <c r="J58" s="343"/>
      <c r="K58" s="343"/>
      <c r="L58" s="343"/>
      <c r="M58" s="343"/>
      <c r="N58" s="343"/>
      <c r="O58" s="343"/>
      <c r="P58" s="348"/>
      <c r="Q58" s="343"/>
      <c r="R58" s="343"/>
      <c r="S58" s="343"/>
      <c r="T58" s="343"/>
      <c r="U58" s="343"/>
      <c r="V58" s="343"/>
      <c r="W58" s="343"/>
      <c r="X58" s="343"/>
    </row>
    <row r="59" spans="2:26" s="338" customFormat="1" ht="16.149999999999999" customHeight="1">
      <c r="B59" s="345" t="s">
        <v>8724</v>
      </c>
      <c r="C59" s="349"/>
      <c r="D59" s="349"/>
      <c r="E59" s="349"/>
      <c r="F59" s="349"/>
      <c r="G59" s="349"/>
      <c r="H59" s="349"/>
      <c r="I59" s="349"/>
      <c r="J59" s="349"/>
      <c r="K59" s="349"/>
      <c r="L59" s="349"/>
      <c r="M59" s="349"/>
      <c r="N59" s="349"/>
      <c r="O59" s="349"/>
      <c r="P59" s="349"/>
      <c r="Q59" s="349"/>
      <c r="R59" s="349"/>
      <c r="S59" s="349"/>
      <c r="T59" s="349"/>
      <c r="U59" s="349"/>
      <c r="V59" s="349"/>
      <c r="W59" s="349"/>
      <c r="X59" s="349"/>
      <c r="Z59" s="55"/>
    </row>
    <row r="60" spans="2:26" s="338" customFormat="1" ht="16.149999999999999" customHeight="1">
      <c r="B60" s="350"/>
      <c r="Z60" s="55"/>
    </row>
    <row r="61" spans="2:26" s="338" customFormat="1" ht="34.5" customHeight="1">
      <c r="B61" s="349"/>
      <c r="Z61" s="55"/>
    </row>
    <row r="62" spans="2:26" s="338" customFormat="1" ht="12" customHeight="1">
      <c r="B62" s="349"/>
      <c r="C62" s="663" t="s">
        <v>8740</v>
      </c>
      <c r="D62" s="663"/>
      <c r="E62" s="663"/>
      <c r="F62" s="663"/>
      <c r="G62" s="663"/>
      <c r="H62" s="663"/>
      <c r="I62" s="663"/>
      <c r="J62" s="663"/>
      <c r="K62" s="663"/>
      <c r="L62" s="663"/>
      <c r="M62" s="663"/>
      <c r="N62" s="663"/>
      <c r="O62" s="663"/>
      <c r="P62" s="663"/>
      <c r="Q62" s="663"/>
      <c r="R62" s="663"/>
      <c r="S62" s="663"/>
      <c r="T62" s="663"/>
      <c r="U62" s="663"/>
      <c r="V62" s="663"/>
      <c r="W62" s="663"/>
      <c r="X62" s="354"/>
      <c r="Z62" s="55"/>
    </row>
    <row r="63" spans="2:26" s="338" customFormat="1">
      <c r="C63" s="663"/>
      <c r="D63" s="663"/>
      <c r="E63" s="663"/>
      <c r="F63" s="663"/>
      <c r="G63" s="663"/>
      <c r="H63" s="663"/>
      <c r="I63" s="663"/>
      <c r="J63" s="663"/>
      <c r="K63" s="663"/>
      <c r="L63" s="663"/>
      <c r="M63" s="663"/>
      <c r="N63" s="663"/>
      <c r="O63" s="663"/>
      <c r="P63" s="663"/>
      <c r="Q63" s="663"/>
      <c r="R63" s="663"/>
      <c r="S63" s="663"/>
      <c r="T63" s="663"/>
      <c r="U63" s="663"/>
      <c r="V63" s="663"/>
      <c r="W63" s="663"/>
      <c r="X63" s="354"/>
      <c r="Z63" s="55"/>
    </row>
    <row r="64" spans="2:26" s="338" customFormat="1" ht="13.5" customHeight="1">
      <c r="C64" s="663"/>
      <c r="D64" s="663"/>
      <c r="E64" s="663"/>
      <c r="F64" s="663"/>
      <c r="G64" s="663"/>
      <c r="H64" s="663"/>
      <c r="I64" s="663"/>
      <c r="J64" s="663"/>
      <c r="K64" s="663"/>
      <c r="L64" s="663"/>
      <c r="M64" s="663"/>
      <c r="N64" s="663"/>
      <c r="O64" s="663"/>
      <c r="P64" s="663"/>
      <c r="Q64" s="663"/>
      <c r="R64" s="663"/>
      <c r="S64" s="663"/>
      <c r="T64" s="663"/>
      <c r="U64" s="663"/>
      <c r="V64" s="663"/>
      <c r="W64" s="663"/>
      <c r="X64" s="354"/>
      <c r="Z64" s="55"/>
    </row>
    <row r="65" spans="3:26" s="338" customFormat="1" ht="13.5" customHeight="1">
      <c r="C65" s="663"/>
      <c r="D65" s="663"/>
      <c r="E65" s="663"/>
      <c r="F65" s="663"/>
      <c r="G65" s="663"/>
      <c r="H65" s="663"/>
      <c r="I65" s="663"/>
      <c r="J65" s="663"/>
      <c r="K65" s="663"/>
      <c r="L65" s="663"/>
      <c r="M65" s="663"/>
      <c r="N65" s="663"/>
      <c r="O65" s="663"/>
      <c r="P65" s="663"/>
      <c r="Q65" s="663"/>
      <c r="R65" s="663"/>
      <c r="S65" s="663"/>
      <c r="T65" s="663"/>
      <c r="U65" s="663"/>
      <c r="V65" s="663"/>
      <c r="W65" s="663"/>
      <c r="X65" s="354"/>
      <c r="Z65" s="55"/>
    </row>
    <row r="66" spans="3:26" s="338" customFormat="1" ht="13.5" hidden="1" customHeight="1">
      <c r="C66" s="354"/>
      <c r="D66" s="354"/>
      <c r="E66" s="354"/>
      <c r="F66" s="354"/>
      <c r="G66" s="354"/>
      <c r="H66" s="354"/>
      <c r="I66" s="354"/>
      <c r="J66" s="354"/>
      <c r="K66" s="354"/>
      <c r="L66" s="354"/>
      <c r="M66" s="354"/>
      <c r="N66" s="354"/>
      <c r="O66" s="354"/>
      <c r="P66" s="354"/>
      <c r="Q66" s="354"/>
      <c r="R66" s="354"/>
      <c r="S66" s="354"/>
      <c r="T66" s="354"/>
      <c r="U66" s="354"/>
      <c r="V66" s="354"/>
      <c r="W66" s="354"/>
      <c r="X66" s="354"/>
      <c r="Z66" s="55"/>
    </row>
    <row r="67" spans="3:26" s="338" customFormat="1" ht="13.5" hidden="1" customHeight="1">
      <c r="C67" s="354"/>
      <c r="D67" s="354"/>
      <c r="E67" s="354"/>
      <c r="F67" s="354"/>
      <c r="G67" s="354"/>
      <c r="H67" s="354"/>
      <c r="I67" s="354"/>
      <c r="J67" s="354"/>
      <c r="K67" s="354"/>
      <c r="L67" s="354"/>
      <c r="M67" s="354"/>
      <c r="N67" s="354"/>
      <c r="O67" s="354"/>
      <c r="P67" s="354"/>
      <c r="Q67" s="354"/>
      <c r="R67" s="354"/>
      <c r="S67" s="354"/>
      <c r="T67" s="354"/>
      <c r="U67" s="354"/>
      <c r="V67" s="354"/>
      <c r="W67" s="354"/>
      <c r="X67" s="354"/>
      <c r="Z67" s="55"/>
    </row>
    <row r="68" spans="3:26" s="338" customFormat="1" ht="13.5" hidden="1" customHeight="1">
      <c r="C68" s="354"/>
      <c r="D68" s="354"/>
      <c r="E68" s="354"/>
      <c r="F68" s="354"/>
      <c r="G68" s="354"/>
      <c r="H68" s="354"/>
      <c r="I68" s="354"/>
      <c r="J68" s="354"/>
      <c r="K68" s="354"/>
      <c r="L68" s="354"/>
      <c r="M68" s="354"/>
      <c r="N68" s="354"/>
      <c r="O68" s="354"/>
      <c r="P68" s="354"/>
      <c r="Q68" s="354"/>
      <c r="R68" s="354"/>
      <c r="S68" s="354"/>
      <c r="T68" s="354"/>
      <c r="U68" s="354"/>
      <c r="V68" s="354"/>
      <c r="W68" s="354"/>
      <c r="X68" s="354"/>
      <c r="Z68" s="55"/>
    </row>
    <row r="69" spans="3:26" s="338" customFormat="1" ht="13.5" hidden="1" customHeight="1">
      <c r="C69" s="354"/>
      <c r="D69" s="354"/>
      <c r="E69" s="354"/>
      <c r="F69" s="354"/>
      <c r="G69" s="354"/>
      <c r="H69" s="354"/>
      <c r="I69" s="354"/>
      <c r="J69" s="354"/>
      <c r="K69" s="354"/>
      <c r="L69" s="354"/>
      <c r="M69" s="354"/>
      <c r="N69" s="354"/>
      <c r="O69" s="354"/>
      <c r="P69" s="354"/>
      <c r="Q69" s="354"/>
      <c r="R69" s="354"/>
      <c r="S69" s="354"/>
      <c r="T69" s="354"/>
      <c r="U69" s="354"/>
      <c r="V69" s="354"/>
      <c r="W69" s="354"/>
      <c r="X69" s="354"/>
      <c r="Z69" s="55"/>
    </row>
    <row r="70" spans="3:26" s="338" customFormat="1" ht="13.5" hidden="1" customHeight="1">
      <c r="C70" s="354"/>
      <c r="D70" s="354"/>
      <c r="E70" s="354"/>
      <c r="F70" s="354"/>
      <c r="G70" s="354"/>
      <c r="H70" s="354"/>
      <c r="I70" s="354"/>
      <c r="J70" s="354"/>
      <c r="K70" s="354"/>
      <c r="L70" s="354"/>
      <c r="M70" s="354"/>
      <c r="N70" s="354"/>
      <c r="O70" s="354"/>
      <c r="P70" s="354"/>
      <c r="Q70" s="354"/>
      <c r="R70" s="354"/>
      <c r="S70" s="354"/>
      <c r="T70" s="354"/>
      <c r="U70" s="354"/>
      <c r="V70" s="354"/>
      <c r="W70" s="354"/>
      <c r="X70" s="354"/>
      <c r="Z70" s="55"/>
    </row>
    <row r="71" spans="3:26" s="338" customFormat="1" ht="13.5" hidden="1" customHeight="1">
      <c r="C71" s="354"/>
      <c r="D71" s="354"/>
      <c r="E71" s="354"/>
      <c r="F71" s="354"/>
      <c r="G71" s="354"/>
      <c r="H71" s="354"/>
      <c r="I71" s="354"/>
      <c r="J71" s="354"/>
      <c r="K71" s="354"/>
      <c r="L71" s="354"/>
      <c r="M71" s="354"/>
      <c r="N71" s="354"/>
      <c r="O71" s="354"/>
      <c r="P71" s="354"/>
      <c r="Q71" s="354"/>
      <c r="R71" s="354"/>
      <c r="S71" s="354"/>
      <c r="T71" s="354"/>
      <c r="U71" s="354"/>
      <c r="V71" s="354"/>
      <c r="W71" s="354"/>
      <c r="X71" s="354"/>
      <c r="Z71" s="55"/>
    </row>
    <row r="72" spans="3:26" s="338" customFormat="1" ht="13.5" hidden="1" customHeight="1">
      <c r="C72" s="354"/>
      <c r="D72" s="354"/>
      <c r="E72" s="354"/>
      <c r="F72" s="354"/>
      <c r="G72" s="354"/>
      <c r="H72" s="354"/>
      <c r="I72" s="354"/>
      <c r="J72" s="354"/>
      <c r="K72" s="354"/>
      <c r="L72" s="354"/>
      <c r="M72" s="354"/>
      <c r="N72" s="354"/>
      <c r="O72" s="354"/>
      <c r="P72" s="354"/>
      <c r="Q72" s="354"/>
      <c r="R72" s="354"/>
      <c r="S72" s="354"/>
      <c r="T72" s="354"/>
      <c r="U72" s="354"/>
      <c r="V72" s="354"/>
      <c r="W72" s="354"/>
      <c r="X72" s="354"/>
      <c r="Z72" s="55"/>
    </row>
    <row r="73" spans="3:26" s="338" customFormat="1" ht="13.5" hidden="1" customHeight="1">
      <c r="C73" s="354"/>
      <c r="D73" s="354"/>
      <c r="E73" s="354"/>
      <c r="F73" s="354"/>
      <c r="G73" s="354"/>
      <c r="H73" s="354"/>
      <c r="I73" s="354"/>
      <c r="J73" s="354"/>
      <c r="K73" s="354"/>
      <c r="L73" s="354"/>
      <c r="M73" s="354"/>
      <c r="N73" s="354"/>
      <c r="O73" s="354"/>
      <c r="P73" s="354"/>
      <c r="Q73" s="354"/>
      <c r="R73" s="354"/>
      <c r="S73" s="354"/>
      <c r="T73" s="354"/>
      <c r="U73" s="354"/>
      <c r="V73" s="354"/>
      <c r="W73" s="354"/>
      <c r="X73" s="354"/>
      <c r="Z73" s="55"/>
    </row>
    <row r="74" spans="3:26" s="338" customFormat="1" ht="13.5" hidden="1" customHeight="1">
      <c r="C74" s="354"/>
      <c r="D74" s="354"/>
      <c r="E74" s="354"/>
      <c r="F74" s="354"/>
      <c r="G74" s="354"/>
      <c r="H74" s="354"/>
      <c r="I74" s="354"/>
      <c r="J74" s="354"/>
      <c r="K74" s="354"/>
      <c r="L74" s="354"/>
      <c r="M74" s="354"/>
      <c r="N74" s="354"/>
      <c r="O74" s="354"/>
      <c r="P74" s="354"/>
      <c r="Q74" s="354"/>
      <c r="R74" s="354"/>
      <c r="S74" s="354"/>
      <c r="T74" s="354"/>
      <c r="U74" s="354"/>
      <c r="V74" s="354"/>
      <c r="W74" s="354"/>
      <c r="X74" s="354"/>
      <c r="Z74" s="55"/>
    </row>
    <row r="75" spans="3:26" s="338" customFormat="1" ht="13.5" hidden="1" customHeight="1">
      <c r="C75" s="354"/>
      <c r="D75" s="354"/>
      <c r="E75" s="354"/>
      <c r="F75" s="354"/>
      <c r="G75" s="354"/>
      <c r="H75" s="354"/>
      <c r="I75" s="354"/>
      <c r="J75" s="354"/>
      <c r="K75" s="354"/>
      <c r="L75" s="354"/>
      <c r="M75" s="354"/>
      <c r="N75" s="354"/>
      <c r="O75" s="354"/>
      <c r="P75" s="354"/>
      <c r="Q75" s="354"/>
      <c r="R75" s="354"/>
      <c r="S75" s="354"/>
      <c r="T75" s="354"/>
      <c r="U75" s="354"/>
      <c r="V75" s="354"/>
      <c r="W75" s="354"/>
      <c r="X75" s="354"/>
      <c r="Z75" s="55"/>
    </row>
    <row r="76" spans="3:26" s="338" customFormat="1" ht="13.5" hidden="1" customHeight="1">
      <c r="C76" s="354"/>
      <c r="D76" s="354"/>
      <c r="E76" s="354"/>
      <c r="F76" s="354"/>
      <c r="G76" s="354"/>
      <c r="H76" s="354"/>
      <c r="I76" s="354"/>
      <c r="J76" s="354"/>
      <c r="K76" s="354"/>
      <c r="L76" s="354"/>
      <c r="M76" s="354"/>
      <c r="N76" s="354"/>
      <c r="O76" s="354"/>
      <c r="P76" s="354"/>
      <c r="Q76" s="354"/>
      <c r="R76" s="354"/>
      <c r="S76" s="354"/>
      <c r="T76" s="354"/>
      <c r="U76" s="354"/>
      <c r="V76" s="354"/>
      <c r="W76" s="354"/>
      <c r="X76" s="354"/>
      <c r="Z76" s="55"/>
    </row>
    <row r="77" spans="3:26" s="338" customFormat="1" ht="13.5" hidden="1" customHeight="1">
      <c r="C77" s="354"/>
      <c r="D77" s="354"/>
      <c r="E77" s="354"/>
      <c r="F77" s="354"/>
      <c r="G77" s="354"/>
      <c r="H77" s="354"/>
      <c r="I77" s="354"/>
      <c r="J77" s="354"/>
      <c r="K77" s="354"/>
      <c r="L77" s="354"/>
      <c r="M77" s="354"/>
      <c r="N77" s="354"/>
      <c r="O77" s="354"/>
      <c r="P77" s="354"/>
      <c r="Q77" s="354"/>
      <c r="R77" s="354"/>
      <c r="S77" s="354"/>
      <c r="T77" s="354"/>
      <c r="U77" s="354"/>
      <c r="V77" s="354"/>
      <c r="W77" s="354"/>
      <c r="X77" s="354"/>
      <c r="Z77" s="55"/>
    </row>
    <row r="78" spans="3:26" s="338" customFormat="1" ht="13.5" hidden="1" customHeight="1">
      <c r="C78" s="354"/>
      <c r="D78" s="354"/>
      <c r="E78" s="354"/>
      <c r="F78" s="354"/>
      <c r="G78" s="354"/>
      <c r="H78" s="354"/>
      <c r="I78" s="354"/>
      <c r="J78" s="354"/>
      <c r="K78" s="354"/>
      <c r="L78" s="354"/>
      <c r="M78" s="354"/>
      <c r="N78" s="354"/>
      <c r="O78" s="354"/>
      <c r="P78" s="354"/>
      <c r="Q78" s="354"/>
      <c r="R78" s="354"/>
      <c r="S78" s="354"/>
      <c r="T78" s="354"/>
      <c r="U78" s="354"/>
      <c r="V78" s="354"/>
      <c r="W78" s="354"/>
      <c r="X78" s="354"/>
      <c r="Z78" s="55"/>
    </row>
    <row r="79" spans="3:26" s="338" customFormat="1" ht="13.5" hidden="1" customHeight="1">
      <c r="C79" s="354"/>
      <c r="D79" s="354"/>
      <c r="E79" s="354"/>
      <c r="F79" s="354"/>
      <c r="G79" s="354"/>
      <c r="H79" s="354"/>
      <c r="I79" s="354"/>
      <c r="J79" s="354"/>
      <c r="K79" s="354"/>
      <c r="L79" s="354"/>
      <c r="M79" s="354"/>
      <c r="N79" s="354"/>
      <c r="O79" s="354"/>
      <c r="P79" s="354"/>
      <c r="Q79" s="354"/>
      <c r="R79" s="354"/>
      <c r="S79" s="354"/>
      <c r="T79" s="354"/>
      <c r="U79" s="354"/>
      <c r="V79" s="354"/>
      <c r="W79" s="354"/>
      <c r="X79" s="354"/>
      <c r="Z79" s="55"/>
    </row>
    <row r="80" spans="3:26" s="338" customFormat="1" ht="13.5" hidden="1" customHeight="1">
      <c r="C80" s="354"/>
      <c r="D80" s="354"/>
      <c r="E80" s="354"/>
      <c r="F80" s="354"/>
      <c r="G80" s="354"/>
      <c r="H80" s="354"/>
      <c r="I80" s="354"/>
      <c r="J80" s="354"/>
      <c r="K80" s="354"/>
      <c r="L80" s="354"/>
      <c r="M80" s="354"/>
      <c r="N80" s="354"/>
      <c r="O80" s="354"/>
      <c r="P80" s="354"/>
      <c r="Q80" s="354"/>
      <c r="R80" s="354"/>
      <c r="S80" s="354"/>
      <c r="T80" s="354"/>
      <c r="U80" s="354"/>
      <c r="V80" s="354"/>
      <c r="W80" s="354"/>
      <c r="X80" s="354"/>
      <c r="Z80" s="55"/>
    </row>
    <row r="81" spans="3:26" s="338" customFormat="1" ht="13.5" hidden="1" customHeight="1">
      <c r="C81" s="354"/>
      <c r="D81" s="354"/>
      <c r="E81" s="354"/>
      <c r="F81" s="354"/>
      <c r="G81" s="354"/>
      <c r="H81" s="354"/>
      <c r="I81" s="354"/>
      <c r="J81" s="354"/>
      <c r="K81" s="354"/>
      <c r="L81" s="354"/>
      <c r="M81" s="354"/>
      <c r="N81" s="354"/>
      <c r="O81" s="354"/>
      <c r="P81" s="354"/>
      <c r="Q81" s="354"/>
      <c r="R81" s="354"/>
      <c r="S81" s="354"/>
      <c r="T81" s="354"/>
      <c r="U81" s="354"/>
      <c r="V81" s="354"/>
      <c r="W81" s="354"/>
      <c r="X81" s="354"/>
      <c r="Z81" s="55"/>
    </row>
    <row r="82" spans="3:26" s="338" customFormat="1" ht="13.5" hidden="1" customHeight="1">
      <c r="C82" s="354"/>
      <c r="D82" s="354"/>
      <c r="E82" s="354"/>
      <c r="F82" s="354"/>
      <c r="G82" s="354"/>
      <c r="H82" s="354"/>
      <c r="I82" s="354"/>
      <c r="J82" s="354"/>
      <c r="K82" s="354"/>
      <c r="L82" s="354"/>
      <c r="M82" s="354"/>
      <c r="N82" s="354"/>
      <c r="O82" s="354"/>
      <c r="P82" s="354"/>
      <c r="Q82" s="354"/>
      <c r="R82" s="354"/>
      <c r="S82" s="354"/>
      <c r="T82" s="354"/>
      <c r="U82" s="354"/>
      <c r="V82" s="354"/>
      <c r="W82" s="354"/>
      <c r="X82" s="354"/>
      <c r="Z82" s="55"/>
    </row>
    <row r="83" spans="3:26" s="338" customFormat="1" ht="13.5" hidden="1" customHeight="1">
      <c r="C83" s="354"/>
      <c r="D83" s="354"/>
      <c r="E83" s="354"/>
      <c r="F83" s="354"/>
      <c r="G83" s="354"/>
      <c r="H83" s="354"/>
      <c r="I83" s="354"/>
      <c r="J83" s="354"/>
      <c r="K83" s="354"/>
      <c r="L83" s="354"/>
      <c r="M83" s="354"/>
      <c r="N83" s="354"/>
      <c r="O83" s="354"/>
      <c r="P83" s="354"/>
      <c r="Q83" s="354"/>
      <c r="R83" s="354"/>
      <c r="S83" s="354"/>
      <c r="T83" s="354"/>
      <c r="U83" s="354"/>
      <c r="V83" s="354"/>
      <c r="W83" s="354"/>
      <c r="X83" s="354"/>
      <c r="Z83" s="55"/>
    </row>
    <row r="84" spans="3:26" s="338" customFormat="1" ht="13.5" hidden="1" customHeight="1">
      <c r="C84" s="354"/>
      <c r="D84" s="354"/>
      <c r="E84" s="354"/>
      <c r="F84" s="354"/>
      <c r="G84" s="354"/>
      <c r="H84" s="354"/>
      <c r="I84" s="354"/>
      <c r="J84" s="354"/>
      <c r="K84" s="354"/>
      <c r="L84" s="354"/>
      <c r="M84" s="354"/>
      <c r="N84" s="354"/>
      <c r="O84" s="354"/>
      <c r="P84" s="354"/>
      <c r="Q84" s="354"/>
      <c r="R84" s="354"/>
      <c r="S84" s="354"/>
      <c r="T84" s="354"/>
      <c r="U84" s="354"/>
      <c r="V84" s="354"/>
      <c r="W84" s="354"/>
      <c r="X84" s="354"/>
      <c r="Z84" s="55"/>
    </row>
    <row r="85" spans="3:26" s="338" customFormat="1" ht="13.5" hidden="1" customHeight="1">
      <c r="C85" s="354"/>
      <c r="D85" s="354"/>
      <c r="E85" s="354"/>
      <c r="F85" s="354"/>
      <c r="G85" s="354"/>
      <c r="H85" s="354"/>
      <c r="I85" s="354"/>
      <c r="J85" s="354"/>
      <c r="K85" s="354"/>
      <c r="L85" s="354"/>
      <c r="M85" s="354"/>
      <c r="N85" s="354"/>
      <c r="O85" s="354"/>
      <c r="P85" s="354"/>
      <c r="Q85" s="354"/>
      <c r="R85" s="354"/>
      <c r="S85" s="354"/>
      <c r="T85" s="354"/>
      <c r="U85" s="354"/>
      <c r="V85" s="354"/>
      <c r="W85" s="354"/>
      <c r="X85" s="354"/>
      <c r="Z85" s="55"/>
    </row>
    <row r="86" spans="3:26" s="338" customFormat="1" ht="13.5" hidden="1" customHeight="1">
      <c r="C86" s="354"/>
      <c r="D86" s="354"/>
      <c r="E86" s="354"/>
      <c r="F86" s="354"/>
      <c r="G86" s="354"/>
      <c r="H86" s="354"/>
      <c r="I86" s="354"/>
      <c r="J86" s="354"/>
      <c r="K86" s="354"/>
      <c r="L86" s="354"/>
      <c r="M86" s="354"/>
      <c r="N86" s="354"/>
      <c r="O86" s="354"/>
      <c r="P86" s="354"/>
      <c r="Q86" s="354"/>
      <c r="R86" s="354"/>
      <c r="S86" s="354"/>
      <c r="T86" s="354"/>
      <c r="U86" s="354"/>
      <c r="V86" s="354"/>
      <c r="W86" s="354"/>
      <c r="X86" s="354"/>
      <c r="Z86" s="55"/>
    </row>
    <row r="87" spans="3:26" s="338" customFormat="1" ht="13.5" hidden="1" customHeight="1">
      <c r="C87" s="354"/>
      <c r="D87" s="354"/>
      <c r="E87" s="354"/>
      <c r="F87" s="354"/>
      <c r="G87" s="354"/>
      <c r="H87" s="354"/>
      <c r="I87" s="354"/>
      <c r="J87" s="354"/>
      <c r="K87" s="354"/>
      <c r="L87" s="354"/>
      <c r="M87" s="354"/>
      <c r="N87" s="354"/>
      <c r="O87" s="354"/>
      <c r="P87" s="354"/>
      <c r="Q87" s="354"/>
      <c r="R87" s="354"/>
      <c r="S87" s="354"/>
      <c r="T87" s="354"/>
      <c r="U87" s="354"/>
      <c r="V87" s="354"/>
      <c r="W87" s="354"/>
      <c r="X87" s="354"/>
      <c r="Z87" s="55"/>
    </row>
    <row r="88" spans="3:26" s="338" customFormat="1" ht="13.5" hidden="1" customHeight="1">
      <c r="C88" s="354"/>
      <c r="D88" s="354"/>
      <c r="E88" s="354"/>
      <c r="F88" s="354"/>
      <c r="G88" s="354"/>
      <c r="H88" s="354"/>
      <c r="I88" s="354"/>
      <c r="J88" s="354"/>
      <c r="K88" s="354"/>
      <c r="L88" s="354"/>
      <c r="M88" s="354"/>
      <c r="N88" s="354"/>
      <c r="O88" s="354"/>
      <c r="P88" s="354"/>
      <c r="Q88" s="354"/>
      <c r="R88" s="354"/>
      <c r="S88" s="354"/>
      <c r="T88" s="354"/>
      <c r="U88" s="354"/>
      <c r="V88" s="354"/>
      <c r="W88" s="354"/>
      <c r="X88" s="354"/>
      <c r="Z88" s="55"/>
    </row>
    <row r="89" spans="3:26" s="338" customFormat="1" ht="13.5" hidden="1" customHeight="1">
      <c r="C89" s="354"/>
      <c r="D89" s="354"/>
      <c r="E89" s="354"/>
      <c r="F89" s="354"/>
      <c r="G89" s="354"/>
      <c r="H89" s="354"/>
      <c r="I89" s="354"/>
      <c r="J89" s="354"/>
      <c r="K89" s="354"/>
      <c r="L89" s="354"/>
      <c r="M89" s="354"/>
      <c r="N89" s="354"/>
      <c r="O89" s="354"/>
      <c r="P89" s="354"/>
      <c r="Q89" s="354"/>
      <c r="R89" s="354"/>
      <c r="S89" s="354"/>
      <c r="T89" s="354"/>
      <c r="U89" s="354"/>
      <c r="V89" s="354"/>
      <c r="W89" s="354"/>
      <c r="X89" s="354"/>
      <c r="Z89" s="55"/>
    </row>
    <row r="90" spans="3:26" s="338" customFormat="1" ht="13.5" hidden="1" customHeight="1">
      <c r="C90" s="354"/>
      <c r="D90" s="354"/>
      <c r="E90" s="354"/>
      <c r="F90" s="354"/>
      <c r="G90" s="354"/>
      <c r="H90" s="354"/>
      <c r="I90" s="354"/>
      <c r="J90" s="354"/>
      <c r="K90" s="354"/>
      <c r="L90" s="354"/>
      <c r="M90" s="354"/>
      <c r="N90" s="354"/>
      <c r="O90" s="354"/>
      <c r="P90" s="354"/>
      <c r="Q90" s="354"/>
      <c r="R90" s="354"/>
      <c r="S90" s="354"/>
      <c r="T90" s="354"/>
      <c r="U90" s="354"/>
      <c r="V90" s="354"/>
      <c r="W90" s="354"/>
      <c r="X90" s="354"/>
      <c r="Z90" s="55"/>
    </row>
    <row r="91" spans="3:26" s="338" customFormat="1" ht="13.5" hidden="1" customHeight="1">
      <c r="C91" s="354"/>
      <c r="D91" s="354"/>
      <c r="E91" s="354"/>
      <c r="F91" s="354"/>
      <c r="G91" s="354"/>
      <c r="H91" s="354"/>
      <c r="I91" s="354"/>
      <c r="J91" s="354"/>
      <c r="K91" s="354"/>
      <c r="L91" s="354"/>
      <c r="M91" s="354"/>
      <c r="N91" s="354"/>
      <c r="O91" s="354"/>
      <c r="P91" s="354"/>
      <c r="Q91" s="354"/>
      <c r="R91" s="354"/>
      <c r="S91" s="354"/>
      <c r="T91" s="354"/>
      <c r="U91" s="354"/>
      <c r="V91" s="354"/>
      <c r="W91" s="354"/>
      <c r="X91" s="354"/>
      <c r="Z91" s="55"/>
    </row>
    <row r="92" spans="3:26" s="338" customFormat="1" ht="13.5" hidden="1" customHeight="1">
      <c r="C92" s="354"/>
      <c r="D92" s="354"/>
      <c r="E92" s="354"/>
      <c r="F92" s="354"/>
      <c r="G92" s="354"/>
      <c r="H92" s="354"/>
      <c r="I92" s="354"/>
      <c r="J92" s="354"/>
      <c r="K92" s="354"/>
      <c r="L92" s="354"/>
      <c r="M92" s="354"/>
      <c r="N92" s="354"/>
      <c r="O92" s="354"/>
      <c r="P92" s="354"/>
      <c r="Q92" s="354"/>
      <c r="R92" s="354"/>
      <c r="S92" s="354"/>
      <c r="T92" s="354"/>
      <c r="U92" s="354"/>
      <c r="V92" s="354"/>
      <c r="W92" s="354"/>
      <c r="X92" s="354"/>
      <c r="Z92" s="55"/>
    </row>
    <row r="93" spans="3:26" s="338" customFormat="1" ht="13.5" hidden="1" customHeight="1">
      <c r="C93" s="354"/>
      <c r="D93" s="354"/>
      <c r="E93" s="354"/>
      <c r="F93" s="354"/>
      <c r="G93" s="354"/>
      <c r="H93" s="354"/>
      <c r="I93" s="354"/>
      <c r="J93" s="354"/>
      <c r="K93" s="354"/>
      <c r="L93" s="354"/>
      <c r="M93" s="354"/>
      <c r="N93" s="354"/>
      <c r="O93" s="354"/>
      <c r="P93" s="354"/>
      <c r="Q93" s="354"/>
      <c r="R93" s="354"/>
      <c r="S93" s="354"/>
      <c r="T93" s="354"/>
      <c r="U93" s="354"/>
      <c r="V93" s="354"/>
      <c r="W93" s="354"/>
      <c r="X93" s="354"/>
      <c r="Z93" s="55"/>
    </row>
    <row r="94" spans="3:26" s="338" customFormat="1" ht="13.5" hidden="1" customHeight="1">
      <c r="C94" s="354"/>
      <c r="D94" s="354"/>
      <c r="E94" s="354"/>
      <c r="F94" s="354"/>
      <c r="G94" s="354"/>
      <c r="H94" s="354"/>
      <c r="I94" s="354"/>
      <c r="J94" s="354"/>
      <c r="K94" s="354"/>
      <c r="L94" s="354"/>
      <c r="M94" s="354"/>
      <c r="N94" s="354"/>
      <c r="O94" s="354"/>
      <c r="P94" s="354"/>
      <c r="Q94" s="354"/>
      <c r="R94" s="354"/>
      <c r="S94" s="354"/>
      <c r="T94" s="354"/>
      <c r="U94" s="354"/>
      <c r="V94" s="354"/>
      <c r="W94" s="354"/>
      <c r="X94" s="354"/>
      <c r="Z94" s="55"/>
    </row>
    <row r="95" spans="3:26" s="338" customFormat="1" ht="13.5" hidden="1"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3:26" s="338" customFormat="1" ht="13.5" hidden="1" customHeight="1">
      <c r="C96" s="354"/>
      <c r="D96" s="354"/>
      <c r="E96" s="354"/>
      <c r="F96" s="354"/>
      <c r="G96" s="354"/>
      <c r="H96" s="354"/>
      <c r="I96" s="354"/>
      <c r="J96" s="354"/>
      <c r="K96" s="354"/>
      <c r="L96" s="354"/>
      <c r="M96" s="354"/>
      <c r="N96" s="354"/>
      <c r="O96" s="354"/>
      <c r="P96" s="354"/>
      <c r="Q96" s="354"/>
      <c r="R96" s="354"/>
      <c r="S96" s="354"/>
      <c r="T96" s="354"/>
      <c r="U96" s="354"/>
      <c r="V96" s="354"/>
      <c r="W96" s="354"/>
      <c r="X96" s="354"/>
      <c r="Z96" s="55"/>
    </row>
    <row r="97" spans="3:26" s="338" customFormat="1" ht="13.5" hidden="1" customHeight="1">
      <c r="C97" s="354"/>
      <c r="D97" s="354"/>
      <c r="E97" s="354"/>
      <c r="F97" s="354"/>
      <c r="G97" s="354"/>
      <c r="H97" s="354"/>
      <c r="I97" s="354"/>
      <c r="J97" s="354"/>
      <c r="K97" s="354"/>
      <c r="L97" s="354"/>
      <c r="M97" s="354"/>
      <c r="N97" s="354"/>
      <c r="O97" s="354"/>
      <c r="P97" s="354"/>
      <c r="Q97" s="354"/>
      <c r="R97" s="354"/>
      <c r="S97" s="354"/>
      <c r="T97" s="354"/>
      <c r="U97" s="354"/>
      <c r="V97" s="354"/>
      <c r="W97" s="354"/>
      <c r="X97" s="354"/>
      <c r="Z97" s="55"/>
    </row>
    <row r="98" spans="3:26" s="338" customFormat="1" ht="13.5" hidden="1" customHeight="1">
      <c r="C98" s="354"/>
      <c r="D98" s="354"/>
      <c r="E98" s="354"/>
      <c r="F98" s="354"/>
      <c r="G98" s="354"/>
      <c r="H98" s="354"/>
      <c r="I98" s="354"/>
      <c r="J98" s="354"/>
      <c r="K98" s="354"/>
      <c r="L98" s="354"/>
      <c r="M98" s="354"/>
      <c r="N98" s="354"/>
      <c r="O98" s="354"/>
      <c r="P98" s="354"/>
      <c r="Q98" s="354"/>
      <c r="R98" s="354"/>
      <c r="S98" s="354"/>
      <c r="T98" s="354"/>
      <c r="U98" s="354"/>
      <c r="V98" s="354"/>
      <c r="W98" s="354"/>
      <c r="X98" s="354"/>
      <c r="Z98" s="55"/>
    </row>
    <row r="99" spans="3:26" s="338" customFormat="1" ht="13.5" hidden="1" customHeight="1">
      <c r="C99" s="354"/>
      <c r="D99" s="354"/>
      <c r="E99" s="354"/>
      <c r="F99" s="354"/>
      <c r="G99" s="354"/>
      <c r="H99" s="354"/>
      <c r="I99" s="354"/>
      <c r="J99" s="354"/>
      <c r="K99" s="354"/>
      <c r="L99" s="354"/>
      <c r="M99" s="354"/>
      <c r="N99" s="354"/>
      <c r="O99" s="354"/>
      <c r="P99" s="354"/>
      <c r="Q99" s="354"/>
      <c r="R99" s="354"/>
      <c r="S99" s="354"/>
      <c r="T99" s="354"/>
      <c r="U99" s="354"/>
      <c r="V99" s="354"/>
      <c r="W99" s="354"/>
      <c r="X99" s="354"/>
      <c r="Z99" s="55"/>
    </row>
    <row r="100" spans="3:26" s="338" customFormat="1" ht="13.5" hidden="1" customHeight="1">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Z100" s="55"/>
    </row>
    <row r="101" spans="3:26" s="338" customFormat="1" ht="13.5" hidden="1" customHeight="1">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Z101" s="55"/>
    </row>
    <row r="102" spans="3:26" s="338" customFormat="1" ht="13.5" hidden="1" customHeight="1">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Z102" s="55"/>
    </row>
    <row r="103" spans="3:26" s="338" customFormat="1" ht="13.5" hidden="1" customHeight="1">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Z103" s="55"/>
    </row>
    <row r="104" spans="3:26" s="338" customFormat="1" ht="13.5" hidden="1" customHeight="1">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Z104" s="55"/>
    </row>
    <row r="105" spans="3:26" s="338" customFormat="1" ht="13.5" hidden="1" customHeight="1">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Z105" s="55"/>
    </row>
    <row r="106" spans="3:26" s="338" customFormat="1" ht="13.5" hidden="1" customHeight="1">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Z106" s="55"/>
    </row>
    <row r="107" spans="3:26" s="338" customFormat="1" ht="13.5" hidden="1" customHeight="1">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Z107" s="55"/>
    </row>
    <row r="108" spans="3:26" s="338" customFormat="1" ht="13.5" hidden="1" customHeight="1">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Z108" s="55"/>
    </row>
    <row r="109" spans="3:26" s="338" customFormat="1" ht="13.5" hidden="1" customHeight="1">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Z109" s="55"/>
    </row>
    <row r="110" spans="3:26" s="338" customFormat="1" ht="13.5" hidden="1" customHeight="1">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Z110" s="55"/>
    </row>
    <row r="111" spans="3:26" s="338" customFormat="1" ht="13.5" hidden="1" customHeight="1">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Z111" s="55"/>
    </row>
    <row r="112" spans="3:26" s="338" customFormat="1" ht="13.5" hidden="1" customHeight="1">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Z112" s="55"/>
    </row>
    <row r="113" spans="3:26" s="338" customFormat="1" ht="13.5" hidden="1" customHeight="1">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Z113" s="55"/>
    </row>
    <row r="114" spans="3:26" s="338" customFormat="1" ht="13.5" hidden="1" customHeight="1">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Z114" s="55"/>
    </row>
    <row r="115" spans="3:26" s="338" customFormat="1" ht="13.5" hidden="1" customHeight="1">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Z115" s="55"/>
    </row>
    <row r="116" spans="3:26" s="338" customFormat="1" ht="13.5" hidden="1" customHeight="1">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Z116" s="55"/>
    </row>
    <row r="117" spans="3:26" s="338" customFormat="1" ht="13.5" hidden="1" customHeight="1">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Z117" s="55"/>
    </row>
    <row r="118" spans="3:26" s="338" customFormat="1" ht="13.5" hidden="1"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Z118" s="55"/>
    </row>
    <row r="119" spans="3:26" s="338" customFormat="1" ht="13.5" hidden="1"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Z119" s="55"/>
    </row>
    <row r="120" spans="3:26" s="338" customFormat="1" ht="13.5" hidden="1" customHeight="1">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Z120" s="55"/>
    </row>
    <row r="121" spans="3:26" s="338" customFormat="1" ht="13.5" hidden="1" customHeight="1">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Z121" s="55"/>
    </row>
    <row r="122" spans="3:26" s="338" customFormat="1" ht="13.5" hidden="1" customHeight="1">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Z122" s="55"/>
    </row>
    <row r="123" spans="3:26" s="338" customFormat="1" ht="13.5" hidden="1" customHeight="1">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Z123" s="55"/>
    </row>
    <row r="124" spans="3:26" s="338" customFormat="1" ht="13.5" hidden="1" customHeight="1">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Z124" s="55"/>
    </row>
    <row r="125" spans="3:26" s="338" customFormat="1" ht="13.5" hidden="1" customHeight="1">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Z125" s="55"/>
    </row>
    <row r="126" spans="3:26" s="338" customFormat="1" ht="13.5" hidden="1" customHeight="1">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Z126" s="55"/>
    </row>
    <row r="127" spans="3:26" s="338" customFormat="1" ht="13.5" hidden="1" customHeight="1">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Z127" s="55"/>
    </row>
    <row r="128" spans="3:26" s="338" customFormat="1" ht="13.5" hidden="1" customHeight="1">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Z128" s="55"/>
    </row>
    <row r="129" spans="3:26" s="338" customFormat="1" ht="13.5" hidden="1" customHeight="1">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Z129" s="55"/>
    </row>
    <row r="130" spans="3:26" s="338" customFormat="1" ht="13.5" hidden="1" customHeight="1">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Z130" s="55"/>
    </row>
    <row r="131" spans="3:26" s="338" customFormat="1" ht="13.5" hidden="1" customHeight="1">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Z131" s="55"/>
    </row>
    <row r="132" spans="3:26" s="338" customFormat="1" ht="13.5" hidden="1" customHeight="1">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Z132" s="55"/>
    </row>
    <row r="133" spans="3:26" s="338" customFormat="1" ht="13.5" hidden="1" customHeight="1">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Z133" s="55"/>
    </row>
    <row r="134" spans="3:26" s="338" customFormat="1" ht="13.5" hidden="1" customHeight="1">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Z134" s="55"/>
    </row>
    <row r="135" spans="3:26" s="338" customFormat="1" ht="13.5" hidden="1" customHeight="1">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Z135" s="55"/>
    </row>
    <row r="136" spans="3:26" s="338" customFormat="1" ht="13.5" hidden="1" customHeight="1">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Z136" s="55"/>
    </row>
    <row r="137" spans="3:26" s="338" customFormat="1" ht="13.5" hidden="1" customHeight="1">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Z137" s="55"/>
    </row>
    <row r="138" spans="3:26" s="338" customFormat="1" ht="13.5" hidden="1" customHeight="1">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Z138" s="55"/>
    </row>
    <row r="139" spans="3:26" s="338" customFormat="1" ht="13.5" hidden="1" customHeight="1">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Z139" s="55"/>
    </row>
    <row r="140" spans="3:26" s="338" customFormat="1" ht="13.5" hidden="1" customHeight="1">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Z140" s="55"/>
    </row>
    <row r="141" spans="3:26" s="338" customFormat="1" ht="13.5" hidden="1" customHeight="1">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Z141" s="55"/>
    </row>
    <row r="142" spans="3:26" s="338" customFormat="1" ht="13.5" hidden="1" customHeight="1">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Z142" s="55"/>
    </row>
    <row r="143" spans="3:26" s="338" customFormat="1" ht="13.5" hidden="1" customHeight="1">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Z143" s="55"/>
    </row>
    <row r="144" spans="3:26" s="338" customFormat="1" ht="13.5" hidden="1" customHeight="1">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Z144" s="55"/>
    </row>
    <row r="145" spans="3:26" s="338" customFormat="1" ht="13.5" hidden="1" customHeight="1">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Z145" s="55"/>
    </row>
    <row r="146" spans="3:26" s="338" customFormat="1" ht="13.5" hidden="1" customHeight="1">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Z146" s="55"/>
    </row>
    <row r="147" spans="3:26" s="338" customFormat="1" ht="13.5" hidden="1" customHeight="1">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Z147" s="55"/>
    </row>
    <row r="148" spans="3:26" s="338" customFormat="1" ht="13.5" hidden="1" customHeight="1">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Z148" s="55"/>
    </row>
    <row r="149" spans="3:26" s="338" customFormat="1" ht="13.5" hidden="1" customHeight="1">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Z149" s="55"/>
    </row>
    <row r="150" spans="3:26" s="338" customFormat="1" ht="13.5" hidden="1" customHeight="1">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Z150" s="55"/>
    </row>
    <row r="151" spans="3:26" s="338" customFormat="1" ht="13.5" hidden="1" customHeight="1">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Z151" s="55"/>
    </row>
    <row r="152" spans="3:26" s="338" customFormat="1" ht="13.5" hidden="1" customHeight="1">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Z152" s="55"/>
    </row>
    <row r="153" spans="3:26" s="338" customFormat="1" ht="13.5" hidden="1" customHeight="1">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Z153" s="55"/>
    </row>
    <row r="154" spans="3:26" s="338" customFormat="1" ht="13.5" hidden="1" customHeight="1">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Z154" s="55"/>
    </row>
    <row r="155" spans="3:26" s="338" customFormat="1" ht="13.5" hidden="1" customHeight="1">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Z155" s="55"/>
    </row>
    <row r="156" spans="3:26" s="338" customFormat="1" ht="13.5" hidden="1" customHeight="1">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Z156" s="55"/>
    </row>
    <row r="157" spans="3:26" s="338" customFormat="1" ht="13.5" hidden="1" customHeight="1">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Z157" s="55"/>
    </row>
    <row r="158" spans="3:26" s="338" customFormat="1" ht="13.5" hidden="1" customHeight="1">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Z158" s="55"/>
    </row>
    <row r="159" spans="3:26" s="338" customFormat="1" ht="13.5" hidden="1" customHeight="1">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Z159" s="55"/>
    </row>
    <row r="160" spans="3:26" s="338" customFormat="1" ht="13.5" hidden="1" customHeight="1">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Z160" s="55"/>
    </row>
    <row r="161" spans="3:26" s="338" customFormat="1" ht="13.5" hidden="1" customHeight="1">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Z161" s="55"/>
    </row>
    <row r="162" spans="3:26" s="338" customFormat="1" ht="13.5" hidden="1" customHeight="1">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Z162" s="55"/>
    </row>
    <row r="163" spans="3:26" s="338" customFormat="1" ht="13.5" hidden="1" customHeight="1">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Z163" s="55"/>
    </row>
    <row r="164" spans="3:26" s="338" customFormat="1" ht="13.5" hidden="1" customHeight="1">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Z164" s="55"/>
    </row>
    <row r="165" spans="3:26" s="338" customFormat="1" ht="13.5" hidden="1" customHeight="1">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Z165" s="55"/>
    </row>
    <row r="166" spans="3:26" s="338" customFormat="1" ht="13.5" hidden="1" customHeight="1">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Z166" s="55"/>
    </row>
    <row r="167" spans="3:26" s="338" customFormat="1" ht="13.5" hidden="1" customHeight="1">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Z167" s="55"/>
    </row>
    <row r="168" spans="3:26" s="338" customFormat="1" ht="13.5" hidden="1" customHeight="1">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Z168" s="55"/>
    </row>
    <row r="169" spans="3:26" s="338" customFormat="1" ht="13.5" hidden="1" customHeight="1">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Z169" s="55"/>
    </row>
    <row r="170" spans="3:26" s="338" customFormat="1" ht="13.5" hidden="1" customHeight="1">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Z170" s="55"/>
    </row>
    <row r="171" spans="3:26" s="338" customFormat="1" ht="13.5" hidden="1" customHeight="1">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Z171" s="55"/>
    </row>
    <row r="172" spans="3:26" s="338" customFormat="1" ht="13.5" hidden="1" customHeight="1">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Z172" s="55"/>
    </row>
    <row r="173" spans="3:26" s="338" customFormat="1" ht="13.5" hidden="1" customHeight="1">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Z173" s="55"/>
    </row>
    <row r="174" spans="3:26" s="338" customFormat="1" ht="13.5" hidden="1" customHeight="1">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Z174" s="55"/>
    </row>
    <row r="175" spans="3:26" s="338" customFormat="1" ht="13.5" hidden="1" customHeight="1">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Z175" s="55"/>
    </row>
    <row r="176" spans="3:26" s="338" customFormat="1" ht="13.5" hidden="1" customHeight="1">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Z176" s="55"/>
    </row>
    <row r="177" spans="3:26" s="338" customFormat="1" ht="13.5" hidden="1" customHeight="1">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Z177" s="55"/>
    </row>
    <row r="178" spans="3:26" s="338" customFormat="1" ht="13.5" hidden="1" customHeight="1">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Z178" s="55"/>
    </row>
    <row r="179" spans="3:26" s="338" customFormat="1" ht="27" hidden="1" customHeight="1">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Z179" s="55"/>
    </row>
    <row r="180" spans="3:26" s="338" customFormat="1" ht="27" hidden="1" customHeight="1">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Z180" s="55"/>
    </row>
    <row r="181" spans="3:26" s="338" customFormat="1" ht="27" hidden="1" customHeight="1">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Z181" s="55"/>
    </row>
    <row r="182" spans="3:26" s="338" customFormat="1" ht="27" hidden="1" customHeight="1">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Z182" s="55"/>
    </row>
    <row r="183" spans="3:26" s="338" customFormat="1" ht="27" hidden="1" customHeight="1">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Z183" s="55"/>
    </row>
    <row r="184" spans="3:26" s="338" customFormat="1" ht="27" hidden="1" customHeight="1">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Z184" s="55"/>
    </row>
    <row r="185" spans="3:26" s="338" customFormat="1" ht="27" hidden="1" customHeight="1">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Z185" s="55"/>
    </row>
    <row r="186" spans="3:26" s="338" customFormat="1" ht="13.5" hidden="1" customHeight="1">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Z186" s="55"/>
    </row>
    <row r="187" spans="3:26" s="338" customFormat="1" ht="13.5" hidden="1" customHeight="1">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Z187" s="55"/>
    </row>
    <row r="188" spans="3:26" s="338" customFormat="1" ht="13.5" hidden="1" customHeight="1">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Z188" s="55"/>
    </row>
    <row r="189" spans="3:26" s="338" customFormat="1" ht="13.5" hidden="1" customHeight="1">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Z189" s="55"/>
    </row>
    <row r="190" spans="3:26" s="338" customFormat="1" ht="13.5" hidden="1" customHeight="1">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Z190" s="55"/>
    </row>
    <row r="191" spans="3:26" s="338" customFormat="1" ht="13.5" hidden="1" customHeight="1">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Z191" s="55"/>
    </row>
    <row r="192" spans="3:26" s="338" customFormat="1" ht="13.5" hidden="1" customHeight="1">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Z192" s="55"/>
    </row>
    <row r="193" spans="3:26" s="338" customFormat="1" ht="13.5" hidden="1" customHeight="1">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Z193" s="55"/>
    </row>
    <row r="194" spans="3:26" s="338" customFormat="1" ht="13.5" hidden="1" customHeight="1">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Z194" s="55"/>
    </row>
    <row r="195" spans="3:26" s="338" customFormat="1" ht="13.5" hidden="1" customHeight="1">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Z195" s="55"/>
    </row>
    <row r="196" spans="3:26" s="338" customFormat="1" ht="13.5" hidden="1" customHeight="1">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Z196" s="55"/>
    </row>
    <row r="197" spans="3:26" s="338" customFormat="1" ht="13.5" hidden="1" customHeight="1">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Z197" s="55"/>
    </row>
    <row r="198" spans="3:26" s="338" customFormat="1" ht="13.5" hidden="1" customHeight="1">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Z198" s="55"/>
    </row>
    <row r="199" spans="3:26" s="338" customFormat="1" ht="13.5" hidden="1" customHeight="1">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Z199" s="55"/>
    </row>
    <row r="200" spans="3:26" s="338" customFormat="1" ht="13.5" hidden="1" customHeight="1">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Z200" s="55"/>
    </row>
    <row r="201" spans="3:26" s="338" customFormat="1" ht="13.5" hidden="1" customHeight="1">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Z201" s="55"/>
    </row>
    <row r="202" spans="3:26" s="338" customFormat="1" ht="13.5" hidden="1" customHeight="1">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Z202" s="55"/>
    </row>
    <row r="203" spans="3:26" s="338" customFormat="1" ht="13.5" hidden="1" customHeight="1">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Z203" s="55"/>
    </row>
    <row r="204" spans="3:26" s="338" customFormat="1" ht="13.5" hidden="1" customHeight="1">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Z204" s="55"/>
    </row>
    <row r="205" spans="3:26" s="338" customFormat="1" ht="13.5" hidden="1" customHeight="1">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Z205" s="55"/>
    </row>
    <row r="206" spans="3:26" s="338" customFormat="1" ht="13.5" hidden="1" customHeight="1">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Z206" s="55"/>
    </row>
    <row r="207" spans="3:26" s="338" customFormat="1" ht="13.5" hidden="1" customHeight="1">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Z207" s="55"/>
    </row>
    <row r="208" spans="3:26" s="338" customFormat="1" ht="13.5" hidden="1" customHeight="1">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Z208" s="55"/>
    </row>
    <row r="209" spans="3:26" s="338" customFormat="1" ht="13.5" hidden="1" customHeight="1">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Z209" s="55"/>
    </row>
    <row r="210" spans="3:26" s="338" customFormat="1" ht="13.5" hidden="1" customHeight="1">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Z210" s="55"/>
    </row>
    <row r="211" spans="3:26" s="338" customFormat="1" ht="13.5" hidden="1" customHeight="1">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Z211" s="55"/>
    </row>
    <row r="212" spans="3:26" s="338" customFormat="1" ht="13.5" hidden="1" customHeight="1">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Z212" s="55"/>
    </row>
    <row r="213" spans="3:26" s="338" customFormat="1" ht="13.5" hidden="1" customHeight="1">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Z213" s="55"/>
    </row>
    <row r="214" spans="3:26" s="338" customFormat="1" ht="13.5" hidden="1" customHeight="1">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Z214" s="55"/>
    </row>
    <row r="215" spans="3:26" s="338" customFormat="1" ht="13.5" hidden="1" customHeight="1">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Z215" s="55"/>
    </row>
    <row r="216" spans="3:26" s="338" customFormat="1" ht="13.5" hidden="1" customHeight="1">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Z216" s="55"/>
    </row>
    <row r="217" spans="3:26" s="338" customFormat="1" ht="13.5" hidden="1" customHeight="1">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Z217" s="55"/>
    </row>
    <row r="218" spans="3:26" s="338" customFormat="1" ht="13.5" hidden="1" customHeight="1">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Z218" s="55"/>
    </row>
    <row r="219" spans="3:26" s="338" customFormat="1" ht="13.5" hidden="1" customHeight="1">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Z219" s="55"/>
    </row>
    <row r="220" spans="3:26" s="338" customFormat="1" ht="13.5" hidden="1" customHeight="1">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Z220" s="55"/>
    </row>
    <row r="221" spans="3:26" s="338" customFormat="1" ht="13.5" hidden="1" customHeight="1">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Z221" s="55"/>
    </row>
    <row r="222" spans="3:26" s="338" customFormat="1" ht="13.5" hidden="1" customHeight="1">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Z222" s="55"/>
    </row>
    <row r="223" spans="3:26" s="338" customFormat="1" ht="13.5" hidden="1" customHeight="1">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Z223" s="55"/>
    </row>
    <row r="224" spans="3:26" s="338" customFormat="1" ht="13.5" hidden="1" customHeight="1">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Z224" s="55"/>
    </row>
    <row r="225" spans="3:26" s="338" customFormat="1" ht="13.5" hidden="1" customHeight="1">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Z225" s="55"/>
    </row>
    <row r="226" spans="3:26" s="338" customFormat="1" ht="13.5" hidden="1" customHeight="1">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Z226" s="55"/>
    </row>
    <row r="227" spans="3:26" s="338" customFormat="1" ht="13.5" hidden="1" customHeight="1">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Z227" s="55"/>
    </row>
    <row r="228" spans="3:26" s="338" customFormat="1" ht="13.5" hidden="1" customHeight="1">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Z228" s="55"/>
    </row>
    <row r="229" spans="3:26" s="338" customFormat="1" ht="13.5" hidden="1" customHeight="1">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Z229" s="55"/>
    </row>
    <row r="230" spans="3:26" s="338" customFormat="1" ht="13.5" hidden="1" customHeight="1">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Z230" s="55"/>
    </row>
    <row r="231" spans="3:26" s="338" customFormat="1" ht="13.5" hidden="1" customHeight="1">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Z231" s="55"/>
    </row>
    <row r="232" spans="3:26" s="338" customFormat="1" ht="13.5" hidden="1" customHeight="1">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Z232" s="55"/>
    </row>
    <row r="233" spans="3:26" s="338" customFormat="1" ht="13.5" hidden="1" customHeight="1">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Z233" s="55"/>
    </row>
    <row r="234" spans="3:26" s="338" customFormat="1" ht="13.5" hidden="1" customHeight="1">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Z234" s="55"/>
    </row>
    <row r="235" spans="3:26" s="338" customFormat="1" ht="13.5" hidden="1" customHeight="1">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Z235" s="55"/>
    </row>
    <row r="236" spans="3:26" s="338" customFormat="1" ht="13.5" hidden="1" customHeight="1">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Z236" s="55"/>
    </row>
    <row r="237" spans="3:26" s="338" customFormat="1" ht="13.5" hidden="1" customHeight="1">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Z237" s="55"/>
    </row>
    <row r="238" spans="3:26" s="338" customFormat="1" ht="13.5" hidden="1" customHeight="1">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Z238" s="55"/>
    </row>
    <row r="239" spans="3:26" s="338" customFormat="1" ht="13.5" hidden="1" customHeight="1">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Z239" s="55"/>
    </row>
    <row r="240" spans="3:26" s="338" customFormat="1" ht="13.5" hidden="1" customHeight="1">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Z240" s="55"/>
    </row>
    <row r="241" spans="3:26" s="338" customFormat="1" ht="13.5" hidden="1" customHeight="1">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Z241" s="55"/>
    </row>
    <row r="242" spans="3:26" s="338" customFormat="1" ht="13.5" hidden="1" customHeight="1">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Z242" s="55"/>
    </row>
    <row r="243" spans="3:26" s="338" customFormat="1" ht="13.5" hidden="1" customHeight="1">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Z243" s="55"/>
    </row>
    <row r="244" spans="3:26" s="338" customFormat="1" ht="13.5" hidden="1" customHeight="1">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Z244" s="55"/>
    </row>
    <row r="245" spans="3:26" s="338" customFormat="1" ht="13.5" hidden="1" customHeight="1">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Z245" s="55"/>
    </row>
    <row r="246" spans="3:26" s="338" customFormat="1" ht="13.5" hidden="1" customHeight="1">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Z246" s="55"/>
    </row>
    <row r="247" spans="3:26" s="338" customFormat="1" ht="13.5" hidden="1" customHeight="1">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Z247" s="55"/>
    </row>
    <row r="248" spans="3:26" s="338" customFormat="1" ht="13.5" hidden="1" customHeight="1">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Z248" s="55"/>
    </row>
    <row r="249" spans="3:26" s="338" customFormat="1" ht="13.5" hidden="1" customHeight="1">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Z249" s="55"/>
    </row>
    <row r="250" spans="3:26" s="338" customFormat="1" ht="13.5" hidden="1" customHeight="1">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Z250" s="55"/>
    </row>
    <row r="251" spans="3:26" s="338" customFormat="1" ht="13.5" hidden="1" customHeight="1">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Z251" s="55"/>
    </row>
    <row r="252" spans="3:26" s="338" customFormat="1" ht="13.5" hidden="1" customHeight="1">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Z252" s="55"/>
    </row>
    <row r="253" spans="3:26" s="338" customFormat="1" ht="13.5" hidden="1" customHeight="1">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Z253" s="55"/>
    </row>
    <row r="254" spans="3:26" s="338" customFormat="1" ht="13.5" hidden="1" customHeight="1">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Z254" s="55"/>
    </row>
    <row r="255" spans="3:26" s="338" customFormat="1" ht="13.5" hidden="1" customHeight="1">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Z255" s="55"/>
    </row>
    <row r="256" spans="3:26" s="338" customFormat="1" ht="13.5" hidden="1" customHeight="1">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Z256" s="55"/>
    </row>
    <row r="257" spans="3:26" s="338" customFormat="1" ht="13.5" hidden="1" customHeight="1">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Z257" s="55"/>
    </row>
    <row r="258" spans="3:26" s="338" customFormat="1" ht="13.5" hidden="1" customHeight="1">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Z258" s="55"/>
    </row>
    <row r="259" spans="3:26" s="338" customFormat="1" ht="13.5" hidden="1" customHeight="1">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Z259" s="55"/>
    </row>
    <row r="260" spans="3:26" s="338" customFormat="1" ht="13.5" hidden="1" customHeight="1">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Z260" s="55"/>
    </row>
    <row r="261" spans="3:26" s="338" customFormat="1" ht="13.5" hidden="1" customHeight="1">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Z261" s="55"/>
    </row>
    <row r="262" spans="3:26" s="338" customFormat="1" ht="13.5" hidden="1" customHeight="1">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Z262" s="55"/>
    </row>
    <row r="263" spans="3:26" s="338" customFormat="1" ht="13.5" hidden="1" customHeight="1">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Z263" s="55"/>
    </row>
    <row r="264" spans="3:26" s="338" customFormat="1" ht="13.5" hidden="1" customHeight="1">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Z264" s="55"/>
    </row>
    <row r="265" spans="3:26" s="338" customFormat="1" ht="13.5" hidden="1" customHeight="1">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Z265" s="55"/>
    </row>
    <row r="266" spans="3:26" s="338" customFormat="1" ht="13.5" hidden="1" customHeight="1">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Z266" s="55"/>
    </row>
    <row r="267" spans="3:26" s="338" customFormat="1" ht="13.5" hidden="1" customHeight="1">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Z267" s="55"/>
    </row>
    <row r="268" spans="3:26" s="338" customFormat="1" ht="13.5" hidden="1" customHeight="1">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Z268" s="55"/>
    </row>
    <row r="269" spans="3:26" s="338" customFormat="1" ht="13.5" hidden="1" customHeight="1">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Z269" s="55"/>
    </row>
    <row r="270" spans="3:26" s="338" customFormat="1" ht="13.5" hidden="1" customHeight="1">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Z270" s="55"/>
    </row>
    <row r="271" spans="3:26" s="338" customFormat="1" ht="13.5" hidden="1" customHeight="1">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Z271" s="55"/>
    </row>
    <row r="272" spans="3:26" s="338" customFormat="1" ht="13.5" hidden="1" customHeight="1">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Z272" s="55"/>
    </row>
    <row r="273" spans="3:26" s="338" customFormat="1" ht="13.5" hidden="1" customHeight="1">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Z273" s="55"/>
    </row>
    <row r="274" spans="3:26" s="338" customFormat="1" ht="13.5" hidden="1" customHeight="1">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Z274" s="55"/>
    </row>
    <row r="275" spans="3:26" s="338" customFormat="1" ht="13.5" hidden="1" customHeight="1">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Z275" s="55"/>
    </row>
    <row r="276" spans="3:26" s="338" customFormat="1" ht="13.5" hidden="1" customHeight="1">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Z276" s="55"/>
    </row>
    <row r="277" spans="3:26" s="338" customFormat="1" ht="13.5" hidden="1" customHeight="1">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Z277" s="55"/>
    </row>
    <row r="278" spans="3:26" s="338" customFormat="1" ht="13.5" hidden="1" customHeight="1">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Z278" s="55"/>
    </row>
    <row r="279" spans="3:26" s="338" customFormat="1" ht="8.1" hidden="1" customHeight="1">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Z279" s="55"/>
    </row>
    <row r="280" spans="3:26" s="338" customFormat="1" ht="8.1" hidden="1" customHeight="1">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Z280" s="55"/>
    </row>
    <row r="281" spans="3:26" s="338" customFormat="1" ht="8.1" hidden="1" customHeight="1">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Z281" s="55"/>
    </row>
    <row r="282" spans="3:26" s="338" customFormat="1" ht="8.1" hidden="1" customHeight="1">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Z282" s="55"/>
    </row>
    <row r="283" spans="3:26" s="338" customFormat="1" ht="8.1" hidden="1" customHeight="1">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Z283" s="55"/>
    </row>
    <row r="284" spans="3:26" s="338" customFormat="1" ht="8.1" hidden="1" customHeight="1">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Z284" s="55"/>
    </row>
    <row r="285" spans="3:26" s="338" customFormat="1" ht="27" hidden="1" customHeight="1">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Z285" s="55"/>
    </row>
    <row r="286" spans="3:26" s="338" customFormat="1" ht="8.1" hidden="1" customHeight="1">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Z286" s="55"/>
    </row>
    <row r="287" spans="3:26" s="338" customFormat="1" ht="8.1" hidden="1" customHeight="1">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Z287" s="55"/>
    </row>
    <row r="288" spans="3:26" s="338" customFormat="1" ht="13.5" hidden="1" customHeight="1">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Z288" s="55"/>
    </row>
    <row r="289" spans="3:26" s="338" customFormat="1" ht="13.5" hidden="1" customHeight="1">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Z289" s="55"/>
    </row>
    <row r="290" spans="3:26" s="338" customFormat="1" ht="8.1" hidden="1" customHeight="1">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Z290" s="55"/>
    </row>
    <row r="291" spans="3:26" s="338" customFormat="1" ht="8.1" hidden="1" customHeight="1">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Z291" s="55"/>
    </row>
    <row r="292" spans="3:26" s="338" customFormat="1" ht="13.5" hidden="1" customHeight="1">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Z292" s="55"/>
    </row>
    <row r="293" spans="3:26" s="338" customFormat="1" ht="13.5" hidden="1" customHeight="1">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Z293" s="55"/>
    </row>
    <row r="294" spans="3:26" s="338" customFormat="1" ht="8.1" hidden="1" customHeight="1">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Z294" s="55"/>
    </row>
    <row r="295" spans="3:26" s="338" customFormat="1" ht="8.1" hidden="1" customHeight="1">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Z295" s="55"/>
    </row>
    <row r="296" spans="3:26" s="338" customFormat="1" ht="13.5" hidden="1" customHeight="1">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Z296" s="55"/>
    </row>
    <row r="297" spans="3:26" s="338" customFormat="1" ht="13.5" hidden="1" customHeight="1">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Z297" s="55"/>
    </row>
    <row r="298" spans="3:26" s="338" customFormat="1" ht="13.5" hidden="1" customHeight="1">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Z298" s="55"/>
    </row>
    <row r="299" spans="3:26" s="338" customFormat="1" ht="13.5" hidden="1" customHeight="1">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Z299" s="55"/>
    </row>
    <row r="300" spans="3:26" s="338" customFormat="1" ht="13.5" hidden="1" customHeight="1">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Z300" s="55"/>
    </row>
    <row r="301" spans="3:26" s="338" customFormat="1" ht="13.5" hidden="1" customHeight="1">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Z301" s="55"/>
    </row>
    <row r="302" spans="3:26" s="338" customFormat="1" ht="13.5" hidden="1" customHeight="1">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Z302" s="55"/>
    </row>
    <row r="303" spans="3:26" s="338" customFormat="1" ht="13.5" hidden="1" customHeight="1">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Z303" s="55"/>
    </row>
    <row r="304" spans="3:26" s="338" customFormat="1" ht="13.5" hidden="1" customHeight="1">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Z304" s="55"/>
    </row>
    <row r="305" spans="3:26" s="338" customFormat="1" ht="13.5" hidden="1" customHeight="1">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Z305" s="55"/>
    </row>
    <row r="306" spans="3:26" s="338" customFormat="1" ht="13.5" hidden="1" customHeight="1">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Z306" s="55"/>
    </row>
    <row r="307" spans="3:26" s="338" customFormat="1" ht="13.5" hidden="1" customHeight="1">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Z307" s="55"/>
    </row>
    <row r="308" spans="3:26" s="338" customFormat="1" ht="13.5" hidden="1" customHeight="1">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Z308" s="55"/>
    </row>
    <row r="309" spans="3:26" s="338" customFormat="1" ht="13.5" hidden="1" customHeight="1">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Z309" s="55"/>
    </row>
    <row r="310" spans="3:26" s="338" customFormat="1" ht="13.5" hidden="1" customHeight="1">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Z310" s="55"/>
    </row>
    <row r="311" spans="3:26" s="338" customFormat="1" ht="13.5" hidden="1" customHeight="1">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Z311" s="55"/>
    </row>
    <row r="312" spans="3:26" s="338" customFormat="1" ht="13.5" hidden="1" customHeight="1">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Z312" s="55"/>
    </row>
    <row r="313" spans="3:26" s="338" customFormat="1" ht="13.5" hidden="1" customHeight="1">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Z313" s="55"/>
    </row>
    <row r="314" spans="3:26" s="338" customFormat="1" ht="13.5" hidden="1" customHeight="1">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Z314" s="55"/>
    </row>
    <row r="315" spans="3:26" s="338" customFormat="1" ht="13.5" hidden="1" customHeight="1">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Z315" s="55"/>
    </row>
    <row r="316" spans="3:26" s="338" customFormat="1" ht="13.5" hidden="1" customHeight="1">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Z316" s="55"/>
    </row>
    <row r="317" spans="3:26" s="338" customFormat="1" ht="13.5" hidden="1" customHeight="1">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Z317" s="55"/>
    </row>
    <row r="318" spans="3:26" s="338" customFormat="1" ht="13.5" hidden="1" customHeight="1">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Z318" s="55"/>
    </row>
    <row r="319" spans="3:26" s="338" customFormat="1" ht="13.5" hidden="1" customHeight="1">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Z319" s="55"/>
    </row>
    <row r="320" spans="3:26" s="338" customFormat="1" ht="13.5" hidden="1" customHeight="1">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Z320" s="55"/>
    </row>
    <row r="321" spans="3:26" s="338" customFormat="1" ht="13.5" hidden="1" customHeight="1">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Z321" s="55"/>
    </row>
    <row r="322" spans="3:26" s="338" customFormat="1" ht="13.5" hidden="1" customHeight="1">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Z322" s="55"/>
    </row>
    <row r="323" spans="3:26" s="338" customFormat="1" ht="13.5" hidden="1" customHeight="1">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Z323" s="55"/>
    </row>
    <row r="324" spans="3:26" s="338" customFormat="1" ht="13.5" hidden="1" customHeight="1">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Z324" s="55"/>
    </row>
    <row r="325" spans="3:26" s="338" customFormat="1" ht="8.1" hidden="1" customHeight="1">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Z325" s="55"/>
    </row>
    <row r="326" spans="3:26" s="338" customFormat="1" ht="8.1" hidden="1" customHeight="1">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Z326" s="55"/>
    </row>
    <row r="327" spans="3:26" s="338" customFormat="1" ht="13.5" hidden="1" customHeight="1">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Z327" s="55"/>
    </row>
    <row r="328" spans="3:26" s="338" customFormat="1" ht="13.5" hidden="1" customHeight="1">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Z328" s="55"/>
    </row>
    <row r="329" spans="3:26" s="338" customFormat="1" ht="13.5" hidden="1" customHeight="1">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Z329" s="55"/>
    </row>
    <row r="330" spans="3:26" s="338" customFormat="1" ht="13.5" hidden="1" customHeight="1">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Z330" s="55"/>
    </row>
    <row r="331" spans="3:26" s="338" customFormat="1" ht="13.5" hidden="1" customHeight="1">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Z331" s="55"/>
    </row>
    <row r="332" spans="3:26" s="338" customFormat="1" ht="13.5" hidden="1" customHeight="1">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Z332" s="55"/>
    </row>
    <row r="333" spans="3:26" s="338" customFormat="1" ht="13.5" hidden="1" customHeight="1">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Z333" s="55"/>
    </row>
    <row r="334" spans="3:26" s="338" customFormat="1" ht="13.5" hidden="1" customHeight="1">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Z334" s="55"/>
    </row>
    <row r="335" spans="3:26" s="338" customFormat="1" ht="13.5" hidden="1" customHeight="1">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Z335" s="55"/>
    </row>
    <row r="336" spans="3:26" s="338" customFormat="1" ht="13.5" hidden="1" customHeight="1">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Z336" s="55"/>
    </row>
    <row r="337" spans="3:26" s="338" customFormat="1" ht="8.1" hidden="1" customHeight="1">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Z337" s="55"/>
    </row>
    <row r="338" spans="3:26" s="338" customFormat="1" ht="13.5" hidden="1" customHeight="1">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Z338" s="55"/>
    </row>
    <row r="339" spans="3:26" s="338" customFormat="1" ht="13.5" hidden="1" customHeight="1">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Z339" s="55"/>
    </row>
    <row r="340" spans="3:26" s="338" customFormat="1" ht="13.5" hidden="1" customHeight="1">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Z340" s="55"/>
    </row>
    <row r="341" spans="3:26" s="338" customFormat="1" ht="13.5" hidden="1" customHeight="1">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Z341" s="55"/>
    </row>
    <row r="342" spans="3:26" s="338" customFormat="1" ht="13.5" hidden="1" customHeight="1">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Z342" s="55"/>
    </row>
    <row r="343" spans="3:26" s="338" customFormat="1" ht="13.5" hidden="1" customHeight="1">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Z343" s="55"/>
    </row>
    <row r="344" spans="3:26" s="338" customFormat="1" ht="13.5" hidden="1" customHeight="1">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Z344" s="55"/>
    </row>
    <row r="345" spans="3:26" s="338" customFormat="1" ht="13.5" hidden="1" customHeight="1">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Z345" s="55"/>
    </row>
    <row r="346" spans="3:26" s="338" customFormat="1" ht="13.5" hidden="1" customHeight="1">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Z346" s="55"/>
    </row>
    <row r="347" spans="3:26" s="338" customFormat="1" ht="13.5" hidden="1" customHeight="1">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Z347" s="55"/>
    </row>
    <row r="348" spans="3:26" s="338" customFormat="1" ht="13.5" hidden="1" customHeight="1">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Z348" s="55"/>
    </row>
    <row r="349" spans="3:26" s="338" customFormat="1" ht="13.5" hidden="1" customHeight="1">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Z349" s="55"/>
    </row>
    <row r="350" spans="3:26" s="338" customFormat="1" ht="13.5" hidden="1" customHeight="1">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Z350" s="55"/>
    </row>
    <row r="351" spans="3:26" s="338" customFormat="1" ht="13.5" hidden="1" customHeight="1">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Z351" s="55"/>
    </row>
    <row r="352" spans="3:26" s="338" customFormat="1" ht="13.5" hidden="1" customHeight="1">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Z352" s="55"/>
    </row>
    <row r="353" spans="3:26" s="338" customFormat="1" ht="13.5" hidden="1" customHeight="1">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Z353" s="55"/>
    </row>
    <row r="354" spans="3:26" s="338" customFormat="1" ht="13.5" hidden="1" customHeight="1">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Z354" s="55"/>
    </row>
    <row r="355" spans="3:26" s="338" customFormat="1" ht="13.5" hidden="1" customHeight="1">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Z355" s="55"/>
    </row>
    <row r="356" spans="3:26" s="338" customFormat="1" ht="13.5" hidden="1" customHeight="1">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Z356" s="55"/>
    </row>
    <row r="357" spans="3:26" s="338" customFormat="1" ht="13.5" hidden="1" customHeight="1">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Z357" s="55"/>
    </row>
    <row r="358" spans="3:26" s="338" customFormat="1" ht="13.5" hidden="1" customHeight="1">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Z358" s="55"/>
    </row>
    <row r="359" spans="3:26" s="338" customFormat="1" ht="13.5" hidden="1" customHeight="1">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Z359" s="55"/>
    </row>
    <row r="360" spans="3:26" s="338" customFormat="1" ht="13.5" hidden="1" customHeight="1">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Z360" s="55"/>
    </row>
    <row r="361" spans="3:26" s="338" customFormat="1" ht="13.5" hidden="1" customHeight="1">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Z361" s="55"/>
    </row>
    <row r="362" spans="3:26" s="338" customFormat="1" ht="13.5" hidden="1" customHeight="1">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Z362" s="55"/>
    </row>
    <row r="363" spans="3:26" s="338" customFormat="1" ht="13.5" hidden="1" customHeight="1">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Z363" s="55"/>
    </row>
    <row r="364" spans="3:26" s="338" customFormat="1" ht="13.5" hidden="1" customHeight="1">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Z364" s="55"/>
    </row>
    <row r="365" spans="3:26" s="338" customFormat="1" ht="13.5" hidden="1" customHeight="1">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Z365" s="55"/>
    </row>
    <row r="366" spans="3:26" s="338" customFormat="1" ht="13.5" hidden="1" customHeight="1">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Z366" s="55"/>
    </row>
    <row r="367" spans="3:26" s="338" customFormat="1" ht="13.5" hidden="1" customHeight="1">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Z367" s="55"/>
    </row>
    <row r="368" spans="3:26" s="338" customFormat="1" ht="13.5" hidden="1" customHeight="1">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Z368" s="55"/>
    </row>
    <row r="369" spans="3:26" s="338" customFormat="1" ht="13.5" hidden="1" customHeight="1">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Z369" s="55"/>
    </row>
    <row r="370" spans="3:26" s="338" customFormat="1" ht="13.5" hidden="1" customHeight="1">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Z370" s="55"/>
    </row>
    <row r="371" spans="3:26" s="338" customFormat="1" ht="13.5" hidden="1" customHeight="1">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Z371" s="55"/>
    </row>
    <row r="372" spans="3:26" s="338" customFormat="1" ht="13.5" hidden="1" customHeight="1">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Z372" s="55"/>
    </row>
    <row r="373" spans="3:26" s="338" customFormat="1" ht="13.5" hidden="1" customHeight="1">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Z373" s="55"/>
    </row>
    <row r="374" spans="3:26" s="338" customFormat="1" ht="13.5" hidden="1" customHeight="1">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Z374" s="55"/>
    </row>
    <row r="375" spans="3:26" s="338" customFormat="1" ht="13.5" hidden="1" customHeight="1">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Z375" s="55"/>
    </row>
    <row r="376" spans="3:26" s="338" customFormat="1" ht="13.5" hidden="1" customHeight="1">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Z376" s="55"/>
    </row>
    <row r="377" spans="3:26" s="338" customFormat="1" ht="13.5" hidden="1" customHeight="1">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Z377" s="55"/>
    </row>
    <row r="378" spans="3:26" s="338" customFormat="1" ht="13.5" hidden="1" customHeight="1">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Z378" s="55"/>
    </row>
    <row r="379" spans="3:26" s="338" customFormat="1" ht="13.5" hidden="1" customHeight="1">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Z379" s="55"/>
    </row>
    <row r="380" spans="3:26" s="338" customFormat="1" ht="13.5" hidden="1" customHeight="1">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Z380" s="55"/>
    </row>
    <row r="381" spans="3:26" s="338" customFormat="1" ht="13.5" hidden="1" customHeight="1">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Z381" s="55"/>
    </row>
    <row r="382" spans="3:26" s="338" customFormat="1" ht="13.5" hidden="1" customHeight="1">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Z382" s="55"/>
    </row>
    <row r="383" spans="3:26" s="338" customFormat="1" ht="13.5" hidden="1" customHeight="1">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Z383" s="55"/>
    </row>
    <row r="384" spans="3:26" s="338" customFormat="1" ht="13.5" hidden="1" customHeight="1">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Z384" s="55"/>
    </row>
    <row r="385" spans="3:26" s="338" customFormat="1" ht="13.5" hidden="1" customHeight="1">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Z385" s="55"/>
    </row>
    <row r="386" spans="3:26" s="338" customFormat="1" ht="13.5" hidden="1" customHeight="1">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Z386" s="55"/>
    </row>
    <row r="387" spans="3:26" s="338" customFormat="1" ht="13.5" hidden="1" customHeight="1">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Z387" s="55"/>
    </row>
    <row r="388" spans="3:26" s="338" customFormat="1" ht="13.5" hidden="1" customHeight="1">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Z388" s="55"/>
    </row>
    <row r="389" spans="3:26" s="338" customFormat="1" ht="13.5" hidden="1" customHeight="1">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Z389" s="55"/>
    </row>
    <row r="390" spans="3:26" s="338" customFormat="1" ht="13.5" hidden="1" customHeight="1">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Z390" s="55"/>
    </row>
    <row r="391" spans="3:26" s="338" customFormat="1" ht="13.5" hidden="1" customHeight="1">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Z391" s="55"/>
    </row>
    <row r="392" spans="3:26" s="338" customFormat="1" ht="13.5" hidden="1" customHeight="1">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Z392" s="55"/>
    </row>
    <row r="393" spans="3:26" s="338" customFormat="1" ht="13.5" hidden="1" customHeight="1">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Z393" s="55"/>
    </row>
    <row r="394" spans="3:26" s="338" customFormat="1" ht="13.5" hidden="1" customHeight="1">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Z394" s="55"/>
    </row>
    <row r="395" spans="3:26" s="338" customFormat="1" ht="13.5" hidden="1" customHeight="1">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Z395" s="55"/>
    </row>
    <row r="396" spans="3:26" s="338" customFormat="1" ht="13.5" hidden="1" customHeight="1">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Z396" s="55"/>
    </row>
    <row r="397" spans="3:26" s="338" customFormat="1" ht="13.5" hidden="1" customHeight="1">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Z397" s="55"/>
    </row>
    <row r="398" spans="3:26" s="338" customFormat="1" ht="13.5" hidden="1" customHeight="1">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Z398" s="55"/>
    </row>
    <row r="399" spans="3:26" s="338" customFormat="1" ht="13.5" hidden="1" customHeight="1">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Z399" s="55"/>
    </row>
    <row r="400" spans="3:26" s="338" customFormat="1" ht="13.5" hidden="1" customHeight="1">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Z400" s="55"/>
    </row>
    <row r="401" spans="3:26" s="338" customFormat="1" ht="13.5" hidden="1" customHeight="1">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Z401" s="55"/>
    </row>
    <row r="402" spans="3:26" s="338" customFormat="1" ht="13.5" hidden="1" customHeight="1">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Z402" s="55"/>
    </row>
    <row r="403" spans="3:26" s="338" customFormat="1" ht="13.5" hidden="1" customHeight="1">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Z403" s="55"/>
    </row>
    <row r="404" spans="3:26" s="338" customFormat="1" ht="13.5" hidden="1" customHeight="1">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Z404" s="55"/>
    </row>
    <row r="405" spans="3:26" s="338" customFormat="1" ht="13.5" hidden="1" customHeight="1">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Z405" s="55"/>
    </row>
    <row r="406" spans="3:26" s="338" customFormat="1" ht="13.5" hidden="1" customHeight="1">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Z406" s="55"/>
    </row>
    <row r="407" spans="3:26" s="338" customFormat="1" ht="13.5" hidden="1" customHeight="1">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Z407" s="55"/>
    </row>
    <row r="408" spans="3:26" s="338" customFormat="1" ht="13.5" hidden="1" customHeight="1">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Z408" s="55"/>
    </row>
    <row r="409" spans="3:26" s="338" customFormat="1" ht="13.5" hidden="1" customHeight="1">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Z409" s="55"/>
    </row>
    <row r="410" spans="3:26" s="338" customFormat="1" ht="13.5" hidden="1" customHeight="1">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Z410" s="55"/>
    </row>
    <row r="411" spans="3:26" s="338" customFormat="1" ht="26.45" hidden="1" customHeight="1">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Z411" s="55"/>
    </row>
    <row r="412" spans="3:26" s="338" customFormat="1" ht="39.6" hidden="1" customHeight="1">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Z412" s="55"/>
    </row>
    <row r="413" spans="3:26" s="338" customFormat="1" ht="26.45" hidden="1" customHeight="1">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Z413" s="55"/>
    </row>
    <row r="414" spans="3:26" s="338" customFormat="1" ht="13.5" hidden="1" customHeight="1">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Z414" s="55"/>
    </row>
    <row r="415" spans="3:26" s="338" customFormat="1" ht="13.5" hidden="1" customHeight="1">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Z415" s="55"/>
    </row>
    <row r="416" spans="3:26" s="338" customFormat="1" ht="13.5" hidden="1" customHeight="1">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Z416" s="55"/>
    </row>
    <row r="417" spans="3:26" s="338" customFormat="1" ht="13.5" hidden="1" customHeight="1">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Z417" s="55"/>
    </row>
    <row r="418" spans="3:26" s="338" customFormat="1" ht="13.5" hidden="1" customHeight="1">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Z418" s="55"/>
    </row>
    <row r="419" spans="3:26" s="338" customFormat="1" ht="13.5" hidden="1" customHeight="1">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Z419" s="55"/>
    </row>
    <row r="420" spans="3:26" s="338" customFormat="1" ht="13.5" hidden="1" customHeight="1">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Z420" s="55"/>
    </row>
    <row r="421" spans="3:26" s="338" customFormat="1" ht="13.5" hidden="1" customHeight="1">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Z421" s="55"/>
    </row>
    <row r="422" spans="3:26" s="338" customFormat="1" ht="13.5" hidden="1" customHeight="1">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Z422" s="55"/>
    </row>
    <row r="423" spans="3:26" s="338" customFormat="1" ht="13.5" hidden="1" customHeight="1">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Z423" s="55"/>
    </row>
    <row r="424" spans="3:26" s="338" customFormat="1" ht="13.5" hidden="1" customHeight="1">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Z424" s="55"/>
    </row>
    <row r="425" spans="3:26" s="338" customFormat="1" ht="13.5" hidden="1" customHeight="1">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Z425" s="55"/>
    </row>
    <row r="426" spans="3:26" s="338" customFormat="1" ht="13.5" hidden="1" customHeight="1">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Z426" s="55"/>
    </row>
    <row r="427" spans="3:26" s="338" customFormat="1" ht="13.5" hidden="1" customHeight="1">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Z427" s="55"/>
    </row>
    <row r="428" spans="3:26" s="338" customFormat="1" ht="13.5" hidden="1" customHeight="1">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Z428" s="55"/>
    </row>
    <row r="429" spans="3:26" s="338" customFormat="1" ht="13.5" hidden="1" customHeight="1">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Z429" s="55"/>
    </row>
    <row r="430" spans="3:26" s="338" customFormat="1" ht="13.5" hidden="1" customHeight="1">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Z430" s="55"/>
    </row>
    <row r="431" spans="3:26" s="338" customFormat="1" ht="13.5" hidden="1" customHeight="1">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Z431" s="55"/>
    </row>
    <row r="432" spans="3:26" s="338" customFormat="1" ht="13.5" hidden="1" customHeight="1">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Z432" s="55"/>
    </row>
    <row r="433" spans="3:26" s="338" customFormat="1" ht="13.5" hidden="1" customHeight="1">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Z433" s="55"/>
    </row>
    <row r="434" spans="3:26" s="338" customFormat="1" ht="13.5" hidden="1" customHeight="1">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Z434" s="55"/>
    </row>
    <row r="435" spans="3:26" s="338" customFormat="1" ht="13.5" hidden="1" customHeight="1">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Z435" s="55"/>
    </row>
    <row r="436" spans="3:26" s="338" customFormat="1" ht="13.5" hidden="1" customHeight="1">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Z436" s="55"/>
    </row>
    <row r="437" spans="3:26" s="338" customFormat="1" ht="13.5" hidden="1" customHeight="1">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Z437" s="55"/>
    </row>
    <row r="438" spans="3:26" s="338" customFormat="1" ht="13.5" hidden="1" customHeight="1">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Z438" s="55"/>
    </row>
    <row r="439" spans="3:26" s="338" customFormat="1" ht="13.5" hidden="1" customHeight="1">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Z439" s="55"/>
    </row>
    <row r="440" spans="3:26" s="338" customFormat="1" ht="13.5" hidden="1" customHeight="1">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Z440" s="55"/>
    </row>
    <row r="441" spans="3:26" s="338" customFormat="1" ht="13.5" hidden="1" customHeight="1">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Z441" s="55"/>
    </row>
    <row r="442" spans="3:26" s="338" customFormat="1" ht="13.5" hidden="1" customHeight="1">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Z442" s="55"/>
    </row>
    <row r="443" spans="3:26" s="338" customFormat="1" ht="13.5" hidden="1" customHeight="1">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Z443" s="55"/>
    </row>
    <row r="444" spans="3:26" s="338" customFormat="1" ht="13.5" hidden="1" customHeight="1">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Z444" s="55"/>
    </row>
    <row r="445" spans="3:26" s="338" customFormat="1" ht="13.5" hidden="1" customHeight="1">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Z445" s="55"/>
    </row>
    <row r="446" spans="3:26" s="338" customFormat="1" ht="13.5" hidden="1" customHeight="1">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Z446" s="55"/>
    </row>
    <row r="447" spans="3:26" s="338" customFormat="1" ht="13.5" hidden="1" customHeight="1">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Z447" s="55"/>
    </row>
    <row r="448" spans="3:26" s="338" customFormat="1" ht="13.5" hidden="1" customHeight="1">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Z448" s="55"/>
    </row>
    <row r="449" spans="3:26" s="338" customFormat="1" ht="26.45" hidden="1" customHeight="1">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Z449" s="55"/>
    </row>
    <row r="450" spans="3:26" s="338" customFormat="1" ht="39.6" hidden="1" customHeight="1">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Z450" s="55"/>
    </row>
    <row r="451" spans="3:26" s="338" customFormat="1" ht="13.5" hidden="1" customHeight="1">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Z451" s="55"/>
    </row>
    <row r="452" spans="3:26" s="338" customFormat="1" ht="13.5" hidden="1" customHeight="1">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Z452" s="55"/>
    </row>
    <row r="453" spans="3:26" s="338" customFormat="1" ht="13.5" hidden="1" customHeight="1">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Z453" s="55"/>
    </row>
    <row r="454" spans="3:26" s="338" customFormat="1" ht="13.5" hidden="1" customHeight="1">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Z454" s="55"/>
    </row>
    <row r="455" spans="3:26" s="338" customFormat="1" ht="13.5" hidden="1" customHeight="1">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Z455" s="55"/>
    </row>
    <row r="456" spans="3:26" s="338" customFormat="1" ht="26.45" hidden="1" customHeight="1">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Z456" s="55"/>
    </row>
    <row r="457" spans="3:26" s="338" customFormat="1" ht="13.5" hidden="1" customHeight="1">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Z457" s="55"/>
    </row>
    <row r="458" spans="3:26" s="338" customFormat="1" ht="13.5" hidden="1" customHeight="1">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Z458" s="55"/>
    </row>
    <row r="459" spans="3:26" s="338" customFormat="1" ht="13.5" hidden="1" customHeight="1">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Z459" s="55"/>
    </row>
    <row r="460" spans="3:26" s="338" customFormat="1" ht="13.5" hidden="1" customHeight="1">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Z460" s="55"/>
    </row>
    <row r="461" spans="3:26" s="338" customFormat="1" ht="13.5" hidden="1" customHeight="1">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Z461" s="55"/>
    </row>
    <row r="462" spans="3:26" s="338" customFormat="1" ht="13.5" hidden="1" customHeight="1">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Z462" s="55"/>
    </row>
    <row r="463" spans="3:26" s="338" customFormat="1" ht="13.5" hidden="1" customHeight="1">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Z463" s="55"/>
    </row>
    <row r="464" spans="3:26" s="338" customFormat="1" ht="13.5" hidden="1" customHeight="1">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Z464" s="55"/>
    </row>
    <row r="465" spans="3:26" s="338" customFormat="1" ht="13.5" hidden="1" customHeight="1">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Z465" s="55"/>
    </row>
    <row r="466" spans="3:26" s="338" customFormat="1" ht="13.5" hidden="1" customHeight="1">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Z466" s="55"/>
    </row>
    <row r="467" spans="3:26" s="338" customFormat="1" ht="13.5" hidden="1" customHeight="1">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Z467" s="55"/>
    </row>
    <row r="468" spans="3:26" s="338" customFormat="1" ht="13.5" hidden="1" customHeight="1">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Z468" s="55"/>
    </row>
    <row r="469" spans="3:26" s="338" customFormat="1" ht="13.5" hidden="1" customHeight="1">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Z469" s="55"/>
    </row>
    <row r="470" spans="3:26" s="338" customFormat="1" ht="13.5" hidden="1" customHeight="1">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Z470" s="55"/>
    </row>
    <row r="471" spans="3:26" s="338" customFormat="1" ht="13.5" hidden="1" customHeight="1">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Z471" s="55"/>
    </row>
    <row r="472" spans="3:26" s="338" customFormat="1" ht="13.5" hidden="1" customHeight="1">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Z472" s="55"/>
    </row>
    <row r="473" spans="3:26" s="338" customFormat="1" ht="13.5" hidden="1" customHeight="1">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Z473" s="55"/>
    </row>
    <row r="474" spans="3:26" s="338" customFormat="1" ht="13.5" hidden="1" customHeight="1">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Z474" s="55"/>
    </row>
    <row r="475" spans="3:26" s="338" customFormat="1" ht="13.5" hidden="1" customHeight="1">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Z475" s="55"/>
    </row>
    <row r="476" spans="3:26" s="338" customFormat="1" ht="26.45" hidden="1" customHeight="1">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Z476" s="55"/>
    </row>
    <row r="477" spans="3:26" s="338" customFormat="1" ht="13.5" hidden="1" customHeight="1">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Z477" s="55"/>
    </row>
    <row r="478" spans="3:26" s="338" customFormat="1" ht="13.5" hidden="1" customHeight="1">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Z478" s="55"/>
    </row>
    <row r="479" spans="3:26" s="338" customFormat="1" ht="13.5" hidden="1" customHeight="1">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Z479" s="55"/>
    </row>
    <row r="480" spans="3:26" s="338" customFormat="1" ht="26.45" hidden="1" customHeight="1">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Z480" s="55"/>
    </row>
    <row r="481" spans="3:26" s="338" customFormat="1" ht="26.45" hidden="1" customHeight="1">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Z481" s="55"/>
    </row>
    <row r="482" spans="3:26" s="338" customFormat="1" ht="13.5" hidden="1" customHeight="1">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Z482" s="55"/>
    </row>
    <row r="483" spans="3:26" s="338" customFormat="1" ht="13.5" hidden="1" customHeight="1">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Z483" s="55"/>
    </row>
    <row r="484" spans="3:26" s="338" customFormat="1" ht="13.5" hidden="1" customHeight="1">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Z484" s="55"/>
    </row>
    <row r="485" spans="3:26" s="338" customFormat="1" ht="13.5" hidden="1" customHeight="1">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Z485" s="55"/>
    </row>
    <row r="486" spans="3:26" s="338" customFormat="1" ht="26.45" hidden="1" customHeight="1">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Z486" s="55"/>
    </row>
    <row r="487" spans="3:26" s="338" customFormat="1" ht="13.5" hidden="1" customHeight="1">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Z487" s="55"/>
    </row>
    <row r="488" spans="3:26" s="338" customFormat="1" ht="13.5" hidden="1" customHeight="1">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Z488" s="55"/>
    </row>
    <row r="489" spans="3:26" s="338" customFormat="1" ht="13.5" hidden="1" customHeight="1">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Z489" s="55"/>
    </row>
    <row r="490" spans="3:26" s="338" customFormat="1" ht="13.5" hidden="1" customHeight="1">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Z490" s="55"/>
    </row>
    <row r="491" spans="3:26" s="338" customFormat="1" ht="13.5" hidden="1" customHeight="1">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Z491" s="55"/>
    </row>
    <row r="492" spans="3:26" s="338" customFormat="1" ht="13.5" hidden="1" customHeight="1">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Z492" s="55"/>
    </row>
    <row r="493" spans="3:26" s="338" customFormat="1" ht="13.5" hidden="1" customHeight="1">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Z493" s="55"/>
    </row>
    <row r="494" spans="3:26" s="338" customFormat="1" ht="13.5" hidden="1" customHeight="1">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Z494" s="55"/>
    </row>
    <row r="495" spans="3:26" s="338" customFormat="1" ht="13.5" hidden="1" customHeight="1">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Z495" s="55"/>
    </row>
    <row r="496" spans="3:26" s="338" customFormat="1" ht="13.5" hidden="1" customHeight="1">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Z496" s="55"/>
    </row>
    <row r="497" spans="3:26" s="338" customFormat="1" ht="13.5" hidden="1" customHeight="1">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Z497" s="55"/>
    </row>
    <row r="498" spans="3:26" s="338" customFormat="1" ht="13.5" hidden="1" customHeight="1">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Z498" s="55"/>
    </row>
    <row r="499" spans="3:26" s="338" customFormat="1" ht="13.5" hidden="1" customHeight="1">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Z499" s="55"/>
    </row>
    <row r="500" spans="3:26" s="338" customFormat="1" ht="13.5" hidden="1" customHeight="1">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Z500" s="55"/>
    </row>
    <row r="501" spans="3:26" s="338" customFormat="1" ht="13.5" hidden="1" customHeight="1">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Z501" s="55"/>
    </row>
    <row r="502" spans="3:26" s="338" customFormat="1" ht="13.5" hidden="1" customHeight="1">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Z502" s="55"/>
    </row>
    <row r="503" spans="3:26" s="338" customFormat="1" ht="13.5" hidden="1" customHeight="1">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Z503" s="55"/>
    </row>
    <row r="504" spans="3:26" s="338" customFormat="1" ht="13.5" hidden="1" customHeight="1">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Z504" s="55"/>
    </row>
    <row r="505" spans="3:26" s="338" customFormat="1" ht="13.5" hidden="1" customHeight="1">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Z505" s="55"/>
    </row>
    <row r="506" spans="3:26" s="338" customFormat="1" ht="13.5" hidden="1" customHeight="1">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Z506" s="55"/>
    </row>
    <row r="507" spans="3:26" s="338" customFormat="1" ht="13.5" hidden="1" customHeight="1">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Z507" s="55"/>
    </row>
    <row r="508" spans="3:26" s="338" customFormat="1" ht="13.5" hidden="1" customHeight="1">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Z508" s="55"/>
    </row>
    <row r="509" spans="3:26" s="338" customFormat="1" ht="13.5" hidden="1" customHeight="1">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Z509" s="55"/>
    </row>
    <row r="510" spans="3:26" s="338" customFormat="1" ht="13.5" hidden="1" customHeight="1">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Z510" s="55"/>
    </row>
    <row r="511" spans="3:26" s="338" customFormat="1" ht="13.5" hidden="1" customHeight="1">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Z511" s="55"/>
    </row>
    <row r="512" spans="3:26" s="338" customFormat="1" ht="13.5" hidden="1" customHeight="1">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Z512" s="55"/>
    </row>
    <row r="513" spans="3:26" s="338" customFormat="1" ht="13.5" hidden="1" customHeight="1">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Z513" s="55"/>
    </row>
    <row r="514" spans="3:26" s="338" customFormat="1" ht="13.5" hidden="1" customHeight="1">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Z514" s="55"/>
    </row>
    <row r="515" spans="3:26" s="338" customFormat="1" ht="13.5" hidden="1" customHeight="1">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Z515" s="55"/>
    </row>
    <row r="516" spans="3:26" s="338" customFormat="1" ht="13.5" hidden="1" customHeight="1">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Z516" s="55"/>
    </row>
    <row r="517" spans="3:26" s="338" customFormat="1" ht="13.5" hidden="1" customHeight="1">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Z517" s="55"/>
    </row>
    <row r="518" spans="3:26" s="338" customFormat="1" ht="13.5" hidden="1" customHeight="1">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Z518" s="55"/>
    </row>
    <row r="519" spans="3:26" s="338" customFormat="1" ht="13.5" hidden="1" customHeight="1">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Z519" s="55"/>
    </row>
    <row r="520" spans="3:26" s="338" customFormat="1" ht="13.5" hidden="1" customHeight="1">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Z520" s="55"/>
    </row>
    <row r="521" spans="3:26" s="338" customFormat="1" ht="13.5" hidden="1" customHeight="1">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Z521" s="55"/>
    </row>
    <row r="522" spans="3:26" s="338" customFormat="1" ht="13.5" hidden="1" customHeight="1">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Z522" s="55"/>
    </row>
    <row r="523" spans="3:26" s="338" customFormat="1" ht="13.5" hidden="1" customHeight="1">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Z523" s="55"/>
    </row>
    <row r="524" spans="3:26" s="338" customFormat="1" ht="13.5" hidden="1" customHeight="1">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Z524" s="55"/>
    </row>
    <row r="525" spans="3:26" s="338" customFormat="1" ht="13.5" hidden="1" customHeight="1">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Z525" s="55"/>
    </row>
    <row r="526" spans="3:26" s="338" customFormat="1" ht="13.5" hidden="1" customHeight="1">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Z526" s="55"/>
    </row>
    <row r="527" spans="3:26" s="338" customFormat="1" ht="13.5" hidden="1" customHeight="1">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Z527" s="55"/>
    </row>
    <row r="528" spans="3:26" s="338" customFormat="1" ht="13.5" hidden="1" customHeight="1">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Z528" s="55"/>
    </row>
    <row r="529" spans="3:26" s="338" customFormat="1" ht="13.5" hidden="1" customHeight="1">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Z529" s="55"/>
    </row>
    <row r="530" spans="3:26" s="338" customFormat="1" ht="13.5" hidden="1" customHeight="1">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Z530" s="55"/>
    </row>
    <row r="531" spans="3:26" s="338" customFormat="1" ht="13.5" hidden="1" customHeight="1">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Z531" s="55"/>
    </row>
    <row r="532" spans="3:26" s="338" customFormat="1" ht="13.5" hidden="1" customHeight="1">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Z532" s="55"/>
    </row>
    <row r="533" spans="3:26" s="338" customFormat="1" ht="13.5" hidden="1" customHeight="1">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Z533" s="55"/>
    </row>
    <row r="534" spans="3:26" s="338" customFormat="1" ht="13.5" hidden="1" customHeight="1">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Z534" s="55"/>
    </row>
    <row r="535" spans="3:26" s="338" customFormat="1" ht="13.5" hidden="1" customHeight="1">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Z535" s="55"/>
    </row>
    <row r="536" spans="3:26" s="338" customFormat="1" ht="13.5" hidden="1" customHeight="1">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Z536" s="55"/>
    </row>
    <row r="537" spans="3:26" s="338" customFormat="1" ht="13.5" hidden="1" customHeight="1">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Z537" s="55"/>
    </row>
    <row r="538" spans="3:26" s="338" customFormat="1" ht="13.5" hidden="1" customHeight="1">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Z538" s="55"/>
    </row>
    <row r="539" spans="3:26" s="338" customFormat="1" ht="13.5" hidden="1" customHeight="1">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Z539" s="55"/>
    </row>
    <row r="540" spans="3:26" s="338" customFormat="1" ht="13.5" hidden="1" customHeight="1">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Z540" s="55"/>
    </row>
    <row r="541" spans="3:26" s="338" customFormat="1" ht="13.5" hidden="1" customHeight="1">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Z541" s="55"/>
    </row>
    <row r="542" spans="3:26" s="338" customFormat="1" ht="13.5" hidden="1" customHeight="1">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Z542" s="55"/>
    </row>
    <row r="543" spans="3:26" s="338" customFormat="1" ht="13.5" hidden="1" customHeight="1">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Z543" s="55"/>
    </row>
    <row r="544" spans="3:26" s="338" customFormat="1" ht="13.5" hidden="1" customHeight="1">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Z544" s="55"/>
    </row>
    <row r="545" spans="3:26" s="338" customFormat="1" ht="13.5" hidden="1" customHeight="1">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Z545" s="55"/>
    </row>
    <row r="546" spans="3:26" s="338" customFormat="1" ht="13.5" hidden="1" customHeight="1">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Z546" s="55"/>
    </row>
    <row r="547" spans="3:26" s="338" customFormat="1" ht="13.5" hidden="1" customHeight="1">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Z547" s="55"/>
    </row>
    <row r="548" spans="3:26" s="338" customFormat="1" ht="13.5" hidden="1" customHeight="1">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Z548" s="55"/>
    </row>
    <row r="549" spans="3:26" s="338" customFormat="1" ht="13.5" hidden="1" customHeight="1">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Z549" s="55"/>
    </row>
    <row r="550" spans="3:26" s="338" customFormat="1" ht="13.5" hidden="1" customHeight="1">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Z550" s="55"/>
    </row>
    <row r="551" spans="3:26" s="338" customFormat="1" ht="13.5" hidden="1" customHeight="1">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Z551" s="55"/>
    </row>
    <row r="552" spans="3:26" s="338" customFormat="1" ht="13.5" hidden="1" customHeight="1">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Z552" s="55"/>
    </row>
    <row r="553" spans="3:26" s="338" customFormat="1" ht="13.5" hidden="1" customHeight="1">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Z553" s="55"/>
    </row>
    <row r="554" spans="3:26" s="338" customFormat="1" ht="13.5" hidden="1" customHeight="1">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Z554" s="55"/>
    </row>
    <row r="555" spans="3:26" s="338" customFormat="1" ht="13.5" hidden="1" customHeight="1">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Z555" s="55"/>
    </row>
    <row r="556" spans="3:26" s="338" customFormat="1" ht="13.5" hidden="1" customHeight="1">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Z556" s="55"/>
    </row>
    <row r="557" spans="3:26" s="338" customFormat="1" ht="13.5" hidden="1" customHeight="1">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Z557" s="55"/>
    </row>
    <row r="558" spans="3:26" s="338" customFormat="1" ht="13.5" hidden="1" customHeight="1">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Z558" s="55"/>
    </row>
    <row r="559" spans="3:26" s="338" customFormat="1" ht="13.5" hidden="1" customHeight="1">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Z559" s="55"/>
    </row>
    <row r="560" spans="3:26" s="338" customFormat="1" ht="13.5" hidden="1" customHeight="1">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Z560" s="55"/>
    </row>
    <row r="561" spans="3:26" s="338" customFormat="1" ht="13.5" hidden="1" customHeight="1">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Z561" s="55"/>
    </row>
    <row r="562" spans="3:26" s="338" customFormat="1" ht="13.5" hidden="1" customHeight="1">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Z562" s="55"/>
    </row>
    <row r="563" spans="3:26" s="338" customFormat="1" ht="13.5" hidden="1" customHeight="1">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Z563" s="55"/>
    </row>
    <row r="564" spans="3:26" s="338" customFormat="1" ht="13.5" hidden="1" customHeight="1">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Z564" s="55"/>
    </row>
    <row r="565" spans="3:26" s="338" customFormat="1" ht="13.5" hidden="1" customHeight="1">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Z565" s="55"/>
    </row>
    <row r="566" spans="3:26" s="338" customFormat="1" ht="13.5" hidden="1" customHeight="1">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Z566" s="55"/>
    </row>
    <row r="567" spans="3:26" s="338" customFormat="1" ht="13.5" hidden="1" customHeight="1">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Z567" s="55"/>
    </row>
    <row r="568" spans="3:26" s="338" customFormat="1" ht="13.5" hidden="1" customHeight="1">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Z568" s="55"/>
    </row>
    <row r="569" spans="3:26" s="338" customFormat="1" ht="13.5" hidden="1" customHeight="1">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Z569" s="55"/>
    </row>
    <row r="570" spans="3:26" s="338" customFormat="1" ht="13.5" hidden="1" customHeight="1">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Z570" s="55"/>
    </row>
    <row r="571" spans="3:26" s="338" customFormat="1" ht="13.5" hidden="1" customHeight="1">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Z571" s="55"/>
    </row>
    <row r="572" spans="3:26" s="338" customFormat="1" ht="13.5" hidden="1" customHeight="1">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Z572" s="55"/>
    </row>
    <row r="573" spans="3:26" s="338" customFormat="1" ht="13.5" hidden="1" customHeight="1">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Z573" s="55"/>
    </row>
    <row r="574" spans="3:26" s="338" customFormat="1" ht="13.5" hidden="1" customHeight="1">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Z574" s="55"/>
    </row>
    <row r="575" spans="3:26" s="338" customFormat="1" ht="13.5" hidden="1" customHeight="1">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Z575" s="55"/>
    </row>
    <row r="576" spans="3:26" s="338" customFormat="1" ht="13.5" hidden="1" customHeight="1">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Z576" s="55"/>
    </row>
    <row r="577" spans="3:26" s="338" customFormat="1" ht="13.5" hidden="1" customHeight="1">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Z577" s="55"/>
    </row>
    <row r="578" spans="3:26" s="338" customFormat="1" ht="13.5" hidden="1" customHeight="1">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Z578" s="55"/>
    </row>
    <row r="579" spans="3:26" s="338" customFormat="1" ht="13.5" hidden="1" customHeight="1">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Z579" s="55"/>
    </row>
    <row r="580" spans="3:26" s="338" customFormat="1" ht="13.5" hidden="1" customHeight="1">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Z580" s="55"/>
    </row>
    <row r="581" spans="3:26" s="338" customFormat="1" ht="13.5" hidden="1" customHeight="1">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Z581" s="55"/>
    </row>
    <row r="582" spans="3:26" s="338" customFormat="1" ht="13.5" hidden="1" customHeight="1">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Z582" s="55"/>
    </row>
    <row r="583" spans="3:26" s="338" customFormat="1" ht="13.5" hidden="1" customHeight="1">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Z583" s="55"/>
    </row>
    <row r="584" spans="3:26" s="338" customFormat="1" ht="13.5" hidden="1" customHeight="1">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Z584" s="55"/>
    </row>
    <row r="585" spans="3:26" s="338" customFormat="1" ht="13.5" hidden="1" customHeight="1">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Z585" s="55"/>
    </row>
    <row r="586" spans="3:26" s="338" customFormat="1" ht="13.5" hidden="1" customHeight="1">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Z586" s="55"/>
    </row>
    <row r="587" spans="3:26" s="338" customFormat="1" ht="13.5" hidden="1" customHeight="1">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Z587" s="55"/>
    </row>
    <row r="588" spans="3:26" s="338" customFormat="1" ht="13.5" hidden="1" customHeight="1">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Z588" s="55"/>
    </row>
    <row r="589" spans="3:26" s="338" customFormat="1" ht="13.5" hidden="1" customHeight="1">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Z589" s="55"/>
    </row>
    <row r="590" spans="3:26" s="338" customFormat="1" ht="13.5" hidden="1" customHeight="1">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Z590" s="55"/>
    </row>
    <row r="591" spans="3:26" s="338" customFormat="1" ht="13.5" hidden="1" customHeight="1">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Z591" s="55"/>
    </row>
    <row r="592" spans="3:26" s="338" customFormat="1" ht="13.5" hidden="1" customHeight="1">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Z592" s="55"/>
    </row>
    <row r="593" spans="3:26" s="338" customFormat="1" ht="13.5" hidden="1" customHeight="1">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Z593" s="55"/>
    </row>
    <row r="594" spans="3:26" s="338" customFormat="1" ht="13.5" hidden="1" customHeight="1">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Z594" s="55"/>
    </row>
    <row r="595" spans="3:26" s="338" customFormat="1" ht="13.5" hidden="1" customHeight="1">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Z595" s="55"/>
    </row>
    <row r="596" spans="3:26" s="338" customFormat="1" ht="13.5" hidden="1" customHeight="1">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Z596" s="55"/>
    </row>
    <row r="597" spans="3:26" s="338" customFormat="1" ht="13.5" hidden="1" customHeight="1">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Z597" s="55"/>
    </row>
    <row r="598" spans="3:26" s="338" customFormat="1" ht="13.5" hidden="1" customHeight="1">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Z598" s="55"/>
    </row>
    <row r="599" spans="3:26" s="338" customFormat="1" ht="13.5" hidden="1" customHeight="1">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Z599" s="55"/>
    </row>
    <row r="600" spans="3:26" s="338" customFormat="1" ht="13.5" hidden="1" customHeight="1">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Z600" s="55"/>
    </row>
    <row r="601" spans="3:26" s="338" customFormat="1" ht="13.5" hidden="1" customHeight="1">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Z601" s="55"/>
    </row>
    <row r="602" spans="3:26" s="338" customFormat="1" ht="13.5" hidden="1" customHeight="1">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Z602" s="55"/>
    </row>
    <row r="603" spans="3:26" s="338" customFormat="1" ht="13.5" hidden="1" customHeight="1">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Z603" s="55"/>
    </row>
    <row r="604" spans="3:26" s="338" customFormat="1" ht="13.5" hidden="1" customHeight="1">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Z604" s="55"/>
    </row>
    <row r="605" spans="3:26" s="338" customFormat="1" ht="13.5" hidden="1" customHeight="1">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Z605" s="55"/>
    </row>
    <row r="606" spans="3:26" s="338" customFormat="1" ht="13.5" hidden="1" customHeight="1">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Z606" s="55"/>
    </row>
    <row r="607" spans="3:26" s="338" customFormat="1" ht="13.5" hidden="1" customHeight="1">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Z607" s="55"/>
    </row>
    <row r="608" spans="3:26" s="338" customFormat="1" ht="13.5" hidden="1" customHeight="1">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Z608" s="55"/>
    </row>
    <row r="609" spans="3:26" s="338" customFormat="1" ht="13.5" hidden="1" customHeight="1">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Z609" s="55"/>
    </row>
    <row r="610" spans="3:26" s="338" customFormat="1" ht="13.5" hidden="1" customHeight="1">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Z610" s="55"/>
    </row>
    <row r="611" spans="3:26" s="338" customFormat="1" ht="13.5" hidden="1" customHeight="1">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Z611" s="55"/>
    </row>
    <row r="612" spans="3:26" s="338" customFormat="1" ht="13.5" hidden="1" customHeight="1">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Z612" s="55"/>
    </row>
    <row r="613" spans="3:26" s="338" customFormat="1" ht="13.5" hidden="1" customHeight="1">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Z613" s="55"/>
    </row>
    <row r="614" spans="3:26" s="338" customFormat="1" ht="13.5" hidden="1" customHeight="1">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Z614" s="55"/>
    </row>
    <row r="615" spans="3:26" s="338" customFormat="1" ht="13.5" hidden="1" customHeight="1">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Z615" s="55"/>
    </row>
    <row r="616" spans="3:26" s="338" customFormat="1" ht="13.5" hidden="1" customHeight="1">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Z616" s="55"/>
    </row>
    <row r="617" spans="3:26" s="338" customFormat="1" ht="13.5" hidden="1" customHeight="1">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Z617" s="55"/>
    </row>
    <row r="618" spans="3:26" s="338" customFormat="1" ht="13.5" hidden="1" customHeight="1">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Z618" s="55"/>
    </row>
    <row r="619" spans="3:26" s="338" customFormat="1" ht="13.5" hidden="1" customHeight="1">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Z619" s="55"/>
    </row>
    <row r="620" spans="3:26" s="338" customFormat="1" ht="13.5" hidden="1" customHeight="1">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Z620" s="55"/>
    </row>
    <row r="621" spans="3:26" s="338" customFormat="1" ht="13.5" hidden="1" customHeight="1">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Z621" s="55"/>
    </row>
    <row r="622" spans="3:26" s="338" customFormat="1" ht="13.5" hidden="1" customHeight="1">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Z622" s="55"/>
    </row>
    <row r="623" spans="3:26" s="338" customFormat="1" ht="13.5" hidden="1" customHeight="1">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Z623" s="55"/>
    </row>
    <row r="624" spans="3:26" s="338" customFormat="1" ht="13.5" hidden="1" customHeight="1">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Z624" s="55"/>
    </row>
    <row r="625" spans="3:26" s="338" customFormat="1" ht="13.5" hidden="1" customHeight="1">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Z625" s="55"/>
    </row>
    <row r="626" spans="3:26" s="338" customFormat="1" ht="13.5" hidden="1" customHeight="1">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Z626" s="55"/>
    </row>
    <row r="627" spans="3:26" s="338" customFormat="1" ht="13.5" hidden="1" customHeight="1">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Z627" s="55"/>
    </row>
    <row r="628" spans="3:26" s="338" customFormat="1" ht="13.5" hidden="1" customHeight="1">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Z628" s="55"/>
    </row>
    <row r="629" spans="3:26" s="338" customFormat="1" ht="13.5" hidden="1" customHeight="1">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Z629" s="55"/>
    </row>
    <row r="630" spans="3:26" s="338" customFormat="1" ht="13.5" hidden="1" customHeight="1">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Z630" s="55"/>
    </row>
    <row r="631" spans="3:26" s="338" customFormat="1" ht="13.5" hidden="1" customHeight="1">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Z631" s="55"/>
    </row>
    <row r="632" spans="3:26" s="338" customFormat="1" ht="13.5" hidden="1" customHeight="1">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Z632" s="55"/>
    </row>
    <row r="633" spans="3:26" s="338" customFormat="1" ht="13.5" hidden="1" customHeight="1">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Z633" s="55"/>
    </row>
    <row r="634" spans="3:26" s="338" customFormat="1" ht="13.5" hidden="1" customHeight="1">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Z634" s="55"/>
    </row>
    <row r="635" spans="3:26" s="338" customFormat="1" ht="13.5" hidden="1" customHeight="1">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Z635" s="55"/>
    </row>
    <row r="636" spans="3:26" s="338" customFormat="1" ht="13.5" hidden="1" customHeight="1">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Z636" s="55"/>
    </row>
    <row r="637" spans="3:26" s="338" customFormat="1" ht="13.5" hidden="1" customHeight="1">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Z637" s="55"/>
    </row>
    <row r="638" spans="3:26" s="338" customFormat="1" ht="13.5" hidden="1" customHeight="1">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Z638" s="55"/>
    </row>
    <row r="639" spans="3:26" s="338" customFormat="1" ht="13.5" hidden="1" customHeight="1">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Z639" s="55"/>
    </row>
    <row r="640" spans="3:26" s="338" customFormat="1" ht="13.5" hidden="1" customHeight="1">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Z640" s="55"/>
    </row>
    <row r="641" spans="3:26" s="338" customFormat="1" ht="13.5" hidden="1" customHeight="1">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Z641" s="55"/>
    </row>
    <row r="642" spans="3:26" s="338" customFormat="1" ht="13.5" hidden="1" customHeight="1">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Z642" s="55"/>
    </row>
    <row r="643" spans="3:26" s="338" customFormat="1" ht="13.5" hidden="1" customHeight="1">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Z643" s="55"/>
    </row>
    <row r="644" spans="3:26" s="338" customFormat="1" ht="13.5" hidden="1" customHeight="1">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Z644" s="55"/>
    </row>
    <row r="645" spans="3:26" s="338" customFormat="1" ht="13.5" hidden="1" customHeight="1">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Z645" s="55"/>
    </row>
    <row r="646" spans="3:26" s="338" customFormat="1" ht="13.5" hidden="1" customHeight="1">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Z646" s="55"/>
    </row>
    <row r="647" spans="3:26" s="338" customFormat="1" ht="13.5" hidden="1" customHeight="1">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Z647" s="55"/>
    </row>
    <row r="648" spans="3:26" s="338" customFormat="1" ht="13.5" hidden="1" customHeight="1">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Z648" s="55"/>
    </row>
    <row r="649" spans="3:26" s="338" customFormat="1" ht="13.5" hidden="1" customHeight="1">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Z649" s="55"/>
    </row>
    <row r="650" spans="3:26" s="338" customFormat="1" ht="13.5" hidden="1" customHeight="1">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Z650" s="55"/>
    </row>
    <row r="651" spans="3:26" s="338" customFormat="1" ht="13.5" hidden="1" customHeight="1">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Z651" s="55"/>
    </row>
    <row r="652" spans="3:26" s="338" customFormat="1" ht="13.5" hidden="1" customHeight="1">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Z652" s="55"/>
    </row>
    <row r="653" spans="3:26" s="338" customFormat="1" ht="13.5" hidden="1" customHeight="1">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Z653" s="55"/>
    </row>
    <row r="654" spans="3:26" s="338" customFormat="1" ht="13.5" hidden="1" customHeight="1">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Z654" s="55"/>
    </row>
    <row r="655" spans="3:26" s="338" customFormat="1" ht="13.5" hidden="1" customHeight="1">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Z655" s="55"/>
    </row>
    <row r="656" spans="3:26" s="338" customFormat="1" ht="13.5" hidden="1" customHeight="1">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Z656" s="55"/>
    </row>
    <row r="657" spans="3:26" s="338" customFormat="1" ht="13.5" hidden="1" customHeight="1">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Z657" s="55"/>
    </row>
    <row r="658" spans="3:26" s="338" customFormat="1" ht="13.5" hidden="1" customHeight="1">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Z658" s="55"/>
    </row>
    <row r="659" spans="3:26" s="338" customFormat="1" ht="13.5" hidden="1" customHeight="1">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Z659" s="55"/>
    </row>
    <row r="660" spans="3:26" s="338" customFormat="1" ht="13.5" hidden="1" customHeight="1">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Z660" s="55"/>
    </row>
    <row r="661" spans="3:26" s="338" customFormat="1" ht="13.5" hidden="1" customHeight="1">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Z661" s="55"/>
    </row>
    <row r="662" spans="3:26" s="338" customFormat="1" ht="13.5" hidden="1" customHeight="1">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Z662" s="55"/>
    </row>
    <row r="663" spans="3:26" s="338" customFormat="1" ht="13.5" hidden="1" customHeight="1">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Z663" s="55"/>
    </row>
    <row r="664" spans="3:26" s="338" customFormat="1" ht="13.5" hidden="1" customHeight="1">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Z664" s="55"/>
    </row>
    <row r="665" spans="3:26" s="338" customFormat="1" ht="13.5" hidden="1" customHeight="1">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Z665" s="55"/>
    </row>
    <row r="666" spans="3:26" s="338" customFormat="1" ht="13.5" hidden="1" customHeight="1">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Z666" s="55"/>
    </row>
    <row r="667" spans="3:26" s="338" customFormat="1" ht="13.5" hidden="1" customHeight="1">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Z667" s="55"/>
    </row>
    <row r="668" spans="3:26" s="338" customFormat="1" ht="13.5" hidden="1" customHeight="1">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Z668" s="55"/>
    </row>
    <row r="669" spans="3:26" s="338" customFormat="1" ht="13.5" hidden="1" customHeight="1">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Z669" s="55"/>
    </row>
    <row r="670" spans="3:26" s="338" customFormat="1" ht="13.5" hidden="1" customHeight="1">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Z670" s="55"/>
    </row>
    <row r="671" spans="3:26" s="338" customFormat="1" ht="13.5" hidden="1" customHeight="1">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Z671" s="55"/>
    </row>
    <row r="672" spans="3:26" s="338" customFormat="1" ht="13.5" hidden="1" customHeight="1">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Z672" s="55"/>
    </row>
    <row r="673" spans="3:26" s="338" customFormat="1" ht="13.5" hidden="1" customHeight="1">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Z673" s="55"/>
    </row>
    <row r="674" spans="3:26" s="338" customFormat="1" ht="13.5" hidden="1" customHeight="1">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Z674" s="55"/>
    </row>
    <row r="675" spans="3:26" s="338" customFormat="1" ht="13.5" hidden="1" customHeight="1">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Z675" s="55"/>
    </row>
    <row r="676" spans="3:26" s="338" customFormat="1" ht="13.5" hidden="1" customHeight="1">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Z676" s="55"/>
    </row>
    <row r="677" spans="3:26" s="338" customFormat="1" ht="13.5" hidden="1" customHeight="1">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Z677" s="55"/>
    </row>
    <row r="678" spans="3:26" s="338" customFormat="1" ht="13.5" hidden="1" customHeight="1">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Z678" s="55"/>
    </row>
    <row r="679" spans="3:26" s="338" customFormat="1" ht="13.5" hidden="1" customHeight="1">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Z679" s="55"/>
    </row>
    <row r="680" spans="3:26" s="338" customFormat="1" ht="13.5" hidden="1" customHeight="1">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Z680" s="55"/>
    </row>
    <row r="681" spans="3:26" s="338" customFormat="1" ht="13.5" hidden="1" customHeight="1">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Z681" s="55"/>
    </row>
    <row r="682" spans="3:26" s="338" customFormat="1" ht="13.5" hidden="1" customHeight="1">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Z682" s="55"/>
    </row>
    <row r="683" spans="3:26" s="338" customFormat="1" ht="13.5" hidden="1" customHeight="1">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Z683" s="55"/>
    </row>
    <row r="684" spans="3:26" s="338" customFormat="1" ht="13.5" hidden="1" customHeight="1">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Z684" s="55"/>
    </row>
    <row r="685" spans="3:26" s="338" customFormat="1" ht="13.5" hidden="1" customHeight="1">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Z685" s="55"/>
    </row>
    <row r="686" spans="3:26" s="338" customFormat="1" ht="13.5" hidden="1" customHeight="1">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Z686" s="55"/>
    </row>
    <row r="687" spans="3:26" s="338" customFormat="1" ht="13.5" hidden="1" customHeight="1">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Z687" s="55"/>
    </row>
    <row r="688" spans="3:26" s="338" customFormat="1" ht="13.5" hidden="1" customHeight="1">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Z688" s="55"/>
    </row>
    <row r="689" spans="3:26" s="338" customFormat="1" ht="13.5" hidden="1" customHeight="1">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Z689" s="55"/>
    </row>
    <row r="690" spans="3:26" s="338" customFormat="1" ht="13.5" hidden="1" customHeight="1">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Z690" s="55"/>
    </row>
    <row r="691" spans="3:26" s="338" customFormat="1" ht="13.5" hidden="1" customHeight="1">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Z691" s="55"/>
    </row>
    <row r="692" spans="3:26" s="338" customFormat="1" ht="13.5" hidden="1" customHeight="1">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Z692" s="55"/>
    </row>
    <row r="693" spans="3:26" s="338" customFormat="1" ht="13.5" hidden="1" customHeight="1">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Z693" s="55"/>
    </row>
    <row r="694" spans="3:26" s="338" customFormat="1" ht="13.5" hidden="1" customHeight="1">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Z694" s="55"/>
    </row>
    <row r="695" spans="3:26" s="338" customFormat="1" ht="13.5" hidden="1" customHeight="1">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Z695" s="55"/>
    </row>
    <row r="696" spans="3:26" s="338" customFormat="1" ht="13.5" hidden="1" customHeight="1">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Z696" s="55"/>
    </row>
    <row r="697" spans="3:26" s="338" customFormat="1" ht="13.5" hidden="1" customHeight="1">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Z697" s="55"/>
    </row>
    <row r="698" spans="3:26" s="338" customFormat="1" ht="13.5" hidden="1" customHeight="1">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Z698" s="55"/>
    </row>
    <row r="699" spans="3:26" s="338" customFormat="1" ht="13.5" hidden="1" customHeight="1">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Z699" s="55"/>
    </row>
    <row r="700" spans="3:26" s="338" customFormat="1" ht="13.5" hidden="1" customHeight="1">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Z700" s="55"/>
    </row>
    <row r="701" spans="3:26" s="338" customFormat="1" ht="13.5" hidden="1" customHeight="1">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Z701" s="55"/>
    </row>
    <row r="702" spans="3:26" s="338" customFormat="1" ht="13.5" hidden="1" customHeight="1">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Z702" s="55"/>
    </row>
    <row r="703" spans="3:26" s="338" customFormat="1" ht="13.5" hidden="1" customHeight="1">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Z703" s="55"/>
    </row>
    <row r="704" spans="3:26" s="338" customFormat="1" ht="13.5" hidden="1" customHeight="1">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Z704" s="55"/>
    </row>
    <row r="705" spans="3:26" s="338" customFormat="1" ht="13.5" hidden="1" customHeight="1">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Z705" s="55"/>
    </row>
    <row r="706" spans="3:26" s="338" customFormat="1" ht="13.5" hidden="1" customHeight="1">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Z706" s="55"/>
    </row>
    <row r="707" spans="3:26" s="338" customFormat="1" ht="13.5" hidden="1" customHeight="1">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Z707" s="55"/>
    </row>
    <row r="708" spans="3:26" s="338" customFormat="1" ht="13.5" hidden="1" customHeight="1">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Z708" s="55"/>
    </row>
    <row r="709" spans="3:26" s="338" customFormat="1" ht="13.5" hidden="1" customHeight="1">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Z709" s="55"/>
    </row>
    <row r="710" spans="3:26" s="338" customFormat="1" ht="13.5" hidden="1" customHeight="1">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Z710" s="55"/>
    </row>
    <row r="711" spans="3:26" s="338" customFormat="1" ht="13.5" hidden="1" customHeight="1">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Z711" s="55"/>
    </row>
    <row r="712" spans="3:26" s="338" customFormat="1" ht="13.5" hidden="1" customHeight="1">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Z712" s="55"/>
    </row>
    <row r="713" spans="3:26" s="338" customFormat="1" ht="13.5" hidden="1" customHeight="1">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Z713" s="55"/>
    </row>
    <row r="714" spans="3:26" s="338" customFormat="1" ht="13.5" hidden="1" customHeight="1">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Z714" s="55"/>
    </row>
    <row r="715" spans="3:26" s="338" customFormat="1" ht="13.5" hidden="1" customHeight="1">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Z715" s="55"/>
    </row>
    <row r="716" spans="3:26" s="338" customFormat="1" ht="13.5" hidden="1" customHeight="1">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Z716" s="55"/>
    </row>
    <row r="717" spans="3:26" s="338" customFormat="1" ht="13.5" hidden="1" customHeight="1">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Z717" s="55"/>
    </row>
    <row r="718" spans="3:26" s="338" customFormat="1" ht="13.5" hidden="1" customHeight="1">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Z718" s="55"/>
    </row>
    <row r="719" spans="3:26" s="338" customFormat="1" ht="13.5" hidden="1" customHeight="1">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Z719" s="55"/>
    </row>
    <row r="720" spans="3:26" s="338" customFormat="1" ht="13.5" hidden="1" customHeight="1">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Z720" s="55"/>
    </row>
    <row r="721" spans="3:26" s="338" customFormat="1" ht="13.5" hidden="1" customHeight="1">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Z721" s="55"/>
    </row>
    <row r="722" spans="3:26" s="338" customFormat="1" ht="13.5" hidden="1" customHeight="1">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Z722" s="55"/>
    </row>
    <row r="723" spans="3:26" s="338" customFormat="1" ht="13.5" hidden="1" customHeight="1">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Z723" s="55"/>
    </row>
    <row r="724" spans="3:26" s="338" customFormat="1" ht="13.5" hidden="1" customHeight="1">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Z724" s="55"/>
    </row>
    <row r="725" spans="3:26" s="338" customFormat="1" ht="13.5" hidden="1" customHeight="1">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Z725" s="55"/>
    </row>
    <row r="726" spans="3:26" s="338" customFormat="1" ht="13.5" hidden="1" customHeight="1">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Z726" s="55"/>
    </row>
    <row r="727" spans="3:26" s="338" customFormat="1" ht="13.5" hidden="1" customHeight="1">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Z727" s="55"/>
    </row>
    <row r="728" spans="3:26" s="338" customFormat="1" ht="13.5" hidden="1" customHeight="1">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Z728" s="55"/>
    </row>
    <row r="729" spans="3:26" s="338" customFormat="1" ht="13.5" hidden="1" customHeight="1">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Z729" s="55"/>
    </row>
    <row r="730" spans="3:26" s="338" customFormat="1" ht="13.5" hidden="1" customHeight="1">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Z730" s="55"/>
    </row>
    <row r="731" spans="3:26" s="338" customFormat="1" ht="13.5" hidden="1" customHeight="1">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Z731" s="55"/>
    </row>
    <row r="732" spans="3:26" s="338" customFormat="1" ht="13.5" hidden="1" customHeight="1">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Z732" s="55"/>
    </row>
    <row r="733" spans="3:26" s="338" customFormat="1" ht="13.5" hidden="1" customHeight="1">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Z733" s="55"/>
    </row>
    <row r="734" spans="3:26" s="338" customFormat="1" ht="13.5" hidden="1" customHeight="1">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Z734" s="55"/>
    </row>
    <row r="735" spans="3:26" s="338" customFormat="1" ht="13.5" hidden="1" customHeight="1">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Z735" s="55"/>
    </row>
    <row r="736" spans="3:26" s="338" customFormat="1" ht="13.5" hidden="1" customHeight="1">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Z736" s="55"/>
    </row>
    <row r="737" spans="3:26" s="338" customFormat="1" ht="13.5" hidden="1" customHeight="1">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Z737" s="55"/>
    </row>
    <row r="738" spans="3:26" s="338" customFormat="1" ht="13.5" hidden="1" customHeight="1">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Z738" s="55"/>
    </row>
    <row r="739" spans="3:26" s="338" customFormat="1" ht="13.5" hidden="1" customHeight="1">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Z739" s="55"/>
    </row>
    <row r="740" spans="3:26" s="338" customFormat="1" ht="13.5" hidden="1" customHeight="1">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Z740" s="55"/>
    </row>
    <row r="741" spans="3:26" s="338" customFormat="1" ht="13.5" hidden="1" customHeight="1">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Z741" s="55"/>
    </row>
    <row r="742" spans="3:26" s="338" customFormat="1" ht="13.5" hidden="1" customHeight="1">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Z742" s="55"/>
    </row>
    <row r="743" spans="3:26" s="338" customFormat="1" ht="13.5" hidden="1" customHeight="1">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Z743" s="55"/>
    </row>
    <row r="744" spans="3:26" s="338" customFormat="1" ht="13.5" hidden="1" customHeight="1">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Z744" s="55"/>
    </row>
    <row r="745" spans="3:26" s="338" customFormat="1" ht="13.5" hidden="1" customHeight="1">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Z745" s="55"/>
    </row>
    <row r="746" spans="3:26" s="338" customFormat="1" ht="13.5" hidden="1" customHeight="1">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Z746" s="55"/>
    </row>
    <row r="747" spans="3:26" s="338" customFormat="1" ht="13.5" hidden="1" customHeight="1">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Z747" s="55"/>
    </row>
    <row r="748" spans="3:26" s="338" customFormat="1" ht="13.5" hidden="1" customHeight="1">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Z748" s="55"/>
    </row>
    <row r="749" spans="3:26" s="338" customFormat="1" ht="13.5" hidden="1" customHeight="1">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Z749" s="55"/>
    </row>
    <row r="750" spans="3:26" s="338" customFormat="1" ht="13.5" hidden="1" customHeight="1">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Z750" s="55"/>
    </row>
    <row r="751" spans="3:26" s="338" customFormat="1" ht="13.5" hidden="1" customHeight="1">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Z751" s="55"/>
    </row>
    <row r="752" spans="3:26" s="338" customFormat="1" ht="13.5" hidden="1" customHeight="1">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Z752" s="55"/>
    </row>
    <row r="753" spans="3:26" s="338" customFormat="1" ht="13.5" hidden="1" customHeight="1">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Z753" s="55"/>
    </row>
    <row r="754" spans="3:26" s="338" customFormat="1" ht="13.5" hidden="1" customHeight="1">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Z754" s="55"/>
    </row>
    <row r="755" spans="3:26" s="338" customFormat="1" ht="13.5" hidden="1" customHeight="1">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Z755" s="55"/>
    </row>
    <row r="756" spans="3:26" s="338" customFormat="1" ht="13.5" hidden="1" customHeight="1">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Z756" s="55"/>
    </row>
    <row r="757" spans="3:26" s="338" customFormat="1" ht="13.5" hidden="1" customHeight="1">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Z757" s="55"/>
    </row>
    <row r="758" spans="3:26" s="338" customFormat="1" ht="13.5" hidden="1" customHeight="1">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Z758" s="55"/>
    </row>
    <row r="759" spans="3:26" s="338" customFormat="1" ht="13.5" hidden="1" customHeight="1">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Z759" s="55"/>
    </row>
    <row r="760" spans="3:26" s="338" customFormat="1" ht="13.5" hidden="1" customHeight="1">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Z760" s="55"/>
    </row>
    <row r="761" spans="3:26" s="338" customFormat="1" ht="13.5" hidden="1" customHeight="1">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Z761" s="55"/>
    </row>
    <row r="762" spans="3:26" s="338" customFormat="1" ht="13.5" hidden="1" customHeight="1">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Z762" s="55"/>
    </row>
    <row r="763" spans="3:26" s="338" customFormat="1" ht="13.5" hidden="1" customHeight="1">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Z763" s="55"/>
    </row>
    <row r="764" spans="3:26" s="338" customFormat="1" ht="13.5" hidden="1" customHeight="1">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Z764" s="55"/>
    </row>
    <row r="765" spans="3:26" s="338" customFormat="1" ht="13.5" hidden="1" customHeight="1">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Z765" s="55"/>
    </row>
    <row r="766" spans="3:26" s="338" customFormat="1" ht="13.5" hidden="1" customHeight="1">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Z766" s="55"/>
    </row>
    <row r="767" spans="3:26" s="338" customFormat="1" ht="13.5" hidden="1" customHeight="1">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Z767" s="55"/>
    </row>
    <row r="768" spans="3:26" s="338" customFormat="1" ht="13.5" hidden="1" customHeight="1">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Z768" s="55"/>
    </row>
    <row r="769" spans="3:26" s="338" customFormat="1" ht="13.5" hidden="1" customHeight="1">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Z769" s="55"/>
    </row>
    <row r="770" spans="3:26" s="338" customFormat="1" ht="13.5" hidden="1" customHeight="1">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Z770" s="55"/>
    </row>
    <row r="771" spans="3:26" s="338" customFormat="1" ht="13.5" hidden="1" customHeight="1">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Z771" s="55"/>
    </row>
    <row r="772" spans="3:26" s="338" customFormat="1" ht="13.5" hidden="1" customHeight="1">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Z772" s="55"/>
    </row>
    <row r="773" spans="3:26" s="338" customFormat="1" ht="13.5" hidden="1" customHeight="1">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Z773" s="55"/>
    </row>
    <row r="774" spans="3:26" s="338" customFormat="1" ht="13.5" hidden="1" customHeight="1">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Z774" s="55"/>
    </row>
    <row r="775" spans="3:26" s="338" customFormat="1" ht="13.5" hidden="1" customHeight="1">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Z775" s="55"/>
    </row>
    <row r="776" spans="3:26" s="338" customFormat="1" ht="13.5" hidden="1" customHeight="1">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Z776" s="55"/>
    </row>
    <row r="777" spans="3:26" s="338" customFormat="1" ht="13.5" hidden="1" customHeight="1">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Z777" s="55"/>
    </row>
    <row r="778" spans="3:26" s="338" customFormat="1" ht="13.5" hidden="1" customHeight="1">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Z778" s="55"/>
    </row>
    <row r="779" spans="3:26" s="338" customFormat="1" ht="13.5" hidden="1" customHeight="1">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Z779" s="55"/>
    </row>
    <row r="780" spans="3:26" s="338" customFormat="1" ht="13.5" hidden="1" customHeight="1">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Z780" s="55"/>
    </row>
    <row r="781" spans="3:26" s="338" customFormat="1" ht="13.5" hidden="1" customHeight="1">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Z781" s="55"/>
    </row>
    <row r="782" spans="3:26" s="338" customFormat="1" ht="13.5" hidden="1" customHeight="1">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Z782" s="55"/>
    </row>
    <row r="783" spans="3:26" s="338" customFormat="1" ht="13.5" hidden="1" customHeight="1">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Z783" s="55"/>
    </row>
    <row r="784" spans="3:26" s="338" customFormat="1" ht="13.5" hidden="1" customHeight="1">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Z784" s="55"/>
    </row>
    <row r="785" spans="3:26" s="338" customFormat="1" ht="13.5" hidden="1" customHeight="1">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Z785" s="55"/>
    </row>
    <row r="786" spans="3:26" s="338" customFormat="1" ht="13.5" hidden="1" customHeight="1">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Z786" s="55"/>
    </row>
    <row r="787" spans="3:26" s="338" customFormat="1" ht="13.5" hidden="1" customHeight="1">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Z787" s="55"/>
    </row>
    <row r="788" spans="3:26" s="338" customFormat="1" ht="13.5" hidden="1" customHeight="1">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Z788" s="55"/>
    </row>
    <row r="789" spans="3:26" s="338" customFormat="1" ht="13.5" hidden="1" customHeight="1">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Z789" s="55"/>
    </row>
    <row r="790" spans="3:26" s="338" customFormat="1" ht="13.5" hidden="1" customHeight="1">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Z790" s="55"/>
    </row>
    <row r="791" spans="3:26" s="338" customFormat="1" ht="13.5" hidden="1" customHeight="1">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Z791" s="55"/>
    </row>
    <row r="792" spans="3:26" s="338" customFormat="1" ht="13.5" hidden="1" customHeight="1">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Z792" s="55"/>
    </row>
    <row r="793" spans="3:26" s="338" customFormat="1" ht="13.5" hidden="1" customHeight="1">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Z793" s="55"/>
    </row>
    <row r="794" spans="3:26" s="338" customFormat="1" ht="13.5" hidden="1" customHeight="1">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Z794" s="55"/>
    </row>
    <row r="795" spans="3:26" s="338" customFormat="1" ht="13.5" hidden="1" customHeight="1">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Z795" s="55"/>
    </row>
    <row r="796" spans="3:26" s="338" customFormat="1" ht="13.5" hidden="1" customHeight="1">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Z796" s="55"/>
    </row>
    <row r="797" spans="3:26" s="338" customFormat="1" ht="13.5" hidden="1" customHeight="1">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Z797" s="55"/>
    </row>
    <row r="798" spans="3:26" s="338" customFormat="1" ht="13.5" hidden="1" customHeight="1">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Z798" s="55"/>
    </row>
    <row r="799" spans="3:26" s="338" customFormat="1" ht="13.5" hidden="1" customHeight="1">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Z799" s="55"/>
    </row>
    <row r="800" spans="3:26" s="338" customFormat="1" ht="13.5" hidden="1" customHeight="1">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Z800" s="55"/>
    </row>
    <row r="801" spans="3:26" s="338" customFormat="1" ht="13.5" hidden="1" customHeight="1">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Z801" s="55"/>
    </row>
    <row r="802" spans="3:26" s="338" customFormat="1" ht="13.5" hidden="1" customHeight="1">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Z802" s="55"/>
    </row>
    <row r="803" spans="3:26" s="338" customFormat="1" ht="13.5" hidden="1" customHeight="1">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Z803" s="55"/>
    </row>
    <row r="804" spans="3:26" s="338" customFormat="1" ht="13.5" hidden="1" customHeight="1">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Z804" s="55"/>
    </row>
    <row r="805" spans="3:26" s="338" customFormat="1" ht="13.5" hidden="1" customHeight="1">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Z805" s="55"/>
    </row>
    <row r="806" spans="3:26" s="338" customFormat="1" ht="13.5" hidden="1" customHeight="1">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Z806" s="55"/>
    </row>
    <row r="807" spans="3:26" s="338" customFormat="1" ht="13.5" hidden="1" customHeight="1">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Z807" s="55"/>
    </row>
    <row r="808" spans="3:26" s="338" customFormat="1" ht="13.5" hidden="1" customHeight="1">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Z808" s="55"/>
    </row>
    <row r="809" spans="3:26" s="338" customFormat="1" ht="13.5" hidden="1" customHeight="1">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Z809" s="55"/>
    </row>
    <row r="810" spans="3:26" s="338" customFormat="1" ht="13.5" hidden="1" customHeight="1">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Z810" s="55"/>
    </row>
    <row r="811" spans="3:26" s="338" customFormat="1" ht="13.5" hidden="1" customHeight="1">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Z811" s="55"/>
    </row>
    <row r="812" spans="3:26" s="338" customFormat="1" ht="13.5" hidden="1" customHeight="1">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Z812" s="55"/>
    </row>
    <row r="813" spans="3:26" s="338" customFormat="1" ht="13.5" hidden="1" customHeight="1">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Z813" s="55"/>
    </row>
    <row r="814" spans="3:26" s="338" customFormat="1" ht="13.5" hidden="1" customHeight="1">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Z814" s="55"/>
    </row>
    <row r="815" spans="3:26" s="338" customFormat="1" ht="13.5" hidden="1" customHeight="1">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Z815" s="55"/>
    </row>
    <row r="816" spans="3:26" s="338" customFormat="1" ht="13.5" hidden="1" customHeight="1">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Z816" s="55"/>
    </row>
    <row r="817" spans="3:26" s="338" customFormat="1" ht="13.5" hidden="1" customHeight="1">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Z817" s="55"/>
    </row>
    <row r="818" spans="3:26" s="338" customFormat="1" ht="13.5" hidden="1" customHeight="1">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Z818" s="55"/>
    </row>
    <row r="819" spans="3:26" s="338" customFormat="1" ht="13.5" hidden="1" customHeight="1">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Z819" s="55"/>
    </row>
    <row r="820" spans="3:26" s="338" customFormat="1" ht="13.5" hidden="1" customHeight="1">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Z820" s="55"/>
    </row>
    <row r="821" spans="3:26" s="338" customFormat="1" ht="13.5" hidden="1" customHeight="1">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Z821" s="55"/>
    </row>
    <row r="822" spans="3:26" s="338" customFormat="1" ht="13.5" hidden="1" customHeight="1">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Z822" s="55"/>
    </row>
    <row r="823" spans="3:26" s="338" customFormat="1" ht="13.5" hidden="1" customHeight="1">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Z823" s="55"/>
    </row>
    <row r="824" spans="3:26" s="338" customFormat="1" ht="13.5" hidden="1" customHeight="1">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Z824" s="55"/>
    </row>
    <row r="825" spans="3:26" s="338" customFormat="1" ht="13.5" hidden="1" customHeight="1">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Z825" s="55"/>
    </row>
    <row r="826" spans="3:26" s="338" customFormat="1" ht="13.5" hidden="1" customHeight="1">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Z826" s="55"/>
    </row>
    <row r="827" spans="3:26" s="338" customFormat="1" ht="13.5" hidden="1" customHeight="1">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Z827" s="55"/>
    </row>
    <row r="828" spans="3:26" s="338" customFormat="1" ht="13.5" hidden="1" customHeight="1">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Z828" s="55"/>
    </row>
    <row r="829" spans="3:26" s="338" customFormat="1" ht="13.5" hidden="1" customHeight="1">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Z829" s="55"/>
    </row>
    <row r="830" spans="3:26" s="338" customFormat="1" ht="13.5" hidden="1" customHeight="1">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Z830" s="55"/>
    </row>
    <row r="831" spans="3:26" s="338" customFormat="1" ht="13.5" hidden="1" customHeight="1">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Z831" s="55"/>
    </row>
    <row r="832" spans="3:26" s="338" customFormat="1" ht="13.5" hidden="1" customHeight="1">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Z832" s="55"/>
    </row>
    <row r="833" spans="3:26" s="338" customFormat="1" ht="13.5" hidden="1" customHeight="1">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Z833" s="55"/>
    </row>
    <row r="834" spans="3:26" s="338" customFormat="1" ht="13.5" hidden="1" customHeight="1">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Z834" s="55"/>
    </row>
    <row r="835" spans="3:26" s="338" customFormat="1" ht="13.5" hidden="1" customHeight="1">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Z835" s="55"/>
    </row>
    <row r="836" spans="3:26" s="338" customFormat="1" ht="13.5" hidden="1" customHeight="1">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Z836" s="55"/>
    </row>
    <row r="837" spans="3:26" s="338" customFormat="1" ht="13.5" hidden="1" customHeight="1">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Z837" s="55"/>
    </row>
    <row r="838" spans="3:26" s="338" customFormat="1" ht="13.5" hidden="1" customHeight="1">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Z838" s="55"/>
    </row>
    <row r="839" spans="3:26" s="338" customFormat="1" ht="13.5" hidden="1" customHeight="1">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Z839" s="55"/>
    </row>
    <row r="840" spans="3:26" s="338" customFormat="1" ht="13.5" hidden="1" customHeight="1">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Z840" s="55"/>
    </row>
    <row r="841" spans="3:26" s="338" customFormat="1" ht="13.5" hidden="1" customHeight="1">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Z841" s="55"/>
    </row>
    <row r="842" spans="3:26" s="338" customFormat="1" ht="13.5" hidden="1" customHeight="1">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Z842" s="55"/>
    </row>
    <row r="843" spans="3:26" s="338" customFormat="1" ht="13.5" hidden="1" customHeight="1">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Z843" s="55"/>
    </row>
    <row r="844" spans="3:26" s="338" customFormat="1" ht="13.5" hidden="1" customHeight="1">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Z844" s="55"/>
    </row>
    <row r="845" spans="3:26" s="338" customFormat="1" ht="13.5" hidden="1" customHeight="1">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Z845" s="55"/>
    </row>
    <row r="846" spans="3:26" s="338" customFormat="1" ht="13.5" hidden="1" customHeight="1">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Z846" s="55"/>
    </row>
    <row r="847" spans="3:26" s="338" customFormat="1" ht="13.5" hidden="1" customHeight="1">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Z847" s="55"/>
    </row>
    <row r="848" spans="3:26" s="338" customFormat="1" ht="13.5" hidden="1" customHeight="1">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Z848" s="55"/>
    </row>
    <row r="849" spans="3:26" s="338" customFormat="1" ht="13.5" hidden="1" customHeight="1">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Z849" s="55"/>
    </row>
    <row r="850" spans="3:26" s="338" customFormat="1" ht="13.5" hidden="1" customHeight="1">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Z850" s="55"/>
    </row>
    <row r="851" spans="3:26" s="338" customFormat="1" ht="13.5" hidden="1" customHeight="1">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Z851" s="55"/>
    </row>
    <row r="852" spans="3:26" s="338" customFormat="1" ht="13.5" hidden="1" customHeight="1">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Z852" s="55"/>
    </row>
    <row r="853" spans="3:26" s="338" customFormat="1" ht="13.5" hidden="1" customHeight="1">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Z853" s="55"/>
    </row>
    <row r="854" spans="3:26" s="338" customFormat="1" ht="13.5" hidden="1" customHeight="1">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Z854" s="55"/>
    </row>
    <row r="855" spans="3:26" s="338" customFormat="1" ht="13.5" hidden="1" customHeight="1">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Z855" s="55"/>
    </row>
    <row r="856" spans="3:26" s="338" customFormat="1" ht="13.5" hidden="1" customHeight="1">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Z856" s="55"/>
    </row>
    <row r="857" spans="3:26" s="338" customFormat="1" ht="13.5" hidden="1" customHeight="1">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Z857" s="55"/>
    </row>
    <row r="858" spans="3:26" s="338" customFormat="1" ht="13.5" hidden="1" customHeight="1">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Z858" s="55"/>
    </row>
    <row r="859" spans="3:26" s="338" customFormat="1" ht="13.5" hidden="1" customHeight="1">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Z859" s="55"/>
    </row>
    <row r="860" spans="3:26" s="338" customFormat="1" ht="13.5" hidden="1" customHeight="1">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Z860" s="55"/>
    </row>
    <row r="861" spans="3:26" s="338" customFormat="1" ht="13.5" hidden="1" customHeight="1">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Z861" s="55"/>
    </row>
    <row r="862" spans="3:26" s="338" customFormat="1" ht="13.5" hidden="1" customHeight="1">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Z862" s="55"/>
    </row>
    <row r="863" spans="3:26" s="338" customFormat="1" ht="13.5" hidden="1" customHeight="1">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Z863" s="55"/>
    </row>
    <row r="864" spans="3:26" s="338" customFormat="1" ht="13.5" hidden="1" customHeight="1">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Z864" s="55"/>
    </row>
    <row r="865" spans="3:26" s="338" customFormat="1" ht="13.5" hidden="1" customHeight="1">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Z865" s="55"/>
    </row>
    <row r="866" spans="3:26" s="338" customFormat="1" ht="13.5" hidden="1" customHeight="1">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Z866" s="55"/>
    </row>
    <row r="867" spans="3:26" s="338" customFormat="1" ht="13.5" hidden="1" customHeight="1">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Z867" s="55"/>
    </row>
    <row r="868" spans="3:26" s="338" customFormat="1" ht="13.5" hidden="1" customHeight="1">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Z868" s="55"/>
    </row>
    <row r="869" spans="3:26" s="338" customFormat="1" ht="13.5" hidden="1" customHeight="1">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Z869" s="55"/>
    </row>
    <row r="870" spans="3:26" s="338" customFormat="1" ht="13.5" hidden="1" customHeight="1">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Z870" s="55"/>
    </row>
    <row r="871" spans="3:26" s="338" customFormat="1" ht="13.5" hidden="1" customHeight="1">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Z871" s="55"/>
    </row>
    <row r="872" spans="3:26" s="338" customFormat="1" ht="13.5" hidden="1" customHeight="1">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Z872" s="55"/>
    </row>
    <row r="873" spans="3:26" s="338" customFormat="1" ht="13.5" hidden="1" customHeight="1">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Z873" s="55"/>
    </row>
    <row r="874" spans="3:26" s="338" customFormat="1" ht="13.5" hidden="1" customHeight="1">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Z874" s="55"/>
    </row>
    <row r="875" spans="3:26" s="338" customFormat="1" ht="13.5" hidden="1" customHeight="1">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Z875" s="55"/>
    </row>
    <row r="876" spans="3:26" s="338" customFormat="1" ht="13.5" hidden="1" customHeight="1">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Z876" s="55"/>
    </row>
    <row r="877" spans="3:26" s="338" customFormat="1" ht="13.5" hidden="1" customHeight="1">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Z877" s="55"/>
    </row>
    <row r="878" spans="3:26" s="338" customFormat="1" ht="13.5" hidden="1" customHeight="1">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Z878" s="55"/>
    </row>
    <row r="879" spans="3:26" s="338" customFormat="1" ht="13.5" hidden="1" customHeight="1">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Z879" s="55"/>
    </row>
    <row r="880" spans="3:26" s="338" customFormat="1" ht="13.5" hidden="1" customHeight="1">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Z880" s="55"/>
    </row>
    <row r="881" spans="3:26" s="338" customFormat="1" ht="13.5" hidden="1" customHeight="1">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Z881" s="55"/>
    </row>
    <row r="882" spans="3:26" s="338" customFormat="1" ht="13.5" hidden="1" customHeight="1">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Z882" s="55"/>
    </row>
    <row r="883" spans="3:26" s="338" customFormat="1" ht="13.5" hidden="1" customHeight="1">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Z883" s="55"/>
    </row>
    <row r="884" spans="3:26" s="338" customFormat="1" ht="13.5" hidden="1" customHeight="1">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Z884" s="55"/>
    </row>
    <row r="885" spans="3:26" s="338" customFormat="1" ht="13.5" hidden="1" customHeight="1">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Z885" s="55"/>
    </row>
    <row r="886" spans="3:26" s="338" customFormat="1" ht="13.5" hidden="1" customHeight="1">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Z886" s="55"/>
    </row>
    <row r="887" spans="3:26" s="338" customFormat="1" ht="13.5" hidden="1" customHeight="1">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Z887" s="55"/>
    </row>
    <row r="888" spans="3:26" s="338" customFormat="1" ht="13.5" hidden="1" customHeight="1">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Z888" s="55"/>
    </row>
    <row r="889" spans="3:26" s="338" customFormat="1" ht="13.5" hidden="1" customHeight="1">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Z889" s="55"/>
    </row>
    <row r="890" spans="3:26" s="338" customFormat="1" ht="13.5" hidden="1" customHeight="1">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Z890" s="55"/>
    </row>
    <row r="891" spans="3:26" s="338" customFormat="1" ht="13.5" hidden="1" customHeight="1">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Z891" s="55"/>
    </row>
    <row r="892" spans="3:26" s="338" customFormat="1" ht="13.5" hidden="1" customHeight="1">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Z892" s="55"/>
    </row>
    <row r="893" spans="3:26" s="338" customFormat="1" ht="13.5" hidden="1" customHeight="1">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Z893" s="55"/>
    </row>
    <row r="894" spans="3:26" s="338" customFormat="1" ht="13.5" hidden="1" customHeight="1">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Z894" s="55"/>
    </row>
    <row r="895" spans="3:26" s="338" customFormat="1" ht="13.5" hidden="1" customHeight="1">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Z895" s="55"/>
    </row>
    <row r="896" spans="3:26" s="338" customFormat="1" ht="13.5" hidden="1" customHeight="1">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Z896" s="55"/>
    </row>
    <row r="897" spans="3:26" s="338" customFormat="1" ht="13.5" hidden="1" customHeight="1">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Z897" s="55"/>
    </row>
    <row r="898" spans="3:26" s="338" customFormat="1" ht="13.5" hidden="1" customHeight="1">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Z898" s="55"/>
    </row>
    <row r="899" spans="3:26" s="338" customFormat="1" ht="13.5" hidden="1" customHeight="1">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Z899" s="55"/>
    </row>
    <row r="900" spans="3:26" s="338" customFormat="1" ht="13.5" hidden="1" customHeight="1">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Z900" s="55"/>
    </row>
    <row r="901" spans="3:26" s="338" customFormat="1" ht="13.5" hidden="1" customHeight="1">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Z901" s="55"/>
    </row>
    <row r="902" spans="3:26" s="338" customFormat="1" ht="13.5" hidden="1" customHeight="1">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Z902" s="55"/>
    </row>
    <row r="903" spans="3:26" s="338" customFormat="1" ht="13.5" hidden="1" customHeight="1">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Z903" s="55"/>
    </row>
    <row r="904" spans="3:26" s="338" customFormat="1" ht="13.5" hidden="1" customHeight="1">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Z904" s="55"/>
    </row>
    <row r="905" spans="3:26" s="338" customFormat="1" ht="13.5" hidden="1" customHeight="1">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Z905" s="55"/>
    </row>
    <row r="906" spans="3:26" s="338" customFormat="1" ht="13.5" hidden="1" customHeight="1">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Z906" s="55"/>
    </row>
    <row r="907" spans="3:26" s="338" customFormat="1" ht="13.5" hidden="1" customHeight="1">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Z907" s="55"/>
    </row>
    <row r="908" spans="3:26" s="338" customFormat="1" ht="13.5" hidden="1" customHeight="1">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Z908" s="55"/>
    </row>
    <row r="909" spans="3:26" s="338" customFormat="1" ht="13.5" hidden="1" customHeight="1">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Z909" s="55"/>
    </row>
    <row r="910" spans="3:26" s="338" customFormat="1" ht="13.5" hidden="1" customHeight="1">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Z910" s="55"/>
    </row>
    <row r="911" spans="3:26" s="338" customFormat="1" ht="13.5" hidden="1" customHeight="1">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Z911" s="55"/>
    </row>
    <row r="912" spans="3:26" s="338" customFormat="1" ht="13.5" hidden="1" customHeight="1">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Z912" s="55"/>
    </row>
    <row r="913" spans="3:26" s="338" customFormat="1" ht="13.5" hidden="1" customHeight="1">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Z913" s="55"/>
    </row>
    <row r="914" spans="3:26" s="338" customFormat="1" ht="13.5" hidden="1" customHeight="1">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Z914" s="55"/>
    </row>
    <row r="915" spans="3:26" s="338" customFormat="1" ht="13.5" hidden="1" customHeight="1">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Z915" s="55"/>
    </row>
    <row r="916" spans="3:26" s="338" customFormat="1" ht="13.5" hidden="1" customHeight="1">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Z916" s="55"/>
    </row>
    <row r="917" spans="3:26" s="338" customFormat="1" ht="13.5" hidden="1" customHeight="1">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Z917" s="55"/>
    </row>
    <row r="918" spans="3:26" s="338" customFormat="1" ht="13.5" hidden="1" customHeight="1">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Z918" s="55"/>
    </row>
    <row r="919" spans="3:26" s="338" customFormat="1" ht="13.5" hidden="1" customHeight="1">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Z919" s="55"/>
    </row>
    <row r="920" spans="3:26" s="338" customFormat="1" ht="13.5" hidden="1" customHeight="1">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Z920" s="55"/>
    </row>
    <row r="921" spans="3:26" s="338" customFormat="1" ht="13.5" hidden="1" customHeight="1">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Z921" s="55"/>
    </row>
    <row r="922" spans="3:26" s="338" customFormat="1" ht="13.5" hidden="1" customHeight="1">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Z922" s="55"/>
    </row>
    <row r="923" spans="3:26" s="338" customFormat="1" ht="13.5" hidden="1" customHeight="1">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Z923" s="55"/>
    </row>
    <row r="924" spans="3:26" s="338" customFormat="1" ht="13.5" hidden="1" customHeight="1">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Z924" s="55"/>
    </row>
    <row r="925" spans="3:26" s="338" customFormat="1" ht="13.5" hidden="1" customHeight="1">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Z925" s="55"/>
    </row>
    <row r="926" spans="3:26" s="338" customFormat="1" ht="13.5" hidden="1" customHeight="1">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Z926" s="55"/>
    </row>
    <row r="927" spans="3:26" s="338" customFormat="1" ht="13.5" hidden="1" customHeight="1">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Z927" s="55"/>
    </row>
    <row r="928" spans="3:26" s="338" customFormat="1" ht="13.5" hidden="1" customHeight="1">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Z928" s="55"/>
    </row>
    <row r="929" spans="3:26" s="338" customFormat="1" ht="13.5" hidden="1" customHeight="1">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Z929" s="55"/>
    </row>
    <row r="930" spans="3:26" s="338" customFormat="1" ht="13.5" hidden="1" customHeight="1">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Z930" s="55"/>
    </row>
    <row r="931" spans="3:26" s="338" customFormat="1" ht="13.5" hidden="1" customHeight="1">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Z931" s="55"/>
    </row>
    <row r="932" spans="3:26" s="338" customFormat="1" ht="13.5" hidden="1" customHeight="1">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Z932" s="55"/>
    </row>
    <row r="933" spans="3:26" s="338" customFormat="1" ht="13.5" hidden="1" customHeight="1">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Z933" s="55"/>
    </row>
    <row r="934" spans="3:26" s="338" customFormat="1" ht="13.5" hidden="1" customHeight="1">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Z934" s="55"/>
    </row>
    <row r="935" spans="3:26" s="338" customFormat="1" ht="13.5" hidden="1" customHeight="1">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Z935" s="55"/>
    </row>
    <row r="936" spans="3:26" s="338" customFormat="1" ht="13.5" hidden="1" customHeight="1">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Z936" s="55"/>
    </row>
    <row r="937" spans="3:26" s="338" customFormat="1" ht="13.5" hidden="1" customHeight="1">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Z937" s="55"/>
    </row>
    <row r="938" spans="3:26" s="338" customFormat="1" ht="13.5" hidden="1" customHeight="1">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Z938" s="55"/>
    </row>
    <row r="939" spans="3:26" s="338" customFormat="1" ht="13.5" hidden="1" customHeight="1">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Z939" s="55"/>
    </row>
    <row r="940" spans="3:26" s="338" customFormat="1" ht="13.5" hidden="1" customHeight="1">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Z940" s="55"/>
    </row>
    <row r="941" spans="3:26" s="338" customFormat="1" ht="13.5" hidden="1" customHeight="1">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Z941" s="55"/>
    </row>
    <row r="942" spans="3:26" s="338" customFormat="1" ht="13.5" hidden="1" customHeight="1">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Z942" s="55"/>
    </row>
    <row r="943" spans="3:26" s="338" customFormat="1" ht="13.5" hidden="1" customHeight="1">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Z943" s="55"/>
    </row>
    <row r="944" spans="3:26" s="338" customFormat="1" ht="13.5" hidden="1" customHeight="1">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Z944" s="55"/>
    </row>
    <row r="945" spans="3:26" s="338" customFormat="1" ht="13.5" hidden="1" customHeight="1">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Z945" s="55"/>
    </row>
    <row r="946" spans="3:26" s="338" customFormat="1" ht="13.5" hidden="1" customHeight="1">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Z946" s="55"/>
    </row>
    <row r="947" spans="3:26" s="338" customFormat="1" ht="13.5" hidden="1" customHeight="1">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Z947" s="55"/>
    </row>
    <row r="948" spans="3:26" s="338" customFormat="1" ht="13.5" hidden="1" customHeight="1">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Z948" s="55"/>
    </row>
    <row r="949" spans="3:26" s="338" customFormat="1" ht="13.5" hidden="1" customHeight="1">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Z949" s="55"/>
    </row>
    <row r="950" spans="3:26" s="338" customFormat="1" ht="13.5" hidden="1" customHeight="1">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Z950" s="55"/>
    </row>
    <row r="951" spans="3:26" s="338" customFormat="1" ht="13.5" hidden="1" customHeight="1">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Z951" s="55"/>
    </row>
    <row r="952" spans="3:26" s="338" customFormat="1" ht="13.5" hidden="1" customHeight="1">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Z952" s="55"/>
    </row>
    <row r="953" spans="3:26" s="338" customFormat="1" ht="13.5" hidden="1" customHeight="1">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Z953" s="55"/>
    </row>
    <row r="954" spans="3:26" s="338" customFormat="1" ht="13.5" hidden="1" customHeight="1">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Z954" s="55"/>
    </row>
    <row r="955" spans="3:26" s="338" customFormat="1" ht="13.5" hidden="1" customHeight="1">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Z955" s="55"/>
    </row>
    <row r="956" spans="3:26" s="338" customFormat="1" ht="13.5" hidden="1" customHeight="1">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Z956" s="55"/>
    </row>
    <row r="957" spans="3:26" s="338" customFormat="1" ht="13.5" hidden="1" customHeight="1">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Z957" s="55"/>
    </row>
    <row r="958" spans="3:26" s="338" customFormat="1" ht="13.5" hidden="1" customHeight="1">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Z958" s="55"/>
    </row>
    <row r="959" spans="3:26" s="338" customFormat="1" ht="13.5" hidden="1" customHeight="1">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Z959" s="55"/>
    </row>
    <row r="960" spans="3:26" s="338" customFormat="1" ht="13.5" hidden="1" customHeight="1">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Z960" s="55"/>
    </row>
    <row r="961" spans="3:26" s="338" customFormat="1" ht="13.5" hidden="1" customHeight="1">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Z961" s="55"/>
    </row>
    <row r="962" spans="3:26" s="338" customFormat="1" ht="13.5" hidden="1" customHeight="1">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Z962" s="55"/>
    </row>
    <row r="963" spans="3:26" s="338" customFormat="1" ht="13.5" hidden="1" customHeight="1">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Z963" s="55"/>
    </row>
    <row r="964" spans="3:26" s="338" customFormat="1" ht="13.5" hidden="1" customHeight="1">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Z964" s="55"/>
    </row>
    <row r="965" spans="3:26" s="338" customFormat="1" ht="13.5" hidden="1" customHeight="1">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Z965" s="55"/>
    </row>
    <row r="966" spans="3:26" s="338" customFormat="1" ht="13.5" hidden="1" customHeight="1">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Z966" s="55"/>
    </row>
    <row r="967" spans="3:26" s="338" customFormat="1" ht="13.5" hidden="1" customHeight="1">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Z967" s="55"/>
    </row>
    <row r="968" spans="3:26" s="338" customFormat="1" ht="13.5" hidden="1" customHeight="1">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Z968" s="55"/>
    </row>
    <row r="969" spans="3:26" s="338" customFormat="1" ht="13.5" hidden="1" customHeight="1">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Z969" s="55"/>
    </row>
    <row r="970" spans="3:26" s="338" customFormat="1" ht="13.5" hidden="1" customHeight="1">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Z970" s="55"/>
    </row>
    <row r="971" spans="3:26" s="338" customFormat="1" ht="13.5" hidden="1" customHeight="1">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Z971" s="55"/>
    </row>
    <row r="972" spans="3:26" s="338" customFormat="1" ht="13.5" hidden="1" customHeight="1">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Z972" s="55"/>
    </row>
    <row r="973" spans="3:26" s="338" customFormat="1" ht="13.5" hidden="1" customHeight="1">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Z973" s="55"/>
    </row>
    <row r="974" spans="3:26" s="338" customFormat="1" ht="13.5" hidden="1" customHeight="1">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Z974" s="55"/>
    </row>
    <row r="975" spans="3:26" s="338" customFormat="1" ht="13.5" hidden="1" customHeight="1">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Z975" s="55"/>
    </row>
    <row r="976" spans="3:26" s="338" customFormat="1" ht="13.5" hidden="1" customHeight="1">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Z976" s="55"/>
    </row>
    <row r="977" spans="3:26" s="338" customFormat="1" ht="13.5" hidden="1" customHeight="1">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Z977" s="55"/>
    </row>
    <row r="978" spans="3:26" s="338" customFormat="1" ht="13.5" hidden="1" customHeight="1">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Z978" s="55"/>
    </row>
    <row r="979" spans="3:26" s="338" customFormat="1" ht="13.5" hidden="1" customHeight="1">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Z979" s="55"/>
    </row>
    <row r="980" spans="3:26" s="338" customFormat="1" ht="13.5" hidden="1" customHeight="1">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Z980" s="55"/>
    </row>
    <row r="981" spans="3:26" s="338" customFormat="1" ht="13.5" hidden="1" customHeight="1">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Z981" s="55"/>
    </row>
    <row r="982" spans="3:26" s="338" customFormat="1" ht="13.5" hidden="1" customHeight="1">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Z982" s="55"/>
    </row>
    <row r="983" spans="3:26" s="338" customFormat="1" ht="13.5" hidden="1" customHeight="1">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Z983" s="55"/>
    </row>
    <row r="984" spans="3:26" s="338" customFormat="1" ht="13.5" hidden="1" customHeight="1">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Z984" s="55"/>
    </row>
    <row r="985" spans="3:26" s="338" customFormat="1" ht="13.5" hidden="1" customHeight="1">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Z985" s="55"/>
    </row>
    <row r="986" spans="3:26" s="338" customFormat="1" ht="13.5" hidden="1" customHeight="1">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Z986" s="55"/>
    </row>
    <row r="987" spans="3:26" s="338" customFormat="1" ht="13.5" hidden="1" customHeight="1">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Z987" s="55"/>
    </row>
    <row r="988" spans="3:26" s="338" customFormat="1" ht="13.5" hidden="1" customHeight="1">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Z988" s="55"/>
    </row>
    <row r="989" spans="3:26" s="338" customFormat="1" ht="13.5" hidden="1" customHeight="1">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Z989" s="55"/>
    </row>
    <row r="990" spans="3:26" s="338" customFormat="1" ht="13.5" hidden="1" customHeight="1">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Z990" s="55"/>
    </row>
    <row r="991" spans="3:26" s="338" customFormat="1" ht="13.5" hidden="1" customHeight="1">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Z991" s="55"/>
    </row>
    <row r="992" spans="3:26" s="338" customFormat="1" ht="13.5" hidden="1" customHeight="1">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Z992" s="55"/>
    </row>
    <row r="993" spans="3:26" s="338" customFormat="1" ht="13.5" hidden="1" customHeight="1">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Z993" s="55"/>
    </row>
    <row r="994" spans="3:26" s="338" customFormat="1" ht="13.5" hidden="1" customHeight="1">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Z994" s="55"/>
    </row>
    <row r="995" spans="3:26" s="338" customFormat="1" ht="13.5" hidden="1" customHeight="1">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Z995" s="55"/>
    </row>
    <row r="996" spans="3:26" s="338" customFormat="1" ht="13.5" hidden="1" customHeight="1">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Z996" s="55"/>
    </row>
    <row r="997" spans="3:26" s="338" customFormat="1" ht="13.5" hidden="1" customHeight="1">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Z997" s="55"/>
    </row>
    <row r="998" spans="3:26" s="338" customFormat="1" ht="13.5" hidden="1" customHeight="1">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Z998" s="55"/>
    </row>
    <row r="999" spans="3:26" s="338" customFormat="1" ht="13.5" hidden="1" customHeight="1">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Z999" s="55"/>
    </row>
    <row r="1000" spans="3:26" s="338" customFormat="1" ht="13.5" hidden="1" customHeight="1">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Z1000" s="55"/>
    </row>
    <row r="1001" spans="3:26" s="338" customFormat="1" ht="13.5" hidden="1" customHeight="1">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Z1001" s="55"/>
    </row>
    <row r="1002" spans="3:26" s="338" customFormat="1" ht="13.5" hidden="1" customHeight="1">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Z1002" s="55"/>
    </row>
    <row r="1003" spans="3:26" s="338" customFormat="1" ht="13.5" hidden="1" customHeight="1">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Z1003" s="55"/>
    </row>
    <row r="1004" spans="3:26" s="338" customFormat="1" ht="13.5" hidden="1" customHeight="1">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Z1004" s="55"/>
    </row>
    <row r="1005" spans="3:26" s="338" customFormat="1" ht="13.5" hidden="1" customHeight="1">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Z1005" s="55"/>
    </row>
    <row r="1006" spans="3:26" s="338" customFormat="1" ht="13.5" hidden="1" customHeight="1">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Z1006" s="55"/>
    </row>
    <row r="1007" spans="3:26" s="338" customFormat="1" ht="13.5" hidden="1" customHeight="1">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Z1007" s="55"/>
    </row>
    <row r="1008" spans="3:26" s="338" customFormat="1" ht="13.5" hidden="1" customHeight="1">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Z1008" s="55"/>
    </row>
    <row r="1009" spans="3:26" s="338" customFormat="1" ht="13.5" hidden="1" customHeight="1">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Z1009" s="55"/>
    </row>
    <row r="1010" spans="3:26" s="338" customFormat="1" ht="13.5" hidden="1" customHeight="1">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Z1010" s="55"/>
    </row>
    <row r="1011" spans="3:26" s="338" customFormat="1" ht="13.5" hidden="1" customHeight="1">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Z1011" s="55"/>
    </row>
    <row r="1012" spans="3:26" s="338" customFormat="1" ht="13.5" hidden="1" customHeight="1">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Z1012" s="55"/>
    </row>
    <row r="1013" spans="3:26" s="338" customFormat="1" ht="13.5" hidden="1" customHeight="1">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Z1013" s="55"/>
    </row>
    <row r="1014" spans="3:26" s="338" customFormat="1" ht="13.5" hidden="1" customHeight="1">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Z1014" s="55"/>
    </row>
    <row r="1015" spans="3:26" s="338" customFormat="1" ht="13.5" hidden="1" customHeight="1">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Z1015" s="55"/>
    </row>
    <row r="1016" spans="3:26" s="338" customFormat="1" ht="13.5" hidden="1" customHeight="1">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Z1016" s="55"/>
    </row>
    <row r="1017" spans="3:26" s="338" customFormat="1" ht="13.5" hidden="1" customHeight="1">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Z1017" s="55"/>
    </row>
    <row r="1018" spans="3:26" s="338" customFormat="1" ht="13.5" hidden="1" customHeight="1">
      <c r="C1018" s="354"/>
      <c r="D1018" s="354"/>
      <c r="E1018" s="354"/>
      <c r="F1018" s="354"/>
      <c r="G1018" s="354"/>
      <c r="H1018" s="354"/>
      <c r="I1018" s="354"/>
      <c r="J1018" s="354"/>
      <c r="K1018" s="354"/>
      <c r="L1018" s="354"/>
      <c r="M1018" s="354"/>
      <c r="N1018" s="354"/>
      <c r="O1018" s="354"/>
      <c r="P1018" s="354"/>
      <c r="Q1018" s="354"/>
      <c r="R1018" s="354"/>
      <c r="S1018" s="354"/>
      <c r="T1018" s="354"/>
      <c r="U1018" s="354"/>
      <c r="V1018" s="354"/>
      <c r="W1018" s="354"/>
      <c r="X1018" s="354"/>
      <c r="Z1018" s="55"/>
    </row>
    <row r="1019" spans="3:26" s="338" customFormat="1" ht="13.5" hidden="1" customHeight="1">
      <c r="C1019" s="354"/>
      <c r="D1019" s="354"/>
      <c r="E1019" s="354"/>
      <c r="F1019" s="354"/>
      <c r="G1019" s="354"/>
      <c r="H1019" s="354"/>
      <c r="I1019" s="354"/>
      <c r="J1019" s="354"/>
      <c r="K1019" s="354"/>
      <c r="L1019" s="354"/>
      <c r="M1019" s="354"/>
      <c r="N1019" s="354"/>
      <c r="O1019" s="354"/>
      <c r="P1019" s="354"/>
      <c r="Q1019" s="354"/>
      <c r="R1019" s="354"/>
      <c r="S1019" s="354"/>
      <c r="T1019" s="354"/>
      <c r="U1019" s="354"/>
      <c r="V1019" s="354"/>
      <c r="W1019" s="354"/>
      <c r="X1019" s="354"/>
      <c r="Z1019" s="55"/>
    </row>
    <row r="1020" spans="3:26" s="338" customFormat="1" ht="13.5" hidden="1" customHeight="1">
      <c r="C1020" s="354"/>
      <c r="D1020" s="354"/>
      <c r="E1020" s="354"/>
      <c r="F1020" s="354"/>
      <c r="G1020" s="354"/>
      <c r="H1020" s="354"/>
      <c r="I1020" s="354"/>
      <c r="J1020" s="354"/>
      <c r="K1020" s="354"/>
      <c r="L1020" s="354"/>
      <c r="M1020" s="354"/>
      <c r="N1020" s="354"/>
      <c r="O1020" s="354"/>
      <c r="P1020" s="354"/>
      <c r="Q1020" s="354"/>
      <c r="R1020" s="354"/>
      <c r="S1020" s="354"/>
      <c r="T1020" s="354"/>
      <c r="U1020" s="354"/>
      <c r="V1020" s="354"/>
      <c r="W1020" s="354"/>
      <c r="X1020" s="354"/>
      <c r="Z1020" s="55"/>
    </row>
    <row r="1021" spans="3:26" s="338" customFormat="1" ht="13.5" hidden="1" customHeight="1">
      <c r="C1021" s="354"/>
      <c r="D1021" s="354"/>
      <c r="E1021" s="354"/>
      <c r="F1021" s="354"/>
      <c r="G1021" s="354"/>
      <c r="H1021" s="354"/>
      <c r="I1021" s="354"/>
      <c r="J1021" s="354"/>
      <c r="K1021" s="354"/>
      <c r="L1021" s="354"/>
      <c r="M1021" s="354"/>
      <c r="N1021" s="354"/>
      <c r="O1021" s="354"/>
      <c r="P1021" s="354"/>
      <c r="Q1021" s="354"/>
      <c r="R1021" s="354"/>
      <c r="S1021" s="354"/>
      <c r="T1021" s="354"/>
      <c r="U1021" s="354"/>
      <c r="V1021" s="354"/>
      <c r="W1021" s="354"/>
      <c r="X1021" s="354"/>
      <c r="Z1021" s="55"/>
    </row>
    <row r="1022" spans="3:26" s="338" customFormat="1" ht="13.5" hidden="1" customHeight="1">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Z1022" s="55"/>
    </row>
    <row r="1023" spans="3:26" s="338" customFormat="1" ht="13.5" hidden="1" customHeight="1">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Z1023" s="55"/>
    </row>
    <row r="1024" spans="3:26" s="338" customFormat="1" ht="13.5" hidden="1" customHeight="1">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Z1024" s="55"/>
    </row>
    <row r="1025" spans="3:26" s="338" customFormat="1" ht="13.5" hidden="1" customHeight="1">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Z1025" s="55"/>
    </row>
    <row r="1026" spans="3:26" s="338" customFormat="1" ht="13.5" hidden="1" customHeight="1">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Z1026" s="55"/>
    </row>
    <row r="1027" spans="3:26" s="338" customFormat="1" ht="13.5" hidden="1" customHeight="1">
      <c r="C1027" s="354"/>
      <c r="D1027" s="354"/>
      <c r="E1027" s="354"/>
      <c r="F1027" s="354"/>
      <c r="G1027" s="354"/>
      <c r="H1027" s="354"/>
      <c r="I1027" s="354"/>
      <c r="J1027" s="354"/>
      <c r="K1027" s="354"/>
      <c r="L1027" s="354"/>
      <c r="M1027" s="354"/>
      <c r="N1027" s="354"/>
      <c r="O1027" s="354"/>
      <c r="P1027" s="354"/>
      <c r="Q1027" s="354"/>
      <c r="R1027" s="354"/>
      <c r="S1027" s="354"/>
      <c r="T1027" s="354"/>
      <c r="U1027" s="354"/>
      <c r="V1027" s="354"/>
      <c r="W1027" s="354"/>
      <c r="X1027" s="354"/>
      <c r="Z1027" s="55"/>
    </row>
    <row r="1028" spans="3:26" s="338" customFormat="1" ht="13.5" hidden="1" customHeight="1">
      <c r="C1028" s="354"/>
      <c r="D1028" s="354"/>
      <c r="E1028" s="354"/>
      <c r="F1028" s="354"/>
      <c r="G1028" s="354"/>
      <c r="H1028" s="354"/>
      <c r="I1028" s="354"/>
      <c r="J1028" s="354"/>
      <c r="K1028" s="354"/>
      <c r="L1028" s="354"/>
      <c r="M1028" s="354"/>
      <c r="N1028" s="354"/>
      <c r="O1028" s="354"/>
      <c r="P1028" s="354"/>
      <c r="Q1028" s="354"/>
      <c r="R1028" s="354"/>
      <c r="S1028" s="354"/>
      <c r="T1028" s="354"/>
      <c r="U1028" s="354"/>
      <c r="V1028" s="354"/>
      <c r="W1028" s="354"/>
      <c r="X1028" s="354"/>
      <c r="Z1028" s="55"/>
    </row>
    <row r="1029" spans="3:26" s="338" customFormat="1" ht="13.5" hidden="1" customHeight="1">
      <c r="C1029" s="354"/>
      <c r="D1029" s="354"/>
      <c r="E1029" s="354"/>
      <c r="F1029" s="354"/>
      <c r="G1029" s="354"/>
      <c r="H1029" s="354"/>
      <c r="I1029" s="354"/>
      <c r="J1029" s="354"/>
      <c r="K1029" s="354"/>
      <c r="L1029" s="354"/>
      <c r="M1029" s="354"/>
      <c r="N1029" s="354"/>
      <c r="O1029" s="354"/>
      <c r="P1029" s="354"/>
      <c r="Q1029" s="354"/>
      <c r="R1029" s="354"/>
      <c r="S1029" s="354"/>
      <c r="T1029" s="354"/>
      <c r="U1029" s="354"/>
      <c r="V1029" s="354"/>
      <c r="W1029" s="354"/>
      <c r="X1029" s="354"/>
      <c r="Z1029" s="55"/>
    </row>
    <row r="1030" spans="3:26" s="338" customFormat="1" ht="13.5" hidden="1" customHeight="1">
      <c r="C1030" s="354"/>
      <c r="D1030" s="354"/>
      <c r="E1030" s="354"/>
      <c r="F1030" s="354"/>
      <c r="G1030" s="354"/>
      <c r="H1030" s="354"/>
      <c r="I1030" s="354"/>
      <c r="J1030" s="354"/>
      <c r="K1030" s="354"/>
      <c r="L1030" s="354"/>
      <c r="M1030" s="354"/>
      <c r="N1030" s="354"/>
      <c r="O1030" s="354"/>
      <c r="P1030" s="354"/>
      <c r="Q1030" s="354"/>
      <c r="R1030" s="354"/>
      <c r="S1030" s="354"/>
      <c r="T1030" s="354"/>
      <c r="U1030" s="354"/>
      <c r="V1030" s="354"/>
      <c r="W1030" s="354"/>
      <c r="X1030" s="354"/>
      <c r="Z1030" s="55"/>
    </row>
    <row r="1031" spans="3:26" s="338" customFormat="1" ht="13.5" hidden="1" customHeight="1">
      <c r="C1031" s="354"/>
      <c r="D1031" s="354"/>
      <c r="E1031" s="354"/>
      <c r="F1031" s="354"/>
      <c r="G1031" s="354"/>
      <c r="H1031" s="354"/>
      <c r="I1031" s="354"/>
      <c r="J1031" s="354"/>
      <c r="K1031" s="354"/>
      <c r="L1031" s="354"/>
      <c r="M1031" s="354"/>
      <c r="N1031" s="354"/>
      <c r="O1031" s="354"/>
      <c r="P1031" s="354"/>
      <c r="Q1031" s="354"/>
      <c r="R1031" s="354"/>
      <c r="S1031" s="354"/>
      <c r="T1031" s="354"/>
      <c r="U1031" s="354"/>
      <c r="V1031" s="354"/>
      <c r="W1031" s="354"/>
      <c r="X1031" s="354"/>
      <c r="Z1031" s="55"/>
    </row>
    <row r="1032" spans="3:26" s="338" customFormat="1" ht="13.5" hidden="1" customHeight="1">
      <c r="C1032" s="354"/>
      <c r="D1032" s="354"/>
      <c r="E1032" s="354"/>
      <c r="F1032" s="354"/>
      <c r="G1032" s="354"/>
      <c r="H1032" s="354"/>
      <c r="I1032" s="354"/>
      <c r="J1032" s="354"/>
      <c r="K1032" s="354"/>
      <c r="L1032" s="354"/>
      <c r="M1032" s="354"/>
      <c r="N1032" s="354"/>
      <c r="O1032" s="354"/>
      <c r="P1032" s="354"/>
      <c r="Q1032" s="354"/>
      <c r="R1032" s="354"/>
      <c r="S1032" s="354"/>
      <c r="T1032" s="354"/>
      <c r="U1032" s="354"/>
      <c r="V1032" s="354"/>
      <c r="W1032" s="354"/>
      <c r="X1032" s="354"/>
      <c r="Z1032" s="55"/>
    </row>
    <row r="1033" spans="3:26" s="338" customFormat="1" ht="13.5" hidden="1" customHeight="1">
      <c r="C1033" s="354"/>
      <c r="D1033" s="354"/>
      <c r="E1033" s="354"/>
      <c r="F1033" s="354"/>
      <c r="G1033" s="354"/>
      <c r="H1033" s="354"/>
      <c r="I1033" s="354"/>
      <c r="J1033" s="354"/>
      <c r="K1033" s="354"/>
      <c r="L1033" s="354"/>
      <c r="M1033" s="354"/>
      <c r="N1033" s="354"/>
      <c r="O1033" s="354"/>
      <c r="P1033" s="354"/>
      <c r="Q1033" s="354"/>
      <c r="R1033" s="354"/>
      <c r="S1033" s="354"/>
      <c r="T1033" s="354"/>
      <c r="U1033" s="354"/>
      <c r="V1033" s="354"/>
      <c r="W1033" s="354"/>
      <c r="X1033" s="354"/>
      <c r="Z1033" s="55"/>
    </row>
    <row r="1034" spans="3:26" s="338" customFormat="1" ht="13.5" hidden="1" customHeight="1">
      <c r="C1034" s="354"/>
      <c r="D1034" s="354"/>
      <c r="E1034" s="354"/>
      <c r="F1034" s="354"/>
      <c r="G1034" s="354"/>
      <c r="H1034" s="354"/>
      <c r="I1034" s="354"/>
      <c r="J1034" s="354"/>
      <c r="K1034" s="354"/>
      <c r="L1034" s="354"/>
      <c r="M1034" s="354"/>
      <c r="N1034" s="354"/>
      <c r="O1034" s="354"/>
      <c r="P1034" s="354"/>
      <c r="Q1034" s="354"/>
      <c r="R1034" s="354"/>
      <c r="S1034" s="354"/>
      <c r="T1034" s="354"/>
      <c r="U1034" s="354"/>
      <c r="V1034" s="354"/>
      <c r="W1034" s="354"/>
      <c r="X1034" s="354"/>
      <c r="Z1034" s="55"/>
    </row>
    <row r="1035" spans="3:26" s="338" customFormat="1" ht="13.5" hidden="1" customHeight="1">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Z1035" s="55"/>
    </row>
    <row r="1036" spans="3:26" s="338" customFormat="1" ht="13.5" hidden="1" customHeight="1">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Z1036" s="55"/>
    </row>
    <row r="1037" spans="3:26" s="338" customFormat="1" ht="13.5" hidden="1" customHeight="1">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Z1037" s="55"/>
    </row>
    <row r="1038" spans="3:26" s="338" customFormat="1" ht="13.5" hidden="1" customHeight="1">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Z1038" s="55"/>
    </row>
    <row r="1039" spans="3:26" s="338" customFormat="1" ht="13.5" hidden="1" customHeight="1">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Z1039" s="55"/>
    </row>
    <row r="1040" spans="3:26" s="338" customFormat="1" ht="13.5" hidden="1" customHeight="1">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Z1040" s="55"/>
    </row>
    <row r="1041" spans="3:26" s="338" customFormat="1" ht="13.5" hidden="1" customHeight="1">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Z1041" s="55"/>
    </row>
    <row r="1042" spans="3:26" s="338" customFormat="1" ht="13.5" hidden="1" customHeight="1">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Z1042" s="55"/>
    </row>
    <row r="1043" spans="3:26" s="338" customFormat="1" ht="13.5" hidden="1" customHeight="1">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Z1043" s="55"/>
    </row>
    <row r="1044" spans="3:26" s="338" customFormat="1" ht="13.5" hidden="1" customHeight="1">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Z1044" s="55"/>
    </row>
    <row r="1045" spans="3:26" s="338" customFormat="1" ht="13.5" hidden="1" customHeight="1">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Z1045" s="55"/>
    </row>
    <row r="1046" spans="3:26" s="338" customFormat="1" ht="13.5" hidden="1" customHeight="1">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Z1046" s="55"/>
    </row>
    <row r="1047" spans="3:26" s="338" customFormat="1" ht="13.5" hidden="1" customHeight="1">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Z1047" s="55"/>
    </row>
    <row r="1048" spans="3:26" s="338" customFormat="1" ht="13.5" hidden="1" customHeight="1">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Z1048" s="55"/>
    </row>
    <row r="1049" spans="3:26" s="338" customFormat="1" ht="13.5" hidden="1" customHeight="1">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Z1049" s="55"/>
    </row>
    <row r="1050" spans="3:26" s="338" customFormat="1" ht="13.5" hidden="1" customHeight="1">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Z1050" s="55"/>
    </row>
    <row r="1051" spans="3:26" s="338" customFormat="1" ht="13.5" hidden="1" customHeight="1">
      <c r="C1051" s="354"/>
      <c r="D1051" s="354"/>
      <c r="E1051" s="354"/>
      <c r="F1051" s="354"/>
      <c r="G1051" s="354"/>
      <c r="H1051" s="354"/>
      <c r="I1051" s="354"/>
      <c r="J1051" s="354"/>
      <c r="K1051" s="354"/>
      <c r="L1051" s="354"/>
      <c r="M1051" s="354"/>
      <c r="N1051" s="354"/>
      <c r="O1051" s="354"/>
      <c r="P1051" s="354"/>
      <c r="Q1051" s="354"/>
      <c r="R1051" s="354"/>
      <c r="S1051" s="354"/>
      <c r="T1051" s="354"/>
      <c r="U1051" s="354"/>
      <c r="V1051" s="354"/>
      <c r="W1051" s="354"/>
      <c r="X1051" s="354"/>
      <c r="Z1051" s="55"/>
    </row>
    <row r="1052" spans="3:26" s="338" customFormat="1" ht="13.5" hidden="1" customHeight="1">
      <c r="C1052" s="354"/>
      <c r="D1052" s="354"/>
      <c r="E1052" s="354"/>
      <c r="F1052" s="354"/>
      <c r="G1052" s="354"/>
      <c r="H1052" s="354"/>
      <c r="I1052" s="354"/>
      <c r="J1052" s="354"/>
      <c r="K1052" s="354"/>
      <c r="L1052" s="354"/>
      <c r="M1052" s="354"/>
      <c r="N1052" s="354"/>
      <c r="O1052" s="354"/>
      <c r="P1052" s="354"/>
      <c r="Q1052" s="354"/>
      <c r="R1052" s="354"/>
      <c r="S1052" s="354"/>
      <c r="T1052" s="354"/>
      <c r="U1052" s="354"/>
      <c r="V1052" s="354"/>
      <c r="W1052" s="354"/>
      <c r="X1052" s="354"/>
      <c r="Z1052" s="55"/>
    </row>
    <row r="1053" spans="3:26" s="338" customFormat="1" ht="13.5" hidden="1" customHeight="1">
      <c r="C1053" s="354"/>
      <c r="D1053" s="354"/>
      <c r="E1053" s="354"/>
      <c r="F1053" s="354"/>
      <c r="G1053" s="354"/>
      <c r="H1053" s="354"/>
      <c r="I1053" s="354"/>
      <c r="J1053" s="354"/>
      <c r="K1053" s="354"/>
      <c r="L1053" s="354"/>
      <c r="M1053" s="354"/>
      <c r="N1053" s="354"/>
      <c r="O1053" s="354"/>
      <c r="P1053" s="354"/>
      <c r="Q1053" s="354"/>
      <c r="R1053" s="354"/>
      <c r="S1053" s="354"/>
      <c r="T1053" s="354"/>
      <c r="U1053" s="354"/>
      <c r="V1053" s="354"/>
      <c r="W1053" s="354"/>
      <c r="X1053" s="354"/>
      <c r="Z1053" s="55"/>
    </row>
    <row r="1054" spans="3:26" s="338" customFormat="1" ht="13.5" hidden="1" customHeight="1">
      <c r="C1054" s="354"/>
      <c r="D1054" s="354"/>
      <c r="E1054" s="354"/>
      <c r="F1054" s="354"/>
      <c r="G1054" s="354"/>
      <c r="H1054" s="354"/>
      <c r="I1054" s="354"/>
      <c r="J1054" s="354"/>
      <c r="K1054" s="354"/>
      <c r="L1054" s="354"/>
      <c r="M1054" s="354"/>
      <c r="N1054" s="354"/>
      <c r="O1054" s="354"/>
      <c r="P1054" s="354"/>
      <c r="Q1054" s="354"/>
      <c r="R1054" s="354"/>
      <c r="S1054" s="354"/>
      <c r="T1054" s="354"/>
      <c r="U1054" s="354"/>
      <c r="V1054" s="354"/>
      <c r="W1054" s="354"/>
      <c r="X1054" s="354"/>
      <c r="Z1054" s="55"/>
    </row>
    <row r="1055" spans="3:26" s="338" customFormat="1" ht="13.5" hidden="1" customHeight="1">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Z1055" s="55"/>
    </row>
    <row r="1056" spans="3:26" s="338" customFormat="1" ht="13.5" hidden="1" customHeight="1">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Z1056" s="55"/>
    </row>
    <row r="1057" spans="3:26" s="338" customFormat="1" ht="13.5" hidden="1" customHeight="1">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Z1057" s="55"/>
    </row>
    <row r="1058" spans="3:26" s="338" customFormat="1" ht="13.5" hidden="1" customHeight="1">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Z1058" s="55"/>
    </row>
    <row r="1059" spans="3:26" s="338" customFormat="1" ht="13.5" hidden="1" customHeight="1">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Z1059" s="55"/>
    </row>
    <row r="1060" spans="3:26" s="338" customFormat="1" ht="13.5" hidden="1" customHeight="1">
      <c r="C1060" s="354"/>
      <c r="D1060" s="354"/>
      <c r="E1060" s="354"/>
      <c r="F1060" s="354"/>
      <c r="G1060" s="354"/>
      <c r="H1060" s="354"/>
      <c r="I1060" s="354"/>
      <c r="J1060" s="354"/>
      <c r="K1060" s="354"/>
      <c r="L1060" s="354"/>
      <c r="M1060" s="354"/>
      <c r="N1060" s="354"/>
      <c r="O1060" s="354"/>
      <c r="P1060" s="354"/>
      <c r="Q1060" s="354"/>
      <c r="R1060" s="354"/>
      <c r="S1060" s="354"/>
      <c r="T1060" s="354"/>
      <c r="U1060" s="354"/>
      <c r="V1060" s="354"/>
      <c r="W1060" s="354"/>
      <c r="X1060" s="354"/>
      <c r="Z1060" s="55"/>
    </row>
    <row r="1061" spans="3:26" s="338" customFormat="1" ht="13.5" hidden="1" customHeight="1">
      <c r="C1061" s="354"/>
      <c r="D1061" s="354"/>
      <c r="E1061" s="354"/>
      <c r="F1061" s="354"/>
      <c r="G1061" s="354"/>
      <c r="H1061" s="354"/>
      <c r="I1061" s="354"/>
      <c r="J1061" s="354"/>
      <c r="K1061" s="354"/>
      <c r="L1061" s="354"/>
      <c r="M1061" s="354"/>
      <c r="N1061" s="354"/>
      <c r="O1061" s="354"/>
      <c r="P1061" s="354"/>
      <c r="Q1061" s="354"/>
      <c r="R1061" s="354"/>
      <c r="S1061" s="354"/>
      <c r="T1061" s="354"/>
      <c r="U1061" s="354"/>
      <c r="V1061" s="354"/>
      <c r="W1061" s="354"/>
      <c r="X1061" s="354"/>
      <c r="Z1061" s="55"/>
    </row>
    <row r="1062" spans="3:26" s="338" customFormat="1" ht="13.5" hidden="1" customHeight="1">
      <c r="C1062" s="354"/>
      <c r="D1062" s="354"/>
      <c r="E1062" s="354"/>
      <c r="F1062" s="354"/>
      <c r="G1062" s="354"/>
      <c r="H1062" s="354"/>
      <c r="I1062" s="354"/>
      <c r="J1062" s="354"/>
      <c r="K1062" s="354"/>
      <c r="L1062" s="354"/>
      <c r="M1062" s="354"/>
      <c r="N1062" s="354"/>
      <c r="O1062" s="354"/>
      <c r="P1062" s="354"/>
      <c r="Q1062" s="354"/>
      <c r="R1062" s="354"/>
      <c r="S1062" s="354"/>
      <c r="T1062" s="354"/>
      <c r="U1062" s="354"/>
      <c r="V1062" s="354"/>
      <c r="W1062" s="354"/>
      <c r="X1062" s="354"/>
      <c r="Z1062" s="55"/>
    </row>
    <row r="1063" spans="3:26" s="338" customFormat="1" ht="13.5" hidden="1" customHeight="1">
      <c r="C1063" s="354"/>
      <c r="D1063" s="354"/>
      <c r="E1063" s="354"/>
      <c r="F1063" s="354"/>
      <c r="G1063" s="354"/>
      <c r="H1063" s="354"/>
      <c r="I1063" s="354"/>
      <c r="J1063" s="354"/>
      <c r="K1063" s="354"/>
      <c r="L1063" s="354"/>
      <c r="M1063" s="354"/>
      <c r="N1063" s="354"/>
      <c r="O1063" s="354"/>
      <c r="P1063" s="354"/>
      <c r="Q1063" s="354"/>
      <c r="R1063" s="354"/>
      <c r="S1063" s="354"/>
      <c r="T1063" s="354"/>
      <c r="U1063" s="354"/>
      <c r="V1063" s="354"/>
      <c r="W1063" s="354"/>
      <c r="X1063" s="354"/>
      <c r="Z1063" s="55"/>
    </row>
    <row r="1064" spans="3:26" s="338" customFormat="1" ht="13.5" hidden="1" customHeight="1">
      <c r="C1064" s="354"/>
      <c r="D1064" s="354"/>
      <c r="E1064" s="354"/>
      <c r="F1064" s="354"/>
      <c r="G1064" s="354"/>
      <c r="H1064" s="354"/>
      <c r="I1064" s="354"/>
      <c r="J1064" s="354"/>
      <c r="K1064" s="354"/>
      <c r="L1064" s="354"/>
      <c r="M1064" s="354"/>
      <c r="N1064" s="354"/>
      <c r="O1064" s="354"/>
      <c r="P1064" s="354"/>
      <c r="Q1064" s="354"/>
      <c r="R1064" s="354"/>
      <c r="S1064" s="354"/>
      <c r="T1064" s="354"/>
      <c r="U1064" s="354"/>
      <c r="V1064" s="354"/>
      <c r="W1064" s="354"/>
      <c r="X1064" s="354"/>
      <c r="Z1064" s="55"/>
    </row>
    <row r="1065" spans="3:26" s="338" customFormat="1" ht="13.5" hidden="1" customHeight="1">
      <c r="C1065" s="354"/>
      <c r="D1065" s="354"/>
      <c r="E1065" s="354"/>
      <c r="F1065" s="354"/>
      <c r="G1065" s="354"/>
      <c r="H1065" s="354"/>
      <c r="I1065" s="354"/>
      <c r="J1065" s="354"/>
      <c r="K1065" s="354"/>
      <c r="L1065" s="354"/>
      <c r="M1065" s="354"/>
      <c r="N1065" s="354"/>
      <c r="O1065" s="354"/>
      <c r="P1065" s="354"/>
      <c r="Q1065" s="354"/>
      <c r="R1065" s="354"/>
      <c r="S1065" s="354"/>
      <c r="T1065" s="354"/>
      <c r="U1065" s="354"/>
      <c r="V1065" s="354"/>
      <c r="W1065" s="354"/>
      <c r="X1065" s="354"/>
      <c r="Z1065" s="55"/>
    </row>
    <row r="1066" spans="3:26" s="338" customFormat="1" ht="13.5" hidden="1" customHeight="1">
      <c r="C1066" s="354"/>
      <c r="D1066" s="354"/>
      <c r="E1066" s="354"/>
      <c r="F1066" s="354"/>
      <c r="G1066" s="354"/>
      <c r="H1066" s="354"/>
      <c r="I1066" s="354"/>
      <c r="J1066" s="354"/>
      <c r="K1066" s="354"/>
      <c r="L1066" s="354"/>
      <c r="M1066" s="354"/>
      <c r="N1066" s="354"/>
      <c r="O1066" s="354"/>
      <c r="P1066" s="354"/>
      <c r="Q1066" s="354"/>
      <c r="R1066" s="354"/>
      <c r="S1066" s="354"/>
      <c r="T1066" s="354"/>
      <c r="U1066" s="354"/>
      <c r="V1066" s="354"/>
      <c r="W1066" s="354"/>
      <c r="X1066" s="354"/>
      <c r="Z1066" s="55"/>
    </row>
    <row r="1067" spans="3:26" s="338" customFormat="1" ht="13.5" hidden="1" customHeight="1">
      <c r="C1067" s="354"/>
      <c r="D1067" s="354"/>
      <c r="E1067" s="354"/>
      <c r="F1067" s="354"/>
      <c r="G1067" s="354"/>
      <c r="H1067" s="354"/>
      <c r="I1067" s="354"/>
      <c r="J1067" s="354"/>
      <c r="K1067" s="354"/>
      <c r="L1067" s="354"/>
      <c r="M1067" s="354"/>
      <c r="N1067" s="354"/>
      <c r="O1067" s="354"/>
      <c r="P1067" s="354"/>
      <c r="Q1067" s="354"/>
      <c r="R1067" s="354"/>
      <c r="S1067" s="354"/>
      <c r="T1067" s="354"/>
      <c r="U1067" s="354"/>
      <c r="V1067" s="354"/>
      <c r="W1067" s="354"/>
      <c r="X1067" s="354"/>
      <c r="Z1067" s="55"/>
    </row>
    <row r="1068" spans="3:26" s="338" customFormat="1" ht="13.5" hidden="1" customHeight="1">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Z1068" s="55"/>
    </row>
    <row r="1069" spans="3:26" s="338" customFormat="1" ht="13.5" hidden="1" customHeight="1">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Z1069" s="55"/>
    </row>
    <row r="1070" spans="3:26" s="338" customFormat="1" ht="13.5" hidden="1" customHeight="1">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Z1070" s="55"/>
    </row>
    <row r="1071" spans="3:26" s="338" customFormat="1" ht="13.5" hidden="1" customHeight="1">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Z1071" s="55"/>
    </row>
    <row r="1072" spans="3:26" s="338" customFormat="1" ht="13.5" hidden="1" customHeight="1">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Z1072" s="55"/>
    </row>
    <row r="1073" spans="3:26" s="338" customFormat="1" ht="13.5" hidden="1" customHeight="1">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Z1073" s="55"/>
    </row>
    <row r="1074" spans="3:26" s="338" customFormat="1" ht="13.5" hidden="1" customHeight="1">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Z1074" s="55"/>
    </row>
    <row r="1075" spans="3:26" s="338" customFormat="1" ht="13.5" hidden="1" customHeight="1">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Z1075" s="55"/>
    </row>
    <row r="1076" spans="3:26" s="338" customFormat="1" ht="13.5" hidden="1" customHeight="1">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Z1076" s="55"/>
    </row>
    <row r="1077" spans="3:26" s="338" customFormat="1" ht="13.5" hidden="1" customHeight="1">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Z1077" s="55"/>
    </row>
    <row r="1078" spans="3:26" s="338" customFormat="1" ht="13.5" hidden="1" customHeight="1">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Z1078" s="55"/>
    </row>
    <row r="1079" spans="3:26" s="338" customFormat="1" ht="13.5" hidden="1" customHeight="1">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Z1079" s="55"/>
    </row>
    <row r="1080" spans="3:26" s="338" customFormat="1" ht="13.5" hidden="1" customHeight="1">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Z1080" s="55"/>
    </row>
    <row r="1081" spans="3:26" s="338" customFormat="1" ht="13.5" hidden="1" customHeight="1">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Z1081" s="55"/>
    </row>
    <row r="1082" spans="3:26" s="338" customFormat="1" ht="13.5" hidden="1" customHeight="1">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Z1082" s="55"/>
    </row>
    <row r="1083" spans="3:26" s="338" customFormat="1" ht="13.5" hidden="1" customHeight="1">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Z1083" s="55"/>
    </row>
    <row r="1084" spans="3:26" s="338" customFormat="1" ht="13.5" hidden="1" customHeight="1">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Z1084" s="55"/>
    </row>
    <row r="1085" spans="3:26" s="338" customFormat="1" ht="13.5" hidden="1" customHeight="1">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Z1085" s="55"/>
    </row>
    <row r="1086" spans="3:26" s="338" customFormat="1" ht="13.5" hidden="1" customHeight="1">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Z1086" s="55"/>
    </row>
    <row r="1087" spans="3:26" s="338" customFormat="1" ht="13.5" hidden="1" customHeight="1">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Z1087" s="55"/>
    </row>
    <row r="1088" spans="3:26" s="338" customFormat="1" ht="13.5" hidden="1" customHeight="1">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Z1088" s="55"/>
    </row>
    <row r="1089" spans="3:26" s="338" customFormat="1" ht="13.5" hidden="1" customHeight="1">
      <c r="C1089" s="354"/>
      <c r="D1089" s="354"/>
      <c r="E1089" s="354"/>
      <c r="F1089" s="354"/>
      <c r="G1089" s="354"/>
      <c r="H1089" s="354"/>
      <c r="I1089" s="354"/>
      <c r="J1089" s="354"/>
      <c r="K1089" s="354"/>
      <c r="L1089" s="354"/>
      <c r="M1089" s="354"/>
      <c r="N1089" s="354"/>
      <c r="O1089" s="354"/>
      <c r="P1089" s="354"/>
      <c r="Q1089" s="354"/>
      <c r="R1089" s="354"/>
      <c r="S1089" s="354"/>
      <c r="T1089" s="354"/>
      <c r="U1089" s="354"/>
      <c r="V1089" s="354"/>
      <c r="W1089" s="354"/>
      <c r="X1089" s="354"/>
      <c r="Z1089" s="55"/>
    </row>
    <row r="1090" spans="3:26" s="338" customFormat="1" ht="13.5" hidden="1" customHeight="1">
      <c r="C1090" s="354"/>
      <c r="D1090" s="354"/>
      <c r="E1090" s="354"/>
      <c r="F1090" s="354"/>
      <c r="G1090" s="354"/>
      <c r="H1090" s="354"/>
      <c r="I1090" s="354"/>
      <c r="J1090" s="354"/>
      <c r="K1090" s="354"/>
      <c r="L1090" s="354"/>
      <c r="M1090" s="354"/>
      <c r="N1090" s="354"/>
      <c r="O1090" s="354"/>
      <c r="P1090" s="354"/>
      <c r="Q1090" s="354"/>
      <c r="R1090" s="354"/>
      <c r="S1090" s="354"/>
      <c r="T1090" s="354"/>
      <c r="U1090" s="354"/>
      <c r="V1090" s="354"/>
      <c r="W1090" s="354"/>
      <c r="X1090" s="354"/>
      <c r="Z1090" s="55"/>
    </row>
    <row r="1091" spans="3:26" s="338" customFormat="1" ht="13.5" hidden="1" customHeight="1">
      <c r="C1091" s="354"/>
      <c r="D1091" s="354"/>
      <c r="E1091" s="354"/>
      <c r="F1091" s="354"/>
      <c r="G1091" s="354"/>
      <c r="H1091" s="354"/>
      <c r="I1091" s="354"/>
      <c r="J1091" s="354"/>
      <c r="K1091" s="354"/>
      <c r="L1091" s="354"/>
      <c r="M1091" s="354"/>
      <c r="N1091" s="354"/>
      <c r="O1091" s="354"/>
      <c r="P1091" s="354"/>
      <c r="Q1091" s="354"/>
      <c r="R1091" s="354"/>
      <c r="S1091" s="354"/>
      <c r="T1091" s="354"/>
      <c r="U1091" s="354"/>
      <c r="V1091" s="354"/>
      <c r="W1091" s="354"/>
      <c r="X1091" s="354"/>
      <c r="Z1091" s="55"/>
    </row>
    <row r="1092" spans="3:26" s="338" customFormat="1" ht="13.5" hidden="1" customHeight="1">
      <c r="C1092" s="354"/>
      <c r="D1092" s="354"/>
      <c r="E1092" s="354"/>
      <c r="F1092" s="354"/>
      <c r="G1092" s="354"/>
      <c r="H1092" s="354"/>
      <c r="I1092" s="354"/>
      <c r="J1092" s="354"/>
      <c r="K1092" s="354"/>
      <c r="L1092" s="354"/>
      <c r="M1092" s="354"/>
      <c r="N1092" s="354"/>
      <c r="O1092" s="354"/>
      <c r="P1092" s="354"/>
      <c r="Q1092" s="354"/>
      <c r="R1092" s="354"/>
      <c r="S1092" s="354"/>
      <c r="T1092" s="354"/>
      <c r="U1092" s="354"/>
      <c r="V1092" s="354"/>
      <c r="W1092" s="354"/>
      <c r="X1092" s="354"/>
      <c r="Z1092" s="55"/>
    </row>
    <row r="1093" spans="3:26" s="338" customFormat="1" ht="13.5" hidden="1" customHeight="1">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Z1093" s="55"/>
    </row>
    <row r="1094" spans="3:26" s="338" customFormat="1" ht="13.5" hidden="1" customHeight="1">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Z1094" s="55"/>
    </row>
    <row r="1095" spans="3:26" s="338" customFormat="1" ht="13.5" hidden="1" customHeight="1">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Z1095" s="55"/>
    </row>
    <row r="1096" spans="3:26" s="338" customFormat="1" ht="13.5" hidden="1" customHeight="1">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Z1096" s="55"/>
    </row>
    <row r="1097" spans="3:26" s="338" customFormat="1" ht="13.5" hidden="1" customHeight="1">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Z1097" s="55"/>
    </row>
    <row r="1098" spans="3:26" s="338" customFormat="1" ht="13.5" hidden="1" customHeight="1">
      <c r="C1098" s="354"/>
      <c r="D1098" s="354"/>
      <c r="E1098" s="354"/>
      <c r="F1098" s="354"/>
      <c r="G1098" s="354"/>
      <c r="H1098" s="354"/>
      <c r="I1098" s="354"/>
      <c r="J1098" s="354"/>
      <c r="K1098" s="354"/>
      <c r="L1098" s="354"/>
      <c r="M1098" s="354"/>
      <c r="N1098" s="354"/>
      <c r="O1098" s="354"/>
      <c r="P1098" s="354"/>
      <c r="Q1098" s="354"/>
      <c r="R1098" s="354"/>
      <c r="S1098" s="354"/>
      <c r="T1098" s="354"/>
      <c r="U1098" s="354"/>
      <c r="V1098" s="354"/>
      <c r="W1098" s="354"/>
      <c r="X1098" s="354"/>
      <c r="Z1098" s="55"/>
    </row>
    <row r="1099" spans="3:26" s="338" customFormat="1" ht="13.5" hidden="1" customHeight="1">
      <c r="C1099" s="354"/>
      <c r="D1099" s="354"/>
      <c r="E1099" s="354"/>
      <c r="F1099" s="354"/>
      <c r="G1099" s="354"/>
      <c r="H1099" s="354"/>
      <c r="I1099" s="354"/>
      <c r="J1099" s="354"/>
      <c r="K1099" s="354"/>
      <c r="L1099" s="354"/>
      <c r="M1099" s="354"/>
      <c r="N1099" s="354"/>
      <c r="O1099" s="354"/>
      <c r="P1099" s="354"/>
      <c r="Q1099" s="354"/>
      <c r="R1099" s="354"/>
      <c r="S1099" s="354"/>
      <c r="T1099" s="354"/>
      <c r="U1099" s="354"/>
      <c r="V1099" s="354"/>
      <c r="W1099" s="354"/>
      <c r="X1099" s="354"/>
      <c r="Z1099" s="55"/>
    </row>
    <row r="1100" spans="3:26" s="338" customFormat="1" ht="13.5" hidden="1" customHeight="1">
      <c r="C1100" s="354"/>
      <c r="D1100" s="354"/>
      <c r="E1100" s="354"/>
      <c r="F1100" s="354"/>
      <c r="G1100" s="354"/>
      <c r="H1100" s="354"/>
      <c r="I1100" s="354"/>
      <c r="J1100" s="354"/>
      <c r="K1100" s="354"/>
      <c r="L1100" s="354"/>
      <c r="M1100" s="354"/>
      <c r="N1100" s="354"/>
      <c r="O1100" s="354"/>
      <c r="P1100" s="354"/>
      <c r="Q1100" s="354"/>
      <c r="R1100" s="354"/>
      <c r="S1100" s="354"/>
      <c r="T1100" s="354"/>
      <c r="U1100" s="354"/>
      <c r="V1100" s="354"/>
      <c r="W1100" s="354"/>
      <c r="X1100" s="354"/>
      <c r="Z1100" s="55"/>
    </row>
    <row r="1101" spans="3:26" s="338" customFormat="1" ht="13.5" hidden="1" customHeight="1">
      <c r="C1101" s="354"/>
      <c r="D1101" s="354"/>
      <c r="E1101" s="354"/>
      <c r="F1101" s="354"/>
      <c r="G1101" s="354"/>
      <c r="H1101" s="354"/>
      <c r="I1101" s="354"/>
      <c r="J1101" s="354"/>
      <c r="K1101" s="354"/>
      <c r="L1101" s="354"/>
      <c r="M1101" s="354"/>
      <c r="N1101" s="354"/>
      <c r="O1101" s="354"/>
      <c r="P1101" s="354"/>
      <c r="Q1101" s="354"/>
      <c r="R1101" s="354"/>
      <c r="S1101" s="354"/>
      <c r="T1101" s="354"/>
      <c r="U1101" s="354"/>
      <c r="V1101" s="354"/>
      <c r="W1101" s="354"/>
      <c r="X1101" s="354"/>
      <c r="Z1101" s="55"/>
    </row>
    <row r="1102" spans="3:26" s="338" customFormat="1" ht="13.5" hidden="1" customHeight="1">
      <c r="C1102" s="354"/>
      <c r="D1102" s="354"/>
      <c r="E1102" s="354"/>
      <c r="F1102" s="354"/>
      <c r="G1102" s="354"/>
      <c r="H1102" s="354"/>
      <c r="I1102" s="354"/>
      <c r="J1102" s="354"/>
      <c r="K1102" s="354"/>
      <c r="L1102" s="354"/>
      <c r="M1102" s="354"/>
      <c r="N1102" s="354"/>
      <c r="O1102" s="354"/>
      <c r="P1102" s="354"/>
      <c r="Q1102" s="354"/>
      <c r="R1102" s="354"/>
      <c r="S1102" s="354"/>
      <c r="T1102" s="354"/>
      <c r="U1102" s="354"/>
      <c r="V1102" s="354"/>
      <c r="W1102" s="354"/>
      <c r="X1102" s="354"/>
      <c r="Z1102" s="55"/>
    </row>
    <row r="1103" spans="3:26" s="338" customFormat="1" ht="13.5" hidden="1" customHeight="1">
      <c r="C1103" s="354"/>
      <c r="D1103" s="354"/>
      <c r="E1103" s="354"/>
      <c r="F1103" s="354"/>
      <c r="G1103" s="354"/>
      <c r="H1103" s="354"/>
      <c r="I1103" s="354"/>
      <c r="J1103" s="354"/>
      <c r="K1103" s="354"/>
      <c r="L1103" s="354"/>
      <c r="M1103" s="354"/>
      <c r="N1103" s="354"/>
      <c r="O1103" s="354"/>
      <c r="P1103" s="354"/>
      <c r="Q1103" s="354"/>
      <c r="R1103" s="354"/>
      <c r="S1103" s="354"/>
      <c r="T1103" s="354"/>
      <c r="U1103" s="354"/>
      <c r="V1103" s="354"/>
      <c r="W1103" s="354"/>
      <c r="X1103" s="354"/>
      <c r="Z1103" s="55"/>
    </row>
    <row r="1104" spans="3:26" s="338" customFormat="1" ht="13.5" hidden="1" customHeight="1">
      <c r="C1104" s="354"/>
      <c r="D1104" s="354"/>
      <c r="E1104" s="354"/>
      <c r="F1104" s="354"/>
      <c r="G1104" s="354"/>
      <c r="H1104" s="354"/>
      <c r="I1104" s="354"/>
      <c r="J1104" s="354"/>
      <c r="K1104" s="354"/>
      <c r="L1104" s="354"/>
      <c r="M1104" s="354"/>
      <c r="N1104" s="354"/>
      <c r="O1104" s="354"/>
      <c r="P1104" s="354"/>
      <c r="Q1104" s="354"/>
      <c r="R1104" s="354"/>
      <c r="S1104" s="354"/>
      <c r="T1104" s="354"/>
      <c r="U1104" s="354"/>
      <c r="V1104" s="354"/>
      <c r="W1104" s="354"/>
      <c r="X1104" s="354"/>
      <c r="Z1104" s="55"/>
    </row>
    <row r="1105" spans="3:26" s="338" customFormat="1" ht="13.5" hidden="1" customHeight="1">
      <c r="C1105" s="354"/>
      <c r="D1105" s="354"/>
      <c r="E1105" s="354"/>
      <c r="F1105" s="354"/>
      <c r="G1105" s="354"/>
      <c r="H1105" s="354"/>
      <c r="I1105" s="354"/>
      <c r="J1105" s="354"/>
      <c r="K1105" s="354"/>
      <c r="L1105" s="354"/>
      <c r="M1105" s="354"/>
      <c r="N1105" s="354"/>
      <c r="O1105" s="354"/>
      <c r="P1105" s="354"/>
      <c r="Q1105" s="354"/>
      <c r="R1105" s="354"/>
      <c r="S1105" s="354"/>
      <c r="T1105" s="354"/>
      <c r="U1105" s="354"/>
      <c r="V1105" s="354"/>
      <c r="W1105" s="354"/>
      <c r="X1105" s="354"/>
      <c r="Z1105" s="55"/>
    </row>
    <row r="1106" spans="3:26" s="338" customFormat="1" ht="13.5" hidden="1" customHeight="1">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Z1106" s="55"/>
    </row>
    <row r="1107" spans="3:26" s="338" customFormat="1" ht="13.5" hidden="1" customHeight="1">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Z1107" s="55"/>
    </row>
    <row r="1108" spans="3:26" s="338" customFormat="1" ht="13.5" hidden="1" customHeight="1">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Z1108" s="55"/>
    </row>
    <row r="1109" spans="3:26" s="338" customFormat="1" ht="13.5" hidden="1" customHeight="1">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Z1109" s="55"/>
    </row>
    <row r="1110" spans="3:26" s="338" customFormat="1" ht="13.5" hidden="1" customHeight="1">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Z1110" s="55"/>
    </row>
    <row r="1111" spans="3:26" s="338" customFormat="1" ht="13.5" hidden="1" customHeight="1">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Z1111" s="55"/>
    </row>
    <row r="1112" spans="3:26" s="338" customFormat="1" ht="13.5" hidden="1" customHeight="1">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Z1112" s="55"/>
    </row>
    <row r="1113" spans="3:26" s="338" customFormat="1" ht="13.5" hidden="1" customHeight="1">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Z1113" s="55"/>
    </row>
    <row r="1114" spans="3:26" s="338" customFormat="1" ht="13.5" hidden="1" customHeight="1">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Z1114" s="55"/>
    </row>
    <row r="1115" spans="3:26" s="338" customFormat="1" ht="13.5" hidden="1" customHeight="1">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Z1115" s="55"/>
    </row>
    <row r="1116" spans="3:26" s="338" customFormat="1" ht="13.5" hidden="1" customHeight="1">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Z1116" s="55"/>
    </row>
    <row r="1117" spans="3:26" s="338" customFormat="1" ht="13.5" hidden="1" customHeight="1">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Z1117" s="55"/>
    </row>
    <row r="1118" spans="3:26" s="338" customFormat="1" ht="13.5" hidden="1" customHeight="1">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Z1118" s="55"/>
    </row>
    <row r="1119" spans="3:26" s="338" customFormat="1" ht="13.5" hidden="1" customHeight="1">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Z1119" s="55"/>
    </row>
    <row r="1120" spans="3:26" s="338" customFormat="1" ht="13.5" hidden="1" customHeight="1">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Z1120" s="55"/>
    </row>
    <row r="1121" spans="3:26" s="338" customFormat="1" ht="13.5" hidden="1" customHeight="1">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Z1121" s="55"/>
    </row>
    <row r="1122" spans="3:26" s="338" customFormat="1" ht="13.5" hidden="1" customHeight="1">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Z1122" s="55"/>
    </row>
    <row r="1123" spans="3:26" s="338" customFormat="1" ht="13.5" hidden="1" customHeight="1">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Z1123" s="55"/>
    </row>
    <row r="1124" spans="3:26" s="338" customFormat="1" ht="13.5" hidden="1" customHeight="1">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Z1124" s="55"/>
    </row>
    <row r="1125" spans="3:26" s="338" customFormat="1" ht="13.5" hidden="1" customHeight="1">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Z1125" s="55"/>
    </row>
    <row r="1126" spans="3:26" s="338" customFormat="1" ht="13.5" hidden="1" customHeight="1">
      <c r="C1126" s="354"/>
      <c r="D1126" s="354"/>
      <c r="E1126" s="354"/>
      <c r="F1126" s="354"/>
      <c r="G1126" s="354"/>
      <c r="H1126" s="354"/>
      <c r="I1126" s="354"/>
      <c r="J1126" s="354"/>
      <c r="K1126" s="354"/>
      <c r="L1126" s="354"/>
      <c r="M1126" s="354"/>
      <c r="N1126" s="354"/>
      <c r="O1126" s="354"/>
      <c r="P1126" s="354"/>
      <c r="Q1126" s="354"/>
      <c r="R1126" s="354"/>
      <c r="S1126" s="354"/>
      <c r="T1126" s="354"/>
      <c r="U1126" s="354"/>
      <c r="V1126" s="354"/>
      <c r="W1126" s="354"/>
      <c r="X1126" s="354"/>
      <c r="Z1126" s="55"/>
    </row>
    <row r="1127" spans="3:26" s="338" customFormat="1" ht="13.5" hidden="1" customHeight="1">
      <c r="C1127" s="354"/>
      <c r="D1127" s="354"/>
      <c r="E1127" s="354"/>
      <c r="F1127" s="354"/>
      <c r="G1127" s="354"/>
      <c r="H1127" s="354"/>
      <c r="I1127" s="354"/>
      <c r="J1127" s="354"/>
      <c r="K1127" s="354"/>
      <c r="L1127" s="354"/>
      <c r="M1127" s="354"/>
      <c r="N1127" s="354"/>
      <c r="O1127" s="354"/>
      <c r="P1127" s="354"/>
      <c r="Q1127" s="354"/>
      <c r="R1127" s="354"/>
      <c r="S1127" s="354"/>
      <c r="T1127" s="354"/>
      <c r="U1127" s="354"/>
      <c r="V1127" s="354"/>
      <c r="W1127" s="354"/>
      <c r="X1127" s="354"/>
      <c r="Z1127" s="55"/>
    </row>
    <row r="1128" spans="3:26" s="338" customFormat="1" ht="13.5" hidden="1" customHeight="1">
      <c r="C1128" s="354"/>
      <c r="D1128" s="354"/>
      <c r="E1128" s="354"/>
      <c r="F1128" s="354"/>
      <c r="G1128" s="354"/>
      <c r="H1128" s="354"/>
      <c r="I1128" s="354"/>
      <c r="J1128" s="354"/>
      <c r="K1128" s="354"/>
      <c r="L1128" s="354"/>
      <c r="M1128" s="354"/>
      <c r="N1128" s="354"/>
      <c r="O1128" s="354"/>
      <c r="P1128" s="354"/>
      <c r="Q1128" s="354"/>
      <c r="R1128" s="354"/>
      <c r="S1128" s="354"/>
      <c r="T1128" s="354"/>
      <c r="U1128" s="354"/>
      <c r="V1128" s="354"/>
      <c r="W1128" s="354"/>
      <c r="X1128" s="354"/>
      <c r="Z1128" s="55"/>
    </row>
    <row r="1129" spans="3:26" s="338" customFormat="1" ht="13.5" hidden="1" customHeight="1">
      <c r="C1129" s="354"/>
      <c r="D1129" s="354"/>
      <c r="E1129" s="354"/>
      <c r="F1129" s="354"/>
      <c r="G1129" s="354"/>
      <c r="H1129" s="354"/>
      <c r="I1129" s="354"/>
      <c r="J1129" s="354"/>
      <c r="K1129" s="354"/>
      <c r="L1129" s="354"/>
      <c r="M1129" s="354"/>
      <c r="N1129" s="354"/>
      <c r="O1129" s="354"/>
      <c r="P1129" s="354"/>
      <c r="Q1129" s="354"/>
      <c r="R1129" s="354"/>
      <c r="S1129" s="354"/>
      <c r="T1129" s="354"/>
      <c r="U1129" s="354"/>
      <c r="V1129" s="354"/>
      <c r="W1129" s="354"/>
      <c r="X1129" s="354"/>
      <c r="Z1129" s="55"/>
    </row>
    <row r="1130" spans="3:26" s="338" customFormat="1" ht="13.5" hidden="1" customHeight="1">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Z1130" s="55"/>
    </row>
    <row r="1131" spans="3:26" s="338" customFormat="1" ht="13.5" hidden="1" customHeight="1">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Z1131" s="55"/>
    </row>
    <row r="1132" spans="3:26" s="338" customFormat="1" ht="13.5" hidden="1" customHeight="1">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Z1132" s="55"/>
    </row>
    <row r="1133" spans="3:26" s="338" customFormat="1" ht="13.5" hidden="1" customHeight="1">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Z1133" s="55"/>
    </row>
    <row r="1134" spans="3:26" s="338" customFormat="1" ht="13.5" hidden="1" customHeight="1">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Z1134" s="55"/>
    </row>
    <row r="1135" spans="3:26" s="338" customFormat="1" ht="13.5" hidden="1" customHeight="1">
      <c r="C1135" s="354"/>
      <c r="D1135" s="354"/>
      <c r="E1135" s="354"/>
      <c r="F1135" s="354"/>
      <c r="G1135" s="354"/>
      <c r="H1135" s="354"/>
      <c r="I1135" s="354"/>
      <c r="J1135" s="354"/>
      <c r="K1135" s="354"/>
      <c r="L1135" s="354"/>
      <c r="M1135" s="354"/>
      <c r="N1135" s="354"/>
      <c r="O1135" s="354"/>
      <c r="P1135" s="354"/>
      <c r="Q1135" s="354"/>
      <c r="R1135" s="354"/>
      <c r="S1135" s="354"/>
      <c r="T1135" s="354"/>
      <c r="U1135" s="354"/>
      <c r="V1135" s="354"/>
      <c r="W1135" s="354"/>
      <c r="X1135" s="354"/>
      <c r="Z1135" s="55"/>
    </row>
    <row r="1136" spans="3:26" s="338" customFormat="1" ht="13.5" hidden="1" customHeight="1">
      <c r="C1136" s="354"/>
      <c r="D1136" s="354"/>
      <c r="E1136" s="354"/>
      <c r="F1136" s="354"/>
      <c r="G1136" s="354"/>
      <c r="H1136" s="354"/>
      <c r="I1136" s="354"/>
      <c r="J1136" s="354"/>
      <c r="K1136" s="354"/>
      <c r="L1136" s="354"/>
      <c r="M1136" s="354"/>
      <c r="N1136" s="354"/>
      <c r="O1136" s="354"/>
      <c r="P1136" s="354"/>
      <c r="Q1136" s="354"/>
      <c r="R1136" s="354"/>
      <c r="S1136" s="354"/>
      <c r="T1136" s="354"/>
      <c r="U1136" s="354"/>
      <c r="V1136" s="354"/>
      <c r="W1136" s="354"/>
      <c r="X1136" s="354"/>
      <c r="Z1136" s="55"/>
    </row>
    <row r="1137" spans="3:26" s="338" customFormat="1" ht="13.5" hidden="1" customHeight="1">
      <c r="C1137" s="354"/>
      <c r="D1137" s="354"/>
      <c r="E1137" s="354"/>
      <c r="F1137" s="354"/>
      <c r="G1137" s="354"/>
      <c r="H1137" s="354"/>
      <c r="I1137" s="354"/>
      <c r="J1137" s="354"/>
      <c r="K1137" s="354"/>
      <c r="L1137" s="354"/>
      <c r="M1137" s="354"/>
      <c r="N1137" s="354"/>
      <c r="O1137" s="354"/>
      <c r="P1137" s="354"/>
      <c r="Q1137" s="354"/>
      <c r="R1137" s="354"/>
      <c r="S1137" s="354"/>
      <c r="T1137" s="354"/>
      <c r="U1137" s="354"/>
      <c r="V1137" s="354"/>
      <c r="W1137" s="354"/>
      <c r="X1137" s="354"/>
      <c r="Z1137" s="55"/>
    </row>
    <row r="1138" spans="3:26" s="338" customFormat="1" ht="13.5" hidden="1" customHeight="1">
      <c r="C1138" s="354"/>
      <c r="D1138" s="354"/>
      <c r="E1138" s="354"/>
      <c r="F1138" s="354"/>
      <c r="G1138" s="354"/>
      <c r="H1138" s="354"/>
      <c r="I1138" s="354"/>
      <c r="J1138" s="354"/>
      <c r="K1138" s="354"/>
      <c r="L1138" s="354"/>
      <c r="M1138" s="354"/>
      <c r="N1138" s="354"/>
      <c r="O1138" s="354"/>
      <c r="P1138" s="354"/>
      <c r="Q1138" s="354"/>
      <c r="R1138" s="354"/>
      <c r="S1138" s="354"/>
      <c r="T1138" s="354"/>
      <c r="U1138" s="354"/>
      <c r="V1138" s="354"/>
      <c r="W1138" s="354"/>
      <c r="X1138" s="354"/>
      <c r="Z1138" s="55"/>
    </row>
    <row r="1139" spans="3:26" s="338" customFormat="1" ht="13.5" hidden="1" customHeight="1">
      <c r="C1139" s="354"/>
      <c r="D1139" s="354"/>
      <c r="E1139" s="354"/>
      <c r="F1139" s="354"/>
      <c r="G1139" s="354"/>
      <c r="H1139" s="354"/>
      <c r="I1139" s="354"/>
      <c r="J1139" s="354"/>
      <c r="K1139" s="354"/>
      <c r="L1139" s="354"/>
      <c r="M1139" s="354"/>
      <c r="N1139" s="354"/>
      <c r="O1139" s="354"/>
      <c r="P1139" s="354"/>
      <c r="Q1139" s="354"/>
      <c r="R1139" s="354"/>
      <c r="S1139" s="354"/>
      <c r="T1139" s="354"/>
      <c r="U1139" s="354"/>
      <c r="V1139" s="354"/>
      <c r="W1139" s="354"/>
      <c r="X1139" s="354"/>
      <c r="Z1139" s="55"/>
    </row>
    <row r="1140" spans="3:26" s="338" customFormat="1" ht="13.5" hidden="1" customHeight="1">
      <c r="C1140" s="354"/>
      <c r="D1140" s="354"/>
      <c r="E1140" s="354"/>
      <c r="F1140" s="354"/>
      <c r="G1140" s="354"/>
      <c r="H1140" s="354"/>
      <c r="I1140" s="354"/>
      <c r="J1140" s="354"/>
      <c r="K1140" s="354"/>
      <c r="L1140" s="354"/>
      <c r="M1140" s="354"/>
      <c r="N1140" s="354"/>
      <c r="O1140" s="354"/>
      <c r="P1140" s="354"/>
      <c r="Q1140" s="354"/>
      <c r="R1140" s="354"/>
      <c r="S1140" s="354"/>
      <c r="T1140" s="354"/>
      <c r="U1140" s="354"/>
      <c r="V1140" s="354"/>
      <c r="W1140" s="354"/>
      <c r="X1140" s="354"/>
      <c r="Z1140" s="55"/>
    </row>
    <row r="1141" spans="3:26" s="338" customFormat="1" ht="13.5" hidden="1" customHeight="1">
      <c r="C1141" s="354"/>
      <c r="D1141" s="354"/>
      <c r="E1141" s="354"/>
      <c r="F1141" s="354"/>
      <c r="G1141" s="354"/>
      <c r="H1141" s="354"/>
      <c r="I1141" s="354"/>
      <c r="J1141" s="354"/>
      <c r="K1141" s="354"/>
      <c r="L1141" s="354"/>
      <c r="M1141" s="354"/>
      <c r="N1141" s="354"/>
      <c r="O1141" s="354"/>
      <c r="P1141" s="354"/>
      <c r="Q1141" s="354"/>
      <c r="R1141" s="354"/>
      <c r="S1141" s="354"/>
      <c r="T1141" s="354"/>
      <c r="U1141" s="354"/>
      <c r="V1141" s="354"/>
      <c r="W1141" s="354"/>
      <c r="X1141" s="354"/>
      <c r="Z1141" s="55"/>
    </row>
    <row r="1142" spans="3:26" s="338" customFormat="1" ht="13.5" hidden="1" customHeight="1">
      <c r="C1142" s="354"/>
      <c r="D1142" s="354"/>
      <c r="E1142" s="354"/>
      <c r="F1142" s="354"/>
      <c r="G1142" s="354"/>
      <c r="H1142" s="354"/>
      <c r="I1142" s="354"/>
      <c r="J1142" s="354"/>
      <c r="K1142" s="354"/>
      <c r="L1142" s="354"/>
      <c r="M1142" s="354"/>
      <c r="N1142" s="354"/>
      <c r="O1142" s="354"/>
      <c r="P1142" s="354"/>
      <c r="Q1142" s="354"/>
      <c r="R1142" s="354"/>
      <c r="S1142" s="354"/>
      <c r="T1142" s="354"/>
      <c r="U1142" s="354"/>
      <c r="V1142" s="354"/>
      <c r="W1142" s="354"/>
      <c r="X1142" s="354"/>
      <c r="Z1142" s="55"/>
    </row>
    <row r="1143" spans="3:26" s="338" customFormat="1" ht="13.5" hidden="1" customHeight="1">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Z1143" s="55"/>
    </row>
    <row r="1144" spans="3:26" s="338" customFormat="1" ht="13.5" hidden="1" customHeight="1">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Z1144" s="55"/>
    </row>
    <row r="1145" spans="3:26" s="338" customFormat="1" ht="13.5" hidden="1" customHeight="1">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Z1145" s="55"/>
    </row>
    <row r="1146" spans="3:26" s="338" customFormat="1" ht="13.5" hidden="1" customHeight="1">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Z1146" s="55"/>
    </row>
    <row r="1147" spans="3:26" s="338" customFormat="1" ht="13.5" hidden="1" customHeight="1">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Z1147" s="55"/>
    </row>
    <row r="1148" spans="3:26" s="338" customFormat="1" ht="13.5" hidden="1" customHeight="1">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Z1148" s="55"/>
    </row>
    <row r="1149" spans="3:26" s="338" customFormat="1" ht="13.5" hidden="1" customHeight="1">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Z1149" s="55"/>
    </row>
    <row r="1150" spans="3:26" s="338" customFormat="1" ht="13.5" hidden="1" customHeight="1">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Z1150" s="55"/>
    </row>
    <row r="1151" spans="3:26" s="338" customFormat="1" ht="13.5" hidden="1" customHeight="1">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Z1151" s="55"/>
    </row>
    <row r="1152" spans="3:26" s="338" customFormat="1" ht="13.5" hidden="1" customHeight="1">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Z1152" s="55"/>
    </row>
    <row r="1153" spans="3:26" s="338" customFormat="1" ht="13.5" hidden="1" customHeight="1">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Z1153" s="55"/>
    </row>
    <row r="1154" spans="3:26" s="338" customFormat="1" ht="13.5" hidden="1" customHeight="1">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Z1154" s="55"/>
    </row>
    <row r="1155" spans="3:26" s="338" customFormat="1" ht="13.5" hidden="1" customHeight="1">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Z1155" s="55"/>
    </row>
    <row r="1156" spans="3:26" s="338" customFormat="1" ht="13.5" hidden="1" customHeight="1">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Z1156" s="55"/>
    </row>
    <row r="1157" spans="3:26" s="338" customFormat="1" ht="13.5" hidden="1" customHeight="1">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Z1157" s="55"/>
    </row>
    <row r="1158" spans="3:26" s="338" customFormat="1" ht="13.5" hidden="1" customHeight="1">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Z1158" s="55"/>
    </row>
    <row r="1159" spans="3:26" s="338" customFormat="1" ht="13.5" hidden="1" customHeight="1">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Z1159" s="55"/>
    </row>
    <row r="1160" spans="3:26" s="338" customFormat="1" ht="13.5" hidden="1" customHeight="1">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Z1160" s="55"/>
    </row>
    <row r="1161" spans="3:26" s="338" customFormat="1" ht="13.5" hidden="1" customHeight="1">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Z1161" s="55"/>
    </row>
    <row r="1162" spans="3:26" s="338" customFormat="1" ht="13.5" hidden="1" customHeight="1">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Z1162" s="55"/>
    </row>
    <row r="1163" spans="3:26" s="338" customFormat="1" ht="13.5" hidden="1" customHeight="1">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Z1163" s="55"/>
    </row>
    <row r="1164" spans="3:26" s="338" customFormat="1" ht="13.5" hidden="1" customHeight="1">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Z1164" s="55"/>
    </row>
    <row r="1165" spans="3:26" s="338" customFormat="1" ht="13.5" hidden="1" customHeight="1">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Z1165" s="55"/>
    </row>
    <row r="1166" spans="3:26" s="338" customFormat="1" ht="13.5" hidden="1" customHeight="1">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Z1166" s="55"/>
    </row>
    <row r="1167" spans="3:26" s="338" customFormat="1" ht="13.5" hidden="1" customHeight="1">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Z1167" s="55"/>
    </row>
    <row r="1168" spans="3:26" s="338" customFormat="1" ht="13.5" hidden="1" customHeight="1">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Z1168" s="55"/>
    </row>
    <row r="1169" spans="3:26" s="338" customFormat="1" ht="13.5" hidden="1" customHeight="1">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Z1169" s="55"/>
    </row>
    <row r="1170" spans="3:26" s="338" customFormat="1" ht="13.5" hidden="1" customHeight="1">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Z1170" s="55"/>
    </row>
    <row r="1171" spans="3:26" s="338" customFormat="1" ht="13.5" hidden="1" customHeight="1">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Z1171" s="55"/>
    </row>
    <row r="1172" spans="3:26" s="338" customFormat="1" ht="13.5" hidden="1" customHeight="1">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Z1172" s="55"/>
    </row>
    <row r="1173" spans="3:26" s="338" customFormat="1" ht="13.5" hidden="1" customHeight="1">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Z1173" s="55"/>
    </row>
    <row r="1174" spans="3:26" s="338" customFormat="1" ht="13.5" hidden="1" customHeight="1">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Z1174" s="55"/>
    </row>
    <row r="1175" spans="3:26" s="338" customFormat="1" ht="13.5" hidden="1" customHeight="1">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Z1175" s="55"/>
    </row>
    <row r="1176" spans="3:26" s="338" customFormat="1" ht="13.5" hidden="1" customHeight="1">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Z1176" s="55"/>
    </row>
    <row r="1177" spans="3:26" s="338" customFormat="1" ht="13.5" hidden="1" customHeight="1">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Z1177" s="55"/>
    </row>
    <row r="1178" spans="3:26" s="338" customFormat="1" ht="13.5" hidden="1" customHeight="1">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Z1178" s="55"/>
    </row>
    <row r="1179" spans="3:26" s="338" customFormat="1" ht="13.5" hidden="1" customHeight="1">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Z1179" s="55"/>
    </row>
    <row r="1180" spans="3:26" s="338" customFormat="1" ht="13.5" hidden="1" customHeight="1">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Z1180" s="55"/>
    </row>
    <row r="1181" spans="3:26" s="338" customFormat="1" ht="13.5" hidden="1" customHeight="1">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Z1181" s="55"/>
    </row>
    <row r="1182" spans="3:26" s="338" customFormat="1" ht="13.5" hidden="1" customHeight="1">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Z1182" s="55"/>
    </row>
    <row r="1183" spans="3:26" s="338" customFormat="1" ht="13.5" hidden="1" customHeight="1">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Z1183" s="55"/>
    </row>
    <row r="1184" spans="3:26" s="338" customFormat="1" ht="13.5" hidden="1" customHeight="1">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Z1184" s="55"/>
    </row>
    <row r="1185" spans="3:26" s="338" customFormat="1" ht="13.5" hidden="1" customHeight="1">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Z1185" s="55"/>
    </row>
    <row r="1186" spans="3:26" s="338" customFormat="1" ht="13.5" hidden="1" customHeight="1">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Z1186" s="55"/>
    </row>
    <row r="1187" spans="3:26" s="338" customFormat="1" ht="13.5" hidden="1" customHeight="1">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Z1187" s="55"/>
    </row>
    <row r="1188" spans="3:26" s="338" customFormat="1" ht="13.5" hidden="1" customHeight="1">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Z1188" s="55"/>
    </row>
    <row r="1189" spans="3:26" s="338" customFormat="1" ht="13.5" hidden="1" customHeight="1">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Z1189" s="55"/>
    </row>
    <row r="1190" spans="3:26" s="338" customFormat="1" ht="13.5" hidden="1" customHeight="1">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Z1190" s="55"/>
    </row>
    <row r="1191" spans="3:26" s="338" customFormat="1" ht="13.5" hidden="1" customHeight="1">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Z1191" s="55"/>
    </row>
    <row r="1192" spans="3:26" s="338" customFormat="1" ht="13.5" hidden="1" customHeight="1">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Z1192" s="55"/>
    </row>
    <row r="1193" spans="3:26" s="338" customFormat="1" ht="13.5" hidden="1" customHeight="1">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Z1193" s="55"/>
    </row>
    <row r="1194" spans="3:26" s="338" customFormat="1" ht="13.5" hidden="1" customHeight="1">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Z1194" s="55"/>
    </row>
    <row r="1195" spans="3:26" s="338" customFormat="1" ht="13.5" hidden="1" customHeight="1">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Z1195" s="55"/>
    </row>
    <row r="1196" spans="3:26" s="338" customFormat="1" ht="13.5" hidden="1" customHeight="1">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Z1196" s="55"/>
    </row>
    <row r="1197" spans="3:26" s="338" customFormat="1" ht="13.5" hidden="1" customHeight="1">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Z1197" s="55"/>
    </row>
    <row r="1198" spans="3:26" s="338" customFormat="1" ht="13.5" hidden="1" customHeight="1">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Z1198" s="55"/>
    </row>
    <row r="1199" spans="3:26" s="338" customFormat="1" ht="13.5" hidden="1" customHeight="1">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Z1199" s="55"/>
    </row>
    <row r="1200" spans="3:26" s="338" customFormat="1" ht="13.5" hidden="1" customHeight="1">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Z1200" s="55"/>
    </row>
    <row r="1201" spans="3:26" s="338" customFormat="1" ht="13.5" hidden="1" customHeight="1">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Z1201" s="55"/>
    </row>
    <row r="1202" spans="3:26" s="338" customFormat="1" ht="13.5" hidden="1" customHeight="1">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Z1202" s="55"/>
    </row>
    <row r="1203" spans="3:26" s="338" customFormat="1" ht="13.5" hidden="1" customHeight="1">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Z1203" s="55"/>
    </row>
    <row r="1204" spans="3:26" s="338" customFormat="1" ht="13.5" hidden="1" customHeight="1">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Z1204" s="55"/>
    </row>
    <row r="1205" spans="3:26" s="338" customFormat="1" ht="13.5" hidden="1" customHeight="1">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Z1205" s="55"/>
    </row>
    <row r="1206" spans="3:26" s="338" customFormat="1" ht="13.5" hidden="1" customHeight="1">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Z1206" s="55"/>
    </row>
    <row r="1207" spans="3:26" s="338" customFormat="1" ht="13.5" hidden="1" customHeight="1">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Z1207" s="55"/>
    </row>
    <row r="1208" spans="3:26" s="338" customFormat="1" ht="13.5" hidden="1" customHeight="1">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Z1208" s="55"/>
    </row>
    <row r="1209" spans="3:26" s="338" customFormat="1" ht="13.5" hidden="1" customHeight="1">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Z1209" s="55"/>
    </row>
    <row r="1210" spans="3:26" s="338" customFormat="1" ht="13.5" hidden="1" customHeight="1">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Z1210" s="55"/>
    </row>
    <row r="1211" spans="3:26" s="338" customFormat="1" ht="13.5" hidden="1" customHeight="1">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Z1211" s="55"/>
    </row>
    <row r="1212" spans="3:26" s="338" customFormat="1" ht="13.5" hidden="1" customHeight="1">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Z1212" s="55"/>
    </row>
    <row r="1213" spans="3:26" s="338" customFormat="1" ht="13.5" hidden="1" customHeight="1">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Z1213" s="55"/>
    </row>
    <row r="1214" spans="3:26" s="338" customFormat="1" ht="13.5" hidden="1" customHeight="1">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Z1214" s="55"/>
    </row>
    <row r="1215" spans="3:26" s="338" customFormat="1" ht="13.5" hidden="1" customHeight="1">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Z1215" s="55"/>
    </row>
    <row r="1216" spans="3:26" s="338" customFormat="1" ht="13.5" hidden="1" customHeight="1">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Z1216" s="55"/>
    </row>
    <row r="1217" spans="3:26" s="338" customFormat="1" ht="13.5" hidden="1" customHeight="1">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Z1217" s="55"/>
    </row>
    <row r="1218" spans="3:26" s="338" customFormat="1" ht="13.5" hidden="1" customHeight="1">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Z1218" s="55"/>
    </row>
    <row r="1219" spans="3:26" s="338" customFormat="1" ht="13.5" hidden="1" customHeight="1">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Z1219" s="55"/>
    </row>
    <row r="1220" spans="3:26" s="338" customFormat="1" ht="13.5" hidden="1" customHeight="1">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Z1220" s="55"/>
    </row>
    <row r="1221" spans="3:26" s="338" customFormat="1" ht="13.5" hidden="1" customHeight="1">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Z1221" s="55"/>
    </row>
    <row r="1222" spans="3:26" s="338" customFormat="1" ht="13.5" hidden="1" customHeight="1">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Z1222" s="55"/>
    </row>
    <row r="1223" spans="3:26" s="338" customFormat="1" ht="13.5" hidden="1" customHeight="1">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Z1223" s="55"/>
    </row>
    <row r="1224" spans="3:26" s="338" customFormat="1" ht="13.5" hidden="1" customHeight="1">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Z1224" s="55"/>
    </row>
    <row r="1225" spans="3:26" s="338" customFormat="1" ht="13.5" hidden="1" customHeight="1">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Z1225" s="55"/>
    </row>
    <row r="1226" spans="3:26" s="338" customFormat="1" ht="13.5" hidden="1" customHeight="1">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Z1226" s="55"/>
    </row>
    <row r="1227" spans="3:26" s="338" customFormat="1" ht="13.5" hidden="1" customHeight="1">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Z1227" s="55"/>
    </row>
    <row r="1228" spans="3:26" s="338" customFormat="1" ht="13.5" hidden="1" customHeight="1">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Z1228" s="55"/>
    </row>
    <row r="1229" spans="3:26" s="338" customFormat="1" ht="13.5" hidden="1" customHeight="1">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Z1229" s="55"/>
    </row>
    <row r="1230" spans="3:26" s="338" customFormat="1" ht="13.5" hidden="1" customHeight="1">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Z1230" s="55"/>
    </row>
    <row r="1231" spans="3:26" s="338" customFormat="1" ht="13.5" hidden="1" customHeight="1">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Z1231" s="55"/>
    </row>
    <row r="1232" spans="3:26" s="338" customFormat="1" ht="13.5" hidden="1" customHeight="1">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Z1232" s="55"/>
    </row>
    <row r="1233" spans="3:26" s="338" customFormat="1" ht="13.5" hidden="1" customHeight="1">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Z1233" s="55"/>
    </row>
    <row r="1234" spans="3:26" s="338" customFormat="1" ht="13.5" hidden="1" customHeight="1">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Z1234" s="55"/>
    </row>
    <row r="1235" spans="3:26" s="338" customFormat="1" ht="13.5" hidden="1" customHeight="1">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Z1235" s="55"/>
    </row>
    <row r="1236" spans="3:26" s="338" customFormat="1" ht="13.5" hidden="1" customHeight="1">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Z1236" s="55"/>
    </row>
    <row r="1237" spans="3:26" s="338" customFormat="1" ht="13.5" hidden="1" customHeight="1">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Z1237" s="55"/>
    </row>
    <row r="1238" spans="3:26" s="338" customFormat="1" ht="13.5" hidden="1" customHeight="1">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Z1238" s="55"/>
    </row>
    <row r="1239" spans="3:26" s="338" customFormat="1" ht="13.5" hidden="1" customHeight="1">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Z1239" s="55"/>
    </row>
    <row r="1240" spans="3:26" s="338" customFormat="1" ht="13.5" hidden="1" customHeight="1">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Z1240" s="55"/>
    </row>
    <row r="1241" spans="3:26" s="338" customFormat="1" ht="13.5" hidden="1" customHeight="1">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Z1241" s="55"/>
    </row>
    <row r="1242" spans="3:26" s="338" customFormat="1" ht="13.5" hidden="1" customHeight="1">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Z1242" s="55"/>
    </row>
    <row r="1243" spans="3:26" s="338" customFormat="1" ht="13.5" hidden="1" customHeight="1">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Z1243" s="55"/>
    </row>
    <row r="1244" spans="3:26" s="338" customFormat="1" ht="13.5" hidden="1" customHeight="1">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Z1244" s="55"/>
    </row>
    <row r="1245" spans="3:26" s="338" customFormat="1" ht="13.5" hidden="1" customHeight="1">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Z1245" s="55"/>
    </row>
    <row r="1246" spans="3:26" s="338" customFormat="1" ht="13.5" hidden="1" customHeight="1">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Z1246" s="55"/>
    </row>
    <row r="1247" spans="3:26" s="338" customFormat="1" ht="13.5" hidden="1" customHeight="1">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Z1247" s="55"/>
    </row>
    <row r="1248" spans="3:26" s="338" customFormat="1" ht="13.5" hidden="1" customHeight="1">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Z1248" s="55"/>
    </row>
    <row r="1249" spans="3:26" s="338" customFormat="1" ht="13.5" hidden="1" customHeight="1">
      <c r="C1249" s="354"/>
      <c r="D1249" s="354"/>
      <c r="E1249" s="354"/>
      <c r="F1249" s="354"/>
      <c r="G1249" s="354"/>
      <c r="H1249" s="354"/>
      <c r="I1249" s="354"/>
      <c r="J1249" s="354"/>
      <c r="K1249" s="354"/>
      <c r="L1249" s="354"/>
      <c r="M1249" s="354"/>
      <c r="N1249" s="354"/>
      <c r="O1249" s="354"/>
      <c r="P1249" s="354"/>
      <c r="Q1249" s="354"/>
      <c r="R1249" s="354"/>
      <c r="S1249" s="354"/>
      <c r="T1249" s="354"/>
      <c r="U1249" s="354"/>
      <c r="V1249" s="354"/>
      <c r="W1249" s="354"/>
      <c r="X1249" s="354"/>
      <c r="Z1249" s="55"/>
    </row>
    <row r="1250" spans="3:26" s="338" customFormat="1" ht="13.5" hidden="1" customHeight="1">
      <c r="C1250" s="354"/>
      <c r="D1250" s="354"/>
      <c r="E1250" s="354"/>
      <c r="F1250" s="354"/>
      <c r="G1250" s="354"/>
      <c r="H1250" s="354"/>
      <c r="I1250" s="354"/>
      <c r="J1250" s="354"/>
      <c r="K1250" s="354"/>
      <c r="L1250" s="354"/>
      <c r="M1250" s="354"/>
      <c r="N1250" s="354"/>
      <c r="O1250" s="354"/>
      <c r="P1250" s="354"/>
      <c r="Q1250" s="354"/>
      <c r="R1250" s="354"/>
      <c r="S1250" s="354"/>
      <c r="T1250" s="354"/>
      <c r="U1250" s="354"/>
      <c r="V1250" s="354"/>
      <c r="W1250" s="354"/>
      <c r="X1250" s="354"/>
      <c r="Z1250" s="55"/>
    </row>
    <row r="1251" spans="3:26" s="338" customFormat="1" ht="13.5" hidden="1" customHeight="1">
      <c r="C1251" s="354"/>
      <c r="D1251" s="354"/>
      <c r="E1251" s="354"/>
      <c r="F1251" s="354"/>
      <c r="G1251" s="354"/>
      <c r="H1251" s="354"/>
      <c r="I1251" s="354"/>
      <c r="J1251" s="354"/>
      <c r="K1251" s="354"/>
      <c r="L1251" s="354"/>
      <c r="M1251" s="354"/>
      <c r="N1251" s="354"/>
      <c r="O1251" s="354"/>
      <c r="P1251" s="354"/>
      <c r="Q1251" s="354"/>
      <c r="R1251" s="354"/>
      <c r="S1251" s="354"/>
      <c r="T1251" s="354"/>
      <c r="U1251" s="354"/>
      <c r="V1251" s="354"/>
      <c r="W1251" s="354"/>
      <c r="X1251" s="354"/>
      <c r="Z1251" s="55"/>
    </row>
    <row r="1252" spans="3:26" s="338" customFormat="1" ht="13.5" hidden="1" customHeight="1">
      <c r="C1252" s="354"/>
      <c r="D1252" s="354"/>
      <c r="E1252" s="354"/>
      <c r="F1252" s="354"/>
      <c r="G1252" s="354"/>
      <c r="H1252" s="354"/>
      <c r="I1252" s="354"/>
      <c r="J1252" s="354"/>
      <c r="K1252" s="354"/>
      <c r="L1252" s="354"/>
      <c r="M1252" s="354"/>
      <c r="N1252" s="354"/>
      <c r="O1252" s="354"/>
      <c r="P1252" s="354"/>
      <c r="Q1252" s="354"/>
      <c r="R1252" s="354"/>
      <c r="S1252" s="354"/>
      <c r="T1252" s="354"/>
      <c r="U1252" s="354"/>
      <c r="V1252" s="354"/>
      <c r="W1252" s="354"/>
      <c r="X1252" s="354"/>
      <c r="Z1252" s="55"/>
    </row>
    <row r="1253" spans="3:26" s="338" customFormat="1" ht="13.5" hidden="1" customHeight="1">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Z1253" s="55"/>
    </row>
    <row r="1254" spans="3:26" s="338" customFormat="1" ht="13.5" hidden="1" customHeight="1">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Z1254" s="55"/>
    </row>
    <row r="1255" spans="3:26" s="338" customFormat="1" ht="13.5" hidden="1" customHeight="1">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Z1255" s="55"/>
    </row>
    <row r="1256" spans="3:26" s="338" customFormat="1" ht="13.5" hidden="1" customHeight="1">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Z1256" s="55"/>
    </row>
    <row r="1257" spans="3:26" s="338" customFormat="1" ht="13.5" hidden="1" customHeight="1">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Z1257" s="55"/>
    </row>
    <row r="1258" spans="3:26" s="338" customFormat="1" ht="13.5" hidden="1" customHeight="1">
      <c r="C1258" s="354"/>
      <c r="D1258" s="354"/>
      <c r="E1258" s="354"/>
      <c r="F1258" s="354"/>
      <c r="G1258" s="354"/>
      <c r="H1258" s="354"/>
      <c r="I1258" s="354"/>
      <c r="J1258" s="354"/>
      <c r="K1258" s="354"/>
      <c r="L1258" s="354"/>
      <c r="M1258" s="354"/>
      <c r="N1258" s="354"/>
      <c r="O1258" s="354"/>
      <c r="P1258" s="354"/>
      <c r="Q1258" s="354"/>
      <c r="R1258" s="354"/>
      <c r="S1258" s="354"/>
      <c r="T1258" s="354"/>
      <c r="U1258" s="354"/>
      <c r="V1258" s="354"/>
      <c r="W1258" s="354"/>
      <c r="X1258" s="354"/>
      <c r="Z1258" s="55"/>
    </row>
    <row r="1259" spans="3:26" s="338" customFormat="1" ht="13.5" hidden="1" customHeight="1">
      <c r="C1259" s="354"/>
      <c r="D1259" s="354"/>
      <c r="E1259" s="354"/>
      <c r="F1259" s="354"/>
      <c r="G1259" s="354"/>
      <c r="H1259" s="354"/>
      <c r="I1259" s="354"/>
      <c r="J1259" s="354"/>
      <c r="K1259" s="354"/>
      <c r="L1259" s="354"/>
      <c r="M1259" s="354"/>
      <c r="N1259" s="354"/>
      <c r="O1259" s="354"/>
      <c r="P1259" s="354"/>
      <c r="Q1259" s="354"/>
      <c r="R1259" s="354"/>
      <c r="S1259" s="354"/>
      <c r="T1259" s="354"/>
      <c r="U1259" s="354"/>
      <c r="V1259" s="354"/>
      <c r="W1259" s="354"/>
      <c r="X1259" s="354"/>
      <c r="Z1259" s="55"/>
    </row>
    <row r="1260" spans="3:26" s="338" customFormat="1" ht="13.5" hidden="1" customHeight="1">
      <c r="C1260" s="354"/>
      <c r="D1260" s="354"/>
      <c r="E1260" s="354"/>
      <c r="F1260" s="354"/>
      <c r="G1260" s="354"/>
      <c r="H1260" s="354"/>
      <c r="I1260" s="354"/>
      <c r="J1260" s="354"/>
      <c r="K1260" s="354"/>
      <c r="L1260" s="354"/>
      <c r="M1260" s="354"/>
      <c r="N1260" s="354"/>
      <c r="O1260" s="354"/>
      <c r="P1260" s="354"/>
      <c r="Q1260" s="354"/>
      <c r="R1260" s="354"/>
      <c r="S1260" s="354"/>
      <c r="T1260" s="354"/>
      <c r="U1260" s="354"/>
      <c r="V1260" s="354"/>
      <c r="W1260" s="354"/>
      <c r="X1260" s="354"/>
      <c r="Z1260" s="55"/>
    </row>
    <row r="1261" spans="3:26" s="338" customFormat="1" ht="13.5" hidden="1" customHeight="1">
      <c r="C1261" s="354"/>
      <c r="D1261" s="354"/>
      <c r="E1261" s="354"/>
      <c r="F1261" s="354"/>
      <c r="G1261" s="354"/>
      <c r="H1261" s="354"/>
      <c r="I1261" s="354"/>
      <c r="J1261" s="354"/>
      <c r="K1261" s="354"/>
      <c r="L1261" s="354"/>
      <c r="M1261" s="354"/>
      <c r="N1261" s="354"/>
      <c r="O1261" s="354"/>
      <c r="P1261" s="354"/>
      <c r="Q1261" s="354"/>
      <c r="R1261" s="354"/>
      <c r="S1261" s="354"/>
      <c r="T1261" s="354"/>
      <c r="U1261" s="354"/>
      <c r="V1261" s="354"/>
      <c r="W1261" s="354"/>
      <c r="X1261" s="354"/>
      <c r="Z1261" s="55"/>
    </row>
    <row r="1262" spans="3:26" s="338" customFormat="1" ht="13.5" hidden="1" customHeight="1">
      <c r="C1262" s="354"/>
      <c r="D1262" s="354"/>
      <c r="E1262" s="354"/>
      <c r="F1262" s="354"/>
      <c r="G1262" s="354"/>
      <c r="H1262" s="354"/>
      <c r="I1262" s="354"/>
      <c r="J1262" s="354"/>
      <c r="K1262" s="354"/>
      <c r="L1262" s="354"/>
      <c r="M1262" s="354"/>
      <c r="N1262" s="354"/>
      <c r="O1262" s="354"/>
      <c r="P1262" s="354"/>
      <c r="Q1262" s="354"/>
      <c r="R1262" s="354"/>
      <c r="S1262" s="354"/>
      <c r="T1262" s="354"/>
      <c r="U1262" s="354"/>
      <c r="V1262" s="354"/>
      <c r="W1262" s="354"/>
      <c r="X1262" s="354"/>
      <c r="Z1262" s="55"/>
    </row>
    <row r="1263" spans="3:26" s="338" customFormat="1" ht="13.5" hidden="1" customHeight="1">
      <c r="C1263" s="354"/>
      <c r="D1263" s="354"/>
      <c r="E1263" s="354"/>
      <c r="F1263" s="354"/>
      <c r="G1263" s="354"/>
      <c r="H1263" s="354"/>
      <c r="I1263" s="354"/>
      <c r="J1263" s="354"/>
      <c r="K1263" s="354"/>
      <c r="L1263" s="354"/>
      <c r="M1263" s="354"/>
      <c r="N1263" s="354"/>
      <c r="O1263" s="354"/>
      <c r="P1263" s="354"/>
      <c r="Q1263" s="354"/>
      <c r="R1263" s="354"/>
      <c r="S1263" s="354"/>
      <c r="T1263" s="354"/>
      <c r="U1263" s="354"/>
      <c r="V1263" s="354"/>
      <c r="W1263" s="354"/>
      <c r="X1263" s="354"/>
      <c r="Z1263" s="55"/>
    </row>
    <row r="1264" spans="3:26" s="338" customFormat="1" ht="13.5" hidden="1" customHeight="1">
      <c r="C1264" s="354"/>
      <c r="D1264" s="354"/>
      <c r="E1264" s="354"/>
      <c r="F1264" s="354"/>
      <c r="G1264" s="354"/>
      <c r="H1264" s="354"/>
      <c r="I1264" s="354"/>
      <c r="J1264" s="354"/>
      <c r="K1264" s="354"/>
      <c r="L1264" s="354"/>
      <c r="M1264" s="354"/>
      <c r="N1264" s="354"/>
      <c r="O1264" s="354"/>
      <c r="P1264" s="354"/>
      <c r="Q1264" s="354"/>
      <c r="R1264" s="354"/>
      <c r="S1264" s="354"/>
      <c r="T1264" s="354"/>
      <c r="U1264" s="354"/>
      <c r="V1264" s="354"/>
      <c r="W1264" s="354"/>
      <c r="X1264" s="354"/>
      <c r="Z1264" s="55"/>
    </row>
    <row r="1265" spans="3:26" s="338" customFormat="1" ht="13.5" hidden="1" customHeight="1">
      <c r="C1265" s="354"/>
      <c r="D1265" s="354"/>
      <c r="E1265" s="354"/>
      <c r="F1265" s="354"/>
      <c r="G1265" s="354"/>
      <c r="H1265" s="354"/>
      <c r="I1265" s="354"/>
      <c r="J1265" s="354"/>
      <c r="K1265" s="354"/>
      <c r="L1265" s="354"/>
      <c r="M1265" s="354"/>
      <c r="N1265" s="354"/>
      <c r="O1265" s="354"/>
      <c r="P1265" s="354"/>
      <c r="Q1265" s="354"/>
      <c r="R1265" s="354"/>
      <c r="S1265" s="354"/>
      <c r="T1265" s="354"/>
      <c r="U1265" s="354"/>
      <c r="V1265" s="354"/>
      <c r="W1265" s="354"/>
      <c r="X1265" s="354"/>
      <c r="Z1265" s="55"/>
    </row>
    <row r="1266" spans="3:26" s="338" customFormat="1" ht="13.5" hidden="1" customHeight="1">
      <c r="C1266" s="354"/>
      <c r="D1266" s="354"/>
      <c r="E1266" s="354"/>
      <c r="F1266" s="354"/>
      <c r="G1266" s="354"/>
      <c r="H1266" s="354"/>
      <c r="I1266" s="354"/>
      <c r="J1266" s="354"/>
      <c r="K1266" s="354"/>
      <c r="L1266" s="354"/>
      <c r="M1266" s="354"/>
      <c r="N1266" s="354"/>
      <c r="O1266" s="354"/>
      <c r="P1266" s="354"/>
      <c r="Q1266" s="354"/>
      <c r="R1266" s="354"/>
      <c r="S1266" s="354"/>
      <c r="T1266" s="354"/>
      <c r="U1266" s="354"/>
      <c r="V1266" s="354"/>
      <c r="W1266" s="354"/>
      <c r="X1266" s="354"/>
      <c r="Z1266" s="55"/>
    </row>
    <row r="1267" spans="3:26" s="338" customFormat="1" ht="13.5" hidden="1" customHeight="1">
      <c r="C1267" s="354"/>
      <c r="D1267" s="354"/>
      <c r="E1267" s="354"/>
      <c r="F1267" s="354"/>
      <c r="G1267" s="354"/>
      <c r="H1267" s="354"/>
      <c r="I1267" s="354"/>
      <c r="J1267" s="354"/>
      <c r="K1267" s="354"/>
      <c r="L1267" s="354"/>
      <c r="M1267" s="354"/>
      <c r="N1267" s="354"/>
      <c r="O1267" s="354"/>
      <c r="P1267" s="354"/>
      <c r="Q1267" s="354"/>
      <c r="R1267" s="354"/>
      <c r="S1267" s="354"/>
      <c r="T1267" s="354"/>
      <c r="U1267" s="354"/>
      <c r="V1267" s="354"/>
      <c r="W1267" s="354"/>
      <c r="X1267" s="354"/>
      <c r="Z1267" s="55"/>
    </row>
    <row r="1268" spans="3:26" s="338" customFormat="1" ht="13.5" hidden="1" customHeight="1">
      <c r="C1268" s="354"/>
      <c r="D1268" s="354"/>
      <c r="E1268" s="354"/>
      <c r="F1268" s="354"/>
      <c r="G1268" s="354"/>
      <c r="H1268" s="354"/>
      <c r="I1268" s="354"/>
      <c r="J1268" s="354"/>
      <c r="K1268" s="354"/>
      <c r="L1268" s="354"/>
      <c r="M1268" s="354"/>
      <c r="N1268" s="354"/>
      <c r="O1268" s="354"/>
      <c r="P1268" s="354"/>
      <c r="Q1268" s="354"/>
      <c r="R1268" s="354"/>
      <c r="S1268" s="354"/>
      <c r="T1268" s="354"/>
      <c r="U1268" s="354"/>
      <c r="V1268" s="354"/>
      <c r="W1268" s="354"/>
      <c r="X1268" s="354"/>
      <c r="Z1268" s="55"/>
    </row>
    <row r="1269" spans="3:26" s="338" customFormat="1" ht="13.5" hidden="1" customHeight="1">
      <c r="C1269" s="354"/>
      <c r="D1269" s="354"/>
      <c r="E1269" s="354"/>
      <c r="F1269" s="354"/>
      <c r="G1269" s="354"/>
      <c r="H1269" s="354"/>
      <c r="I1269" s="354"/>
      <c r="J1269" s="354"/>
      <c r="K1269" s="354"/>
      <c r="L1269" s="354"/>
      <c r="M1269" s="354"/>
      <c r="N1269" s="354"/>
      <c r="O1269" s="354"/>
      <c r="P1269" s="354"/>
      <c r="Q1269" s="354"/>
      <c r="R1269" s="354"/>
      <c r="S1269" s="354"/>
      <c r="T1269" s="354"/>
      <c r="U1269" s="354"/>
      <c r="V1269" s="354"/>
      <c r="W1269" s="354"/>
      <c r="X1269" s="354"/>
      <c r="Z1269" s="55"/>
    </row>
    <row r="1270" spans="3:26" s="338" customFormat="1" ht="13.5" hidden="1" customHeight="1">
      <c r="C1270" s="354"/>
      <c r="D1270" s="354"/>
      <c r="E1270" s="354"/>
      <c r="F1270" s="354"/>
      <c r="G1270" s="354"/>
      <c r="H1270" s="354"/>
      <c r="I1270" s="354"/>
      <c r="J1270" s="354"/>
      <c r="K1270" s="354"/>
      <c r="L1270" s="354"/>
      <c r="M1270" s="354"/>
      <c r="N1270" s="354"/>
      <c r="O1270" s="354"/>
      <c r="P1270" s="354"/>
      <c r="Q1270" s="354"/>
      <c r="R1270" s="354"/>
      <c r="S1270" s="354"/>
      <c r="T1270" s="354"/>
      <c r="U1270" s="354"/>
      <c r="V1270" s="354"/>
      <c r="W1270" s="354"/>
      <c r="X1270" s="354"/>
      <c r="Z1270" s="55"/>
    </row>
    <row r="1271" spans="3:26" s="338" customFormat="1" ht="13.5" hidden="1" customHeight="1">
      <c r="C1271" s="354"/>
      <c r="D1271" s="354"/>
      <c r="E1271" s="354"/>
      <c r="F1271" s="354"/>
      <c r="G1271" s="354"/>
      <c r="H1271" s="354"/>
      <c r="I1271" s="354"/>
      <c r="J1271" s="354"/>
      <c r="K1271" s="354"/>
      <c r="L1271" s="354"/>
      <c r="M1271" s="354"/>
      <c r="N1271" s="354"/>
      <c r="O1271" s="354"/>
      <c r="P1271" s="354"/>
      <c r="Q1271" s="354"/>
      <c r="R1271" s="354"/>
      <c r="S1271" s="354"/>
      <c r="T1271" s="354"/>
      <c r="U1271" s="354"/>
      <c r="V1271" s="354"/>
      <c r="W1271" s="354"/>
      <c r="X1271" s="354"/>
      <c r="Z1271" s="55"/>
    </row>
    <row r="1272" spans="3:26" s="338" customFormat="1" ht="13.5" hidden="1" customHeight="1">
      <c r="C1272" s="354"/>
      <c r="D1272" s="354"/>
      <c r="E1272" s="354"/>
      <c r="F1272" s="354"/>
      <c r="G1272" s="354"/>
      <c r="H1272" s="354"/>
      <c r="I1272" s="354"/>
      <c r="J1272" s="354"/>
      <c r="K1272" s="354"/>
      <c r="L1272" s="354"/>
      <c r="M1272" s="354"/>
      <c r="N1272" s="354"/>
      <c r="O1272" s="354"/>
      <c r="P1272" s="354"/>
      <c r="Q1272" s="354"/>
      <c r="R1272" s="354"/>
      <c r="S1272" s="354"/>
      <c r="T1272" s="354"/>
      <c r="U1272" s="354"/>
      <c r="V1272" s="354"/>
      <c r="W1272" s="354"/>
      <c r="X1272" s="354"/>
      <c r="Z1272" s="55"/>
    </row>
    <row r="1273" spans="3:26" s="338" customFormat="1" ht="13.5" hidden="1" customHeight="1">
      <c r="C1273" s="354"/>
      <c r="D1273" s="354"/>
      <c r="E1273" s="354"/>
      <c r="F1273" s="354"/>
      <c r="G1273" s="354"/>
      <c r="H1273" s="354"/>
      <c r="I1273" s="354"/>
      <c r="J1273" s="354"/>
      <c r="K1273" s="354"/>
      <c r="L1273" s="354"/>
      <c r="M1273" s="354"/>
      <c r="N1273" s="354"/>
      <c r="O1273" s="354"/>
      <c r="P1273" s="354"/>
      <c r="Q1273" s="354"/>
      <c r="R1273" s="354"/>
      <c r="S1273" s="354"/>
      <c r="T1273" s="354"/>
      <c r="U1273" s="354"/>
      <c r="V1273" s="354"/>
      <c r="W1273" s="354"/>
      <c r="X1273" s="354"/>
      <c r="Z1273" s="55"/>
    </row>
    <row r="1274" spans="3:26" s="338" customFormat="1" ht="13.5" hidden="1" customHeight="1">
      <c r="C1274" s="354"/>
      <c r="D1274" s="354"/>
      <c r="E1274" s="354"/>
      <c r="F1274" s="354"/>
      <c r="G1274" s="354"/>
      <c r="H1274" s="354"/>
      <c r="I1274" s="354"/>
      <c r="J1274" s="354"/>
      <c r="K1274" s="354"/>
      <c r="L1274" s="354"/>
      <c r="M1274" s="354"/>
      <c r="N1274" s="354"/>
      <c r="O1274" s="354"/>
      <c r="P1274" s="354"/>
      <c r="Q1274" s="354"/>
      <c r="R1274" s="354"/>
      <c r="S1274" s="354"/>
      <c r="T1274" s="354"/>
      <c r="U1274" s="354"/>
      <c r="V1274" s="354"/>
      <c r="W1274" s="354"/>
      <c r="X1274" s="354"/>
      <c r="Z1274" s="55"/>
    </row>
    <row r="1275" spans="3:26" s="338" customFormat="1" ht="13.5" hidden="1" customHeight="1">
      <c r="C1275" s="354"/>
      <c r="D1275" s="354"/>
      <c r="E1275" s="354"/>
      <c r="F1275" s="354"/>
      <c r="G1275" s="354"/>
      <c r="H1275" s="354"/>
      <c r="I1275" s="354"/>
      <c r="J1275" s="354"/>
      <c r="K1275" s="354"/>
      <c r="L1275" s="354"/>
      <c r="M1275" s="354"/>
      <c r="N1275" s="354"/>
      <c r="O1275" s="354"/>
      <c r="P1275" s="354"/>
      <c r="Q1275" s="354"/>
      <c r="R1275" s="354"/>
      <c r="S1275" s="354"/>
      <c r="T1275" s="354"/>
      <c r="U1275" s="354"/>
      <c r="V1275" s="354"/>
      <c r="W1275" s="354"/>
      <c r="X1275" s="354"/>
      <c r="Z1275" s="55"/>
    </row>
    <row r="1276" spans="3:26" s="338" customFormat="1" ht="13.5" hidden="1" customHeight="1">
      <c r="C1276" s="354"/>
      <c r="D1276" s="354"/>
      <c r="E1276" s="354"/>
      <c r="F1276" s="354"/>
      <c r="G1276" s="354"/>
      <c r="H1276" s="354"/>
      <c r="I1276" s="354"/>
      <c r="J1276" s="354"/>
      <c r="K1276" s="354"/>
      <c r="L1276" s="354"/>
      <c r="M1276" s="354"/>
      <c r="N1276" s="354"/>
      <c r="O1276" s="354"/>
      <c r="P1276" s="354"/>
      <c r="Q1276" s="354"/>
      <c r="R1276" s="354"/>
      <c r="S1276" s="354"/>
      <c r="T1276" s="354"/>
      <c r="U1276" s="354"/>
      <c r="V1276" s="354"/>
      <c r="W1276" s="354"/>
      <c r="X1276" s="354"/>
      <c r="Z1276" s="55"/>
    </row>
    <row r="1277" spans="3:26" s="338" customFormat="1" ht="13.5" hidden="1" customHeight="1">
      <c r="C1277" s="354"/>
      <c r="D1277" s="354"/>
      <c r="E1277" s="354"/>
      <c r="F1277" s="354"/>
      <c r="G1277" s="354"/>
      <c r="H1277" s="354"/>
      <c r="I1277" s="354"/>
      <c r="J1277" s="354"/>
      <c r="K1277" s="354"/>
      <c r="L1277" s="354"/>
      <c r="M1277" s="354"/>
      <c r="N1277" s="354"/>
      <c r="O1277" s="354"/>
      <c r="P1277" s="354"/>
      <c r="Q1277" s="354"/>
      <c r="R1277" s="354"/>
      <c r="S1277" s="354"/>
      <c r="T1277" s="354"/>
      <c r="U1277" s="354"/>
      <c r="V1277" s="354"/>
      <c r="W1277" s="354"/>
      <c r="X1277" s="354"/>
      <c r="Z1277" s="55"/>
    </row>
    <row r="1278" spans="3:26" s="338" customFormat="1" ht="13.5" hidden="1" customHeight="1">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Z1278" s="55"/>
    </row>
    <row r="1279" spans="3:26" s="338" customFormat="1" ht="13.5" hidden="1" customHeight="1">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Z1279" s="55"/>
    </row>
    <row r="1280" spans="3:26" s="338" customFormat="1" ht="13.5" hidden="1" customHeight="1">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Z1280" s="55"/>
    </row>
    <row r="1281" spans="3:26" s="338" customFormat="1" ht="13.5" hidden="1" customHeight="1">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Z1281" s="55"/>
    </row>
    <row r="1282" spans="3:26" s="338" customFormat="1" ht="13.5" hidden="1" customHeight="1">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Z1282" s="55"/>
    </row>
    <row r="1283" spans="3:26" s="338" customFormat="1" ht="13.5" hidden="1" customHeight="1">
      <c r="C1283" s="354"/>
      <c r="D1283" s="354"/>
      <c r="E1283" s="354"/>
      <c r="F1283" s="354"/>
      <c r="G1283" s="354"/>
      <c r="H1283" s="354"/>
      <c r="I1283" s="354"/>
      <c r="J1283" s="354"/>
      <c r="K1283" s="354"/>
      <c r="L1283" s="354"/>
      <c r="M1283" s="354"/>
      <c r="N1283" s="354"/>
      <c r="O1283" s="354"/>
      <c r="P1283" s="354"/>
      <c r="Q1283" s="354"/>
      <c r="R1283" s="354"/>
      <c r="S1283" s="354"/>
      <c r="T1283" s="354"/>
      <c r="U1283" s="354"/>
      <c r="V1283" s="354"/>
      <c r="W1283" s="354"/>
      <c r="X1283" s="354"/>
      <c r="Z1283" s="55"/>
    </row>
    <row r="1284" spans="3:26" s="338" customFormat="1" ht="13.5" hidden="1" customHeight="1">
      <c r="C1284" s="354"/>
      <c r="D1284" s="354"/>
      <c r="E1284" s="354"/>
      <c r="F1284" s="354"/>
      <c r="G1284" s="354"/>
      <c r="H1284" s="354"/>
      <c r="I1284" s="354"/>
      <c r="J1284" s="354"/>
      <c r="K1284" s="354"/>
      <c r="L1284" s="354"/>
      <c r="M1284" s="354"/>
      <c r="N1284" s="354"/>
      <c r="O1284" s="354"/>
      <c r="P1284" s="354"/>
      <c r="Q1284" s="354"/>
      <c r="R1284" s="354"/>
      <c r="S1284" s="354"/>
      <c r="T1284" s="354"/>
      <c r="U1284" s="354"/>
      <c r="V1284" s="354"/>
      <c r="W1284" s="354"/>
      <c r="X1284" s="354"/>
      <c r="Z1284" s="55"/>
    </row>
    <row r="1285" spans="3:26" s="338" customFormat="1" ht="13.5" hidden="1" customHeight="1">
      <c r="C1285" s="354"/>
      <c r="D1285" s="354"/>
      <c r="E1285" s="354"/>
      <c r="F1285" s="354"/>
      <c r="G1285" s="354"/>
      <c r="H1285" s="354"/>
      <c r="I1285" s="354"/>
      <c r="J1285" s="354"/>
      <c r="K1285" s="354"/>
      <c r="L1285" s="354"/>
      <c r="M1285" s="354"/>
      <c r="N1285" s="354"/>
      <c r="O1285" s="354"/>
      <c r="P1285" s="354"/>
      <c r="Q1285" s="354"/>
      <c r="R1285" s="354"/>
      <c r="S1285" s="354"/>
      <c r="T1285" s="354"/>
      <c r="U1285" s="354"/>
      <c r="V1285" s="354"/>
      <c r="W1285" s="354"/>
      <c r="X1285" s="354"/>
      <c r="Z1285" s="55"/>
    </row>
    <row r="1286" spans="3:26" s="338" customFormat="1" ht="13.5" hidden="1" customHeight="1">
      <c r="C1286" s="354"/>
      <c r="D1286" s="354"/>
      <c r="E1286" s="354"/>
      <c r="F1286" s="354"/>
      <c r="G1286" s="354"/>
      <c r="H1286" s="354"/>
      <c r="I1286" s="354"/>
      <c r="J1286" s="354"/>
      <c r="K1286" s="354"/>
      <c r="L1286" s="354"/>
      <c r="M1286" s="354"/>
      <c r="N1286" s="354"/>
      <c r="O1286" s="354"/>
      <c r="P1286" s="354"/>
      <c r="Q1286" s="354"/>
      <c r="R1286" s="354"/>
      <c r="S1286" s="354"/>
      <c r="T1286" s="354"/>
      <c r="U1286" s="354"/>
      <c r="V1286" s="354"/>
      <c r="W1286" s="354"/>
      <c r="X1286" s="354"/>
      <c r="Z1286" s="55"/>
    </row>
    <row r="1287" spans="3:26" s="338" customFormat="1" ht="13.5" hidden="1" customHeight="1">
      <c r="C1287" s="354"/>
      <c r="D1287" s="354"/>
      <c r="E1287" s="354"/>
      <c r="F1287" s="354"/>
      <c r="G1287" s="354"/>
      <c r="H1287" s="354"/>
      <c r="I1287" s="354"/>
      <c r="J1287" s="354"/>
      <c r="K1287" s="354"/>
      <c r="L1287" s="354"/>
      <c r="M1287" s="354"/>
      <c r="N1287" s="354"/>
      <c r="O1287" s="354"/>
      <c r="P1287" s="354"/>
      <c r="Q1287" s="354"/>
      <c r="R1287" s="354"/>
      <c r="S1287" s="354"/>
      <c r="T1287" s="354"/>
      <c r="U1287" s="354"/>
      <c r="V1287" s="354"/>
      <c r="W1287" s="354"/>
      <c r="X1287" s="354"/>
      <c r="Z1287" s="55"/>
    </row>
    <row r="1288" spans="3:26" s="338" customFormat="1" ht="13.5" hidden="1" customHeight="1">
      <c r="C1288" s="354"/>
      <c r="D1288" s="354"/>
      <c r="E1288" s="354"/>
      <c r="F1288" s="354"/>
      <c r="G1288" s="354"/>
      <c r="H1288" s="354"/>
      <c r="I1288" s="354"/>
      <c r="J1288" s="354"/>
      <c r="K1288" s="354"/>
      <c r="L1288" s="354"/>
      <c r="M1288" s="354"/>
      <c r="N1288" s="354"/>
      <c r="O1288" s="354"/>
      <c r="P1288" s="354"/>
      <c r="Q1288" s="354"/>
      <c r="R1288" s="354"/>
      <c r="S1288" s="354"/>
      <c r="T1288" s="354"/>
      <c r="U1288" s="354"/>
      <c r="V1288" s="354"/>
      <c r="W1288" s="354"/>
      <c r="X1288" s="354"/>
      <c r="Z1288" s="55"/>
    </row>
    <row r="1289" spans="3:26" s="338" customFormat="1" ht="13.5" hidden="1" customHeight="1">
      <c r="C1289" s="354"/>
      <c r="D1289" s="354"/>
      <c r="E1289" s="354"/>
      <c r="F1289" s="354"/>
      <c r="G1289" s="354"/>
      <c r="H1289" s="354"/>
      <c r="I1289" s="354"/>
      <c r="J1289" s="354"/>
      <c r="K1289" s="354"/>
      <c r="L1289" s="354"/>
      <c r="M1289" s="354"/>
      <c r="N1289" s="354"/>
      <c r="O1289" s="354"/>
      <c r="P1289" s="354"/>
      <c r="Q1289" s="354"/>
      <c r="R1289" s="354"/>
      <c r="S1289" s="354"/>
      <c r="T1289" s="354"/>
      <c r="U1289" s="354"/>
      <c r="V1289" s="354"/>
      <c r="W1289" s="354"/>
      <c r="X1289" s="354"/>
      <c r="Z1289" s="55"/>
    </row>
    <row r="1290" spans="3:26" s="338" customFormat="1" ht="13.5" hidden="1" customHeight="1">
      <c r="C1290" s="354"/>
      <c r="D1290" s="354"/>
      <c r="E1290" s="354"/>
      <c r="F1290" s="354"/>
      <c r="G1290" s="354"/>
      <c r="H1290" s="354"/>
      <c r="I1290" s="354"/>
      <c r="J1290" s="354"/>
      <c r="K1290" s="354"/>
      <c r="L1290" s="354"/>
      <c r="M1290" s="354"/>
      <c r="N1290" s="354"/>
      <c r="O1290" s="354"/>
      <c r="P1290" s="354"/>
      <c r="Q1290" s="354"/>
      <c r="R1290" s="354"/>
      <c r="S1290" s="354"/>
      <c r="T1290" s="354"/>
      <c r="U1290" s="354"/>
      <c r="V1290" s="354"/>
      <c r="W1290" s="354"/>
      <c r="X1290" s="354"/>
      <c r="Z1290" s="55"/>
    </row>
    <row r="1291" spans="3:26" s="338" customFormat="1" ht="13.5" hidden="1" customHeight="1">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Z1291" s="55"/>
    </row>
    <row r="1292" spans="3:26" s="338" customFormat="1" ht="13.5" hidden="1" customHeight="1">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Z1292" s="55"/>
    </row>
    <row r="1293" spans="3:26" s="338" customFormat="1" ht="13.5" hidden="1" customHeight="1">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Z1293" s="55"/>
    </row>
    <row r="1294" spans="3:26" s="338" customFormat="1" ht="13.5" hidden="1" customHeight="1">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Z1294" s="55"/>
    </row>
    <row r="1295" spans="3:26" s="338" customFormat="1" ht="13.5" hidden="1" customHeight="1">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Z1295" s="55"/>
    </row>
    <row r="1296" spans="3:26" s="338" customFormat="1" ht="13.5" hidden="1" customHeight="1">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Z1296" s="55"/>
    </row>
    <row r="1297" spans="3:26" s="338" customFormat="1" ht="13.5" hidden="1" customHeight="1">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Z1297" s="55"/>
    </row>
    <row r="1298" spans="3:26" s="338" customFormat="1" ht="13.5" hidden="1" customHeight="1">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Z1298" s="55"/>
    </row>
    <row r="1299" spans="3:26" s="338" customFormat="1" ht="13.5" hidden="1" customHeight="1">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Z1299" s="55"/>
    </row>
    <row r="1300" spans="3:26" s="338" customFormat="1" ht="13.5" hidden="1" customHeight="1">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Z1300" s="55"/>
    </row>
    <row r="1301" spans="3:26" s="338" customFormat="1" ht="13.5" hidden="1" customHeight="1">
      <c r="C1301" s="354"/>
      <c r="D1301" s="354"/>
      <c r="E1301" s="354"/>
      <c r="F1301" s="354"/>
      <c r="G1301" s="354"/>
      <c r="H1301" s="354"/>
      <c r="I1301" s="354"/>
      <c r="J1301" s="354"/>
      <c r="K1301" s="354"/>
      <c r="L1301" s="354"/>
      <c r="M1301" s="354"/>
      <c r="N1301" s="354"/>
      <c r="O1301" s="354"/>
      <c r="P1301" s="354"/>
      <c r="Q1301" s="354"/>
      <c r="R1301" s="354"/>
      <c r="S1301" s="354"/>
      <c r="T1301" s="354"/>
      <c r="U1301" s="354"/>
      <c r="V1301" s="354"/>
      <c r="W1301" s="354"/>
      <c r="X1301" s="354"/>
      <c r="Z1301" s="55"/>
    </row>
    <row r="1302" spans="3:26" s="338" customFormat="1" ht="13.5" hidden="1" customHeight="1">
      <c r="C1302" s="354"/>
      <c r="D1302" s="354"/>
      <c r="E1302" s="354"/>
      <c r="F1302" s="354"/>
      <c r="G1302" s="354"/>
      <c r="H1302" s="354"/>
      <c r="I1302" s="354"/>
      <c r="J1302" s="354"/>
      <c r="K1302" s="354"/>
      <c r="L1302" s="354"/>
      <c r="M1302" s="354"/>
      <c r="N1302" s="354"/>
      <c r="O1302" s="354"/>
      <c r="P1302" s="354"/>
      <c r="Q1302" s="354"/>
      <c r="R1302" s="354"/>
      <c r="S1302" s="354"/>
      <c r="T1302" s="354"/>
      <c r="U1302" s="354"/>
      <c r="V1302" s="354"/>
      <c r="W1302" s="354"/>
      <c r="X1302" s="354"/>
      <c r="Z1302" s="55"/>
    </row>
    <row r="1303" spans="3:26" s="338" customFormat="1" ht="13.5" hidden="1" customHeight="1">
      <c r="C1303" s="354"/>
      <c r="D1303" s="354"/>
      <c r="E1303" s="354"/>
      <c r="F1303" s="354"/>
      <c r="G1303" s="354"/>
      <c r="H1303" s="354"/>
      <c r="I1303" s="354"/>
      <c r="J1303" s="354"/>
      <c r="K1303" s="354"/>
      <c r="L1303" s="354"/>
      <c r="M1303" s="354"/>
      <c r="N1303" s="354"/>
      <c r="O1303" s="354"/>
      <c r="P1303" s="354"/>
      <c r="Q1303" s="354"/>
      <c r="R1303" s="354"/>
      <c r="S1303" s="354"/>
      <c r="T1303" s="354"/>
      <c r="U1303" s="354"/>
      <c r="V1303" s="354"/>
      <c r="W1303" s="354"/>
      <c r="X1303" s="354"/>
      <c r="Z1303" s="55"/>
    </row>
    <row r="1304" spans="3:26" s="338" customFormat="1" ht="13.5" hidden="1" customHeight="1">
      <c r="C1304" s="354"/>
      <c r="D1304" s="354"/>
      <c r="E1304" s="354"/>
      <c r="F1304" s="354"/>
      <c r="G1304" s="354"/>
      <c r="H1304" s="354"/>
      <c r="I1304" s="354"/>
      <c r="J1304" s="354"/>
      <c r="K1304" s="354"/>
      <c r="L1304" s="354"/>
      <c r="M1304" s="354"/>
      <c r="N1304" s="354"/>
      <c r="O1304" s="354"/>
      <c r="P1304" s="354"/>
      <c r="Q1304" s="354"/>
      <c r="R1304" s="354"/>
      <c r="S1304" s="354"/>
      <c r="T1304" s="354"/>
      <c r="U1304" s="354"/>
      <c r="V1304" s="354"/>
      <c r="W1304" s="354"/>
      <c r="X1304" s="354"/>
      <c r="Z1304" s="55"/>
    </row>
    <row r="1305" spans="3:26" s="338" customFormat="1" ht="13.5" hidden="1" customHeight="1">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Z1305" s="55"/>
    </row>
    <row r="1306" spans="3:26" s="338" customFormat="1" ht="13.5" hidden="1" customHeight="1">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Z1306" s="55"/>
    </row>
    <row r="1307" spans="3:26" s="338" customFormat="1" ht="13.5" hidden="1" customHeight="1">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Z1307" s="55"/>
    </row>
    <row r="1308" spans="3:26" s="338" customFormat="1" ht="13.5" hidden="1" customHeight="1">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Z1308" s="55"/>
    </row>
    <row r="1309" spans="3:26" s="338" customFormat="1" ht="13.5" hidden="1" customHeight="1">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Z1309" s="55"/>
    </row>
    <row r="1310" spans="3:26" s="338" customFormat="1" ht="13.5" hidden="1" customHeight="1">
      <c r="C1310" s="354"/>
      <c r="D1310" s="354"/>
      <c r="E1310" s="354"/>
      <c r="F1310" s="354"/>
      <c r="G1310" s="354"/>
      <c r="H1310" s="354"/>
      <c r="I1310" s="354"/>
      <c r="J1310" s="354"/>
      <c r="K1310" s="354"/>
      <c r="L1310" s="354"/>
      <c r="M1310" s="354"/>
      <c r="N1310" s="354"/>
      <c r="O1310" s="354"/>
      <c r="P1310" s="354"/>
      <c r="Q1310" s="354"/>
      <c r="R1310" s="354"/>
      <c r="S1310" s="354"/>
      <c r="T1310" s="354"/>
      <c r="U1310" s="354"/>
      <c r="V1310" s="354"/>
      <c r="W1310" s="354"/>
      <c r="X1310" s="354"/>
      <c r="Z1310" s="55"/>
    </row>
    <row r="1311" spans="3:26" s="338" customFormat="1" ht="13.5" hidden="1" customHeight="1">
      <c r="C1311" s="354"/>
      <c r="D1311" s="354"/>
      <c r="E1311" s="354"/>
      <c r="F1311" s="354"/>
      <c r="G1311" s="354"/>
      <c r="H1311" s="354"/>
      <c r="I1311" s="354"/>
      <c r="J1311" s="354"/>
      <c r="K1311" s="354"/>
      <c r="L1311" s="354"/>
      <c r="M1311" s="354"/>
      <c r="N1311" s="354"/>
      <c r="O1311" s="354"/>
      <c r="P1311" s="354"/>
      <c r="Q1311" s="354"/>
      <c r="R1311" s="354"/>
      <c r="S1311" s="354"/>
      <c r="T1311" s="354"/>
      <c r="U1311" s="354"/>
      <c r="V1311" s="354"/>
      <c r="W1311" s="354"/>
      <c r="X1311" s="354"/>
      <c r="Z1311" s="55"/>
    </row>
    <row r="1312" spans="3:26" s="338" customFormat="1" ht="13.5" hidden="1" customHeight="1">
      <c r="C1312" s="354"/>
      <c r="D1312" s="354"/>
      <c r="E1312" s="354"/>
      <c r="F1312" s="354"/>
      <c r="G1312" s="354"/>
      <c r="H1312" s="354"/>
      <c r="I1312" s="354"/>
      <c r="J1312" s="354"/>
      <c r="K1312" s="354"/>
      <c r="L1312" s="354"/>
      <c r="M1312" s="354"/>
      <c r="N1312" s="354"/>
      <c r="O1312" s="354"/>
      <c r="P1312" s="354"/>
      <c r="Q1312" s="354"/>
      <c r="R1312" s="354"/>
      <c r="S1312" s="354"/>
      <c r="T1312" s="354"/>
      <c r="U1312" s="354"/>
      <c r="V1312" s="354"/>
      <c r="W1312" s="354"/>
      <c r="X1312" s="354"/>
      <c r="Z1312" s="55"/>
    </row>
    <row r="1313" spans="3:26" s="338" customFormat="1" ht="13.5" hidden="1" customHeight="1">
      <c r="C1313" s="354"/>
      <c r="D1313" s="354"/>
      <c r="E1313" s="354"/>
      <c r="F1313" s="354"/>
      <c r="G1313" s="354"/>
      <c r="H1313" s="354"/>
      <c r="I1313" s="354"/>
      <c r="J1313" s="354"/>
      <c r="K1313" s="354"/>
      <c r="L1313" s="354"/>
      <c r="M1313" s="354"/>
      <c r="N1313" s="354"/>
      <c r="O1313" s="354"/>
      <c r="P1313" s="354"/>
      <c r="Q1313" s="354"/>
      <c r="R1313" s="354"/>
      <c r="S1313" s="354"/>
      <c r="T1313" s="354"/>
      <c r="U1313" s="354"/>
      <c r="V1313" s="354"/>
      <c r="W1313" s="354"/>
      <c r="X1313" s="354"/>
      <c r="Z1313" s="55"/>
    </row>
    <row r="1314" spans="3:26" s="338" customFormat="1" ht="13.5" hidden="1" customHeight="1">
      <c r="C1314" s="354"/>
      <c r="D1314" s="354"/>
      <c r="E1314" s="354"/>
      <c r="F1314" s="354"/>
      <c r="G1314" s="354"/>
      <c r="H1314" s="354"/>
      <c r="I1314" s="354"/>
      <c r="J1314" s="354"/>
      <c r="K1314" s="354"/>
      <c r="L1314" s="354"/>
      <c r="M1314" s="354"/>
      <c r="N1314" s="354"/>
      <c r="O1314" s="354"/>
      <c r="P1314" s="354"/>
      <c r="Q1314" s="354"/>
      <c r="R1314" s="354"/>
      <c r="S1314" s="354"/>
      <c r="T1314" s="354"/>
      <c r="U1314" s="354"/>
      <c r="V1314" s="354"/>
      <c r="W1314" s="354"/>
      <c r="X1314" s="354"/>
      <c r="Z1314" s="55"/>
    </row>
    <row r="1315" spans="3:26" s="338" customFormat="1" ht="13.5" hidden="1" customHeight="1">
      <c r="C1315" s="354"/>
      <c r="D1315" s="354"/>
      <c r="E1315" s="354"/>
      <c r="F1315" s="354"/>
      <c r="G1315" s="354"/>
      <c r="H1315" s="354"/>
      <c r="I1315" s="354"/>
      <c r="J1315" s="354"/>
      <c r="K1315" s="354"/>
      <c r="L1315" s="354"/>
      <c r="M1315" s="354"/>
      <c r="N1315" s="354"/>
      <c r="O1315" s="354"/>
      <c r="P1315" s="354"/>
      <c r="Q1315" s="354"/>
      <c r="R1315" s="354"/>
      <c r="S1315" s="354"/>
      <c r="T1315" s="354"/>
      <c r="U1315" s="354"/>
      <c r="V1315" s="354"/>
      <c r="W1315" s="354"/>
      <c r="X1315" s="354"/>
      <c r="Z1315" s="55"/>
    </row>
    <row r="1316" spans="3:26" s="338" customFormat="1" ht="13.5" hidden="1" customHeight="1">
      <c r="C1316" s="354"/>
      <c r="D1316" s="354"/>
      <c r="E1316" s="354"/>
      <c r="F1316" s="354"/>
      <c r="G1316" s="354"/>
      <c r="H1316" s="354"/>
      <c r="I1316" s="354"/>
      <c r="J1316" s="354"/>
      <c r="K1316" s="354"/>
      <c r="L1316" s="354"/>
      <c r="M1316" s="354"/>
      <c r="N1316" s="354"/>
      <c r="O1316" s="354"/>
      <c r="P1316" s="354"/>
      <c r="Q1316" s="354"/>
      <c r="R1316" s="354"/>
      <c r="S1316" s="354"/>
      <c r="T1316" s="354"/>
      <c r="U1316" s="354"/>
      <c r="V1316" s="354"/>
      <c r="W1316" s="354"/>
      <c r="X1316" s="354"/>
      <c r="Z1316" s="55"/>
    </row>
    <row r="1317" spans="3:26" s="338" customFormat="1" ht="13.5" hidden="1" customHeight="1">
      <c r="C1317" s="354"/>
      <c r="D1317" s="354"/>
      <c r="E1317" s="354"/>
      <c r="F1317" s="354"/>
      <c r="G1317" s="354"/>
      <c r="H1317" s="354"/>
      <c r="I1317" s="354"/>
      <c r="J1317" s="354"/>
      <c r="K1317" s="354"/>
      <c r="L1317" s="354"/>
      <c r="M1317" s="354"/>
      <c r="N1317" s="354"/>
      <c r="O1317" s="354"/>
      <c r="P1317" s="354"/>
      <c r="Q1317" s="354"/>
      <c r="R1317" s="354"/>
      <c r="S1317" s="354"/>
      <c r="T1317" s="354"/>
      <c r="U1317" s="354"/>
      <c r="V1317" s="354"/>
      <c r="W1317" s="354"/>
      <c r="X1317" s="354"/>
      <c r="Z1317" s="55"/>
    </row>
    <row r="1318" spans="3:26" s="338" customFormat="1" ht="13.5" hidden="1" customHeight="1">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Z1318" s="55"/>
    </row>
    <row r="1319" spans="3:26" s="338" customFormat="1" ht="13.5" hidden="1" customHeight="1">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Z1319" s="55"/>
    </row>
    <row r="1320" spans="3:26" s="338" customFormat="1" ht="13.5" hidden="1" customHeight="1">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Z1320" s="55"/>
    </row>
    <row r="1321" spans="3:26" s="338" customFormat="1" ht="13.5" hidden="1" customHeight="1">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Z1321" s="55"/>
    </row>
    <row r="1322" spans="3:26" s="338" customFormat="1" ht="13.5" hidden="1" customHeight="1">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Z1322" s="55"/>
    </row>
    <row r="1323" spans="3:26" s="338" customFormat="1" ht="13.5" hidden="1" customHeight="1">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Z1323" s="55"/>
    </row>
    <row r="1324" spans="3:26" s="338" customFormat="1" ht="13.5" hidden="1" customHeight="1">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Z1324" s="55"/>
    </row>
    <row r="1325" spans="3:26" s="338" customFormat="1" ht="13.5" hidden="1" customHeight="1">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Z1325" s="55"/>
    </row>
    <row r="1326" spans="3:26" s="338" customFormat="1" ht="13.5" hidden="1" customHeight="1">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Z1326" s="55"/>
    </row>
    <row r="1327" spans="3:26" s="338" customFormat="1" ht="13.5" hidden="1" customHeight="1">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Z1327" s="55"/>
    </row>
    <row r="1328" spans="3:26" s="338" customFormat="1" ht="13.5" hidden="1" customHeight="1">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Z1328" s="55"/>
    </row>
    <row r="1329" spans="3:26" s="338" customFormat="1" ht="13.5" hidden="1" customHeight="1">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Z1329" s="55"/>
    </row>
    <row r="1330" spans="3:26" s="338" customFormat="1" ht="13.5" hidden="1" customHeight="1">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Z1330" s="55"/>
    </row>
    <row r="1331" spans="3:26" s="338" customFormat="1" ht="13.5" hidden="1" customHeight="1">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Z1331" s="55"/>
    </row>
    <row r="1332" spans="3:26" s="338" customFormat="1" ht="13.5" hidden="1" customHeight="1">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Z1332" s="55"/>
    </row>
    <row r="1333" spans="3:26" s="338" customFormat="1" ht="13.5" hidden="1" customHeight="1">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Z1333" s="55"/>
    </row>
    <row r="1334" spans="3:26" s="338" customFormat="1" ht="13.5" hidden="1" customHeight="1">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Z1334" s="55"/>
    </row>
    <row r="1335" spans="3:26" s="338" customFormat="1" ht="13.5" hidden="1" customHeight="1">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Z1335" s="55"/>
    </row>
    <row r="1336" spans="3:26" s="338" customFormat="1" ht="13.5" hidden="1" customHeight="1">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Z1336" s="55"/>
    </row>
    <row r="1337" spans="3:26" s="338" customFormat="1" ht="13.5" hidden="1" customHeight="1">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Z1337" s="55"/>
    </row>
    <row r="1338" spans="3:26" s="338" customFormat="1" ht="13.5" hidden="1" customHeight="1">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Z1338" s="55"/>
    </row>
    <row r="1339" spans="3:26" s="338" customFormat="1" ht="13.5" hidden="1" customHeight="1">
      <c r="C1339" s="354"/>
      <c r="D1339" s="354"/>
      <c r="E1339" s="354"/>
      <c r="F1339" s="354"/>
      <c r="G1339" s="354"/>
      <c r="H1339" s="354"/>
      <c r="I1339" s="354"/>
      <c r="J1339" s="354"/>
      <c r="K1339" s="354"/>
      <c r="L1339" s="354"/>
      <c r="M1339" s="354"/>
      <c r="N1339" s="354"/>
      <c r="O1339" s="354"/>
      <c r="P1339" s="354"/>
      <c r="Q1339" s="354"/>
      <c r="R1339" s="354"/>
      <c r="S1339" s="354"/>
      <c r="T1339" s="354"/>
      <c r="U1339" s="354"/>
      <c r="V1339" s="354"/>
      <c r="W1339" s="354"/>
      <c r="X1339" s="354"/>
      <c r="Z1339" s="55"/>
    </row>
    <row r="1340" spans="3:26" s="338" customFormat="1" ht="13.5" hidden="1" customHeight="1">
      <c r="C1340" s="354"/>
      <c r="D1340" s="354"/>
      <c r="E1340" s="354"/>
      <c r="F1340" s="354"/>
      <c r="G1340" s="354"/>
      <c r="H1340" s="354"/>
      <c r="I1340" s="354"/>
      <c r="J1340" s="354"/>
      <c r="K1340" s="354"/>
      <c r="L1340" s="354"/>
      <c r="M1340" s="354"/>
      <c r="N1340" s="354"/>
      <c r="O1340" s="354"/>
      <c r="P1340" s="354"/>
      <c r="Q1340" s="354"/>
      <c r="R1340" s="354"/>
      <c r="S1340" s="354"/>
      <c r="T1340" s="354"/>
      <c r="U1340" s="354"/>
      <c r="V1340" s="354"/>
      <c r="W1340" s="354"/>
      <c r="X1340" s="354"/>
      <c r="Z1340" s="55"/>
    </row>
    <row r="1341" spans="3:26" s="338" customFormat="1" ht="13.5" hidden="1" customHeight="1">
      <c r="C1341" s="354"/>
      <c r="D1341" s="354"/>
      <c r="E1341" s="354"/>
      <c r="F1341" s="354"/>
      <c r="G1341" s="354"/>
      <c r="H1341" s="354"/>
      <c r="I1341" s="354"/>
      <c r="J1341" s="354"/>
      <c r="K1341" s="354"/>
      <c r="L1341" s="354"/>
      <c r="M1341" s="354"/>
      <c r="N1341" s="354"/>
      <c r="O1341" s="354"/>
      <c r="P1341" s="354"/>
      <c r="Q1341" s="354"/>
      <c r="R1341" s="354"/>
      <c r="S1341" s="354"/>
      <c r="T1341" s="354"/>
      <c r="U1341" s="354"/>
      <c r="V1341" s="354"/>
      <c r="W1341" s="354"/>
      <c r="X1341" s="354"/>
      <c r="Z1341" s="55"/>
    </row>
    <row r="1342" spans="3:26" s="338" customFormat="1" ht="13.5" hidden="1" customHeight="1">
      <c r="C1342" s="354"/>
      <c r="D1342" s="354"/>
      <c r="E1342" s="354"/>
      <c r="F1342" s="354"/>
      <c r="G1342" s="354"/>
      <c r="H1342" s="354"/>
      <c r="I1342" s="354"/>
      <c r="J1342" s="354"/>
      <c r="K1342" s="354"/>
      <c r="L1342" s="354"/>
      <c r="M1342" s="354"/>
      <c r="N1342" s="354"/>
      <c r="O1342" s="354"/>
      <c r="P1342" s="354"/>
      <c r="Q1342" s="354"/>
      <c r="R1342" s="354"/>
      <c r="S1342" s="354"/>
      <c r="T1342" s="354"/>
      <c r="U1342" s="354"/>
      <c r="V1342" s="354"/>
      <c r="W1342" s="354"/>
      <c r="X1342" s="354"/>
      <c r="Z1342" s="55"/>
    </row>
    <row r="1343" spans="3:26" s="338" customFormat="1" ht="13.5" hidden="1" customHeight="1">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Z1343" s="55"/>
    </row>
    <row r="1344" spans="3:26" s="338" customFormat="1" ht="13.5" hidden="1" customHeight="1">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Z1344" s="55"/>
    </row>
    <row r="1345" spans="3:26" s="338" customFormat="1" ht="13.5" hidden="1" customHeight="1">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Z1345" s="55"/>
    </row>
    <row r="1346" spans="3:26" s="338" customFormat="1" ht="13.5" hidden="1" customHeight="1">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Z1346" s="55"/>
    </row>
    <row r="1347" spans="3:26" s="338" customFormat="1" ht="13.5" hidden="1" customHeight="1">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Z1347" s="55"/>
    </row>
    <row r="1348" spans="3:26" s="338" customFormat="1" ht="13.5" hidden="1" customHeight="1">
      <c r="C1348" s="354"/>
      <c r="D1348" s="354"/>
      <c r="E1348" s="354"/>
      <c r="F1348" s="354"/>
      <c r="G1348" s="354"/>
      <c r="H1348" s="354"/>
      <c r="I1348" s="354"/>
      <c r="J1348" s="354"/>
      <c r="K1348" s="354"/>
      <c r="L1348" s="354"/>
      <c r="M1348" s="354"/>
      <c r="N1348" s="354"/>
      <c r="O1348" s="354"/>
      <c r="P1348" s="354"/>
      <c r="Q1348" s="354"/>
      <c r="R1348" s="354"/>
      <c r="S1348" s="354"/>
      <c r="T1348" s="354"/>
      <c r="U1348" s="354"/>
      <c r="V1348" s="354"/>
      <c r="W1348" s="354"/>
      <c r="X1348" s="354"/>
      <c r="Z1348" s="55"/>
    </row>
    <row r="1349" spans="3:26" s="338" customFormat="1" ht="13.5" hidden="1" customHeight="1">
      <c r="C1349" s="354"/>
      <c r="D1349" s="354"/>
      <c r="E1349" s="354"/>
      <c r="F1349" s="354"/>
      <c r="G1349" s="354"/>
      <c r="H1349" s="354"/>
      <c r="I1349" s="354"/>
      <c r="J1349" s="354"/>
      <c r="K1349" s="354"/>
      <c r="L1349" s="354"/>
      <c r="M1349" s="354"/>
      <c r="N1349" s="354"/>
      <c r="O1349" s="354"/>
      <c r="P1349" s="354"/>
      <c r="Q1349" s="354"/>
      <c r="R1349" s="354"/>
      <c r="S1349" s="354"/>
      <c r="T1349" s="354"/>
      <c r="U1349" s="354"/>
      <c r="V1349" s="354"/>
      <c r="W1349" s="354"/>
      <c r="X1349" s="354"/>
      <c r="Z1349" s="55"/>
    </row>
    <row r="1350" spans="3:26" s="338" customFormat="1" ht="13.5" hidden="1" customHeight="1">
      <c r="C1350" s="354"/>
      <c r="D1350" s="354"/>
      <c r="E1350" s="354"/>
      <c r="F1350" s="354"/>
      <c r="G1350" s="354"/>
      <c r="H1350" s="354"/>
      <c r="I1350" s="354"/>
      <c r="J1350" s="354"/>
      <c r="K1350" s="354"/>
      <c r="L1350" s="354"/>
      <c r="M1350" s="354"/>
      <c r="N1350" s="354"/>
      <c r="O1350" s="354"/>
      <c r="P1350" s="354"/>
      <c r="Q1350" s="354"/>
      <c r="R1350" s="354"/>
      <c r="S1350" s="354"/>
      <c r="T1350" s="354"/>
      <c r="U1350" s="354"/>
      <c r="V1350" s="354"/>
      <c r="W1350" s="354"/>
      <c r="X1350" s="354"/>
      <c r="Z1350" s="55"/>
    </row>
    <row r="1351" spans="3:26" s="338" customFormat="1" ht="13.5" hidden="1" customHeight="1">
      <c r="C1351" s="354"/>
      <c r="D1351" s="354"/>
      <c r="E1351" s="354"/>
      <c r="F1351" s="354"/>
      <c r="G1351" s="354"/>
      <c r="H1351" s="354"/>
      <c r="I1351" s="354"/>
      <c r="J1351" s="354"/>
      <c r="K1351" s="354"/>
      <c r="L1351" s="354"/>
      <c r="M1351" s="354"/>
      <c r="N1351" s="354"/>
      <c r="O1351" s="354"/>
      <c r="P1351" s="354"/>
      <c r="Q1351" s="354"/>
      <c r="R1351" s="354"/>
      <c r="S1351" s="354"/>
      <c r="T1351" s="354"/>
      <c r="U1351" s="354"/>
      <c r="V1351" s="354"/>
      <c r="W1351" s="354"/>
      <c r="X1351" s="354"/>
      <c r="Z1351" s="55"/>
    </row>
    <row r="1352" spans="3:26" s="338" customFormat="1" ht="13.5" hidden="1" customHeight="1">
      <c r="C1352" s="354"/>
      <c r="D1352" s="354"/>
      <c r="E1352" s="354"/>
      <c r="F1352" s="354"/>
      <c r="G1352" s="354"/>
      <c r="H1352" s="354"/>
      <c r="I1352" s="354"/>
      <c r="J1352" s="354"/>
      <c r="K1352" s="354"/>
      <c r="L1352" s="354"/>
      <c r="M1352" s="354"/>
      <c r="N1352" s="354"/>
      <c r="O1352" s="354"/>
      <c r="P1352" s="354"/>
      <c r="Q1352" s="354"/>
      <c r="R1352" s="354"/>
      <c r="S1352" s="354"/>
      <c r="T1352" s="354"/>
      <c r="U1352" s="354"/>
      <c r="V1352" s="354"/>
      <c r="W1352" s="354"/>
      <c r="X1352" s="354"/>
      <c r="Z1352" s="55"/>
    </row>
    <row r="1353" spans="3:26" s="338" customFormat="1" ht="13.5" hidden="1" customHeight="1">
      <c r="C1353" s="354"/>
      <c r="D1353" s="354"/>
      <c r="E1353" s="354"/>
      <c r="F1353" s="354"/>
      <c r="G1353" s="354"/>
      <c r="H1353" s="354"/>
      <c r="I1353" s="354"/>
      <c r="J1353" s="354"/>
      <c r="K1353" s="354"/>
      <c r="L1353" s="354"/>
      <c r="M1353" s="354"/>
      <c r="N1353" s="354"/>
      <c r="O1353" s="354"/>
      <c r="P1353" s="354"/>
      <c r="Q1353" s="354"/>
      <c r="R1353" s="354"/>
      <c r="S1353" s="354"/>
      <c r="T1353" s="354"/>
      <c r="U1353" s="354"/>
      <c r="V1353" s="354"/>
      <c r="W1353" s="354"/>
      <c r="X1353" s="354"/>
      <c r="Z1353" s="55"/>
    </row>
    <row r="1354" spans="3:26" s="338" customFormat="1" ht="13.5" hidden="1" customHeight="1">
      <c r="C1354" s="354"/>
      <c r="D1354" s="354"/>
      <c r="E1354" s="354"/>
      <c r="F1354" s="354"/>
      <c r="G1354" s="354"/>
      <c r="H1354" s="354"/>
      <c r="I1354" s="354"/>
      <c r="J1354" s="354"/>
      <c r="K1354" s="354"/>
      <c r="L1354" s="354"/>
      <c r="M1354" s="354"/>
      <c r="N1354" s="354"/>
      <c r="O1354" s="354"/>
      <c r="P1354" s="354"/>
      <c r="Q1354" s="354"/>
      <c r="R1354" s="354"/>
      <c r="S1354" s="354"/>
      <c r="T1354" s="354"/>
      <c r="U1354" s="354"/>
      <c r="V1354" s="354"/>
      <c r="W1354" s="354"/>
      <c r="X1354" s="354"/>
      <c r="Z1354" s="55"/>
    </row>
    <row r="1355" spans="3:26" s="338" customFormat="1" ht="13.5" hidden="1" customHeight="1">
      <c r="C1355" s="354"/>
      <c r="D1355" s="354"/>
      <c r="E1355" s="354"/>
      <c r="F1355" s="354"/>
      <c r="G1355" s="354"/>
      <c r="H1355" s="354"/>
      <c r="I1355" s="354"/>
      <c r="J1355" s="354"/>
      <c r="K1355" s="354"/>
      <c r="L1355" s="354"/>
      <c r="M1355" s="354"/>
      <c r="N1355" s="354"/>
      <c r="O1355" s="354"/>
      <c r="P1355" s="354"/>
      <c r="Q1355" s="354"/>
      <c r="R1355" s="354"/>
      <c r="S1355" s="354"/>
      <c r="T1355" s="354"/>
      <c r="U1355" s="354"/>
      <c r="V1355" s="354"/>
      <c r="W1355" s="354"/>
      <c r="X1355" s="354"/>
      <c r="Z1355" s="55"/>
    </row>
    <row r="1356" spans="3:26" s="338" customFormat="1" ht="13.5" hidden="1" customHeight="1">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Z1356" s="55"/>
    </row>
    <row r="1357" spans="3:26" s="338" customFormat="1" ht="13.5" hidden="1" customHeight="1">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Z1357" s="55"/>
    </row>
    <row r="1358" spans="3:26" ht="13.5" hidden="1" customHeight="1">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row>
    <row r="1359" spans="3:26" ht="13.5" hidden="1" customHeight="1">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row>
    <row r="1360" spans="3:26" ht="13.5" hidden="1" customHeight="1">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row>
    <row r="1361" spans="3:24" ht="13.5" hidden="1" customHeight="1">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l0JpjDyP+tZzKHinYeVRio0UiUJbLVk1XuH/4oz+eUlLJIXJb5gY5pELY97yK68DIio5Ax0mXXtstQdiCA3lXQ==" saltValue="ewmiATBFyaSX+v/Hug7Skg=="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display="http://www.houjin-bangou.nta.go.jp" xr:uid="{00000000-0004-0000-0100-000000000000}"/>
  </hyperlinks>
  <printOptions horizontalCentered="1"/>
  <pageMargins left="0.51181102362204722" right="0.51181102362204722" top="0.74803149606299213" bottom="0.74803149606299213" header="0.31496062992125984" footer="0.31496062992125984"/>
  <pageSetup paperSize="9" scale="7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RowHeight="13.5"/>
  <cols>
    <col min="1" max="1" width="2.625" style="55" customWidth="1"/>
    <col min="2" max="2" width="4.625" style="55" customWidth="1"/>
    <col min="3" max="3" width="29.375" style="55" bestFit="1" customWidth="1"/>
    <col min="4" max="4" width="9.5" style="55" bestFit="1" customWidth="1"/>
    <col min="5" max="5" width="3.5" style="55" bestFit="1" customWidth="1"/>
    <col min="6" max="7" width="4.5" style="55" bestFit="1" customWidth="1"/>
    <col min="8" max="8" width="2.625" style="55" customWidth="1"/>
    <col min="9" max="9" width="4.625" style="55" customWidth="1"/>
    <col min="10" max="10" width="5.5" style="55" bestFit="1" customWidth="1"/>
    <col min="11" max="11" width="36.125" style="55" bestFit="1" customWidth="1"/>
    <col min="12" max="12" width="9.5" style="55" bestFit="1" customWidth="1"/>
    <col min="13" max="13" width="5.5" style="55" bestFit="1" customWidth="1"/>
    <col min="14" max="14" width="6.5" style="55" bestFit="1" customWidth="1"/>
    <col min="15" max="15" width="5.5" style="55" bestFit="1" customWidth="1"/>
    <col min="16" max="16" width="2.625" style="55" customWidth="1"/>
    <col min="17" max="18" width="4.625" style="55" customWidth="1"/>
    <col min="19" max="19" width="5.5" style="55" bestFit="1" customWidth="1"/>
    <col min="20" max="20" width="69.375" style="55" bestFit="1" customWidth="1"/>
    <col min="21" max="21" width="9.5" style="55" bestFit="1" customWidth="1"/>
    <col min="22" max="22" width="2.625" style="55" customWidth="1"/>
    <col min="23" max="23" width="5.5" style="55" bestFit="1" customWidth="1"/>
    <col min="24" max="24" width="9.5" style="55" bestFit="1" customWidth="1"/>
    <col min="25" max="25" width="4.5" style="55" bestFit="1" customWidth="1"/>
    <col min="26" max="27" width="5.5" style="55" bestFit="1" customWidth="1"/>
    <col min="28" max="28" width="2.625" style="55" customWidth="1"/>
    <col min="29" max="29" width="4.625" style="55" customWidth="1"/>
    <col min="30" max="30" width="5.625" style="55" customWidth="1"/>
    <col min="31" max="31" width="31.625" style="55" bestFit="1" customWidth="1"/>
    <col min="32" max="32" width="9.5" style="55" bestFit="1" customWidth="1"/>
    <col min="33" max="33" width="2.625" style="55" customWidth="1"/>
    <col min="34" max="34" width="4.625" style="55" customWidth="1"/>
    <col min="35" max="35" width="5.625" style="55" customWidth="1"/>
    <col min="36" max="36" width="31.625" style="55" bestFit="1" customWidth="1"/>
    <col min="37" max="37" width="9.5" style="55" bestFit="1" customWidth="1"/>
    <col min="38" max="38" width="2.625" style="55" customWidth="1"/>
    <col min="39" max="39" width="4.625" style="55" customWidth="1"/>
    <col min="40" max="40" width="5.625" style="55" customWidth="1"/>
    <col min="41" max="41" width="31.625" style="55" bestFit="1" customWidth="1"/>
    <col min="42" max="42" width="9.5" style="55" bestFit="1" customWidth="1"/>
    <col min="43" max="43" width="2.625" style="55" customWidth="1"/>
    <col min="44" max="44" width="4.625" style="55" customWidth="1"/>
    <col min="45" max="45" width="5.625" style="55" customWidth="1"/>
    <col min="46" max="46" width="31.625" style="55" bestFit="1" customWidth="1"/>
    <col min="47" max="47" width="9.5" style="55" bestFit="1" customWidth="1"/>
    <col min="48" max="48" width="2.625" style="55" customWidth="1"/>
    <col min="49" max="49" width="4.625" style="55" customWidth="1"/>
    <col min="50" max="50" width="4.5" style="55" bestFit="1" customWidth="1"/>
    <col min="51" max="51" width="29.25" style="55" bestFit="1" customWidth="1"/>
    <col min="52" max="52" width="9.5" style="55" bestFit="1" customWidth="1"/>
    <col min="53" max="56" width="2.75" style="55" customWidth="1"/>
    <col min="57" max="57" width="3.5" style="55" bestFit="1" customWidth="1"/>
    <col min="58" max="58" width="18.375" style="55" bestFit="1" customWidth="1"/>
    <col min="59" max="59" width="9.5" style="55" bestFit="1" customWidth="1"/>
    <col min="60" max="60" width="5.5" style="55" bestFit="1" customWidth="1"/>
    <col min="61" max="61" width="2.625" style="55" customWidth="1"/>
    <col min="62" max="85" width="9" style="55"/>
    <col min="86" max="86" width="5.5" style="55" bestFit="1" customWidth="1"/>
    <col min="87" max="87" width="9.5" style="55" bestFit="1" customWidth="1"/>
    <col min="88" max="88" width="4.5" style="55" bestFit="1" customWidth="1"/>
    <col min="89" max="90" width="5.5" style="55" bestFit="1" customWidth="1"/>
    <col min="91" max="91" width="2.625" style="55" customWidth="1"/>
    <col min="92" max="92" width="4.625" style="55" customWidth="1"/>
    <col min="93" max="93" width="5.625" style="55" customWidth="1"/>
    <col min="94" max="94" width="31.625" style="55" bestFit="1" customWidth="1"/>
    <col min="95" max="95" width="9.5" style="55" bestFit="1" customWidth="1"/>
    <col min="96" max="16384" width="9" style="55"/>
  </cols>
  <sheetData>
    <row r="1" spans="2:95">
      <c r="K1" s="56" t="s">
        <v>3519</v>
      </c>
      <c r="L1" s="56" t="s">
        <v>3520</v>
      </c>
      <c r="M1" s="56" t="s">
        <v>3521</v>
      </c>
      <c r="N1" s="56" t="s">
        <v>3522</v>
      </c>
      <c r="O1" s="56" t="s">
        <v>3523</v>
      </c>
      <c r="T1" s="56" t="s">
        <v>3524</v>
      </c>
      <c r="U1" s="56" t="s">
        <v>3525</v>
      </c>
      <c r="AE1" s="56" t="s">
        <v>3526</v>
      </c>
      <c r="AF1" s="56" t="s">
        <v>3527</v>
      </c>
      <c r="AG1" s="56"/>
      <c r="AH1" s="56"/>
      <c r="AI1" s="56"/>
      <c r="AJ1" s="56" t="s">
        <v>3526</v>
      </c>
      <c r="AK1" s="56" t="s">
        <v>3527</v>
      </c>
      <c r="AL1" s="56"/>
      <c r="AM1" s="56"/>
      <c r="AN1" s="56"/>
      <c r="AO1" s="56" t="s">
        <v>3526</v>
      </c>
      <c r="AP1" s="56" t="s">
        <v>3527</v>
      </c>
      <c r="AQ1" s="56"/>
      <c r="AR1" s="56"/>
      <c r="AS1" s="56"/>
      <c r="AT1" s="56" t="s">
        <v>3526</v>
      </c>
      <c r="AU1" s="56" t="s">
        <v>3527</v>
      </c>
      <c r="AV1" s="56"/>
      <c r="AY1" s="56" t="s">
        <v>3528</v>
      </c>
      <c r="AZ1" s="56" t="s">
        <v>3529</v>
      </c>
      <c r="CP1" s="56" t="s">
        <v>3526</v>
      </c>
      <c r="CQ1" s="56" t="s">
        <v>3527</v>
      </c>
    </row>
    <row r="2" spans="2:95">
      <c r="B2" s="56">
        <v>1</v>
      </c>
      <c r="C2" s="56">
        <v>2</v>
      </c>
      <c r="D2" s="56">
        <v>3</v>
      </c>
      <c r="E2" s="56">
        <v>4</v>
      </c>
      <c r="F2" s="56">
        <v>5</v>
      </c>
      <c r="G2" s="56">
        <v>6</v>
      </c>
      <c r="I2" s="56">
        <v>1</v>
      </c>
      <c r="J2" s="56">
        <v>2</v>
      </c>
      <c r="K2" s="56">
        <v>3</v>
      </c>
      <c r="L2" s="56">
        <v>4</v>
      </c>
      <c r="M2" s="56">
        <v>5</v>
      </c>
      <c r="N2" s="56">
        <v>6</v>
      </c>
      <c r="O2" s="56">
        <v>7</v>
      </c>
      <c r="R2" s="56">
        <v>1</v>
      </c>
      <c r="S2" s="56">
        <v>2</v>
      </c>
      <c r="T2" s="56">
        <v>3</v>
      </c>
      <c r="U2" s="56">
        <v>4</v>
      </c>
      <c r="V2" s="56"/>
      <c r="W2" s="56">
        <v>1</v>
      </c>
      <c r="X2" s="56">
        <v>2</v>
      </c>
      <c r="Y2" s="56">
        <v>3</v>
      </c>
      <c r="Z2" s="56">
        <v>4</v>
      </c>
      <c r="AA2" s="56">
        <v>5</v>
      </c>
      <c r="AC2" s="56">
        <v>1</v>
      </c>
      <c r="AD2" s="56">
        <v>2</v>
      </c>
      <c r="AE2" s="56">
        <v>3</v>
      </c>
      <c r="AF2" s="56">
        <v>4</v>
      </c>
      <c r="AH2" s="56">
        <v>1</v>
      </c>
      <c r="AI2" s="56">
        <v>2</v>
      </c>
      <c r="AJ2" s="56">
        <v>3</v>
      </c>
      <c r="AK2" s="56">
        <v>4</v>
      </c>
      <c r="AM2" s="56">
        <v>1</v>
      </c>
      <c r="AN2" s="56">
        <v>2</v>
      </c>
      <c r="AO2" s="56">
        <v>3</v>
      </c>
      <c r="AP2" s="56">
        <v>4</v>
      </c>
      <c r="AR2" s="56">
        <v>1</v>
      </c>
      <c r="AS2" s="56">
        <v>2</v>
      </c>
      <c r="AT2" s="56">
        <v>3</v>
      </c>
      <c r="AU2" s="56">
        <v>4</v>
      </c>
      <c r="AW2" s="56">
        <v>1</v>
      </c>
      <c r="AX2" s="56">
        <v>2</v>
      </c>
      <c r="AY2" s="56">
        <v>3</v>
      </c>
      <c r="AZ2" s="56">
        <v>4</v>
      </c>
      <c r="CH2" s="56">
        <v>1</v>
      </c>
      <c r="CI2" s="56">
        <v>2</v>
      </c>
      <c r="CJ2" s="56">
        <v>3</v>
      </c>
      <c r="CK2" s="56">
        <v>4</v>
      </c>
      <c r="CL2" s="56">
        <v>5</v>
      </c>
      <c r="CN2" s="56">
        <v>1</v>
      </c>
      <c r="CO2" s="56">
        <v>2</v>
      </c>
      <c r="CP2" s="56">
        <v>3</v>
      </c>
      <c r="CQ2" s="56">
        <v>4</v>
      </c>
    </row>
    <row r="3" spans="2:95">
      <c r="B3" s="57">
        <f>'1枚目'!B4</f>
        <v>0</v>
      </c>
      <c r="C3" s="58" t="str">
        <f>IF($B3=0,"",VLOOKUP($B3,$B$11:$G$24,C$2,FALSE)&amp;"")</f>
        <v/>
      </c>
      <c r="D3" s="57" t="str">
        <f>IF($B3=0,"",VLOOKUP($B3,$B$11:$G$24,D$2,FALSE)&amp;"")</f>
        <v/>
      </c>
      <c r="E3" s="58">
        <f>IF($B3=0,0,VLOOKUP($B3,$B$11:$G$24,E$2,FALSE))</f>
        <v>0</v>
      </c>
      <c r="F3" s="58">
        <f>IF($B3=0,0,VLOOKUP($B3,$B$11:$G$24,F$2,FALSE))</f>
        <v>0</v>
      </c>
      <c r="G3" s="58">
        <f>IF($B3=0,0,VLOOKUP($B3,$B$11:$G$24,G$2,FALSE))</f>
        <v>0</v>
      </c>
      <c r="I3" s="57">
        <f>'1枚目'!E4</f>
        <v>0</v>
      </c>
      <c r="K3" s="58" t="str">
        <f>IF($I3=0,"",VLOOKUP($I3,$I$11:$O$57,K$2,FALSE)&amp;"")</f>
        <v/>
      </c>
      <c r="L3" s="57" t="str">
        <f>IF($I3=0,"",VLOOKUP($I3,$I$11:$O$57,L$2,FALSE)&amp;"")</f>
        <v/>
      </c>
      <c r="M3" s="58">
        <f>IF($I3=0,0,VLOOKUP($I3,$I$11:$O$57,M$2,FALSE))</f>
        <v>0</v>
      </c>
      <c r="N3" s="58">
        <f>IF($I3=0,0,VLOOKUP($I3,$I$11:$O$57,N$2,FALSE))</f>
        <v>0</v>
      </c>
      <c r="O3" s="58">
        <f>IF($I3=0,0,VLOOKUP($I3,$I$11:$O$57,O$2,FALSE))</f>
        <v>0</v>
      </c>
      <c r="Q3" s="59"/>
      <c r="R3" s="57">
        <f>'1枚目'!H4</f>
        <v>0</v>
      </c>
      <c r="T3" s="58" t="str">
        <f>IF($R3=0,"",VLOOKUP($R3,$R$11:$U$198,T$2,FALSE)&amp;"")</f>
        <v/>
      </c>
      <c r="U3" s="57" t="str">
        <f>IF($R3=0,"",VLOOKUP($R3,$R$11:$U$198,U$2,FALSE)&amp;"")</f>
        <v/>
      </c>
      <c r="W3" s="57">
        <f>'1枚目'!M4</f>
        <v>0</v>
      </c>
      <c r="X3" s="58" t="str">
        <f>IF($W3=0,"",VLOOKUP($W3,$W$11:$AA$57,X$2,FALSE)&amp;"")</f>
        <v/>
      </c>
      <c r="Y3" s="58">
        <f>IF($W3=0,0,VLOOKUP($W3,$W$11:$AA$57,Y$2,FALSE))</f>
        <v>0</v>
      </c>
      <c r="Z3" s="58">
        <f>IF($W3=0,0,VLOOKUP($W3,$W$11:$AA$57,Z$2,FALSE))</f>
        <v>0</v>
      </c>
      <c r="AA3" s="58">
        <f>IF($W3=0,0,VLOOKUP($W3,$W$11:$AA$57,AA$2,FALSE))</f>
        <v>0</v>
      </c>
      <c r="AC3" s="57">
        <f>'1枚目'!P4</f>
        <v>0</v>
      </c>
      <c r="AE3" s="58" t="str">
        <f>IF($AC3=0,"",VLOOKUP($AC3,$AC$11:$AF$199,AE$2,FALSE)&amp;"")</f>
        <v/>
      </c>
      <c r="AF3" s="58" t="str">
        <f>IF($AC3=0,"",VLOOKUP($AC3,$AC$11:$AF$199,AF$2,FALSE)&amp;"")</f>
        <v/>
      </c>
      <c r="CH3" s="57">
        <f>'1枚目'!BZ4</f>
        <v>0</v>
      </c>
      <c r="CI3" s="58" t="str">
        <f>IF($CH3=0,"",VLOOKUP($CH3,$CH$11:$CL$57,CI$2,FALSE)&amp;"")</f>
        <v/>
      </c>
      <c r="CJ3" s="58">
        <f>IF($CH3=0,0,VLOOKUP($CH3,$CH$11:$CL$57,CJ$2,FALSE))</f>
        <v>0</v>
      </c>
      <c r="CK3" s="58">
        <f>IF($CH3=0,0,VLOOKUP($CH3,$CH$11:$CL$57,CK$2,FALSE))</f>
        <v>0</v>
      </c>
      <c r="CL3" s="58">
        <f>IF($CH3=0,0,VLOOKUP($CH3,$CH$11:$CL$57,CL$2,FALSE))</f>
        <v>0</v>
      </c>
      <c r="CN3" s="57">
        <f>'1枚目'!CC4</f>
        <v>0</v>
      </c>
      <c r="CP3" s="58" t="str">
        <f>IF($CN3=0,"",VLOOKUP($CN3,$CN$11:$CQ$199,CP$2,FALSE)&amp;"")</f>
        <v/>
      </c>
      <c r="CQ3" s="58" t="str">
        <f>IF($CN3=0,"",VLOOKUP($CN3,$CN$11:$CQ199,CQ$2,FALSE)&amp;"")</f>
        <v/>
      </c>
    </row>
    <row r="4" spans="2:95">
      <c r="W4" s="57">
        <f>'1枚目'!FB4</f>
        <v>0</v>
      </c>
      <c r="X4" s="58" t="str">
        <f>IF($W4=0,"",VLOOKUP($W4,$W$11:$AA$57,X$2,FALSE)&amp;"")</f>
        <v/>
      </c>
      <c r="Y4" s="58">
        <f t="shared" ref="Y4:AA6" si="0">IF($W4=0,0,VLOOKUP($W4,$W$11:$AA$57,Y$2,FALSE))</f>
        <v>0</v>
      </c>
      <c r="Z4" s="58">
        <f t="shared" si="0"/>
        <v>0</v>
      </c>
      <c r="AA4" s="58">
        <f t="shared" si="0"/>
        <v>0</v>
      </c>
      <c r="AH4" s="57">
        <f>'1枚目'!FE4</f>
        <v>0</v>
      </c>
      <c r="AJ4" s="58" t="str">
        <f>IF($AH4=0,"",VLOOKUP($AH4,$AH$11:$AK$199,AJ$2,FALSE)&amp;"")</f>
        <v/>
      </c>
      <c r="AK4" s="58" t="str">
        <f>IF($AH4=0,"",VLOOKUP($AH4,$AH$11:$AK$199,AK$2,FALSE)&amp;"")</f>
        <v/>
      </c>
      <c r="CH4" s="57">
        <f>'1枚目'!HM4</f>
        <v>0</v>
      </c>
      <c r="CI4" s="58" t="str">
        <f>IF($W4=0,"",VLOOKUP($W4,$W$11:$AA$57,CI$2,FALSE)&amp;"")</f>
        <v/>
      </c>
      <c r="CJ4" s="58">
        <f t="shared" ref="CJ4:CL6" si="1">IF($W4=0,0,VLOOKUP($W4,$W$11:$AA$57,CJ$2,FALSE))</f>
        <v>0</v>
      </c>
      <c r="CK4" s="58">
        <f t="shared" si="1"/>
        <v>0</v>
      </c>
      <c r="CL4" s="58">
        <f t="shared" si="1"/>
        <v>0</v>
      </c>
    </row>
    <row r="5" spans="2:95">
      <c r="U5" s="57" t="str">
        <f>D3&amp;L3&amp;U3</f>
        <v/>
      </c>
      <c r="W5" s="57">
        <f>'1枚目'!JD4</f>
        <v>0</v>
      </c>
      <c r="X5" s="58" t="str">
        <f>IF($W5=0,"",VLOOKUP($W5,$W$11:$AA$57,X$2,FALSE)&amp;"")</f>
        <v/>
      </c>
      <c r="Y5" s="58">
        <f t="shared" si="0"/>
        <v>0</v>
      </c>
      <c r="Z5" s="58">
        <f t="shared" si="0"/>
        <v>0</v>
      </c>
      <c r="AA5" s="58">
        <f t="shared" si="0"/>
        <v>0</v>
      </c>
      <c r="AM5" s="57">
        <f>'1枚目'!JG4</f>
        <v>0</v>
      </c>
      <c r="AO5" s="58" t="str">
        <f>IF($AM5=0,"",VLOOKUP($AM5,$AM$11:$AP$199,AO$2,FALSE)&amp;"")</f>
        <v/>
      </c>
      <c r="AP5" s="58" t="str">
        <f>IF($AM5=0,"",VLOOKUP($AM5,$AM$11:$AP$199,AP$2,FALSE)&amp;"")</f>
        <v/>
      </c>
      <c r="AW5" s="57">
        <f>'1枚目'!U4</f>
        <v>0</v>
      </c>
      <c r="AY5" s="58" t="str">
        <f>IF($AW5=0,"",VLOOKUP($AW5,$AW$11:$AZ$52,AY$2,FALSE)&amp;"")</f>
        <v/>
      </c>
      <c r="AZ5" s="58" t="str">
        <f>IF($AW5=0,"",VLOOKUP($AW5,$AW$11:$AZ$52,AZ$2,FALSE)&amp;"")</f>
        <v/>
      </c>
      <c r="BT5" s="78" t="s">
        <v>8684</v>
      </c>
      <c r="BU5" s="66" t="str">
        <f>IF(B3&lt;7,"公","民")</f>
        <v>公</v>
      </c>
      <c r="CH5" s="57">
        <f>'1枚目'!LO4</f>
        <v>0</v>
      </c>
      <c r="CI5" s="58" t="str">
        <f>IF($W5=0,"",VLOOKUP($W5,$W$11:$AA$57,CI$2,FALSE)&amp;"")</f>
        <v/>
      </c>
      <c r="CJ5" s="58">
        <f t="shared" si="1"/>
        <v>0</v>
      </c>
      <c r="CK5" s="58">
        <f t="shared" si="1"/>
        <v>0</v>
      </c>
      <c r="CL5" s="58">
        <f t="shared" si="1"/>
        <v>0</v>
      </c>
    </row>
    <row r="6" spans="2:95">
      <c r="B6" s="59"/>
      <c r="I6" s="59"/>
      <c r="Q6" s="59"/>
      <c r="W6" s="57">
        <f>'1枚目'!NF4</f>
        <v>0</v>
      </c>
      <c r="X6" s="58" t="str">
        <f>IF($W6=0,"",VLOOKUP($W6,$W$11:$AA$57,X$2,FALSE)&amp;"")</f>
        <v/>
      </c>
      <c r="Y6" s="58">
        <f t="shared" si="0"/>
        <v>0</v>
      </c>
      <c r="Z6" s="58">
        <f t="shared" si="0"/>
        <v>0</v>
      </c>
      <c r="AA6" s="58">
        <f t="shared" si="0"/>
        <v>0</v>
      </c>
      <c r="AC6" s="59"/>
      <c r="AR6" s="57">
        <f>'1枚目'!NI4</f>
        <v>0</v>
      </c>
      <c r="AT6" s="58" t="str">
        <f>IF($AR6=0,"",VLOOKUP($AR6,$AR$11:$AU$199,AT$2,FALSE)&amp;"")</f>
        <v/>
      </c>
      <c r="AU6" s="58" t="str">
        <f>IF($AR6=0,"",VLOOKUP($AR6,$AR$11:$AU$199,AU$2,FALSE)&amp;"")</f>
        <v/>
      </c>
      <c r="CH6" s="57">
        <f>'1枚目'!PQ4</f>
        <v>0</v>
      </c>
      <c r="CI6" s="58" t="str">
        <f>IF($W6=0,"",VLOOKUP($W6,$W$11:$AA$57,CI$2,FALSE)&amp;"")</f>
        <v/>
      </c>
      <c r="CJ6" s="58">
        <f t="shared" si="1"/>
        <v>0</v>
      </c>
      <c r="CK6" s="58">
        <f t="shared" si="1"/>
        <v>0</v>
      </c>
      <c r="CL6" s="58">
        <f t="shared" si="1"/>
        <v>0</v>
      </c>
      <c r="CN6" s="59"/>
    </row>
    <row r="7" spans="2:95">
      <c r="B7" s="59"/>
      <c r="I7" s="59"/>
      <c r="Q7" s="59"/>
      <c r="W7" s="59"/>
      <c r="AC7" s="59"/>
      <c r="CH7" s="59"/>
      <c r="CN7" s="59"/>
    </row>
    <row r="8" spans="2:95">
      <c r="B8" s="55" t="s">
        <v>3516</v>
      </c>
      <c r="W8" s="55" t="s">
        <v>3511</v>
      </c>
      <c r="AW8" s="55" t="s">
        <v>3530</v>
      </c>
      <c r="BE8" s="55" t="s">
        <v>3531</v>
      </c>
      <c r="CH8" s="55" t="s">
        <v>3511</v>
      </c>
    </row>
    <row r="9" spans="2:95">
      <c r="B9" s="59" t="s">
        <v>3532</v>
      </c>
      <c r="I9" s="59" t="s">
        <v>3533</v>
      </c>
      <c r="Q9" s="59" t="s">
        <v>3534</v>
      </c>
      <c r="W9" s="59" t="s">
        <v>3532</v>
      </c>
      <c r="AC9" s="59" t="s">
        <v>3535</v>
      </c>
      <c r="AF9" s="60" t="s">
        <v>3536</v>
      </c>
      <c r="AH9" s="59" t="s">
        <v>3535</v>
      </c>
      <c r="AK9" s="60" t="s">
        <v>3537</v>
      </c>
      <c r="AM9" s="59" t="s">
        <v>3535</v>
      </c>
      <c r="AP9" s="60" t="s">
        <v>3538</v>
      </c>
      <c r="AR9" s="59" t="s">
        <v>3535</v>
      </c>
      <c r="AU9" s="60" t="s">
        <v>3539</v>
      </c>
      <c r="CH9" s="59" t="s">
        <v>3532</v>
      </c>
      <c r="CN9" s="59" t="s">
        <v>3535</v>
      </c>
      <c r="CQ9" s="60" t="s">
        <v>3536</v>
      </c>
    </row>
    <row r="10" spans="2:95">
      <c r="B10" s="61" t="s">
        <v>3540</v>
      </c>
      <c r="C10" s="61" t="s">
        <v>3541</v>
      </c>
      <c r="D10" s="62" t="s">
        <v>3542</v>
      </c>
      <c r="E10" s="61" t="s">
        <v>3543</v>
      </c>
      <c r="F10" s="62" t="s">
        <v>3544</v>
      </c>
      <c r="G10" s="61" t="s">
        <v>3545</v>
      </c>
      <c r="I10" s="61" t="s">
        <v>3540</v>
      </c>
      <c r="J10" s="61" t="s">
        <v>3546</v>
      </c>
      <c r="K10" s="62" t="s">
        <v>3547</v>
      </c>
      <c r="L10" s="62" t="s">
        <v>3542</v>
      </c>
      <c r="M10" s="61" t="s">
        <v>3543</v>
      </c>
      <c r="N10" s="62" t="s">
        <v>3544</v>
      </c>
      <c r="O10" s="61" t="s">
        <v>3545</v>
      </c>
      <c r="Q10" s="61"/>
      <c r="R10" s="61" t="s">
        <v>3540</v>
      </c>
      <c r="S10" s="61" t="s">
        <v>3546</v>
      </c>
      <c r="T10" s="62" t="s">
        <v>3548</v>
      </c>
      <c r="U10" s="62" t="s">
        <v>3549</v>
      </c>
      <c r="W10" s="63" t="s">
        <v>3540</v>
      </c>
      <c r="X10" s="61" t="s">
        <v>3550</v>
      </c>
      <c r="Y10" s="61" t="s">
        <v>3543</v>
      </c>
      <c r="Z10" s="2406" t="s">
        <v>3551</v>
      </c>
      <c r="AA10" s="2407"/>
      <c r="AC10" s="61" t="s">
        <v>3540</v>
      </c>
      <c r="AD10" s="61" t="s">
        <v>3546</v>
      </c>
      <c r="AE10" s="61" t="s">
        <v>3552</v>
      </c>
      <c r="AF10" s="62" t="s">
        <v>3553</v>
      </c>
      <c r="AH10" s="61" t="s">
        <v>3540</v>
      </c>
      <c r="AI10" s="61" t="s">
        <v>3546</v>
      </c>
      <c r="AJ10" s="61" t="s">
        <v>3552</v>
      </c>
      <c r="AK10" s="62" t="s">
        <v>3553</v>
      </c>
      <c r="AM10" s="61" t="s">
        <v>3540</v>
      </c>
      <c r="AN10" s="61" t="s">
        <v>3546</v>
      </c>
      <c r="AO10" s="61" t="s">
        <v>3552</v>
      </c>
      <c r="AP10" s="62" t="s">
        <v>3553</v>
      </c>
      <c r="AR10" s="61" t="s">
        <v>3540</v>
      </c>
      <c r="AS10" s="61" t="s">
        <v>3546</v>
      </c>
      <c r="AT10" s="61" t="s">
        <v>3552</v>
      </c>
      <c r="AU10" s="62" t="s">
        <v>3553</v>
      </c>
      <c r="AW10" s="61" t="s">
        <v>3540</v>
      </c>
      <c r="AX10" s="61" t="s">
        <v>3546</v>
      </c>
      <c r="AY10" s="61" t="s">
        <v>3554</v>
      </c>
      <c r="AZ10" s="61" t="s">
        <v>3555</v>
      </c>
      <c r="BA10" s="61" t="s">
        <v>3556</v>
      </c>
      <c r="BB10" s="61" t="s">
        <v>3557</v>
      </c>
      <c r="BC10" s="61" t="s">
        <v>3558</v>
      </c>
      <c r="BE10" s="61" t="s">
        <v>3540</v>
      </c>
      <c r="BF10" s="61" t="s">
        <v>3559</v>
      </c>
      <c r="BG10" s="61" t="s">
        <v>3560</v>
      </c>
      <c r="BH10" s="61" t="s">
        <v>3561</v>
      </c>
      <c r="BK10" s="74" t="s">
        <v>8637</v>
      </c>
      <c r="BM10" s="71" t="s">
        <v>8638</v>
      </c>
      <c r="BN10" s="493"/>
      <c r="BO10" s="74" t="s">
        <v>8690</v>
      </c>
      <c r="BQ10" s="46" t="s">
        <v>3015</v>
      </c>
      <c r="BR10" s="46" t="s">
        <v>3016</v>
      </c>
      <c r="BS10" s="46" t="s">
        <v>8641</v>
      </c>
      <c r="BT10" s="46" t="s">
        <v>8686</v>
      </c>
      <c r="BU10" s="46" t="s">
        <v>8685</v>
      </c>
      <c r="BV10" s="48"/>
      <c r="BW10" s="46" t="s">
        <v>3017</v>
      </c>
      <c r="BX10" s="46" t="s">
        <v>3016</v>
      </c>
      <c r="BY10" s="77" t="s">
        <v>8641</v>
      </c>
      <c r="BZ10" s="46" t="s">
        <v>3018</v>
      </c>
      <c r="CA10" s="46" t="s">
        <v>3016</v>
      </c>
      <c r="CB10" s="77" t="s">
        <v>8641</v>
      </c>
      <c r="CC10" s="54" t="s">
        <v>3487</v>
      </c>
      <c r="CD10" s="53" t="s">
        <v>3016</v>
      </c>
      <c r="CE10" s="77" t="s">
        <v>8641</v>
      </c>
      <c r="CH10" s="63" t="s">
        <v>3540</v>
      </c>
      <c r="CI10" s="61" t="s">
        <v>3550</v>
      </c>
      <c r="CJ10" s="61" t="s">
        <v>3543</v>
      </c>
      <c r="CK10" s="2406" t="s">
        <v>3551</v>
      </c>
      <c r="CL10" s="2407"/>
      <c r="CN10" s="61" t="s">
        <v>3540</v>
      </c>
      <c r="CO10" s="61" t="s">
        <v>3546</v>
      </c>
      <c r="CP10" s="61" t="s">
        <v>3552</v>
      </c>
      <c r="CQ10" s="62" t="s">
        <v>3553</v>
      </c>
    </row>
    <row r="11" spans="2:95">
      <c r="B11" s="64">
        <v>1</v>
      </c>
      <c r="C11" s="65" t="s">
        <v>3562</v>
      </c>
      <c r="D11" s="66"/>
      <c r="E11" s="66">
        <f>G11-F11+1</f>
        <v>19</v>
      </c>
      <c r="F11" s="67">
        <v>201</v>
      </c>
      <c r="G11" s="67">
        <v>219</v>
      </c>
      <c r="I11" s="64">
        <v>1</v>
      </c>
      <c r="J11" s="55">
        <f>F3</f>
        <v>0</v>
      </c>
      <c r="K11" s="55" t="str">
        <f ca="1">IF(B3=0,"【大分類を選んでください】",IF(E3=0,"-----&lt;選択不要&gt;-----",IF($J11&gt;0,INDIRECT(K$1&amp;$J11)&amp;"","")))</f>
        <v>【大分類を選んでください】</v>
      </c>
      <c r="L11" s="55" t="str">
        <f t="shared" ref="L11:L57" ca="1" si="2">IF($J11&gt;0,INDIRECT(L$1&amp;$J11)&amp;"","")</f>
        <v/>
      </c>
      <c r="M11" s="55">
        <f t="shared" ref="M11:O30" ca="1" si="3">IF($J11&gt;0,INDIRECT(M$1&amp;$J11),0)</f>
        <v>0</v>
      </c>
      <c r="N11" s="55">
        <f t="shared" ca="1" si="3"/>
        <v>0</v>
      </c>
      <c r="O11" s="55">
        <f t="shared" ca="1" si="3"/>
        <v>0</v>
      </c>
      <c r="R11" s="64">
        <v>1</v>
      </c>
      <c r="S11" s="55">
        <f>N3</f>
        <v>0</v>
      </c>
      <c r="T11" s="55" t="str">
        <f ca="1">IF(B3=0,"【大分類を選んでください】",IF(E3=0,"-----&lt;選択不要&gt;-----",IF(I3=0,"【中分類を選んでください】",IF(M3=0,"-----&lt;選択不要&gt;-----",IF($S11&gt;0,INDIRECT(T$1&amp;$S11)&amp;"","")))))</f>
        <v>【大分類を選んでください】</v>
      </c>
      <c r="U11" s="55" t="str">
        <f t="shared" ref="U11:U74" ca="1" si="4">IF($S11&gt;0,INDIRECT(U$1&amp;$S11)&amp;"","")</f>
        <v/>
      </c>
      <c r="W11" s="64">
        <v>1</v>
      </c>
      <c r="X11" s="66" t="s">
        <v>3563</v>
      </c>
      <c r="Y11" s="66">
        <f>AA11-Z11+1</f>
        <v>189</v>
      </c>
      <c r="Z11" s="67">
        <v>201</v>
      </c>
      <c r="AA11" s="67">
        <v>389</v>
      </c>
      <c r="AC11" s="64">
        <v>1</v>
      </c>
      <c r="AD11" s="55">
        <f>$Z3</f>
        <v>0</v>
      </c>
      <c r="AE11" s="55" t="str">
        <f ca="1">IF($W3=0,"【都道府県を選んでください】",IF($AD11&gt;0,INDIRECT(AE$1&amp;$AD11)&amp;"",""))</f>
        <v>【都道府県を選んでください】</v>
      </c>
      <c r="AF11" s="55" t="str">
        <f ca="1">IF($W3=0,"",IF($AD11&gt;0,INDIRECT(AF$1&amp;$AD11)&amp;"",""))</f>
        <v/>
      </c>
      <c r="AH11" s="64">
        <v>1</v>
      </c>
      <c r="AI11" s="55">
        <f>$Z4</f>
        <v>0</v>
      </c>
      <c r="AJ11" s="55" t="str">
        <f ca="1">IF($W4=0,"【都道府県を選んでください】",IF($AI11&gt;0,INDIRECT(AJ$1&amp;$AD11)&amp;"",""))</f>
        <v>【都道府県を選んでください】</v>
      </c>
      <c r="AK11" s="55" t="str">
        <f ca="1">IF($W4=0,"",IF($AI11&gt;0,INDIRECT(AK$1&amp;$AI11)&amp;"",""))</f>
        <v/>
      </c>
      <c r="AM11" s="64">
        <v>1</v>
      </c>
      <c r="AN11" s="55">
        <f>$Z5</f>
        <v>0</v>
      </c>
      <c r="AO11" s="55" t="str">
        <f ca="1">IF($W5=0,"【都道府県を選んでください】",IF($AN11&gt;0,INDIRECT(AO$1&amp;$AN11)&amp;"",""))</f>
        <v>【都道府県を選んでください】</v>
      </c>
      <c r="AP11" s="55" t="str">
        <f ca="1">IF($W5=0,"",IF($AN11&gt;0,INDIRECT(AP$1&amp;$AN11)&amp;"",""))</f>
        <v/>
      </c>
      <c r="AR11" s="64">
        <v>1</v>
      </c>
      <c r="AS11" s="55">
        <f>$Z6</f>
        <v>0</v>
      </c>
      <c r="AT11" s="55" t="str">
        <f ca="1">IF($W6=0,"【都道府県を選んでください】",IF($AS11&gt;0,INDIRECT(AT$1&amp;$AS11)&amp;"",""))</f>
        <v>【都道府県を選んでください】</v>
      </c>
      <c r="AU11" s="55" t="str">
        <f ca="1">IF($W6=0,"",IF($AS11&gt;0,INDIRECT(AU$1&amp;$AS11)&amp;"",""))</f>
        <v/>
      </c>
      <c r="AW11" s="64">
        <v>1</v>
      </c>
      <c r="AX11" s="55">
        <f>IF(B3=0,0,IF(B3&gt;6,ROW(AX108),ROW(AX61)))</f>
        <v>0</v>
      </c>
      <c r="AY11" s="55" t="str">
        <f ca="1">IF(B3=0,"【発注機関を選んでください】",IF($AX11&gt;0,INDIRECT(AY$1&amp;$AX11)&amp;"",""))</f>
        <v>【発注機関を選んでください】</v>
      </c>
      <c r="AZ11" s="55" t="str">
        <f t="shared" ref="AZ11:AZ52" ca="1" si="5">IF($AX11&gt;0,INDIRECT(AZ$1&amp;$AX11)&amp;"","")</f>
        <v/>
      </c>
      <c r="BE11" s="64">
        <v>1</v>
      </c>
      <c r="BF11" s="66" t="s">
        <v>3021</v>
      </c>
      <c r="BG11" s="68">
        <v>1</v>
      </c>
      <c r="BH11" s="68" t="s">
        <v>3564</v>
      </c>
      <c r="BK11" s="73" t="s">
        <v>8589</v>
      </c>
      <c r="BM11" s="75" t="s">
        <v>8640</v>
      </c>
      <c r="BO11" s="73" t="s">
        <v>8590</v>
      </c>
      <c r="BQ11" s="49" t="s">
        <v>3019</v>
      </c>
      <c r="BR11" s="47" t="s">
        <v>3020</v>
      </c>
      <c r="BS11" s="47" t="str">
        <f>BQ11&amp;":"&amp;BR11</f>
        <v>A-1:築堤（河川）</v>
      </c>
      <c r="BT11" s="47" t="s">
        <v>8642</v>
      </c>
      <c r="BU11" s="47" t="s">
        <v>8642</v>
      </c>
      <c r="BV11" s="48"/>
      <c r="BW11" s="49">
        <v>1</v>
      </c>
      <c r="BX11" s="47" t="s">
        <v>3021</v>
      </c>
      <c r="BY11" s="66" t="str">
        <f>BW11&amp;BX11</f>
        <v>1鉄骨鉄筋ｺﾝｸﾘｰﾄ造</v>
      </c>
      <c r="BZ11" s="49">
        <v>1</v>
      </c>
      <c r="CA11" s="47" t="s">
        <v>3022</v>
      </c>
      <c r="CB11" s="66" t="str">
        <f>BZ11&amp;CA11</f>
        <v>1居住専用</v>
      </c>
      <c r="CC11" s="51">
        <v>79000</v>
      </c>
      <c r="CD11" s="52" t="s">
        <v>3488</v>
      </c>
      <c r="CE11" s="66" t="str">
        <f>CC11&amp;CD11</f>
        <v>79000日本建設業連合会加盟会社</v>
      </c>
      <c r="CH11" s="64">
        <v>1</v>
      </c>
      <c r="CI11" s="66" t="s">
        <v>3563</v>
      </c>
      <c r="CJ11" s="66">
        <v>189</v>
      </c>
      <c r="CK11" s="67">
        <v>201</v>
      </c>
      <c r="CL11" s="67">
        <v>389</v>
      </c>
      <c r="CN11" s="64">
        <v>1</v>
      </c>
      <c r="CO11" s="55">
        <f>$CK3</f>
        <v>0</v>
      </c>
      <c r="CP11" s="55" t="str">
        <f ca="1">IF($CH3=0,"【都道府県を選んでください】",IF($CO11&gt;0,INDIRECT(CP$1&amp;$CO11)&amp;"",""))</f>
        <v>【都道府県を選んでください】</v>
      </c>
      <c r="CQ11" s="55" t="str">
        <f ca="1">IF($CH3=0,"",IF($CO11&gt;0,INDIRECT(CQ$1&amp;$CO11)&amp;"",""))</f>
        <v/>
      </c>
    </row>
    <row r="12" spans="2:95">
      <c r="B12" s="64">
        <v>2</v>
      </c>
      <c r="C12" s="66" t="s">
        <v>3565</v>
      </c>
      <c r="D12" s="66"/>
      <c r="E12" s="66">
        <f t="shared" ref="E12:E20" si="6">G12-F12+1</f>
        <v>8</v>
      </c>
      <c r="F12" s="67">
        <f>G11+1</f>
        <v>220</v>
      </c>
      <c r="G12" s="67">
        <v>227</v>
      </c>
      <c r="I12" s="64">
        <v>2</v>
      </c>
      <c r="J12" s="55">
        <f t="shared" ref="J12:J57" si="7">IF(I12&gt;$E$3,0,J11+1)</f>
        <v>0</v>
      </c>
      <c r="K12" s="55" t="str">
        <f t="shared" ref="K12:K57" ca="1" si="8">IF($J12&gt;0,INDIRECT(K$1&amp;$J12)&amp;"","")</f>
        <v/>
      </c>
      <c r="L12" s="55" t="str">
        <f t="shared" ca="1" si="2"/>
        <v/>
      </c>
      <c r="M12" s="55">
        <f t="shared" ca="1" si="3"/>
        <v>0</v>
      </c>
      <c r="N12" s="55">
        <f t="shared" ca="1" si="3"/>
        <v>0</v>
      </c>
      <c r="O12" s="55">
        <f t="shared" ca="1" si="3"/>
        <v>0</v>
      </c>
      <c r="R12" s="64">
        <v>2</v>
      </c>
      <c r="S12" s="55">
        <f t="shared" ref="S12:S75" si="9">IF(R12&gt;$M$3,0,S11+1)</f>
        <v>0</v>
      </c>
      <c r="T12" s="55" t="str">
        <f t="shared" ref="T12:U75" ca="1" si="10">IF($S12&gt;0,INDIRECT(T$1&amp;$S12)&amp;"","")</f>
        <v/>
      </c>
      <c r="U12" s="55" t="str">
        <f t="shared" ca="1" si="4"/>
        <v/>
      </c>
      <c r="W12" s="64">
        <v>2</v>
      </c>
      <c r="X12" s="66" t="s">
        <v>3566</v>
      </c>
      <c r="Y12" s="66">
        <f t="shared" ref="Y12:Y57" si="11">AA12-Z12+1</f>
        <v>40</v>
      </c>
      <c r="Z12" s="67">
        <v>390</v>
      </c>
      <c r="AA12" s="67">
        <f>Z13-1</f>
        <v>429</v>
      </c>
      <c r="AC12" s="64">
        <v>2</v>
      </c>
      <c r="AD12" s="55">
        <f>IF(AC12&gt;$Y$3,0,AD11+1)</f>
        <v>0</v>
      </c>
      <c r="AE12" s="55" t="str">
        <f t="shared" ref="AE12:AF31" ca="1" si="12">IF($AD12&gt;0,INDIRECT(AE$1&amp;$AD12)&amp;"","")</f>
        <v/>
      </c>
      <c r="AF12" s="55" t="str">
        <f t="shared" ca="1" si="12"/>
        <v/>
      </c>
      <c r="AH12" s="64">
        <v>2</v>
      </c>
      <c r="AI12" s="55">
        <f>IF(AH12&gt;$Y$4,0,AI11+1)</f>
        <v>0</v>
      </c>
      <c r="AJ12" s="55" t="str">
        <f t="shared" ref="AJ12:AK31" ca="1" si="13">IF($AI12&gt;0,INDIRECT(AJ$1&amp;$AI12)&amp;"","")</f>
        <v/>
      </c>
      <c r="AK12" s="55" t="str">
        <f t="shared" ca="1" si="13"/>
        <v/>
      </c>
      <c r="AM12" s="64">
        <v>2</v>
      </c>
      <c r="AN12" s="55">
        <f>IF(AM12&gt;$Y$5,0,AN11+1)</f>
        <v>0</v>
      </c>
      <c r="AO12" s="55" t="str">
        <f t="shared" ref="AO12:AP31" ca="1" si="14">IF($AN12&gt;0,INDIRECT(AO$1&amp;$AN12)&amp;"","")</f>
        <v/>
      </c>
      <c r="AP12" s="55" t="str">
        <f t="shared" ca="1" si="14"/>
        <v/>
      </c>
      <c r="AR12" s="64">
        <v>2</v>
      </c>
      <c r="AS12" s="55">
        <f>IF(AR12&gt;$Y$6,0,AS11+1)</f>
        <v>0</v>
      </c>
      <c r="AT12" s="55" t="str">
        <f t="shared" ref="AT12:AU31" ca="1" si="15">IF($AS12&gt;0,INDIRECT(AT$1&amp;$AS12)&amp;"","")</f>
        <v/>
      </c>
      <c r="AU12" s="55" t="str">
        <f t="shared" ca="1" si="15"/>
        <v/>
      </c>
      <c r="AW12" s="64">
        <v>2</v>
      </c>
      <c r="AX12" s="55">
        <f>IF(AX11&gt;0,AX11+1,0)</f>
        <v>0</v>
      </c>
      <c r="AY12" s="55" t="str">
        <f t="shared" ref="AY12:AY52" ca="1" si="16">IF($AX12&gt;0,INDIRECT(AY$1&amp;$AX12)&amp;"","")</f>
        <v/>
      </c>
      <c r="AZ12" s="55" t="str">
        <f t="shared" ca="1" si="5"/>
        <v/>
      </c>
      <c r="BE12" s="64">
        <v>2</v>
      </c>
      <c r="BF12" s="66" t="s">
        <v>3025</v>
      </c>
      <c r="BG12" s="68">
        <v>2</v>
      </c>
      <c r="BH12" s="68" t="s">
        <v>3564</v>
      </c>
      <c r="BK12" s="73" t="s">
        <v>8590</v>
      </c>
      <c r="BM12" s="76" t="s">
        <v>8639</v>
      </c>
      <c r="BO12" s="73" t="s">
        <v>8591</v>
      </c>
      <c r="BQ12" s="49" t="s">
        <v>3023</v>
      </c>
      <c r="BR12" s="47" t="s">
        <v>3024</v>
      </c>
      <c r="BS12" s="47" t="str">
        <f t="shared" ref="BS12:BS52" si="17">BQ12&amp;":"&amp;BR12</f>
        <v>A-2:護岸（河川）</v>
      </c>
      <c r="BT12" s="47" t="s">
        <v>8643</v>
      </c>
      <c r="BU12" s="47" t="s">
        <v>8643</v>
      </c>
      <c r="BV12" s="48"/>
      <c r="BW12" s="49">
        <v>2</v>
      </c>
      <c r="BX12" s="47" t="s">
        <v>3025</v>
      </c>
      <c r="BY12" s="66" t="str">
        <f t="shared" ref="BY12:BY16" si="18">BW12&amp;BX12</f>
        <v>2鉄筋ｺﾝｸﾘｰﾄ造</v>
      </c>
      <c r="BZ12" s="49">
        <v>2</v>
      </c>
      <c r="CA12" s="47" t="s">
        <v>3026</v>
      </c>
      <c r="CB12" s="66" t="str">
        <f t="shared" ref="CB12:CB19" si="19">BZ12&amp;CA12</f>
        <v>2居住産業併用</v>
      </c>
      <c r="CC12" s="51">
        <v>80000</v>
      </c>
      <c r="CD12" s="52" t="s">
        <v>3489</v>
      </c>
      <c r="CE12" s="66" t="str">
        <f t="shared" ref="CE12:CE20" si="20">CC12&amp;CD12</f>
        <v>80000建築業協会加盟会社</v>
      </c>
      <c r="CH12" s="64">
        <v>2</v>
      </c>
      <c r="CI12" s="66" t="s">
        <v>3566</v>
      </c>
      <c r="CJ12" s="66">
        <v>40</v>
      </c>
      <c r="CK12" s="67">
        <v>390</v>
      </c>
      <c r="CL12" s="67">
        <f>CK13-1</f>
        <v>429</v>
      </c>
      <c r="CN12" s="64">
        <v>2</v>
      </c>
      <c r="CO12" s="55">
        <f>IF(CN12&gt;$CJ$3,0,CO11+1)</f>
        <v>0</v>
      </c>
      <c r="CP12" s="55" t="str">
        <f ca="1">IF($CO12&gt;0,INDIRECT(CP$1&amp;$CO12)&amp;"","")</f>
        <v/>
      </c>
      <c r="CQ12" s="55" t="str">
        <f ca="1">IF($CO12&gt;0,INDIRECT(CQ$1&amp;$CO12)&amp;"","")</f>
        <v/>
      </c>
    </row>
    <row r="13" spans="2:95">
      <c r="B13" s="64">
        <v>3</v>
      </c>
      <c r="C13" s="65" t="s">
        <v>3567</v>
      </c>
      <c r="D13" s="66"/>
      <c r="E13" s="66">
        <f t="shared" si="6"/>
        <v>19</v>
      </c>
      <c r="F13" s="67">
        <f t="shared" ref="F13:F20" si="21">G12+1</f>
        <v>228</v>
      </c>
      <c r="G13" s="67">
        <v>246</v>
      </c>
      <c r="I13" s="64">
        <v>3</v>
      </c>
      <c r="J13" s="55">
        <f t="shared" si="7"/>
        <v>0</v>
      </c>
      <c r="K13" s="55" t="str">
        <f t="shared" ca="1" si="8"/>
        <v/>
      </c>
      <c r="L13" s="55" t="str">
        <f t="shared" ca="1" si="2"/>
        <v/>
      </c>
      <c r="M13" s="55">
        <f t="shared" ca="1" si="3"/>
        <v>0</v>
      </c>
      <c r="N13" s="55">
        <f t="shared" ca="1" si="3"/>
        <v>0</v>
      </c>
      <c r="O13" s="55">
        <f t="shared" ca="1" si="3"/>
        <v>0</v>
      </c>
      <c r="R13" s="64">
        <v>3</v>
      </c>
      <c r="S13" s="55">
        <f t="shared" si="9"/>
        <v>0</v>
      </c>
      <c r="T13" s="55" t="str">
        <f t="shared" ca="1" si="10"/>
        <v/>
      </c>
      <c r="U13" s="55" t="str">
        <f t="shared" ca="1" si="4"/>
        <v/>
      </c>
      <c r="W13" s="64">
        <v>3</v>
      </c>
      <c r="X13" s="66" t="s">
        <v>3568</v>
      </c>
      <c r="Y13" s="66">
        <f t="shared" si="11"/>
        <v>33</v>
      </c>
      <c r="Z13" s="67">
        <v>430</v>
      </c>
      <c r="AA13" s="67">
        <f t="shared" ref="AA13:AA56" si="22">Z14-1</f>
        <v>462</v>
      </c>
      <c r="AC13" s="64">
        <v>3</v>
      </c>
      <c r="AD13" s="55">
        <f t="shared" ref="AD13:AD76" si="23">IF(AC13&gt;$Y$3,0,AD12+1)</f>
        <v>0</v>
      </c>
      <c r="AE13" s="55" t="str">
        <f t="shared" ca="1" si="12"/>
        <v/>
      </c>
      <c r="AF13" s="55" t="str">
        <f t="shared" ca="1" si="12"/>
        <v/>
      </c>
      <c r="AH13" s="64">
        <v>3</v>
      </c>
      <c r="AI13" s="55">
        <f t="shared" ref="AI13:AI76" si="24">IF(AH13&gt;$Y$4,0,AI12+1)</f>
        <v>0</v>
      </c>
      <c r="AJ13" s="55" t="str">
        <f t="shared" ca="1" si="13"/>
        <v/>
      </c>
      <c r="AK13" s="55" t="str">
        <f t="shared" ca="1" si="13"/>
        <v/>
      </c>
      <c r="AM13" s="64">
        <v>3</v>
      </c>
      <c r="AN13" s="55">
        <f t="shared" ref="AN13:AN76" si="25">IF(AM13&gt;$Y$5,0,AN12+1)</f>
        <v>0</v>
      </c>
      <c r="AO13" s="55" t="str">
        <f t="shared" ca="1" si="14"/>
        <v/>
      </c>
      <c r="AP13" s="55" t="str">
        <f t="shared" ca="1" si="14"/>
        <v/>
      </c>
      <c r="AR13" s="64">
        <v>3</v>
      </c>
      <c r="AS13" s="55">
        <f t="shared" ref="AS13:AS76" si="26">IF(AR13&gt;$Y$6,0,AS12+1)</f>
        <v>0</v>
      </c>
      <c r="AT13" s="55" t="str">
        <f t="shared" ca="1" si="15"/>
        <v/>
      </c>
      <c r="AU13" s="55" t="str">
        <f t="shared" ca="1" si="15"/>
        <v/>
      </c>
      <c r="AW13" s="64">
        <v>3</v>
      </c>
      <c r="AX13" s="55">
        <f t="shared" ref="AX13:AX52" si="27">IF(AX12&gt;0,AX12+1,0)</f>
        <v>0</v>
      </c>
      <c r="AY13" s="55" t="str">
        <f t="shared" ca="1" si="16"/>
        <v/>
      </c>
      <c r="AZ13" s="55" t="str">
        <f t="shared" ca="1" si="5"/>
        <v/>
      </c>
      <c r="BE13" s="64">
        <v>3</v>
      </c>
      <c r="BF13" s="66" t="s">
        <v>3029</v>
      </c>
      <c r="BG13" s="68">
        <v>3</v>
      </c>
      <c r="BH13" s="68" t="s">
        <v>3564</v>
      </c>
      <c r="BK13" s="73" t="s">
        <v>8591</v>
      </c>
      <c r="BO13" s="73" t="s">
        <v>8592</v>
      </c>
      <c r="BQ13" s="49" t="s">
        <v>3027</v>
      </c>
      <c r="BR13" s="47" t="s">
        <v>3028</v>
      </c>
      <c r="BS13" s="47" t="str">
        <f t="shared" si="17"/>
        <v>A-3:浚渫（河川）</v>
      </c>
      <c r="BT13" s="47" t="s">
        <v>8644</v>
      </c>
      <c r="BU13" s="47" t="s">
        <v>8644</v>
      </c>
      <c r="BV13" s="48"/>
      <c r="BW13" s="49">
        <v>3</v>
      </c>
      <c r="BX13" s="47" t="s">
        <v>3029</v>
      </c>
      <c r="BY13" s="66" t="str">
        <f t="shared" si="18"/>
        <v>3鉄骨造</v>
      </c>
      <c r="BZ13" s="49">
        <v>3</v>
      </c>
      <c r="CA13" s="47" t="s">
        <v>3030</v>
      </c>
      <c r="CB13" s="66" t="str">
        <f t="shared" si="19"/>
        <v>3事務所</v>
      </c>
      <c r="CC13" s="51">
        <v>80500</v>
      </c>
      <c r="CD13" s="52" t="s">
        <v>3490</v>
      </c>
      <c r="CE13" s="66" t="str">
        <f t="shared" si="20"/>
        <v>80500日本土木工業協会加盟会社</v>
      </c>
      <c r="CH13" s="64">
        <v>3</v>
      </c>
      <c r="CI13" s="66" t="s">
        <v>3568</v>
      </c>
      <c r="CJ13" s="66">
        <v>33</v>
      </c>
      <c r="CK13" s="67">
        <v>430</v>
      </c>
      <c r="CL13" s="67">
        <f t="shared" ref="CL13:CL56" si="28">CK14-1</f>
        <v>462</v>
      </c>
      <c r="CN13" s="64">
        <v>3</v>
      </c>
      <c r="CO13" s="55">
        <f t="shared" ref="CO13:CO76" si="29">IF(CN13&gt;$CJ$3,0,CO12+1)</f>
        <v>0</v>
      </c>
      <c r="CP13" s="55" t="str">
        <f t="shared" ref="CP13:CQ76" ca="1" si="30">IF($CO13&gt;0,INDIRECT(CP$1&amp;$CO13)&amp;"","")</f>
        <v/>
      </c>
      <c r="CQ13" s="55" t="str">
        <f t="shared" ca="1" si="30"/>
        <v/>
      </c>
    </row>
    <row r="14" spans="2:95">
      <c r="B14" s="64">
        <v>4</v>
      </c>
      <c r="C14" s="66" t="s">
        <v>3550</v>
      </c>
      <c r="D14" s="66"/>
      <c r="E14" s="66">
        <f t="shared" si="6"/>
        <v>47</v>
      </c>
      <c r="F14" s="67">
        <f t="shared" si="21"/>
        <v>247</v>
      </c>
      <c r="G14" s="67">
        <v>293</v>
      </c>
      <c r="I14" s="64">
        <v>4</v>
      </c>
      <c r="J14" s="55">
        <f t="shared" si="7"/>
        <v>0</v>
      </c>
      <c r="K14" s="55" t="str">
        <f t="shared" ca="1" si="8"/>
        <v/>
      </c>
      <c r="L14" s="55" t="str">
        <f t="shared" ca="1" si="2"/>
        <v/>
      </c>
      <c r="M14" s="55">
        <f t="shared" ca="1" si="3"/>
        <v>0</v>
      </c>
      <c r="N14" s="55">
        <f t="shared" ca="1" si="3"/>
        <v>0</v>
      </c>
      <c r="O14" s="55">
        <f t="shared" ca="1" si="3"/>
        <v>0</v>
      </c>
      <c r="R14" s="64">
        <v>4</v>
      </c>
      <c r="S14" s="55">
        <f t="shared" si="9"/>
        <v>0</v>
      </c>
      <c r="T14" s="55" t="str">
        <f t="shared" ca="1" si="10"/>
        <v/>
      </c>
      <c r="U14" s="55" t="str">
        <f t="shared" ca="1" si="4"/>
        <v/>
      </c>
      <c r="W14" s="64">
        <v>4</v>
      </c>
      <c r="X14" s="66" t="s">
        <v>3569</v>
      </c>
      <c r="Y14" s="66">
        <f t="shared" si="11"/>
        <v>40</v>
      </c>
      <c r="Z14" s="67">
        <v>463</v>
      </c>
      <c r="AA14" s="67">
        <f t="shared" si="22"/>
        <v>502</v>
      </c>
      <c r="AC14" s="64">
        <v>4</v>
      </c>
      <c r="AD14" s="55">
        <f t="shared" si="23"/>
        <v>0</v>
      </c>
      <c r="AE14" s="55" t="str">
        <f t="shared" ca="1" si="12"/>
        <v/>
      </c>
      <c r="AF14" s="55" t="str">
        <f t="shared" ca="1" si="12"/>
        <v/>
      </c>
      <c r="AH14" s="64">
        <v>4</v>
      </c>
      <c r="AI14" s="55">
        <f t="shared" si="24"/>
        <v>0</v>
      </c>
      <c r="AJ14" s="55" t="str">
        <f t="shared" ca="1" si="13"/>
        <v/>
      </c>
      <c r="AK14" s="55" t="str">
        <f t="shared" ca="1" si="13"/>
        <v/>
      </c>
      <c r="AM14" s="64">
        <v>4</v>
      </c>
      <c r="AN14" s="55">
        <f t="shared" si="25"/>
        <v>0</v>
      </c>
      <c r="AO14" s="55" t="str">
        <f t="shared" ca="1" si="14"/>
        <v/>
      </c>
      <c r="AP14" s="55" t="str">
        <f t="shared" ca="1" si="14"/>
        <v/>
      </c>
      <c r="AR14" s="64">
        <v>4</v>
      </c>
      <c r="AS14" s="55">
        <f t="shared" si="26"/>
        <v>0</v>
      </c>
      <c r="AT14" s="55" t="str">
        <f t="shared" ca="1" si="15"/>
        <v/>
      </c>
      <c r="AU14" s="55" t="str">
        <f t="shared" ca="1" si="15"/>
        <v/>
      </c>
      <c r="AW14" s="64">
        <v>4</v>
      </c>
      <c r="AX14" s="55">
        <f t="shared" si="27"/>
        <v>0</v>
      </c>
      <c r="AY14" s="55" t="str">
        <f t="shared" ca="1" si="16"/>
        <v/>
      </c>
      <c r="AZ14" s="55" t="str">
        <f t="shared" ca="1" si="5"/>
        <v/>
      </c>
      <c r="BE14" s="64">
        <v>4</v>
      </c>
      <c r="BF14" s="66" t="s">
        <v>3033</v>
      </c>
      <c r="BG14" s="68">
        <v>4</v>
      </c>
      <c r="BH14" s="68" t="s">
        <v>3564</v>
      </c>
      <c r="BK14" s="73" t="s">
        <v>8592</v>
      </c>
      <c r="BO14" s="73" t="s">
        <v>8593</v>
      </c>
      <c r="BQ14" s="49" t="s">
        <v>3031</v>
      </c>
      <c r="BR14" s="47" t="s">
        <v>3032</v>
      </c>
      <c r="BS14" s="47" t="str">
        <f t="shared" si="17"/>
        <v>A-4:構造物（河川）</v>
      </c>
      <c r="BT14" s="47" t="s">
        <v>8645</v>
      </c>
      <c r="BU14" s="47" t="s">
        <v>8645</v>
      </c>
      <c r="BV14" s="48"/>
      <c r="BW14" s="49">
        <v>4</v>
      </c>
      <c r="BX14" s="47" t="s">
        <v>3033</v>
      </c>
      <c r="BY14" s="66" t="str">
        <f t="shared" si="18"/>
        <v>4ｺﾝｸﾘｰﾄﾌﾞﾛｯｸ造</v>
      </c>
      <c r="BZ14" s="49">
        <v>4</v>
      </c>
      <c r="CA14" s="47" t="s">
        <v>3034</v>
      </c>
      <c r="CB14" s="66" t="str">
        <f t="shared" si="19"/>
        <v>4店舗</v>
      </c>
      <c r="CC14" s="51">
        <v>81000</v>
      </c>
      <c r="CD14" s="52" t="s">
        <v>3491</v>
      </c>
      <c r="CE14" s="66" t="str">
        <f t="shared" si="20"/>
        <v>81000各県建設業協会加盟会社</v>
      </c>
      <c r="CH14" s="64">
        <v>4</v>
      </c>
      <c r="CI14" s="66" t="s">
        <v>3569</v>
      </c>
      <c r="CJ14" s="66">
        <v>40</v>
      </c>
      <c r="CK14" s="67">
        <v>463</v>
      </c>
      <c r="CL14" s="67">
        <f t="shared" si="28"/>
        <v>502</v>
      </c>
      <c r="CN14" s="64">
        <v>4</v>
      </c>
      <c r="CO14" s="55">
        <f t="shared" si="29"/>
        <v>0</v>
      </c>
      <c r="CP14" s="55" t="str">
        <f t="shared" ca="1" si="30"/>
        <v/>
      </c>
      <c r="CQ14" s="55" t="str">
        <f t="shared" ca="1" si="30"/>
        <v/>
      </c>
    </row>
    <row r="15" spans="2:95">
      <c r="B15" s="64">
        <v>5</v>
      </c>
      <c r="C15" s="66" t="s">
        <v>3570</v>
      </c>
      <c r="D15" s="66"/>
      <c r="E15" s="66">
        <f t="shared" si="6"/>
        <v>20</v>
      </c>
      <c r="F15" s="67">
        <f t="shared" si="21"/>
        <v>294</v>
      </c>
      <c r="G15" s="67">
        <v>313</v>
      </c>
      <c r="I15" s="64">
        <v>5</v>
      </c>
      <c r="J15" s="55">
        <f t="shared" si="7"/>
        <v>0</v>
      </c>
      <c r="K15" s="55" t="str">
        <f t="shared" ca="1" si="8"/>
        <v/>
      </c>
      <c r="L15" s="55" t="str">
        <f t="shared" ca="1" si="2"/>
        <v/>
      </c>
      <c r="M15" s="55">
        <f t="shared" ca="1" si="3"/>
        <v>0</v>
      </c>
      <c r="N15" s="55">
        <f t="shared" ca="1" si="3"/>
        <v>0</v>
      </c>
      <c r="O15" s="55">
        <f t="shared" ca="1" si="3"/>
        <v>0</v>
      </c>
      <c r="R15" s="64">
        <v>5</v>
      </c>
      <c r="S15" s="55">
        <f t="shared" si="9"/>
        <v>0</v>
      </c>
      <c r="T15" s="55" t="str">
        <f t="shared" ca="1" si="10"/>
        <v/>
      </c>
      <c r="U15" s="55" t="str">
        <f t="shared" ca="1" si="4"/>
        <v/>
      </c>
      <c r="W15" s="64">
        <v>5</v>
      </c>
      <c r="X15" s="66" t="s">
        <v>3571</v>
      </c>
      <c r="Y15" s="66">
        <f t="shared" si="11"/>
        <v>25</v>
      </c>
      <c r="Z15" s="67">
        <v>503</v>
      </c>
      <c r="AA15" s="67">
        <f t="shared" si="22"/>
        <v>527</v>
      </c>
      <c r="AC15" s="64">
        <v>5</v>
      </c>
      <c r="AD15" s="55">
        <f t="shared" si="23"/>
        <v>0</v>
      </c>
      <c r="AE15" s="55" t="str">
        <f t="shared" ca="1" si="12"/>
        <v/>
      </c>
      <c r="AF15" s="55" t="str">
        <f t="shared" ca="1" si="12"/>
        <v/>
      </c>
      <c r="AH15" s="64">
        <v>5</v>
      </c>
      <c r="AI15" s="55">
        <f t="shared" si="24"/>
        <v>0</v>
      </c>
      <c r="AJ15" s="55" t="str">
        <f t="shared" ca="1" si="13"/>
        <v/>
      </c>
      <c r="AK15" s="55" t="str">
        <f t="shared" ca="1" si="13"/>
        <v/>
      </c>
      <c r="AM15" s="64">
        <v>5</v>
      </c>
      <c r="AN15" s="55">
        <f t="shared" si="25"/>
        <v>0</v>
      </c>
      <c r="AO15" s="55" t="str">
        <f t="shared" ca="1" si="14"/>
        <v/>
      </c>
      <c r="AP15" s="55" t="str">
        <f t="shared" ca="1" si="14"/>
        <v/>
      </c>
      <c r="AR15" s="64">
        <v>5</v>
      </c>
      <c r="AS15" s="55">
        <f t="shared" si="26"/>
        <v>0</v>
      </c>
      <c r="AT15" s="55" t="str">
        <f t="shared" ca="1" si="15"/>
        <v/>
      </c>
      <c r="AU15" s="55" t="str">
        <f t="shared" ca="1" si="15"/>
        <v/>
      </c>
      <c r="AW15" s="64">
        <v>5</v>
      </c>
      <c r="AX15" s="55">
        <f t="shared" si="27"/>
        <v>0</v>
      </c>
      <c r="AY15" s="55" t="str">
        <f t="shared" ca="1" si="16"/>
        <v/>
      </c>
      <c r="AZ15" s="55" t="str">
        <f t="shared" ca="1" si="5"/>
        <v/>
      </c>
      <c r="BE15" s="64">
        <v>5</v>
      </c>
      <c r="BF15" s="66" t="s">
        <v>3037</v>
      </c>
      <c r="BG15" s="68">
        <v>5</v>
      </c>
      <c r="BH15" s="68" t="s">
        <v>3572</v>
      </c>
      <c r="BK15" s="73" t="s">
        <v>8593</v>
      </c>
      <c r="BO15" s="73" t="s">
        <v>8594</v>
      </c>
      <c r="BQ15" s="49" t="s">
        <v>3035</v>
      </c>
      <c r="BR15" s="47" t="s">
        <v>3036</v>
      </c>
      <c r="BS15" s="47" t="str">
        <f t="shared" si="17"/>
        <v>A-5:ダム（河川）</v>
      </c>
      <c r="BT15" s="47" t="s">
        <v>8646</v>
      </c>
      <c r="BU15" s="47" t="s">
        <v>8646</v>
      </c>
      <c r="BV15" s="48"/>
      <c r="BW15" s="49">
        <v>5</v>
      </c>
      <c r="BX15" s="47" t="s">
        <v>3037</v>
      </c>
      <c r="BY15" s="66" t="str">
        <f t="shared" si="18"/>
        <v>5木造</v>
      </c>
      <c r="BZ15" s="49">
        <v>5</v>
      </c>
      <c r="CA15" s="47" t="s">
        <v>3038</v>
      </c>
      <c r="CB15" s="66" t="str">
        <f t="shared" si="19"/>
        <v>5工場、作業所</v>
      </c>
      <c r="CC15" s="51">
        <v>82000</v>
      </c>
      <c r="CD15" s="52" t="s">
        <v>3492</v>
      </c>
      <c r="CE15" s="66" t="str">
        <f t="shared" si="20"/>
        <v>82000プレハブ建築協会加盟会社</v>
      </c>
      <c r="CH15" s="64">
        <v>5</v>
      </c>
      <c r="CI15" s="66" t="s">
        <v>3571</v>
      </c>
      <c r="CJ15" s="66">
        <v>25</v>
      </c>
      <c r="CK15" s="67">
        <v>503</v>
      </c>
      <c r="CL15" s="67">
        <f t="shared" si="28"/>
        <v>527</v>
      </c>
      <c r="CN15" s="64">
        <v>5</v>
      </c>
      <c r="CO15" s="55">
        <f t="shared" si="29"/>
        <v>0</v>
      </c>
      <c r="CP15" s="55" t="str">
        <f t="shared" ca="1" si="30"/>
        <v/>
      </c>
      <c r="CQ15" s="55" t="str">
        <f t="shared" ca="1" si="30"/>
        <v/>
      </c>
    </row>
    <row r="16" spans="2:95">
      <c r="B16" s="64">
        <v>6</v>
      </c>
      <c r="C16" s="65" t="s">
        <v>3573</v>
      </c>
      <c r="D16" s="66"/>
      <c r="E16" s="66">
        <f t="shared" si="6"/>
        <v>47</v>
      </c>
      <c r="F16" s="67">
        <f t="shared" si="21"/>
        <v>314</v>
      </c>
      <c r="G16" s="67">
        <v>360</v>
      </c>
      <c r="I16" s="64">
        <v>6</v>
      </c>
      <c r="J16" s="55">
        <f t="shared" si="7"/>
        <v>0</v>
      </c>
      <c r="K16" s="55" t="str">
        <f t="shared" ca="1" si="8"/>
        <v/>
      </c>
      <c r="L16" s="55" t="str">
        <f t="shared" ca="1" si="2"/>
        <v/>
      </c>
      <c r="M16" s="55">
        <f t="shared" ca="1" si="3"/>
        <v>0</v>
      </c>
      <c r="N16" s="55">
        <f t="shared" ca="1" si="3"/>
        <v>0</v>
      </c>
      <c r="O16" s="55">
        <f t="shared" ca="1" si="3"/>
        <v>0</v>
      </c>
      <c r="R16" s="64">
        <v>6</v>
      </c>
      <c r="S16" s="55">
        <f t="shared" si="9"/>
        <v>0</v>
      </c>
      <c r="T16" s="55" t="str">
        <f t="shared" ca="1" si="10"/>
        <v/>
      </c>
      <c r="U16" s="55" t="str">
        <f t="shared" ca="1" si="4"/>
        <v/>
      </c>
      <c r="W16" s="64">
        <v>6</v>
      </c>
      <c r="X16" s="66" t="s">
        <v>3574</v>
      </c>
      <c r="Y16" s="66">
        <f t="shared" si="11"/>
        <v>35</v>
      </c>
      <c r="Z16" s="67">
        <v>528</v>
      </c>
      <c r="AA16" s="67">
        <f t="shared" si="22"/>
        <v>562</v>
      </c>
      <c r="AC16" s="64">
        <v>6</v>
      </c>
      <c r="AD16" s="55">
        <f t="shared" si="23"/>
        <v>0</v>
      </c>
      <c r="AE16" s="55" t="str">
        <f ca="1">IF($AD16&gt;0,INDIRECT(AE$1&amp;$AD16)&amp;"","")</f>
        <v/>
      </c>
      <c r="AF16" s="55" t="str">
        <f t="shared" ca="1" si="12"/>
        <v/>
      </c>
      <c r="AH16" s="64">
        <v>6</v>
      </c>
      <c r="AI16" s="55">
        <f t="shared" si="24"/>
        <v>0</v>
      </c>
      <c r="AJ16" s="55" t="str">
        <f t="shared" ca="1" si="13"/>
        <v/>
      </c>
      <c r="AK16" s="55" t="str">
        <f t="shared" ca="1" si="13"/>
        <v/>
      </c>
      <c r="AM16" s="64">
        <v>6</v>
      </c>
      <c r="AN16" s="55">
        <f t="shared" si="25"/>
        <v>0</v>
      </c>
      <c r="AO16" s="55" t="str">
        <f t="shared" ca="1" si="14"/>
        <v/>
      </c>
      <c r="AP16" s="55" t="str">
        <f t="shared" ca="1" si="14"/>
        <v/>
      </c>
      <c r="AR16" s="64">
        <v>6</v>
      </c>
      <c r="AS16" s="55">
        <f t="shared" si="26"/>
        <v>0</v>
      </c>
      <c r="AT16" s="55" t="str">
        <f t="shared" ca="1" si="15"/>
        <v/>
      </c>
      <c r="AU16" s="55" t="str">
        <f t="shared" ca="1" si="15"/>
        <v/>
      </c>
      <c r="AW16" s="64">
        <v>6</v>
      </c>
      <c r="AX16" s="55">
        <f t="shared" si="27"/>
        <v>0</v>
      </c>
      <c r="AY16" s="55" t="str">
        <f t="shared" ca="1" si="16"/>
        <v/>
      </c>
      <c r="AZ16" s="55" t="str">
        <f t="shared" ca="1" si="5"/>
        <v/>
      </c>
      <c r="BE16" s="64">
        <v>6</v>
      </c>
      <c r="BF16" s="66" t="s">
        <v>3041</v>
      </c>
      <c r="BG16" s="68">
        <v>6</v>
      </c>
      <c r="BH16" s="68" t="s">
        <v>3564</v>
      </c>
      <c r="BK16" s="73" t="s">
        <v>8594</v>
      </c>
      <c r="BO16" s="73" t="s">
        <v>8595</v>
      </c>
      <c r="BQ16" s="49" t="s">
        <v>3039</v>
      </c>
      <c r="BR16" s="47" t="s">
        <v>3040</v>
      </c>
      <c r="BS16" s="47" t="str">
        <f t="shared" si="17"/>
        <v>A-6:砂防（河川）</v>
      </c>
      <c r="BT16" s="47" t="s">
        <v>8647</v>
      </c>
      <c r="BU16" s="47" t="s">
        <v>8647</v>
      </c>
      <c r="BV16" s="48"/>
      <c r="BW16" s="49">
        <v>6</v>
      </c>
      <c r="BX16" s="47" t="s">
        <v>3041</v>
      </c>
      <c r="BY16" s="66" t="str">
        <f t="shared" si="18"/>
        <v>6その他</v>
      </c>
      <c r="BZ16" s="49">
        <v>6</v>
      </c>
      <c r="CA16" s="47" t="s">
        <v>3042</v>
      </c>
      <c r="CB16" s="66" t="str">
        <f t="shared" si="19"/>
        <v>6倉庫</v>
      </c>
      <c r="CC16" s="51">
        <v>83000</v>
      </c>
      <c r="CD16" s="52" t="s">
        <v>3493</v>
      </c>
      <c r="CE16" s="66" t="str">
        <f t="shared" si="20"/>
        <v>83000日本ツーバイフォー建築協会加盟会社</v>
      </c>
      <c r="CH16" s="64">
        <v>6</v>
      </c>
      <c r="CI16" s="66" t="s">
        <v>3574</v>
      </c>
      <c r="CJ16" s="66">
        <v>35</v>
      </c>
      <c r="CK16" s="67">
        <v>528</v>
      </c>
      <c r="CL16" s="67">
        <f t="shared" si="28"/>
        <v>562</v>
      </c>
      <c r="CN16" s="64">
        <v>6</v>
      </c>
      <c r="CO16" s="55">
        <f t="shared" si="29"/>
        <v>0</v>
      </c>
      <c r="CP16" s="55" t="str">
        <f t="shared" ca="1" si="30"/>
        <v/>
      </c>
      <c r="CQ16" s="55" t="str">
        <f t="shared" ca="1" si="30"/>
        <v/>
      </c>
    </row>
    <row r="17" spans="2:95">
      <c r="B17" s="64">
        <v>7</v>
      </c>
      <c r="C17" s="491" t="s">
        <v>3575</v>
      </c>
      <c r="D17" s="66"/>
      <c r="E17" s="66">
        <f t="shared" si="6"/>
        <v>12</v>
      </c>
      <c r="F17" s="67">
        <f t="shared" si="21"/>
        <v>361</v>
      </c>
      <c r="G17" s="67">
        <v>372</v>
      </c>
      <c r="I17" s="64">
        <v>7</v>
      </c>
      <c r="J17" s="55">
        <f t="shared" si="7"/>
        <v>0</v>
      </c>
      <c r="K17" s="55" t="str">
        <f t="shared" ca="1" si="8"/>
        <v/>
      </c>
      <c r="L17" s="55" t="str">
        <f t="shared" ca="1" si="2"/>
        <v/>
      </c>
      <c r="M17" s="55">
        <f t="shared" ca="1" si="3"/>
        <v>0</v>
      </c>
      <c r="N17" s="55">
        <f t="shared" ca="1" si="3"/>
        <v>0</v>
      </c>
      <c r="O17" s="55">
        <f t="shared" ca="1" si="3"/>
        <v>0</v>
      </c>
      <c r="R17" s="64">
        <v>7</v>
      </c>
      <c r="S17" s="55">
        <f t="shared" si="9"/>
        <v>0</v>
      </c>
      <c r="T17" s="55" t="str">
        <f t="shared" ca="1" si="10"/>
        <v/>
      </c>
      <c r="U17" s="55" t="str">
        <f t="shared" ca="1" si="4"/>
        <v/>
      </c>
      <c r="W17" s="64">
        <v>7</v>
      </c>
      <c r="X17" s="66" t="s">
        <v>3576</v>
      </c>
      <c r="Y17" s="66">
        <f t="shared" si="11"/>
        <v>59</v>
      </c>
      <c r="Z17" s="67">
        <v>563</v>
      </c>
      <c r="AA17" s="67">
        <f t="shared" si="22"/>
        <v>621</v>
      </c>
      <c r="AC17" s="64">
        <v>7</v>
      </c>
      <c r="AD17" s="55">
        <f t="shared" si="23"/>
        <v>0</v>
      </c>
      <c r="AE17" s="55" t="str">
        <f t="shared" ca="1" si="12"/>
        <v/>
      </c>
      <c r="AF17" s="55" t="str">
        <f t="shared" ca="1" si="12"/>
        <v/>
      </c>
      <c r="AH17" s="64">
        <v>7</v>
      </c>
      <c r="AI17" s="55">
        <f t="shared" si="24"/>
        <v>0</v>
      </c>
      <c r="AJ17" s="55" t="str">
        <f t="shared" ca="1" si="13"/>
        <v/>
      </c>
      <c r="AK17" s="55" t="str">
        <f t="shared" ca="1" si="13"/>
        <v/>
      </c>
      <c r="AM17" s="64">
        <v>7</v>
      </c>
      <c r="AN17" s="55">
        <f t="shared" si="25"/>
        <v>0</v>
      </c>
      <c r="AO17" s="55" t="str">
        <f t="shared" ca="1" si="14"/>
        <v/>
      </c>
      <c r="AP17" s="55" t="str">
        <f t="shared" ca="1" si="14"/>
        <v/>
      </c>
      <c r="AR17" s="64">
        <v>7</v>
      </c>
      <c r="AS17" s="55">
        <f t="shared" si="26"/>
        <v>0</v>
      </c>
      <c r="AT17" s="55" t="str">
        <f t="shared" ca="1" si="15"/>
        <v/>
      </c>
      <c r="AU17" s="55" t="str">
        <f t="shared" ca="1" si="15"/>
        <v/>
      </c>
      <c r="AW17" s="64">
        <v>7</v>
      </c>
      <c r="AX17" s="55">
        <f t="shared" si="27"/>
        <v>0</v>
      </c>
      <c r="AY17" s="55" t="str">
        <f t="shared" ca="1" si="16"/>
        <v/>
      </c>
      <c r="AZ17" s="55" t="str">
        <f t="shared" ca="1" si="5"/>
        <v/>
      </c>
      <c r="BK17" s="73" t="s">
        <v>8595</v>
      </c>
      <c r="BO17" s="73" t="s">
        <v>8596</v>
      </c>
      <c r="BQ17" s="49" t="s">
        <v>3043</v>
      </c>
      <c r="BR17" s="47" t="s">
        <v>3044</v>
      </c>
      <c r="BS17" s="47" t="str">
        <f t="shared" si="17"/>
        <v>A-7:その他（河川）</v>
      </c>
      <c r="BT17" s="47" t="s">
        <v>8648</v>
      </c>
      <c r="BU17" s="47" t="s">
        <v>8648</v>
      </c>
      <c r="BV17" s="48"/>
      <c r="BW17" s="48"/>
      <c r="BX17" s="48"/>
      <c r="BY17" s="48"/>
      <c r="BZ17" s="49">
        <v>7</v>
      </c>
      <c r="CA17" s="47" t="s">
        <v>3045</v>
      </c>
      <c r="CB17" s="66" t="str">
        <f t="shared" si="19"/>
        <v>7学校</v>
      </c>
      <c r="CC17" s="51">
        <v>84000</v>
      </c>
      <c r="CD17" s="52" t="s">
        <v>3494</v>
      </c>
      <c r="CE17" s="66" t="str">
        <f t="shared" si="20"/>
        <v>84000日本木造住宅産業協会加盟会社</v>
      </c>
      <c r="CH17" s="64">
        <v>7</v>
      </c>
      <c r="CI17" s="66" t="s">
        <v>3576</v>
      </c>
      <c r="CJ17" s="66">
        <v>59</v>
      </c>
      <c r="CK17" s="67">
        <v>563</v>
      </c>
      <c r="CL17" s="67">
        <f t="shared" si="28"/>
        <v>621</v>
      </c>
      <c r="CN17" s="64">
        <v>7</v>
      </c>
      <c r="CO17" s="55">
        <f t="shared" si="29"/>
        <v>0</v>
      </c>
      <c r="CP17" s="55" t="str">
        <f t="shared" ca="1" si="30"/>
        <v/>
      </c>
      <c r="CQ17" s="55" t="str">
        <f t="shared" ca="1" si="30"/>
        <v/>
      </c>
    </row>
    <row r="18" spans="2:95">
      <c r="B18" s="64">
        <v>8</v>
      </c>
      <c r="C18" s="491" t="s">
        <v>3577</v>
      </c>
      <c r="D18" s="66"/>
      <c r="E18" s="66">
        <f t="shared" si="6"/>
        <v>11</v>
      </c>
      <c r="F18" s="67">
        <f t="shared" si="21"/>
        <v>373</v>
      </c>
      <c r="G18" s="67">
        <v>383</v>
      </c>
      <c r="I18" s="64">
        <v>8</v>
      </c>
      <c r="J18" s="55">
        <f t="shared" si="7"/>
        <v>0</v>
      </c>
      <c r="K18" s="55" t="str">
        <f t="shared" ca="1" si="8"/>
        <v/>
      </c>
      <c r="L18" s="55" t="str">
        <f t="shared" ca="1" si="2"/>
        <v/>
      </c>
      <c r="M18" s="55">
        <f t="shared" ca="1" si="3"/>
        <v>0</v>
      </c>
      <c r="N18" s="55">
        <f t="shared" ca="1" si="3"/>
        <v>0</v>
      </c>
      <c r="O18" s="55">
        <f t="shared" ca="1" si="3"/>
        <v>0</v>
      </c>
      <c r="R18" s="64">
        <v>8</v>
      </c>
      <c r="S18" s="55">
        <f t="shared" si="9"/>
        <v>0</v>
      </c>
      <c r="T18" s="55" t="str">
        <f t="shared" ca="1" si="10"/>
        <v/>
      </c>
      <c r="U18" s="55" t="str">
        <f t="shared" ca="1" si="4"/>
        <v/>
      </c>
      <c r="W18" s="64">
        <v>8</v>
      </c>
      <c r="X18" s="66" t="s">
        <v>3578</v>
      </c>
      <c r="Y18" s="66">
        <f t="shared" si="11"/>
        <v>44</v>
      </c>
      <c r="Z18" s="67">
        <v>622</v>
      </c>
      <c r="AA18" s="67">
        <f t="shared" si="22"/>
        <v>665</v>
      </c>
      <c r="AC18" s="64">
        <v>8</v>
      </c>
      <c r="AD18" s="55">
        <f t="shared" si="23"/>
        <v>0</v>
      </c>
      <c r="AE18" s="55" t="str">
        <f t="shared" ca="1" si="12"/>
        <v/>
      </c>
      <c r="AF18" s="55" t="str">
        <f t="shared" ca="1" si="12"/>
        <v/>
      </c>
      <c r="AH18" s="64">
        <v>8</v>
      </c>
      <c r="AI18" s="55">
        <f t="shared" si="24"/>
        <v>0</v>
      </c>
      <c r="AJ18" s="55" t="str">
        <f t="shared" ca="1" si="13"/>
        <v/>
      </c>
      <c r="AK18" s="55" t="str">
        <f t="shared" ca="1" si="13"/>
        <v/>
      </c>
      <c r="AM18" s="64">
        <v>8</v>
      </c>
      <c r="AN18" s="55">
        <f t="shared" si="25"/>
        <v>0</v>
      </c>
      <c r="AO18" s="55" t="str">
        <f t="shared" ca="1" si="14"/>
        <v/>
      </c>
      <c r="AP18" s="55" t="str">
        <f t="shared" ca="1" si="14"/>
        <v/>
      </c>
      <c r="AR18" s="64">
        <v>8</v>
      </c>
      <c r="AS18" s="55">
        <f t="shared" si="26"/>
        <v>0</v>
      </c>
      <c r="AT18" s="55" t="str">
        <f t="shared" ca="1" si="15"/>
        <v/>
      </c>
      <c r="AU18" s="55" t="str">
        <f t="shared" ca="1" si="15"/>
        <v/>
      </c>
      <c r="AW18" s="64">
        <v>8</v>
      </c>
      <c r="AX18" s="55">
        <f t="shared" si="27"/>
        <v>0</v>
      </c>
      <c r="AY18" s="55" t="str">
        <f t="shared" ca="1" si="16"/>
        <v/>
      </c>
      <c r="AZ18" s="55" t="str">
        <f t="shared" ca="1" si="5"/>
        <v/>
      </c>
      <c r="BK18" s="73" t="s">
        <v>8596</v>
      </c>
      <c r="BO18" s="73" t="s">
        <v>8597</v>
      </c>
      <c r="BQ18" s="49" t="s">
        <v>3046</v>
      </c>
      <c r="BR18" s="47" t="s">
        <v>3047</v>
      </c>
      <c r="BS18" s="47" t="str">
        <f t="shared" si="17"/>
        <v>A-8:海岸工事</v>
      </c>
      <c r="BT18" s="47" t="s">
        <v>8649</v>
      </c>
      <c r="BU18" s="47" t="s">
        <v>8649</v>
      </c>
      <c r="BV18" s="48"/>
      <c r="BW18" s="48"/>
      <c r="BX18" s="48"/>
      <c r="BY18" s="48"/>
      <c r="BZ18" s="49">
        <v>8</v>
      </c>
      <c r="CA18" s="47" t="s">
        <v>3048</v>
      </c>
      <c r="CB18" s="66" t="str">
        <f t="shared" si="19"/>
        <v>8病院診療所</v>
      </c>
      <c r="CC18" s="51">
        <v>85000</v>
      </c>
      <c r="CD18" s="52" t="s">
        <v>3495</v>
      </c>
      <c r="CE18" s="66" t="str">
        <f t="shared" si="20"/>
        <v>85000各県建物解体業協会加盟会社</v>
      </c>
      <c r="CH18" s="64">
        <v>8</v>
      </c>
      <c r="CI18" s="66" t="s">
        <v>3578</v>
      </c>
      <c r="CJ18" s="66">
        <v>44</v>
      </c>
      <c r="CK18" s="67">
        <v>622</v>
      </c>
      <c r="CL18" s="67">
        <f t="shared" si="28"/>
        <v>665</v>
      </c>
      <c r="CN18" s="64">
        <v>8</v>
      </c>
      <c r="CO18" s="55">
        <f t="shared" si="29"/>
        <v>0</v>
      </c>
      <c r="CP18" s="55" t="str">
        <f t="shared" ca="1" si="30"/>
        <v/>
      </c>
      <c r="CQ18" s="55" t="str">
        <f t="shared" ca="1" si="30"/>
        <v/>
      </c>
    </row>
    <row r="19" spans="2:95">
      <c r="B19" s="64">
        <v>9</v>
      </c>
      <c r="C19" s="491" t="s">
        <v>3579</v>
      </c>
      <c r="D19" s="66"/>
      <c r="E19" s="66">
        <f t="shared" si="6"/>
        <v>6</v>
      </c>
      <c r="F19" s="67">
        <f t="shared" si="21"/>
        <v>384</v>
      </c>
      <c r="G19" s="67">
        <v>389</v>
      </c>
      <c r="I19" s="64">
        <v>9</v>
      </c>
      <c r="J19" s="55">
        <f t="shared" si="7"/>
        <v>0</v>
      </c>
      <c r="K19" s="55" t="str">
        <f t="shared" ca="1" si="8"/>
        <v/>
      </c>
      <c r="L19" s="55" t="str">
        <f t="shared" ca="1" si="2"/>
        <v/>
      </c>
      <c r="M19" s="55">
        <f t="shared" ca="1" si="3"/>
        <v>0</v>
      </c>
      <c r="N19" s="55">
        <f t="shared" ca="1" si="3"/>
        <v>0</v>
      </c>
      <c r="O19" s="55">
        <f t="shared" ca="1" si="3"/>
        <v>0</v>
      </c>
      <c r="R19" s="64">
        <v>9</v>
      </c>
      <c r="S19" s="55">
        <f t="shared" si="9"/>
        <v>0</v>
      </c>
      <c r="T19" s="55" t="str">
        <f t="shared" ca="1" si="10"/>
        <v/>
      </c>
      <c r="U19" s="55" t="str">
        <f t="shared" ca="1" si="4"/>
        <v/>
      </c>
      <c r="W19" s="64">
        <v>9</v>
      </c>
      <c r="X19" s="66" t="s">
        <v>3580</v>
      </c>
      <c r="Y19" s="66">
        <f t="shared" si="11"/>
        <v>25</v>
      </c>
      <c r="Z19" s="67">
        <v>666</v>
      </c>
      <c r="AA19" s="67">
        <f t="shared" si="22"/>
        <v>690</v>
      </c>
      <c r="AC19" s="64">
        <v>9</v>
      </c>
      <c r="AD19" s="55">
        <f t="shared" si="23"/>
        <v>0</v>
      </c>
      <c r="AE19" s="55" t="str">
        <f t="shared" ca="1" si="12"/>
        <v/>
      </c>
      <c r="AF19" s="55" t="str">
        <f t="shared" ca="1" si="12"/>
        <v/>
      </c>
      <c r="AH19" s="64">
        <v>9</v>
      </c>
      <c r="AI19" s="55">
        <f t="shared" si="24"/>
        <v>0</v>
      </c>
      <c r="AJ19" s="55" t="str">
        <f t="shared" ca="1" si="13"/>
        <v/>
      </c>
      <c r="AK19" s="55" t="str">
        <f t="shared" ca="1" si="13"/>
        <v/>
      </c>
      <c r="AM19" s="64">
        <v>9</v>
      </c>
      <c r="AN19" s="55">
        <f t="shared" si="25"/>
        <v>0</v>
      </c>
      <c r="AO19" s="55" t="str">
        <f t="shared" ca="1" si="14"/>
        <v/>
      </c>
      <c r="AP19" s="55" t="str">
        <f t="shared" ca="1" si="14"/>
        <v/>
      </c>
      <c r="AR19" s="64">
        <v>9</v>
      </c>
      <c r="AS19" s="55">
        <f t="shared" si="26"/>
        <v>0</v>
      </c>
      <c r="AT19" s="55" t="str">
        <f t="shared" ca="1" si="15"/>
        <v/>
      </c>
      <c r="AU19" s="55" t="str">
        <f t="shared" ca="1" si="15"/>
        <v/>
      </c>
      <c r="AW19" s="64">
        <v>9</v>
      </c>
      <c r="AX19" s="55">
        <f t="shared" si="27"/>
        <v>0</v>
      </c>
      <c r="AY19" s="55" t="str">
        <f t="shared" ca="1" si="16"/>
        <v/>
      </c>
      <c r="AZ19" s="55" t="str">
        <f t="shared" ca="1" si="5"/>
        <v/>
      </c>
      <c r="BK19" s="73" t="s">
        <v>8597</v>
      </c>
      <c r="BO19" s="73" t="s">
        <v>8598</v>
      </c>
      <c r="BQ19" s="49" t="s">
        <v>3049</v>
      </c>
      <c r="BR19" s="47" t="s">
        <v>3050</v>
      </c>
      <c r="BS19" s="47" t="str">
        <f t="shared" si="17"/>
        <v>B-1:改良（道路）</v>
      </c>
      <c r="BT19" s="47" t="s">
        <v>8650</v>
      </c>
      <c r="BU19" s="47" t="s">
        <v>8650</v>
      </c>
      <c r="BV19" s="48"/>
      <c r="BW19" s="48"/>
      <c r="BX19" s="48"/>
      <c r="BY19" s="48"/>
      <c r="BZ19" s="49">
        <v>9</v>
      </c>
      <c r="CA19" s="47" t="s">
        <v>3041</v>
      </c>
      <c r="CB19" s="66" t="str">
        <f t="shared" si="19"/>
        <v>9その他</v>
      </c>
      <c r="CC19" s="51">
        <v>85500</v>
      </c>
      <c r="CD19" s="52" t="s">
        <v>3496</v>
      </c>
      <c r="CE19" s="66" t="str">
        <f t="shared" si="20"/>
        <v>85500住宅産業解体処理業連絡協議会加盟会社</v>
      </c>
      <c r="CH19" s="64">
        <v>9</v>
      </c>
      <c r="CI19" s="66" t="s">
        <v>3580</v>
      </c>
      <c r="CJ19" s="66">
        <v>25</v>
      </c>
      <c r="CK19" s="67">
        <v>666</v>
      </c>
      <c r="CL19" s="67">
        <f t="shared" si="28"/>
        <v>690</v>
      </c>
      <c r="CN19" s="64">
        <v>9</v>
      </c>
      <c r="CO19" s="55">
        <f t="shared" si="29"/>
        <v>0</v>
      </c>
      <c r="CP19" s="55" t="str">
        <f t="shared" ca="1" si="30"/>
        <v/>
      </c>
      <c r="CQ19" s="55" t="str">
        <f t="shared" ca="1" si="30"/>
        <v/>
      </c>
    </row>
    <row r="20" spans="2:95">
      <c r="B20" s="64">
        <v>10</v>
      </c>
      <c r="C20" s="491" t="s">
        <v>8815</v>
      </c>
      <c r="D20" s="66"/>
      <c r="E20" s="66">
        <f t="shared" si="6"/>
        <v>27</v>
      </c>
      <c r="F20" s="67">
        <f t="shared" si="21"/>
        <v>390</v>
      </c>
      <c r="G20" s="67">
        <v>416</v>
      </c>
      <c r="I20" s="64">
        <v>10</v>
      </c>
      <c r="J20" s="55">
        <f t="shared" si="7"/>
        <v>0</v>
      </c>
      <c r="K20" s="55" t="str">
        <f t="shared" ca="1" si="8"/>
        <v/>
      </c>
      <c r="L20" s="55" t="str">
        <f t="shared" ca="1" si="2"/>
        <v/>
      </c>
      <c r="M20" s="55">
        <f t="shared" ca="1" si="3"/>
        <v>0</v>
      </c>
      <c r="N20" s="55">
        <f t="shared" ca="1" si="3"/>
        <v>0</v>
      </c>
      <c r="O20" s="55">
        <f t="shared" ca="1" si="3"/>
        <v>0</v>
      </c>
      <c r="R20" s="64">
        <v>10</v>
      </c>
      <c r="S20" s="55">
        <f t="shared" si="9"/>
        <v>0</v>
      </c>
      <c r="T20" s="55" t="str">
        <f t="shared" ca="1" si="10"/>
        <v/>
      </c>
      <c r="U20" s="55" t="str">
        <f t="shared" ca="1" si="4"/>
        <v/>
      </c>
      <c r="W20" s="64">
        <v>10</v>
      </c>
      <c r="X20" s="66" t="s">
        <v>3581</v>
      </c>
      <c r="Y20" s="66">
        <f t="shared" si="11"/>
        <v>35</v>
      </c>
      <c r="Z20" s="67">
        <v>691</v>
      </c>
      <c r="AA20" s="67">
        <f t="shared" si="22"/>
        <v>725</v>
      </c>
      <c r="AC20" s="64">
        <v>10</v>
      </c>
      <c r="AD20" s="55">
        <f t="shared" si="23"/>
        <v>0</v>
      </c>
      <c r="AE20" s="55" t="str">
        <f t="shared" ca="1" si="12"/>
        <v/>
      </c>
      <c r="AF20" s="55" t="str">
        <f t="shared" ca="1" si="12"/>
        <v/>
      </c>
      <c r="AH20" s="64">
        <v>10</v>
      </c>
      <c r="AI20" s="55">
        <f t="shared" si="24"/>
        <v>0</v>
      </c>
      <c r="AJ20" s="55" t="str">
        <f t="shared" ca="1" si="13"/>
        <v/>
      </c>
      <c r="AK20" s="55" t="str">
        <f t="shared" ca="1" si="13"/>
        <v/>
      </c>
      <c r="AM20" s="64">
        <v>10</v>
      </c>
      <c r="AN20" s="55">
        <f t="shared" si="25"/>
        <v>0</v>
      </c>
      <c r="AO20" s="55" t="str">
        <f t="shared" ca="1" si="14"/>
        <v/>
      </c>
      <c r="AP20" s="55" t="str">
        <f t="shared" ca="1" si="14"/>
        <v/>
      </c>
      <c r="AR20" s="64">
        <v>10</v>
      </c>
      <c r="AS20" s="55">
        <f t="shared" si="26"/>
        <v>0</v>
      </c>
      <c r="AT20" s="55" t="str">
        <f t="shared" ca="1" si="15"/>
        <v/>
      </c>
      <c r="AU20" s="55" t="str">
        <f t="shared" ca="1" si="15"/>
        <v/>
      </c>
      <c r="AW20" s="64">
        <v>10</v>
      </c>
      <c r="AX20" s="55">
        <f t="shared" si="27"/>
        <v>0</v>
      </c>
      <c r="AY20" s="55" t="str">
        <f t="shared" ca="1" si="16"/>
        <v/>
      </c>
      <c r="AZ20" s="55" t="str">
        <f t="shared" ca="1" si="5"/>
        <v/>
      </c>
      <c r="BK20" s="73" t="s">
        <v>8598</v>
      </c>
      <c r="BO20" s="73" t="s">
        <v>8599</v>
      </c>
      <c r="BQ20" s="49" t="s">
        <v>3051</v>
      </c>
      <c r="BR20" s="47" t="s">
        <v>3052</v>
      </c>
      <c r="BS20" s="47" t="str">
        <f t="shared" si="17"/>
        <v>B-2:舗装（道路）</v>
      </c>
      <c r="BT20" s="47" t="s">
        <v>8651</v>
      </c>
      <c r="BU20" s="47" t="s">
        <v>8651</v>
      </c>
      <c r="BV20" s="48"/>
      <c r="BW20" s="48"/>
      <c r="BX20" s="48"/>
      <c r="BY20" s="48"/>
      <c r="BZ20" s="48"/>
      <c r="CA20" s="48"/>
      <c r="CB20" s="48"/>
      <c r="CC20" s="51">
        <v>86000</v>
      </c>
      <c r="CD20" s="52" t="s">
        <v>3497</v>
      </c>
      <c r="CE20" s="66" t="str">
        <f t="shared" si="20"/>
        <v>86000その他の加盟団体又は団体に属さない</v>
      </c>
      <c r="CH20" s="64">
        <v>10</v>
      </c>
      <c r="CI20" s="66" t="s">
        <v>3581</v>
      </c>
      <c r="CJ20" s="66">
        <v>35</v>
      </c>
      <c r="CK20" s="67">
        <v>691</v>
      </c>
      <c r="CL20" s="67">
        <f t="shared" si="28"/>
        <v>725</v>
      </c>
      <c r="CN20" s="64">
        <v>10</v>
      </c>
      <c r="CO20" s="55">
        <f t="shared" si="29"/>
        <v>0</v>
      </c>
      <c r="CP20" s="55" t="str">
        <f t="shared" ca="1" si="30"/>
        <v/>
      </c>
      <c r="CQ20" s="55" t="str">
        <f t="shared" ca="1" si="30"/>
        <v/>
      </c>
    </row>
    <row r="21" spans="2:95">
      <c r="B21" s="64">
        <v>11</v>
      </c>
      <c r="C21" s="66" t="s">
        <v>3582</v>
      </c>
      <c r="D21" s="69">
        <v>790500</v>
      </c>
      <c r="E21" s="70"/>
      <c r="F21" s="71"/>
      <c r="G21" s="71"/>
      <c r="I21" s="64">
        <v>11</v>
      </c>
      <c r="J21" s="55">
        <f t="shared" si="7"/>
        <v>0</v>
      </c>
      <c r="K21" s="55" t="str">
        <f t="shared" ca="1" si="8"/>
        <v/>
      </c>
      <c r="L21" s="55" t="str">
        <f t="shared" ca="1" si="2"/>
        <v/>
      </c>
      <c r="M21" s="55">
        <f t="shared" ca="1" si="3"/>
        <v>0</v>
      </c>
      <c r="N21" s="55">
        <f t="shared" ca="1" si="3"/>
        <v>0</v>
      </c>
      <c r="O21" s="55">
        <f t="shared" ca="1" si="3"/>
        <v>0</v>
      </c>
      <c r="R21" s="64">
        <v>11</v>
      </c>
      <c r="S21" s="55">
        <f t="shared" si="9"/>
        <v>0</v>
      </c>
      <c r="T21" s="55" t="str">
        <f t="shared" ca="1" si="10"/>
        <v/>
      </c>
      <c r="U21" s="55" t="str">
        <f t="shared" ca="1" si="4"/>
        <v/>
      </c>
      <c r="W21" s="64">
        <v>11</v>
      </c>
      <c r="X21" s="66" t="s">
        <v>3583</v>
      </c>
      <c r="Y21" s="66">
        <f t="shared" si="11"/>
        <v>73</v>
      </c>
      <c r="Z21" s="67">
        <v>726</v>
      </c>
      <c r="AA21" s="67">
        <f t="shared" si="22"/>
        <v>798</v>
      </c>
      <c r="AC21" s="64">
        <v>11</v>
      </c>
      <c r="AD21" s="55">
        <f t="shared" si="23"/>
        <v>0</v>
      </c>
      <c r="AE21" s="55" t="str">
        <f t="shared" ca="1" si="12"/>
        <v/>
      </c>
      <c r="AF21" s="55" t="str">
        <f t="shared" ca="1" si="12"/>
        <v/>
      </c>
      <c r="AH21" s="64">
        <v>11</v>
      </c>
      <c r="AI21" s="55">
        <f t="shared" si="24"/>
        <v>0</v>
      </c>
      <c r="AJ21" s="55" t="str">
        <f t="shared" ca="1" si="13"/>
        <v/>
      </c>
      <c r="AK21" s="55" t="str">
        <f t="shared" ca="1" si="13"/>
        <v/>
      </c>
      <c r="AM21" s="64">
        <v>11</v>
      </c>
      <c r="AN21" s="55">
        <f t="shared" si="25"/>
        <v>0</v>
      </c>
      <c r="AO21" s="55" t="str">
        <f t="shared" ca="1" si="14"/>
        <v/>
      </c>
      <c r="AP21" s="55" t="str">
        <f t="shared" ca="1" si="14"/>
        <v/>
      </c>
      <c r="AR21" s="64">
        <v>11</v>
      </c>
      <c r="AS21" s="55">
        <f t="shared" si="26"/>
        <v>0</v>
      </c>
      <c r="AT21" s="55" t="str">
        <f t="shared" ca="1" si="15"/>
        <v/>
      </c>
      <c r="AU21" s="55" t="str">
        <f t="shared" ca="1" si="15"/>
        <v/>
      </c>
      <c r="AW21" s="64">
        <v>11</v>
      </c>
      <c r="AX21" s="55">
        <f t="shared" si="27"/>
        <v>0</v>
      </c>
      <c r="AY21" s="55" t="str">
        <f t="shared" ca="1" si="16"/>
        <v/>
      </c>
      <c r="AZ21" s="55" t="str">
        <f t="shared" ca="1" si="5"/>
        <v/>
      </c>
      <c r="BK21" s="73" t="s">
        <v>8599</v>
      </c>
      <c r="BO21" s="73" t="s">
        <v>8600</v>
      </c>
      <c r="BQ21" s="49" t="s">
        <v>3053</v>
      </c>
      <c r="BR21" s="47" t="s">
        <v>3054</v>
      </c>
      <c r="BS21" s="47" t="str">
        <f t="shared" si="17"/>
        <v>B-3:橋梁（道路）</v>
      </c>
      <c r="BT21" s="47" t="s">
        <v>8652</v>
      </c>
      <c r="BU21" s="47" t="s">
        <v>8652</v>
      </c>
      <c r="BV21" s="48"/>
      <c r="BW21" s="48"/>
      <c r="BX21" s="48"/>
      <c r="BY21" s="48"/>
      <c r="BZ21" s="48"/>
      <c r="CA21" s="48"/>
      <c r="CB21" s="48"/>
      <c r="CC21" s="50"/>
      <c r="CD21"/>
      <c r="CH21" s="64">
        <v>11</v>
      </c>
      <c r="CI21" s="66" t="s">
        <v>3583</v>
      </c>
      <c r="CJ21" s="66">
        <v>73</v>
      </c>
      <c r="CK21" s="67">
        <v>726</v>
      </c>
      <c r="CL21" s="67">
        <f t="shared" si="28"/>
        <v>798</v>
      </c>
      <c r="CN21" s="64">
        <v>11</v>
      </c>
      <c r="CO21" s="55">
        <f t="shared" si="29"/>
        <v>0</v>
      </c>
      <c r="CP21" s="55" t="str">
        <f t="shared" ca="1" si="30"/>
        <v/>
      </c>
      <c r="CQ21" s="55" t="str">
        <f t="shared" ca="1" si="30"/>
        <v/>
      </c>
    </row>
    <row r="22" spans="2:95">
      <c r="B22" s="64">
        <v>12</v>
      </c>
      <c r="C22" s="66" t="s">
        <v>3584</v>
      </c>
      <c r="D22" s="69">
        <v>790600</v>
      </c>
      <c r="E22" s="72"/>
      <c r="F22" s="71"/>
      <c r="G22" s="71"/>
      <c r="I22" s="64">
        <v>12</v>
      </c>
      <c r="J22" s="55">
        <f t="shared" si="7"/>
        <v>0</v>
      </c>
      <c r="K22" s="55" t="str">
        <f t="shared" ca="1" si="8"/>
        <v/>
      </c>
      <c r="L22" s="55" t="str">
        <f t="shared" ca="1" si="2"/>
        <v/>
      </c>
      <c r="M22" s="55">
        <f t="shared" ca="1" si="3"/>
        <v>0</v>
      </c>
      <c r="N22" s="55">
        <f t="shared" ca="1" si="3"/>
        <v>0</v>
      </c>
      <c r="O22" s="55">
        <f t="shared" ca="1" si="3"/>
        <v>0</v>
      </c>
      <c r="R22" s="64">
        <v>12</v>
      </c>
      <c r="S22" s="55">
        <f t="shared" si="9"/>
        <v>0</v>
      </c>
      <c r="T22" s="55" t="str">
        <f t="shared" ca="1" si="10"/>
        <v/>
      </c>
      <c r="U22" s="55" t="str">
        <f t="shared" ca="1" si="4"/>
        <v/>
      </c>
      <c r="W22" s="64">
        <v>12</v>
      </c>
      <c r="X22" s="66" t="s">
        <v>3585</v>
      </c>
      <c r="Y22" s="66">
        <f t="shared" si="11"/>
        <v>60</v>
      </c>
      <c r="Z22" s="67">
        <v>799</v>
      </c>
      <c r="AA22" s="67">
        <f t="shared" si="22"/>
        <v>858</v>
      </c>
      <c r="AC22" s="64">
        <v>12</v>
      </c>
      <c r="AD22" s="55">
        <f t="shared" si="23"/>
        <v>0</v>
      </c>
      <c r="AE22" s="55" t="str">
        <f t="shared" ca="1" si="12"/>
        <v/>
      </c>
      <c r="AF22" s="55" t="str">
        <f t="shared" ca="1" si="12"/>
        <v/>
      </c>
      <c r="AH22" s="64">
        <v>12</v>
      </c>
      <c r="AI22" s="55">
        <f t="shared" si="24"/>
        <v>0</v>
      </c>
      <c r="AJ22" s="55" t="str">
        <f t="shared" ca="1" si="13"/>
        <v/>
      </c>
      <c r="AK22" s="55" t="str">
        <f t="shared" ca="1" si="13"/>
        <v/>
      </c>
      <c r="AM22" s="64">
        <v>12</v>
      </c>
      <c r="AN22" s="55">
        <f t="shared" si="25"/>
        <v>0</v>
      </c>
      <c r="AO22" s="55" t="str">
        <f t="shared" ca="1" si="14"/>
        <v/>
      </c>
      <c r="AP22" s="55" t="str">
        <f t="shared" ca="1" si="14"/>
        <v/>
      </c>
      <c r="AR22" s="64">
        <v>12</v>
      </c>
      <c r="AS22" s="55">
        <f t="shared" si="26"/>
        <v>0</v>
      </c>
      <c r="AT22" s="55" t="str">
        <f t="shared" ca="1" si="15"/>
        <v/>
      </c>
      <c r="AU22" s="55" t="str">
        <f t="shared" ca="1" si="15"/>
        <v/>
      </c>
      <c r="AW22" s="64">
        <v>12</v>
      </c>
      <c r="AX22" s="55">
        <f t="shared" si="27"/>
        <v>0</v>
      </c>
      <c r="AY22" s="55" t="str">
        <f t="shared" ca="1" si="16"/>
        <v/>
      </c>
      <c r="AZ22" s="55" t="str">
        <f t="shared" ca="1" si="5"/>
        <v/>
      </c>
      <c r="BK22" s="73" t="s">
        <v>8600</v>
      </c>
      <c r="BO22" s="73" t="s">
        <v>8601</v>
      </c>
      <c r="BQ22" s="49" t="s">
        <v>3055</v>
      </c>
      <c r="BR22" s="47" t="s">
        <v>3056</v>
      </c>
      <c r="BS22" s="47" t="str">
        <f t="shared" si="17"/>
        <v>B-4:ずい道（道路）</v>
      </c>
      <c r="BT22" s="47" t="s">
        <v>8653</v>
      </c>
      <c r="BU22" s="47" t="s">
        <v>8653</v>
      </c>
      <c r="BV22" s="48"/>
      <c r="BW22" s="48"/>
      <c r="BX22" s="48"/>
      <c r="BY22" s="48"/>
      <c r="BZ22" s="48"/>
      <c r="CA22" s="48"/>
      <c r="CB22" s="48"/>
      <c r="CC22" s="50"/>
      <c r="CD22"/>
      <c r="CH22" s="64">
        <v>12</v>
      </c>
      <c r="CI22" s="66" t="s">
        <v>3585</v>
      </c>
      <c r="CJ22" s="66">
        <v>60</v>
      </c>
      <c r="CK22" s="67">
        <v>799</v>
      </c>
      <c r="CL22" s="67">
        <f t="shared" si="28"/>
        <v>858</v>
      </c>
      <c r="CN22" s="64">
        <v>12</v>
      </c>
      <c r="CO22" s="55">
        <f t="shared" si="29"/>
        <v>0</v>
      </c>
      <c r="CP22" s="55" t="str">
        <f t="shared" ca="1" si="30"/>
        <v/>
      </c>
      <c r="CQ22" s="55" t="str">
        <f t="shared" ca="1" si="30"/>
        <v/>
      </c>
    </row>
    <row r="23" spans="2:95">
      <c r="B23" s="64">
        <v>13</v>
      </c>
      <c r="C23" s="66" t="s">
        <v>3586</v>
      </c>
      <c r="D23" s="69">
        <v>790700</v>
      </c>
      <c r="E23" s="72"/>
      <c r="F23" s="71"/>
      <c r="G23" s="71"/>
      <c r="I23" s="64">
        <v>13</v>
      </c>
      <c r="J23" s="55">
        <f t="shared" si="7"/>
        <v>0</v>
      </c>
      <c r="K23" s="55" t="str">
        <f t="shared" ca="1" si="8"/>
        <v/>
      </c>
      <c r="L23" s="55" t="str">
        <f t="shared" ca="1" si="2"/>
        <v/>
      </c>
      <c r="M23" s="55">
        <f t="shared" ca="1" si="3"/>
        <v>0</v>
      </c>
      <c r="N23" s="55">
        <f t="shared" ca="1" si="3"/>
        <v>0</v>
      </c>
      <c r="O23" s="55">
        <f t="shared" ca="1" si="3"/>
        <v>0</v>
      </c>
      <c r="R23" s="64">
        <v>13</v>
      </c>
      <c r="S23" s="55">
        <f t="shared" si="9"/>
        <v>0</v>
      </c>
      <c r="T23" s="55" t="str">
        <f t="shared" ca="1" si="10"/>
        <v/>
      </c>
      <c r="U23" s="55" t="str">
        <f t="shared" ca="1" si="4"/>
        <v/>
      </c>
      <c r="W23" s="64">
        <v>13</v>
      </c>
      <c r="X23" s="66" t="s">
        <v>3587</v>
      </c>
      <c r="Y23" s="66">
        <f t="shared" si="11"/>
        <v>62</v>
      </c>
      <c r="Z23" s="67">
        <v>859</v>
      </c>
      <c r="AA23" s="67">
        <f t="shared" si="22"/>
        <v>920</v>
      </c>
      <c r="AC23" s="64">
        <v>13</v>
      </c>
      <c r="AD23" s="55">
        <f t="shared" si="23"/>
        <v>0</v>
      </c>
      <c r="AE23" s="55" t="str">
        <f t="shared" ca="1" si="12"/>
        <v/>
      </c>
      <c r="AF23" s="55" t="str">
        <f t="shared" ca="1" si="12"/>
        <v/>
      </c>
      <c r="AH23" s="64">
        <v>13</v>
      </c>
      <c r="AI23" s="55">
        <f t="shared" si="24"/>
        <v>0</v>
      </c>
      <c r="AJ23" s="55" t="str">
        <f t="shared" ca="1" si="13"/>
        <v/>
      </c>
      <c r="AK23" s="55" t="str">
        <f t="shared" ca="1" si="13"/>
        <v/>
      </c>
      <c r="AM23" s="64">
        <v>13</v>
      </c>
      <c r="AN23" s="55">
        <f t="shared" si="25"/>
        <v>0</v>
      </c>
      <c r="AO23" s="55" t="str">
        <f t="shared" ca="1" si="14"/>
        <v/>
      </c>
      <c r="AP23" s="55" t="str">
        <f t="shared" ca="1" si="14"/>
        <v/>
      </c>
      <c r="AR23" s="64">
        <v>13</v>
      </c>
      <c r="AS23" s="55">
        <f t="shared" si="26"/>
        <v>0</v>
      </c>
      <c r="AT23" s="55" t="str">
        <f t="shared" ca="1" si="15"/>
        <v/>
      </c>
      <c r="AU23" s="55" t="str">
        <f t="shared" ca="1" si="15"/>
        <v/>
      </c>
      <c r="AW23" s="64">
        <v>13</v>
      </c>
      <c r="AX23" s="55">
        <f t="shared" si="27"/>
        <v>0</v>
      </c>
      <c r="AY23" s="55" t="str">
        <f t="shared" ca="1" si="16"/>
        <v/>
      </c>
      <c r="AZ23" s="55" t="str">
        <f t="shared" ca="1" si="5"/>
        <v/>
      </c>
      <c r="BK23" s="73" t="s">
        <v>8601</v>
      </c>
      <c r="BO23" s="73" t="s">
        <v>8602</v>
      </c>
      <c r="BQ23" s="49" t="s">
        <v>3057</v>
      </c>
      <c r="BR23" s="47" t="s">
        <v>3058</v>
      </c>
      <c r="BS23" s="47" t="str">
        <f t="shared" si="17"/>
        <v>B-5:維持修繕（道路）</v>
      </c>
      <c r="BT23" s="47" t="s">
        <v>8654</v>
      </c>
      <c r="BU23" s="47" t="s">
        <v>8654</v>
      </c>
      <c r="BV23" s="48"/>
      <c r="BW23" s="48"/>
      <c r="BX23" s="48"/>
      <c r="BY23" s="48"/>
      <c r="BZ23" s="48"/>
      <c r="CA23" s="48"/>
      <c r="CB23" s="48"/>
      <c r="CC23" s="50"/>
      <c r="CD23"/>
      <c r="CH23" s="64">
        <v>13</v>
      </c>
      <c r="CI23" s="66" t="s">
        <v>3587</v>
      </c>
      <c r="CJ23" s="66">
        <v>62</v>
      </c>
      <c r="CK23" s="67">
        <v>859</v>
      </c>
      <c r="CL23" s="67">
        <f t="shared" si="28"/>
        <v>920</v>
      </c>
      <c r="CN23" s="64">
        <v>13</v>
      </c>
      <c r="CO23" s="55">
        <f t="shared" si="29"/>
        <v>0</v>
      </c>
      <c r="CP23" s="55" t="str">
        <f t="shared" ca="1" si="30"/>
        <v/>
      </c>
      <c r="CQ23" s="55" t="str">
        <f t="shared" ca="1" si="30"/>
        <v/>
      </c>
    </row>
    <row r="24" spans="2:95">
      <c r="B24" s="64">
        <v>14</v>
      </c>
      <c r="C24" s="66" t="s">
        <v>3588</v>
      </c>
      <c r="D24" s="69">
        <v>790800</v>
      </c>
      <c r="E24" s="72"/>
      <c r="F24" s="71"/>
      <c r="G24" s="71"/>
      <c r="I24" s="64">
        <v>14</v>
      </c>
      <c r="J24" s="55">
        <f t="shared" si="7"/>
        <v>0</v>
      </c>
      <c r="K24" s="55" t="str">
        <f t="shared" ca="1" si="8"/>
        <v/>
      </c>
      <c r="L24" s="55" t="str">
        <f t="shared" ca="1" si="2"/>
        <v/>
      </c>
      <c r="M24" s="55">
        <f t="shared" ca="1" si="3"/>
        <v>0</v>
      </c>
      <c r="N24" s="55">
        <f t="shared" ca="1" si="3"/>
        <v>0</v>
      </c>
      <c r="O24" s="55">
        <f t="shared" ca="1" si="3"/>
        <v>0</v>
      </c>
      <c r="R24" s="64">
        <v>14</v>
      </c>
      <c r="S24" s="55">
        <f t="shared" si="9"/>
        <v>0</v>
      </c>
      <c r="T24" s="55" t="str">
        <f t="shared" ca="1" si="10"/>
        <v/>
      </c>
      <c r="U24" s="55" t="str">
        <f t="shared" ca="1" si="4"/>
        <v/>
      </c>
      <c r="W24" s="64">
        <v>14</v>
      </c>
      <c r="X24" s="66" t="s">
        <v>3589</v>
      </c>
      <c r="Y24" s="66">
        <f t="shared" si="11"/>
        <v>61</v>
      </c>
      <c r="Z24" s="67">
        <v>921</v>
      </c>
      <c r="AA24" s="67">
        <f t="shared" si="22"/>
        <v>981</v>
      </c>
      <c r="AC24" s="64">
        <v>14</v>
      </c>
      <c r="AD24" s="55">
        <f t="shared" si="23"/>
        <v>0</v>
      </c>
      <c r="AE24" s="55" t="str">
        <f t="shared" ca="1" si="12"/>
        <v/>
      </c>
      <c r="AF24" s="55" t="str">
        <f t="shared" ca="1" si="12"/>
        <v/>
      </c>
      <c r="AH24" s="64">
        <v>14</v>
      </c>
      <c r="AI24" s="55">
        <f t="shared" si="24"/>
        <v>0</v>
      </c>
      <c r="AJ24" s="55" t="str">
        <f t="shared" ca="1" si="13"/>
        <v/>
      </c>
      <c r="AK24" s="55" t="str">
        <f t="shared" ca="1" si="13"/>
        <v/>
      </c>
      <c r="AM24" s="64">
        <v>14</v>
      </c>
      <c r="AN24" s="55">
        <f t="shared" si="25"/>
        <v>0</v>
      </c>
      <c r="AO24" s="55" t="str">
        <f t="shared" ca="1" si="14"/>
        <v/>
      </c>
      <c r="AP24" s="55" t="str">
        <f t="shared" ca="1" si="14"/>
        <v/>
      </c>
      <c r="AR24" s="64">
        <v>14</v>
      </c>
      <c r="AS24" s="55">
        <f t="shared" si="26"/>
        <v>0</v>
      </c>
      <c r="AT24" s="55" t="str">
        <f t="shared" ca="1" si="15"/>
        <v/>
      </c>
      <c r="AU24" s="55" t="str">
        <f t="shared" ca="1" si="15"/>
        <v/>
      </c>
      <c r="AW24" s="64">
        <v>14</v>
      </c>
      <c r="AX24" s="55">
        <f t="shared" si="27"/>
        <v>0</v>
      </c>
      <c r="AY24" s="55" t="str">
        <f t="shared" ca="1" si="16"/>
        <v/>
      </c>
      <c r="AZ24" s="55" t="str">
        <f t="shared" ca="1" si="5"/>
        <v/>
      </c>
      <c r="BK24" s="73" t="s">
        <v>8602</v>
      </c>
      <c r="BO24" s="73" t="s">
        <v>8603</v>
      </c>
      <c r="BQ24" s="49" t="s">
        <v>3059</v>
      </c>
      <c r="BR24" s="47" t="s">
        <v>3060</v>
      </c>
      <c r="BS24" s="47" t="str">
        <f t="shared" si="17"/>
        <v>B-6:共同溝（道路）</v>
      </c>
      <c r="BT24" s="47" t="s">
        <v>8655</v>
      </c>
      <c r="BU24" s="47" t="s">
        <v>8655</v>
      </c>
      <c r="BV24" s="48"/>
      <c r="BW24" s="48"/>
      <c r="BX24" s="48"/>
      <c r="BY24" s="48"/>
      <c r="BZ24" s="48"/>
      <c r="CA24" s="48"/>
      <c r="CB24" s="48"/>
      <c r="CC24" s="50"/>
      <c r="CD24"/>
      <c r="CH24" s="64">
        <v>14</v>
      </c>
      <c r="CI24" s="66" t="s">
        <v>3589</v>
      </c>
      <c r="CJ24" s="66">
        <v>61</v>
      </c>
      <c r="CK24" s="67">
        <v>921</v>
      </c>
      <c r="CL24" s="67">
        <f t="shared" si="28"/>
        <v>981</v>
      </c>
      <c r="CN24" s="64">
        <v>14</v>
      </c>
      <c r="CO24" s="55">
        <f t="shared" si="29"/>
        <v>0</v>
      </c>
      <c r="CP24" s="55" t="str">
        <f t="shared" ca="1" si="30"/>
        <v/>
      </c>
      <c r="CQ24" s="55" t="str">
        <f t="shared" ca="1" si="30"/>
        <v/>
      </c>
    </row>
    <row r="25" spans="2:95">
      <c r="I25" s="64">
        <v>15</v>
      </c>
      <c r="J25" s="55">
        <f t="shared" si="7"/>
        <v>0</v>
      </c>
      <c r="K25" s="55" t="str">
        <f t="shared" ca="1" si="8"/>
        <v/>
      </c>
      <c r="L25" s="55" t="str">
        <f t="shared" ca="1" si="2"/>
        <v/>
      </c>
      <c r="M25" s="55">
        <f t="shared" ca="1" si="3"/>
        <v>0</v>
      </c>
      <c r="N25" s="55">
        <f t="shared" ca="1" si="3"/>
        <v>0</v>
      </c>
      <c r="O25" s="55">
        <f t="shared" ca="1" si="3"/>
        <v>0</v>
      </c>
      <c r="R25" s="64">
        <v>15</v>
      </c>
      <c r="S25" s="55">
        <f t="shared" si="9"/>
        <v>0</v>
      </c>
      <c r="T25" s="55" t="str">
        <f t="shared" ca="1" si="10"/>
        <v/>
      </c>
      <c r="U25" s="55" t="str">
        <f t="shared" ca="1" si="4"/>
        <v/>
      </c>
      <c r="W25" s="64">
        <v>15</v>
      </c>
      <c r="X25" s="66" t="s">
        <v>3590</v>
      </c>
      <c r="Y25" s="66">
        <f t="shared" si="11"/>
        <v>27</v>
      </c>
      <c r="Z25" s="67">
        <v>982</v>
      </c>
      <c r="AA25" s="67">
        <f t="shared" si="22"/>
        <v>1008</v>
      </c>
      <c r="AC25" s="64">
        <v>15</v>
      </c>
      <c r="AD25" s="55">
        <f t="shared" si="23"/>
        <v>0</v>
      </c>
      <c r="AE25" s="55" t="str">
        <f t="shared" ca="1" si="12"/>
        <v/>
      </c>
      <c r="AF25" s="55" t="str">
        <f t="shared" ca="1" si="12"/>
        <v/>
      </c>
      <c r="AH25" s="64">
        <v>15</v>
      </c>
      <c r="AI25" s="55">
        <f t="shared" si="24"/>
        <v>0</v>
      </c>
      <c r="AJ25" s="55" t="str">
        <f t="shared" ca="1" si="13"/>
        <v/>
      </c>
      <c r="AK25" s="55" t="str">
        <f t="shared" ca="1" si="13"/>
        <v/>
      </c>
      <c r="AM25" s="64">
        <v>15</v>
      </c>
      <c r="AN25" s="55">
        <f t="shared" si="25"/>
        <v>0</v>
      </c>
      <c r="AO25" s="55" t="str">
        <f t="shared" ca="1" si="14"/>
        <v/>
      </c>
      <c r="AP25" s="55" t="str">
        <f t="shared" ca="1" si="14"/>
        <v/>
      </c>
      <c r="AR25" s="64">
        <v>15</v>
      </c>
      <c r="AS25" s="55">
        <f t="shared" si="26"/>
        <v>0</v>
      </c>
      <c r="AT25" s="55" t="str">
        <f t="shared" ca="1" si="15"/>
        <v/>
      </c>
      <c r="AU25" s="55" t="str">
        <f t="shared" ca="1" si="15"/>
        <v/>
      </c>
      <c r="AW25" s="64">
        <v>15</v>
      </c>
      <c r="AX25" s="55">
        <f t="shared" si="27"/>
        <v>0</v>
      </c>
      <c r="AY25" s="55" t="str">
        <f t="shared" ca="1" si="16"/>
        <v/>
      </c>
      <c r="AZ25" s="55" t="str">
        <f t="shared" ca="1" si="5"/>
        <v/>
      </c>
      <c r="BK25" s="73" t="s">
        <v>8603</v>
      </c>
      <c r="BO25" s="73" t="s">
        <v>8604</v>
      </c>
      <c r="BQ25" s="49" t="s">
        <v>3061</v>
      </c>
      <c r="BR25" s="47" t="s">
        <v>3062</v>
      </c>
      <c r="BS25" s="47" t="str">
        <f t="shared" si="17"/>
        <v>B-9:その他（道路）</v>
      </c>
      <c r="BT25" s="47" t="s">
        <v>8656</v>
      </c>
      <c r="BU25" s="47" t="s">
        <v>8656</v>
      </c>
      <c r="BV25" s="48"/>
      <c r="BW25" s="48"/>
      <c r="BX25" s="48"/>
      <c r="BY25" s="48"/>
      <c r="BZ25" s="48"/>
      <c r="CA25" s="48"/>
      <c r="CB25" s="48"/>
      <c r="CC25" s="50"/>
      <c r="CD25"/>
      <c r="CH25" s="64">
        <v>15</v>
      </c>
      <c r="CI25" s="66" t="s">
        <v>3590</v>
      </c>
      <c r="CJ25" s="66">
        <v>27</v>
      </c>
      <c r="CK25" s="67">
        <v>982</v>
      </c>
      <c r="CL25" s="67">
        <f t="shared" si="28"/>
        <v>1008</v>
      </c>
      <c r="CN25" s="64">
        <v>15</v>
      </c>
      <c r="CO25" s="55">
        <f t="shared" si="29"/>
        <v>0</v>
      </c>
      <c r="CP25" s="55" t="str">
        <f t="shared" ca="1" si="30"/>
        <v/>
      </c>
      <c r="CQ25" s="55" t="str">
        <f t="shared" ca="1" si="30"/>
        <v/>
      </c>
    </row>
    <row r="26" spans="2:95">
      <c r="I26" s="64">
        <v>16</v>
      </c>
      <c r="J26" s="55">
        <f t="shared" si="7"/>
        <v>0</v>
      </c>
      <c r="K26" s="55" t="str">
        <f t="shared" ca="1" si="8"/>
        <v/>
      </c>
      <c r="L26" s="55" t="str">
        <f t="shared" ca="1" si="2"/>
        <v/>
      </c>
      <c r="M26" s="55">
        <f t="shared" ca="1" si="3"/>
        <v>0</v>
      </c>
      <c r="N26" s="55">
        <f t="shared" ca="1" si="3"/>
        <v>0</v>
      </c>
      <c r="O26" s="55">
        <f t="shared" ca="1" si="3"/>
        <v>0</v>
      </c>
      <c r="R26" s="64">
        <v>16</v>
      </c>
      <c r="S26" s="55">
        <f t="shared" si="9"/>
        <v>0</v>
      </c>
      <c r="T26" s="55" t="str">
        <f t="shared" ca="1" si="10"/>
        <v/>
      </c>
      <c r="U26" s="55" t="str">
        <f t="shared" ca="1" si="4"/>
        <v/>
      </c>
      <c r="W26" s="64">
        <v>16</v>
      </c>
      <c r="X26" s="66" t="s">
        <v>3591</v>
      </c>
      <c r="Y26" s="66">
        <f t="shared" si="11"/>
        <v>77</v>
      </c>
      <c r="Z26" s="67">
        <v>1009</v>
      </c>
      <c r="AA26" s="67">
        <f t="shared" si="22"/>
        <v>1085</v>
      </c>
      <c r="AC26" s="64">
        <v>16</v>
      </c>
      <c r="AD26" s="55">
        <f t="shared" si="23"/>
        <v>0</v>
      </c>
      <c r="AE26" s="55" t="str">
        <f t="shared" ca="1" si="12"/>
        <v/>
      </c>
      <c r="AF26" s="55" t="str">
        <f t="shared" ca="1" si="12"/>
        <v/>
      </c>
      <c r="AH26" s="64">
        <v>16</v>
      </c>
      <c r="AI26" s="55">
        <f t="shared" si="24"/>
        <v>0</v>
      </c>
      <c r="AJ26" s="55" t="str">
        <f t="shared" ca="1" si="13"/>
        <v/>
      </c>
      <c r="AK26" s="55" t="str">
        <f t="shared" ca="1" si="13"/>
        <v/>
      </c>
      <c r="AM26" s="64">
        <v>16</v>
      </c>
      <c r="AN26" s="55">
        <f t="shared" si="25"/>
        <v>0</v>
      </c>
      <c r="AO26" s="55" t="str">
        <f t="shared" ca="1" si="14"/>
        <v/>
      </c>
      <c r="AP26" s="55" t="str">
        <f t="shared" ca="1" si="14"/>
        <v/>
      </c>
      <c r="AR26" s="64">
        <v>16</v>
      </c>
      <c r="AS26" s="55">
        <f t="shared" si="26"/>
        <v>0</v>
      </c>
      <c r="AT26" s="55" t="str">
        <f t="shared" ca="1" si="15"/>
        <v/>
      </c>
      <c r="AU26" s="55" t="str">
        <f t="shared" ca="1" si="15"/>
        <v/>
      </c>
      <c r="AW26" s="64">
        <v>16</v>
      </c>
      <c r="AX26" s="55">
        <f t="shared" si="27"/>
        <v>0</v>
      </c>
      <c r="AY26" s="55" t="str">
        <f t="shared" ca="1" si="16"/>
        <v/>
      </c>
      <c r="AZ26" s="55" t="str">
        <f t="shared" ca="1" si="5"/>
        <v/>
      </c>
      <c r="BK26" s="73" t="s">
        <v>8604</v>
      </c>
      <c r="BO26" s="73" t="s">
        <v>8605</v>
      </c>
      <c r="BQ26" s="49" t="s">
        <v>3063</v>
      </c>
      <c r="BR26" s="47" t="s">
        <v>3064</v>
      </c>
      <c r="BS26" s="47" t="str">
        <f t="shared" si="17"/>
        <v>C-1:土地改良、区画整理（農林）</v>
      </c>
      <c r="BT26" s="47" t="s">
        <v>8662</v>
      </c>
      <c r="BU26" s="47" t="s">
        <v>8657</v>
      </c>
      <c r="BV26" s="48"/>
      <c r="BW26" s="48"/>
      <c r="BX26" s="48"/>
      <c r="BY26" s="48"/>
      <c r="BZ26" s="48"/>
      <c r="CA26" s="48"/>
      <c r="CB26" s="48"/>
      <c r="CC26" s="50"/>
      <c r="CD26"/>
      <c r="CH26" s="64">
        <v>16</v>
      </c>
      <c r="CI26" s="66" t="s">
        <v>3591</v>
      </c>
      <c r="CJ26" s="66">
        <v>77</v>
      </c>
      <c r="CK26" s="67">
        <v>1009</v>
      </c>
      <c r="CL26" s="67">
        <f t="shared" si="28"/>
        <v>1085</v>
      </c>
      <c r="CN26" s="64">
        <v>16</v>
      </c>
      <c r="CO26" s="55">
        <f t="shared" si="29"/>
        <v>0</v>
      </c>
      <c r="CP26" s="55" t="str">
        <f t="shared" ca="1" si="30"/>
        <v/>
      </c>
      <c r="CQ26" s="55" t="str">
        <f t="shared" ca="1" si="30"/>
        <v/>
      </c>
    </row>
    <row r="27" spans="2:95">
      <c r="I27" s="64">
        <v>17</v>
      </c>
      <c r="J27" s="55">
        <f t="shared" si="7"/>
        <v>0</v>
      </c>
      <c r="K27" s="55" t="str">
        <f t="shared" ca="1" si="8"/>
        <v/>
      </c>
      <c r="L27" s="55" t="str">
        <f t="shared" ca="1" si="2"/>
        <v/>
      </c>
      <c r="M27" s="55">
        <f t="shared" ca="1" si="3"/>
        <v>0</v>
      </c>
      <c r="N27" s="55">
        <f t="shared" ca="1" si="3"/>
        <v>0</v>
      </c>
      <c r="O27" s="55">
        <f t="shared" ca="1" si="3"/>
        <v>0</v>
      </c>
      <c r="R27" s="64">
        <v>17</v>
      </c>
      <c r="S27" s="55">
        <f t="shared" si="9"/>
        <v>0</v>
      </c>
      <c r="T27" s="55" t="str">
        <f t="shared" ca="1" si="10"/>
        <v/>
      </c>
      <c r="U27" s="55" t="str">
        <f t="shared" ca="1" si="4"/>
        <v/>
      </c>
      <c r="W27" s="64">
        <v>17</v>
      </c>
      <c r="X27" s="66" t="s">
        <v>3592</v>
      </c>
      <c r="Y27" s="66">
        <f t="shared" si="11"/>
        <v>38</v>
      </c>
      <c r="Z27" s="67">
        <v>1086</v>
      </c>
      <c r="AA27" s="67">
        <f t="shared" si="22"/>
        <v>1123</v>
      </c>
      <c r="AC27" s="64">
        <v>17</v>
      </c>
      <c r="AD27" s="55">
        <f t="shared" si="23"/>
        <v>0</v>
      </c>
      <c r="AE27" s="55" t="str">
        <f t="shared" ca="1" si="12"/>
        <v/>
      </c>
      <c r="AF27" s="55" t="str">
        <f t="shared" ca="1" si="12"/>
        <v/>
      </c>
      <c r="AH27" s="64">
        <v>17</v>
      </c>
      <c r="AI27" s="55">
        <f t="shared" si="24"/>
        <v>0</v>
      </c>
      <c r="AJ27" s="55" t="str">
        <f t="shared" ca="1" si="13"/>
        <v/>
      </c>
      <c r="AK27" s="55" t="str">
        <f t="shared" ca="1" si="13"/>
        <v/>
      </c>
      <c r="AM27" s="64">
        <v>17</v>
      </c>
      <c r="AN27" s="55">
        <f t="shared" si="25"/>
        <v>0</v>
      </c>
      <c r="AO27" s="55" t="str">
        <f t="shared" ca="1" si="14"/>
        <v/>
      </c>
      <c r="AP27" s="55" t="str">
        <f t="shared" ca="1" si="14"/>
        <v/>
      </c>
      <c r="AR27" s="64">
        <v>17</v>
      </c>
      <c r="AS27" s="55">
        <f t="shared" si="26"/>
        <v>0</v>
      </c>
      <c r="AT27" s="55" t="str">
        <f t="shared" ca="1" si="15"/>
        <v/>
      </c>
      <c r="AU27" s="55" t="str">
        <f t="shared" ca="1" si="15"/>
        <v/>
      </c>
      <c r="AW27" s="64">
        <v>17</v>
      </c>
      <c r="AX27" s="55">
        <f t="shared" si="27"/>
        <v>0</v>
      </c>
      <c r="AY27" s="55" t="str">
        <f t="shared" ca="1" si="16"/>
        <v/>
      </c>
      <c r="AZ27" s="55" t="str">
        <f t="shared" ca="1" si="5"/>
        <v/>
      </c>
      <c r="BK27" s="73" t="s">
        <v>8605</v>
      </c>
      <c r="BO27" s="73" t="s">
        <v>8606</v>
      </c>
      <c r="BQ27" s="49" t="s">
        <v>3065</v>
      </c>
      <c r="BR27" s="47" t="s">
        <v>3066</v>
      </c>
      <c r="BS27" s="47" t="str">
        <f t="shared" si="17"/>
        <v>C-2:農道（農林）</v>
      </c>
      <c r="BT27" s="47" t="s">
        <v>8665</v>
      </c>
      <c r="BU27" s="47" t="s">
        <v>8658</v>
      </c>
      <c r="BV27" s="48"/>
      <c r="BW27" s="48"/>
      <c r="BX27" s="48"/>
      <c r="BY27" s="48"/>
      <c r="BZ27" s="48"/>
      <c r="CA27" s="48"/>
      <c r="CB27" s="48"/>
      <c r="CC27" s="50"/>
      <c r="CD27"/>
      <c r="CH27" s="64">
        <v>17</v>
      </c>
      <c r="CI27" s="66" t="s">
        <v>3592</v>
      </c>
      <c r="CJ27" s="66">
        <v>38</v>
      </c>
      <c r="CK27" s="67">
        <v>1086</v>
      </c>
      <c r="CL27" s="67">
        <f t="shared" si="28"/>
        <v>1123</v>
      </c>
      <c r="CN27" s="64">
        <v>17</v>
      </c>
      <c r="CO27" s="55">
        <f t="shared" si="29"/>
        <v>0</v>
      </c>
      <c r="CP27" s="55" t="str">
        <f t="shared" ca="1" si="30"/>
        <v/>
      </c>
      <c r="CQ27" s="55" t="str">
        <f t="shared" ca="1" si="30"/>
        <v/>
      </c>
    </row>
    <row r="28" spans="2:95">
      <c r="I28" s="64">
        <v>18</v>
      </c>
      <c r="J28" s="55">
        <f t="shared" si="7"/>
        <v>0</v>
      </c>
      <c r="K28" s="55" t="str">
        <f t="shared" ca="1" si="8"/>
        <v/>
      </c>
      <c r="L28" s="55" t="str">
        <f t="shared" ca="1" si="2"/>
        <v/>
      </c>
      <c r="M28" s="55">
        <f t="shared" ca="1" si="3"/>
        <v>0</v>
      </c>
      <c r="N28" s="55">
        <f t="shared" ca="1" si="3"/>
        <v>0</v>
      </c>
      <c r="O28" s="55">
        <f t="shared" ca="1" si="3"/>
        <v>0</v>
      </c>
      <c r="R28" s="64">
        <v>18</v>
      </c>
      <c r="S28" s="55">
        <f t="shared" si="9"/>
        <v>0</v>
      </c>
      <c r="T28" s="55" t="str">
        <f t="shared" ca="1" si="10"/>
        <v/>
      </c>
      <c r="U28" s="55" t="str">
        <f t="shared" ca="1" si="4"/>
        <v/>
      </c>
      <c r="W28" s="64">
        <v>18</v>
      </c>
      <c r="X28" s="66" t="s">
        <v>3593</v>
      </c>
      <c r="Y28" s="66">
        <f t="shared" si="11"/>
        <v>15</v>
      </c>
      <c r="Z28" s="67">
        <v>1124</v>
      </c>
      <c r="AA28" s="67">
        <f t="shared" si="22"/>
        <v>1138</v>
      </c>
      <c r="AC28" s="64">
        <v>18</v>
      </c>
      <c r="AD28" s="55">
        <f t="shared" si="23"/>
        <v>0</v>
      </c>
      <c r="AE28" s="55" t="str">
        <f t="shared" ca="1" si="12"/>
        <v/>
      </c>
      <c r="AF28" s="55" t="str">
        <f t="shared" ca="1" si="12"/>
        <v/>
      </c>
      <c r="AH28" s="64">
        <v>18</v>
      </c>
      <c r="AI28" s="55">
        <f t="shared" si="24"/>
        <v>0</v>
      </c>
      <c r="AJ28" s="55" t="str">
        <f t="shared" ca="1" si="13"/>
        <v/>
      </c>
      <c r="AK28" s="55" t="str">
        <f t="shared" ca="1" si="13"/>
        <v/>
      </c>
      <c r="AM28" s="64">
        <v>18</v>
      </c>
      <c r="AN28" s="55">
        <f t="shared" si="25"/>
        <v>0</v>
      </c>
      <c r="AO28" s="55" t="str">
        <f t="shared" ca="1" si="14"/>
        <v/>
      </c>
      <c r="AP28" s="55" t="str">
        <f t="shared" ca="1" si="14"/>
        <v/>
      </c>
      <c r="AR28" s="64">
        <v>18</v>
      </c>
      <c r="AS28" s="55">
        <f t="shared" si="26"/>
        <v>0</v>
      </c>
      <c r="AT28" s="55" t="str">
        <f t="shared" ca="1" si="15"/>
        <v/>
      </c>
      <c r="AU28" s="55" t="str">
        <f t="shared" ca="1" si="15"/>
        <v/>
      </c>
      <c r="AW28" s="64">
        <v>18</v>
      </c>
      <c r="AX28" s="55">
        <f t="shared" si="27"/>
        <v>0</v>
      </c>
      <c r="AY28" s="55" t="str">
        <f t="shared" ca="1" si="16"/>
        <v/>
      </c>
      <c r="AZ28" s="55" t="str">
        <f t="shared" ca="1" si="5"/>
        <v/>
      </c>
      <c r="BK28" s="73" t="s">
        <v>8606</v>
      </c>
      <c r="BO28" s="73" t="s">
        <v>8607</v>
      </c>
      <c r="BQ28" s="49" t="s">
        <v>3067</v>
      </c>
      <c r="BR28" s="47" t="s">
        <v>3068</v>
      </c>
      <c r="BS28" s="47" t="str">
        <f t="shared" si="17"/>
        <v>C-3:農林その他（農林）</v>
      </c>
      <c r="BT28" s="47" t="s">
        <v>8666</v>
      </c>
      <c r="BU28" s="47" t="s">
        <v>8659</v>
      </c>
      <c r="BV28" s="48"/>
      <c r="BW28" s="48"/>
      <c r="BX28" s="48"/>
      <c r="BY28" s="48"/>
      <c r="BZ28" s="48"/>
      <c r="CA28" s="48"/>
      <c r="CB28" s="48"/>
      <c r="CC28" s="50"/>
      <c r="CD28"/>
      <c r="CH28" s="64">
        <v>18</v>
      </c>
      <c r="CI28" s="66" t="s">
        <v>3593</v>
      </c>
      <c r="CJ28" s="66">
        <v>15</v>
      </c>
      <c r="CK28" s="67">
        <v>1124</v>
      </c>
      <c r="CL28" s="67">
        <f t="shared" si="28"/>
        <v>1138</v>
      </c>
      <c r="CN28" s="64">
        <v>18</v>
      </c>
      <c r="CO28" s="55">
        <f t="shared" si="29"/>
        <v>0</v>
      </c>
      <c r="CP28" s="55" t="str">
        <f t="shared" ca="1" si="30"/>
        <v/>
      </c>
      <c r="CQ28" s="55" t="str">
        <f t="shared" ca="1" si="30"/>
        <v/>
      </c>
    </row>
    <row r="29" spans="2:95">
      <c r="I29" s="64">
        <v>19</v>
      </c>
      <c r="J29" s="55">
        <f t="shared" si="7"/>
        <v>0</v>
      </c>
      <c r="K29" s="55" t="str">
        <f t="shared" ca="1" si="8"/>
        <v/>
      </c>
      <c r="L29" s="55" t="str">
        <f t="shared" ca="1" si="2"/>
        <v/>
      </c>
      <c r="M29" s="55">
        <f t="shared" ca="1" si="3"/>
        <v>0</v>
      </c>
      <c r="N29" s="55">
        <f t="shared" ca="1" si="3"/>
        <v>0</v>
      </c>
      <c r="O29" s="55">
        <f t="shared" ca="1" si="3"/>
        <v>0</v>
      </c>
      <c r="R29" s="64">
        <v>19</v>
      </c>
      <c r="S29" s="55">
        <f t="shared" si="9"/>
        <v>0</v>
      </c>
      <c r="T29" s="55" t="str">
        <f t="shared" ca="1" si="10"/>
        <v/>
      </c>
      <c r="U29" s="55" t="str">
        <f t="shared" ca="1" si="4"/>
        <v/>
      </c>
      <c r="W29" s="64">
        <v>19</v>
      </c>
      <c r="X29" s="66" t="s">
        <v>3594</v>
      </c>
      <c r="Y29" s="66">
        <f t="shared" si="11"/>
        <v>19</v>
      </c>
      <c r="Z29" s="67">
        <v>1139</v>
      </c>
      <c r="AA29" s="67">
        <f t="shared" si="22"/>
        <v>1157</v>
      </c>
      <c r="AC29" s="64">
        <v>19</v>
      </c>
      <c r="AD29" s="55">
        <f t="shared" si="23"/>
        <v>0</v>
      </c>
      <c r="AE29" s="55" t="str">
        <f t="shared" ca="1" si="12"/>
        <v/>
      </c>
      <c r="AF29" s="55" t="str">
        <f t="shared" ca="1" si="12"/>
        <v/>
      </c>
      <c r="AH29" s="64">
        <v>19</v>
      </c>
      <c r="AI29" s="55">
        <f t="shared" si="24"/>
        <v>0</v>
      </c>
      <c r="AJ29" s="55" t="str">
        <f t="shared" ca="1" si="13"/>
        <v/>
      </c>
      <c r="AK29" s="55" t="str">
        <f t="shared" ca="1" si="13"/>
        <v/>
      </c>
      <c r="AM29" s="64">
        <v>19</v>
      </c>
      <c r="AN29" s="55">
        <f t="shared" si="25"/>
        <v>0</v>
      </c>
      <c r="AO29" s="55" t="str">
        <f t="shared" ca="1" si="14"/>
        <v/>
      </c>
      <c r="AP29" s="55" t="str">
        <f t="shared" ca="1" si="14"/>
        <v/>
      </c>
      <c r="AR29" s="64">
        <v>19</v>
      </c>
      <c r="AS29" s="55">
        <f t="shared" si="26"/>
        <v>0</v>
      </c>
      <c r="AT29" s="55" t="str">
        <f t="shared" ca="1" si="15"/>
        <v/>
      </c>
      <c r="AU29" s="55" t="str">
        <f t="shared" ca="1" si="15"/>
        <v/>
      </c>
      <c r="AW29" s="64">
        <v>19</v>
      </c>
      <c r="AX29" s="55">
        <f t="shared" si="27"/>
        <v>0</v>
      </c>
      <c r="AY29" s="55" t="str">
        <f t="shared" ca="1" si="16"/>
        <v/>
      </c>
      <c r="AZ29" s="55" t="str">
        <f t="shared" ca="1" si="5"/>
        <v/>
      </c>
      <c r="BK29" s="73" t="s">
        <v>8607</v>
      </c>
      <c r="BO29" s="73" t="s">
        <v>8608</v>
      </c>
      <c r="BQ29" s="49" t="s">
        <v>3069</v>
      </c>
      <c r="BR29" s="47" t="s">
        <v>3070</v>
      </c>
      <c r="BS29" s="47" t="str">
        <f t="shared" si="17"/>
        <v>D:水産関係工事</v>
      </c>
      <c r="BT29" s="47" t="s">
        <v>8667</v>
      </c>
      <c r="BU29" s="47" t="s">
        <v>8660</v>
      </c>
      <c r="BV29" s="48"/>
      <c r="BW29" s="48"/>
      <c r="BX29" s="48"/>
      <c r="BY29" s="48"/>
      <c r="BZ29" s="48"/>
      <c r="CA29" s="48"/>
      <c r="CB29" s="48"/>
      <c r="CC29" s="50"/>
      <c r="CD29"/>
      <c r="CH29" s="64">
        <v>19</v>
      </c>
      <c r="CI29" s="66" t="s">
        <v>3594</v>
      </c>
      <c r="CJ29" s="66">
        <v>19</v>
      </c>
      <c r="CK29" s="67">
        <v>1139</v>
      </c>
      <c r="CL29" s="67">
        <f t="shared" si="28"/>
        <v>1157</v>
      </c>
      <c r="CN29" s="64">
        <v>19</v>
      </c>
      <c r="CO29" s="55">
        <f t="shared" si="29"/>
        <v>0</v>
      </c>
      <c r="CP29" s="55" t="str">
        <f t="shared" ca="1" si="30"/>
        <v/>
      </c>
      <c r="CQ29" s="55" t="str">
        <f t="shared" ca="1" si="30"/>
        <v/>
      </c>
    </row>
    <row r="30" spans="2:95">
      <c r="I30" s="64">
        <v>20</v>
      </c>
      <c r="J30" s="55">
        <f t="shared" si="7"/>
        <v>0</v>
      </c>
      <c r="K30" s="55" t="str">
        <f t="shared" ca="1" si="8"/>
        <v/>
      </c>
      <c r="L30" s="55" t="str">
        <f t="shared" ca="1" si="2"/>
        <v/>
      </c>
      <c r="M30" s="55">
        <f t="shared" ca="1" si="3"/>
        <v>0</v>
      </c>
      <c r="N30" s="55">
        <f t="shared" ca="1" si="3"/>
        <v>0</v>
      </c>
      <c r="O30" s="55">
        <f t="shared" ca="1" si="3"/>
        <v>0</v>
      </c>
      <c r="R30" s="64">
        <v>20</v>
      </c>
      <c r="S30" s="55">
        <f t="shared" si="9"/>
        <v>0</v>
      </c>
      <c r="T30" s="55" t="str">
        <f t="shared" ca="1" si="10"/>
        <v/>
      </c>
      <c r="U30" s="55" t="str">
        <f t="shared" ca="1" si="4"/>
        <v/>
      </c>
      <c r="W30" s="64">
        <v>20</v>
      </c>
      <c r="X30" s="66" t="s">
        <v>3595</v>
      </c>
      <c r="Y30" s="66">
        <f t="shared" si="11"/>
        <v>42</v>
      </c>
      <c r="Z30" s="67">
        <v>1158</v>
      </c>
      <c r="AA30" s="67">
        <f t="shared" si="22"/>
        <v>1199</v>
      </c>
      <c r="AC30" s="64">
        <v>20</v>
      </c>
      <c r="AD30" s="55">
        <f t="shared" si="23"/>
        <v>0</v>
      </c>
      <c r="AE30" s="55" t="str">
        <f t="shared" ca="1" si="12"/>
        <v/>
      </c>
      <c r="AF30" s="55" t="str">
        <f t="shared" ca="1" si="12"/>
        <v/>
      </c>
      <c r="AH30" s="64">
        <v>20</v>
      </c>
      <c r="AI30" s="55">
        <f t="shared" si="24"/>
        <v>0</v>
      </c>
      <c r="AJ30" s="55" t="str">
        <f t="shared" ca="1" si="13"/>
        <v/>
      </c>
      <c r="AK30" s="55" t="str">
        <f t="shared" ca="1" si="13"/>
        <v/>
      </c>
      <c r="AM30" s="64">
        <v>20</v>
      </c>
      <c r="AN30" s="55">
        <f t="shared" si="25"/>
        <v>0</v>
      </c>
      <c r="AO30" s="55" t="str">
        <f t="shared" ca="1" si="14"/>
        <v/>
      </c>
      <c r="AP30" s="55" t="str">
        <f t="shared" ca="1" si="14"/>
        <v/>
      </c>
      <c r="AR30" s="64">
        <v>20</v>
      </c>
      <c r="AS30" s="55">
        <f t="shared" si="26"/>
        <v>0</v>
      </c>
      <c r="AT30" s="55" t="str">
        <f t="shared" ca="1" si="15"/>
        <v/>
      </c>
      <c r="AU30" s="55" t="str">
        <f t="shared" ca="1" si="15"/>
        <v/>
      </c>
      <c r="AW30" s="64">
        <v>20</v>
      </c>
      <c r="AX30" s="55">
        <f t="shared" si="27"/>
        <v>0</v>
      </c>
      <c r="AY30" s="55" t="str">
        <f t="shared" ca="1" si="16"/>
        <v/>
      </c>
      <c r="AZ30" s="55" t="str">
        <f t="shared" ca="1" si="5"/>
        <v/>
      </c>
      <c r="BK30" s="73" t="s">
        <v>8608</v>
      </c>
      <c r="BO30" s="73" t="s">
        <v>8609</v>
      </c>
      <c r="BQ30" s="49" t="s">
        <v>3071</v>
      </c>
      <c r="BR30" s="47" t="s">
        <v>3072</v>
      </c>
      <c r="BS30" s="47" t="str">
        <f t="shared" si="17"/>
        <v>E:上・工水道関係工事</v>
      </c>
      <c r="BT30" s="47" t="s">
        <v>8668</v>
      </c>
      <c r="BU30" s="47" t="s">
        <v>8661</v>
      </c>
      <c r="BV30" s="48"/>
      <c r="BW30" s="48"/>
      <c r="BX30" s="48"/>
      <c r="BY30" s="48"/>
      <c r="BZ30" s="48"/>
      <c r="CA30" s="48"/>
      <c r="CB30" s="48"/>
      <c r="CC30" s="50"/>
      <c r="CD30"/>
      <c r="CH30" s="64">
        <v>20</v>
      </c>
      <c r="CI30" s="66" t="s">
        <v>3595</v>
      </c>
      <c r="CJ30" s="66">
        <v>42</v>
      </c>
      <c r="CK30" s="67">
        <v>1158</v>
      </c>
      <c r="CL30" s="67">
        <f t="shared" si="28"/>
        <v>1199</v>
      </c>
      <c r="CN30" s="64">
        <v>20</v>
      </c>
      <c r="CO30" s="55">
        <f t="shared" si="29"/>
        <v>0</v>
      </c>
      <c r="CP30" s="55" t="str">
        <f t="shared" ca="1" si="30"/>
        <v/>
      </c>
      <c r="CQ30" s="55" t="str">
        <f t="shared" ca="1" si="30"/>
        <v/>
      </c>
    </row>
    <row r="31" spans="2:95">
      <c r="I31" s="64">
        <v>21</v>
      </c>
      <c r="J31" s="55">
        <f t="shared" si="7"/>
        <v>0</v>
      </c>
      <c r="K31" s="55" t="str">
        <f t="shared" ca="1" si="8"/>
        <v/>
      </c>
      <c r="L31" s="55" t="str">
        <f t="shared" ca="1" si="2"/>
        <v/>
      </c>
      <c r="M31" s="55">
        <f t="shared" ref="M31:O50" ca="1" si="31">IF($J31&gt;0,INDIRECT(M$1&amp;$J31),0)</f>
        <v>0</v>
      </c>
      <c r="N31" s="55">
        <f t="shared" ca="1" si="31"/>
        <v>0</v>
      </c>
      <c r="O31" s="55">
        <f t="shared" ca="1" si="31"/>
        <v>0</v>
      </c>
      <c r="R31" s="64">
        <v>21</v>
      </c>
      <c r="S31" s="55">
        <f t="shared" si="9"/>
        <v>0</v>
      </c>
      <c r="T31" s="55" t="str">
        <f t="shared" ca="1" si="10"/>
        <v/>
      </c>
      <c r="U31" s="55" t="str">
        <f t="shared" ca="1" si="4"/>
        <v/>
      </c>
      <c r="W31" s="64">
        <v>21</v>
      </c>
      <c r="X31" s="66" t="s">
        <v>3596</v>
      </c>
      <c r="Y31" s="66">
        <f t="shared" si="11"/>
        <v>48</v>
      </c>
      <c r="Z31" s="67">
        <v>1200</v>
      </c>
      <c r="AA31" s="67">
        <f t="shared" si="22"/>
        <v>1247</v>
      </c>
      <c r="AC31" s="64">
        <v>21</v>
      </c>
      <c r="AD31" s="55">
        <f t="shared" si="23"/>
        <v>0</v>
      </c>
      <c r="AE31" s="55" t="str">
        <f t="shared" ca="1" si="12"/>
        <v/>
      </c>
      <c r="AF31" s="55" t="str">
        <f t="shared" ca="1" si="12"/>
        <v/>
      </c>
      <c r="AH31" s="64">
        <v>21</v>
      </c>
      <c r="AI31" s="55">
        <f t="shared" si="24"/>
        <v>0</v>
      </c>
      <c r="AJ31" s="55" t="str">
        <f t="shared" ca="1" si="13"/>
        <v/>
      </c>
      <c r="AK31" s="55" t="str">
        <f t="shared" ca="1" si="13"/>
        <v/>
      </c>
      <c r="AM31" s="64">
        <v>21</v>
      </c>
      <c r="AN31" s="55">
        <f t="shared" si="25"/>
        <v>0</v>
      </c>
      <c r="AO31" s="55" t="str">
        <f t="shared" ca="1" si="14"/>
        <v/>
      </c>
      <c r="AP31" s="55" t="str">
        <f t="shared" ca="1" si="14"/>
        <v/>
      </c>
      <c r="AR31" s="64">
        <v>21</v>
      </c>
      <c r="AS31" s="55">
        <f t="shared" si="26"/>
        <v>0</v>
      </c>
      <c r="AT31" s="55" t="str">
        <f t="shared" ca="1" si="15"/>
        <v/>
      </c>
      <c r="AU31" s="55" t="str">
        <f t="shared" ca="1" si="15"/>
        <v/>
      </c>
      <c r="AW31" s="64">
        <v>21</v>
      </c>
      <c r="AX31" s="55">
        <f t="shared" si="27"/>
        <v>0</v>
      </c>
      <c r="AY31" s="55" t="str">
        <f t="shared" ca="1" si="16"/>
        <v/>
      </c>
      <c r="AZ31" s="55" t="str">
        <f t="shared" ca="1" si="5"/>
        <v/>
      </c>
      <c r="BK31" s="73" t="s">
        <v>8609</v>
      </c>
      <c r="BO31" s="73" t="s">
        <v>8610</v>
      </c>
      <c r="BQ31" s="49" t="s">
        <v>3073</v>
      </c>
      <c r="BR31" s="47" t="s">
        <v>3074</v>
      </c>
      <c r="BS31" s="47" t="str">
        <f t="shared" si="17"/>
        <v>F:土地造成、区画整理関係工事</v>
      </c>
      <c r="BT31" s="47" t="s">
        <v>8669</v>
      </c>
      <c r="BU31" s="47" t="s">
        <v>8662</v>
      </c>
      <c r="BV31" s="48"/>
      <c r="BW31" s="48"/>
      <c r="BX31" s="48"/>
      <c r="BY31" s="48"/>
      <c r="BZ31" s="48"/>
      <c r="CA31" s="48"/>
      <c r="CB31" s="48"/>
      <c r="CC31" s="50"/>
      <c r="CD31"/>
      <c r="CH31" s="64">
        <v>21</v>
      </c>
      <c r="CI31" s="66" t="s">
        <v>3596</v>
      </c>
      <c r="CJ31" s="66">
        <v>45</v>
      </c>
      <c r="CK31" s="67">
        <v>1200</v>
      </c>
      <c r="CL31" s="67">
        <f t="shared" si="28"/>
        <v>1247</v>
      </c>
      <c r="CN31" s="64">
        <v>21</v>
      </c>
      <c r="CO31" s="55">
        <f t="shared" si="29"/>
        <v>0</v>
      </c>
      <c r="CP31" s="55" t="str">
        <f t="shared" ca="1" si="30"/>
        <v/>
      </c>
      <c r="CQ31" s="55" t="str">
        <f t="shared" ca="1" si="30"/>
        <v/>
      </c>
    </row>
    <row r="32" spans="2:95">
      <c r="I32" s="64">
        <v>22</v>
      </c>
      <c r="J32" s="55">
        <f t="shared" si="7"/>
        <v>0</v>
      </c>
      <c r="K32" s="55" t="str">
        <f t="shared" ca="1" si="8"/>
        <v/>
      </c>
      <c r="L32" s="55" t="str">
        <f t="shared" ca="1" si="2"/>
        <v/>
      </c>
      <c r="M32" s="55">
        <f t="shared" ca="1" si="31"/>
        <v>0</v>
      </c>
      <c r="N32" s="55">
        <f t="shared" ca="1" si="31"/>
        <v>0</v>
      </c>
      <c r="O32" s="55">
        <f t="shared" ca="1" si="31"/>
        <v>0</v>
      </c>
      <c r="R32" s="64">
        <v>22</v>
      </c>
      <c r="S32" s="55">
        <f t="shared" si="9"/>
        <v>0</v>
      </c>
      <c r="T32" s="55" t="str">
        <f t="shared" ca="1" si="10"/>
        <v/>
      </c>
      <c r="U32" s="55" t="str">
        <f t="shared" ca="1" si="4"/>
        <v/>
      </c>
      <c r="W32" s="64">
        <v>22</v>
      </c>
      <c r="X32" s="66" t="s">
        <v>3597</v>
      </c>
      <c r="Y32" s="66">
        <f t="shared" si="11"/>
        <v>70</v>
      </c>
      <c r="Z32" s="67">
        <v>1248</v>
      </c>
      <c r="AA32" s="67">
        <f t="shared" si="22"/>
        <v>1317</v>
      </c>
      <c r="AC32" s="64">
        <v>22</v>
      </c>
      <c r="AD32" s="55">
        <f t="shared" si="23"/>
        <v>0</v>
      </c>
      <c r="AE32" s="55" t="str">
        <f t="shared" ref="AE32:AF51" ca="1" si="32">IF($AD32&gt;0,INDIRECT(AE$1&amp;$AD32)&amp;"","")</f>
        <v/>
      </c>
      <c r="AF32" s="55" t="str">
        <f t="shared" ca="1" si="32"/>
        <v/>
      </c>
      <c r="AH32" s="64">
        <v>22</v>
      </c>
      <c r="AI32" s="55">
        <f t="shared" si="24"/>
        <v>0</v>
      </c>
      <c r="AJ32" s="55" t="str">
        <f t="shared" ref="AJ32:AK51" ca="1" si="33">IF($AI32&gt;0,INDIRECT(AJ$1&amp;$AI32)&amp;"","")</f>
        <v/>
      </c>
      <c r="AK32" s="55" t="str">
        <f t="shared" ca="1" si="33"/>
        <v/>
      </c>
      <c r="AM32" s="64">
        <v>22</v>
      </c>
      <c r="AN32" s="55">
        <f t="shared" si="25"/>
        <v>0</v>
      </c>
      <c r="AO32" s="55" t="str">
        <f t="shared" ref="AO32:AP51" ca="1" si="34">IF($AN32&gt;0,INDIRECT(AO$1&amp;$AN32)&amp;"","")</f>
        <v/>
      </c>
      <c r="AP32" s="55" t="str">
        <f t="shared" ca="1" si="34"/>
        <v/>
      </c>
      <c r="AR32" s="64">
        <v>22</v>
      </c>
      <c r="AS32" s="55">
        <f t="shared" si="26"/>
        <v>0</v>
      </c>
      <c r="AT32" s="55" t="str">
        <f t="shared" ref="AT32:AU51" ca="1" si="35">IF($AS32&gt;0,INDIRECT(AT$1&amp;$AS32)&amp;"","")</f>
        <v/>
      </c>
      <c r="AU32" s="55" t="str">
        <f t="shared" ca="1" si="35"/>
        <v/>
      </c>
      <c r="AW32" s="64">
        <v>22</v>
      </c>
      <c r="AX32" s="55">
        <f t="shared" si="27"/>
        <v>0</v>
      </c>
      <c r="AY32" s="55" t="str">
        <f t="shared" ca="1" si="16"/>
        <v/>
      </c>
      <c r="AZ32" s="55" t="str">
        <f t="shared" ca="1" si="5"/>
        <v/>
      </c>
      <c r="BK32" s="73" t="s">
        <v>8610</v>
      </c>
      <c r="BO32" s="73" t="s">
        <v>8611</v>
      </c>
      <c r="BQ32" s="49" t="s">
        <v>3075</v>
      </c>
      <c r="BR32" s="47" t="s">
        <v>3076</v>
      </c>
      <c r="BS32" s="47" t="str">
        <f t="shared" si="17"/>
        <v>G:公園関係工事</v>
      </c>
      <c r="BT32" s="47" t="s">
        <v>8671</v>
      </c>
      <c r="BU32" s="47" t="s">
        <v>8663</v>
      </c>
      <c r="BV32" s="48"/>
      <c r="BW32" s="48"/>
      <c r="BX32" s="48"/>
      <c r="BY32" s="48"/>
      <c r="BZ32" s="48"/>
      <c r="CA32" s="48"/>
      <c r="CB32" s="48"/>
      <c r="CC32" s="50"/>
      <c r="CD32"/>
      <c r="CH32" s="64">
        <v>22</v>
      </c>
      <c r="CI32" s="66" t="s">
        <v>3597</v>
      </c>
      <c r="CJ32" s="66">
        <v>70</v>
      </c>
      <c r="CK32" s="67">
        <v>1248</v>
      </c>
      <c r="CL32" s="67">
        <f t="shared" si="28"/>
        <v>1317</v>
      </c>
      <c r="CN32" s="64">
        <v>22</v>
      </c>
      <c r="CO32" s="55">
        <f t="shared" si="29"/>
        <v>0</v>
      </c>
      <c r="CP32" s="55" t="str">
        <f t="shared" ca="1" si="30"/>
        <v/>
      </c>
      <c r="CQ32" s="55" t="str">
        <f t="shared" ca="1" si="30"/>
        <v/>
      </c>
    </row>
    <row r="33" spans="9:95">
      <c r="I33" s="64">
        <v>23</v>
      </c>
      <c r="J33" s="55">
        <f t="shared" si="7"/>
        <v>0</v>
      </c>
      <c r="K33" s="55" t="str">
        <f t="shared" ca="1" si="8"/>
        <v/>
      </c>
      <c r="L33" s="55" t="str">
        <f t="shared" ca="1" si="2"/>
        <v/>
      </c>
      <c r="M33" s="55">
        <f t="shared" ca="1" si="31"/>
        <v>0</v>
      </c>
      <c r="N33" s="55">
        <f t="shared" ca="1" si="31"/>
        <v>0</v>
      </c>
      <c r="O33" s="55">
        <f t="shared" ca="1" si="31"/>
        <v>0</v>
      </c>
      <c r="R33" s="64">
        <v>23</v>
      </c>
      <c r="S33" s="55">
        <f t="shared" si="9"/>
        <v>0</v>
      </c>
      <c r="T33" s="55" t="str">
        <f t="shared" ca="1" si="10"/>
        <v/>
      </c>
      <c r="U33" s="55" t="str">
        <f t="shared" ca="1" si="4"/>
        <v/>
      </c>
      <c r="W33" s="64">
        <v>23</v>
      </c>
      <c r="X33" s="66" t="s">
        <v>3598</v>
      </c>
      <c r="Y33" s="66">
        <f t="shared" si="11"/>
        <v>29</v>
      </c>
      <c r="Z33" s="67">
        <v>1318</v>
      </c>
      <c r="AA33" s="67">
        <f t="shared" si="22"/>
        <v>1346</v>
      </c>
      <c r="AC33" s="64">
        <v>23</v>
      </c>
      <c r="AD33" s="55">
        <f t="shared" si="23"/>
        <v>0</v>
      </c>
      <c r="AE33" s="55" t="str">
        <f t="shared" ca="1" si="32"/>
        <v/>
      </c>
      <c r="AF33" s="55" t="str">
        <f t="shared" ca="1" si="32"/>
        <v/>
      </c>
      <c r="AH33" s="64">
        <v>23</v>
      </c>
      <c r="AI33" s="55">
        <f t="shared" si="24"/>
        <v>0</v>
      </c>
      <c r="AJ33" s="55" t="str">
        <f t="shared" ca="1" si="33"/>
        <v/>
      </c>
      <c r="AK33" s="55" t="str">
        <f t="shared" ca="1" si="33"/>
        <v/>
      </c>
      <c r="AM33" s="64">
        <v>23</v>
      </c>
      <c r="AN33" s="55">
        <f t="shared" si="25"/>
        <v>0</v>
      </c>
      <c r="AO33" s="55" t="str">
        <f t="shared" ca="1" si="34"/>
        <v/>
      </c>
      <c r="AP33" s="55" t="str">
        <f t="shared" ca="1" si="34"/>
        <v/>
      </c>
      <c r="AR33" s="64">
        <v>23</v>
      </c>
      <c r="AS33" s="55">
        <f t="shared" si="26"/>
        <v>0</v>
      </c>
      <c r="AT33" s="55" t="str">
        <f t="shared" ca="1" si="35"/>
        <v/>
      </c>
      <c r="AU33" s="55" t="str">
        <f t="shared" ca="1" si="35"/>
        <v/>
      </c>
      <c r="AW33" s="64">
        <v>23</v>
      </c>
      <c r="AX33" s="55">
        <f t="shared" si="27"/>
        <v>0</v>
      </c>
      <c r="AY33" s="55" t="str">
        <f t="shared" ca="1" si="16"/>
        <v/>
      </c>
      <c r="AZ33" s="55" t="str">
        <f t="shared" ca="1" si="5"/>
        <v/>
      </c>
      <c r="BK33" s="73" t="s">
        <v>8611</v>
      </c>
      <c r="BO33" s="73" t="s">
        <v>8612</v>
      </c>
      <c r="BQ33" s="49" t="s">
        <v>3077</v>
      </c>
      <c r="BR33" s="47" t="s">
        <v>3078</v>
      </c>
      <c r="BS33" s="47" t="str">
        <f t="shared" si="17"/>
        <v>H:下水道関係工事</v>
      </c>
      <c r="BT33" s="47" t="s">
        <v>8672</v>
      </c>
      <c r="BU33" s="47" t="s">
        <v>8664</v>
      </c>
      <c r="BV33" s="48"/>
      <c r="BW33" s="48"/>
      <c r="BX33" s="48"/>
      <c r="BY33" s="48"/>
      <c r="BZ33" s="48"/>
      <c r="CA33" s="48"/>
      <c r="CB33" s="48"/>
      <c r="CC33" s="50"/>
      <c r="CD33"/>
      <c r="CH33" s="64">
        <v>23</v>
      </c>
      <c r="CI33" s="66" t="s">
        <v>3598</v>
      </c>
      <c r="CJ33" s="66">
        <v>29</v>
      </c>
      <c r="CK33" s="67">
        <v>1318</v>
      </c>
      <c r="CL33" s="67">
        <f t="shared" si="28"/>
        <v>1346</v>
      </c>
      <c r="CN33" s="64">
        <v>23</v>
      </c>
      <c r="CO33" s="55">
        <f t="shared" si="29"/>
        <v>0</v>
      </c>
      <c r="CP33" s="55" t="str">
        <f t="shared" ca="1" si="30"/>
        <v/>
      </c>
      <c r="CQ33" s="55" t="str">
        <f t="shared" ca="1" si="30"/>
        <v/>
      </c>
    </row>
    <row r="34" spans="9:95">
      <c r="I34" s="64">
        <v>24</v>
      </c>
      <c r="J34" s="55">
        <f t="shared" si="7"/>
        <v>0</v>
      </c>
      <c r="K34" s="55" t="str">
        <f t="shared" ca="1" si="8"/>
        <v/>
      </c>
      <c r="L34" s="55" t="str">
        <f t="shared" ca="1" si="2"/>
        <v/>
      </c>
      <c r="M34" s="55">
        <f t="shared" ca="1" si="31"/>
        <v>0</v>
      </c>
      <c r="N34" s="55">
        <f t="shared" ca="1" si="31"/>
        <v>0</v>
      </c>
      <c r="O34" s="55">
        <f t="shared" ca="1" si="31"/>
        <v>0</v>
      </c>
      <c r="R34" s="64">
        <v>24</v>
      </c>
      <c r="S34" s="55">
        <f t="shared" si="9"/>
        <v>0</v>
      </c>
      <c r="T34" s="55" t="str">
        <f t="shared" ca="1" si="10"/>
        <v/>
      </c>
      <c r="U34" s="55" t="str">
        <f t="shared" ca="1" si="4"/>
        <v/>
      </c>
      <c r="W34" s="64">
        <v>24</v>
      </c>
      <c r="X34" s="66" t="s">
        <v>3599</v>
      </c>
      <c r="Y34" s="66">
        <f t="shared" si="11"/>
        <v>17</v>
      </c>
      <c r="Z34" s="67">
        <v>1347</v>
      </c>
      <c r="AA34" s="67">
        <f t="shared" si="22"/>
        <v>1363</v>
      </c>
      <c r="AC34" s="64">
        <v>24</v>
      </c>
      <c r="AD34" s="55">
        <f t="shared" si="23"/>
        <v>0</v>
      </c>
      <c r="AE34" s="55" t="str">
        <f t="shared" ca="1" si="32"/>
        <v/>
      </c>
      <c r="AF34" s="55" t="str">
        <f t="shared" ca="1" si="32"/>
        <v/>
      </c>
      <c r="AH34" s="64">
        <v>24</v>
      </c>
      <c r="AI34" s="55">
        <f t="shared" si="24"/>
        <v>0</v>
      </c>
      <c r="AJ34" s="55" t="str">
        <f t="shared" ca="1" si="33"/>
        <v/>
      </c>
      <c r="AK34" s="55" t="str">
        <f t="shared" ca="1" si="33"/>
        <v/>
      </c>
      <c r="AM34" s="64">
        <v>24</v>
      </c>
      <c r="AN34" s="55">
        <f t="shared" si="25"/>
        <v>0</v>
      </c>
      <c r="AO34" s="55" t="str">
        <f t="shared" ca="1" si="34"/>
        <v/>
      </c>
      <c r="AP34" s="55" t="str">
        <f t="shared" ca="1" si="34"/>
        <v/>
      </c>
      <c r="AR34" s="64">
        <v>24</v>
      </c>
      <c r="AS34" s="55">
        <f t="shared" si="26"/>
        <v>0</v>
      </c>
      <c r="AT34" s="55" t="str">
        <f t="shared" ca="1" si="35"/>
        <v/>
      </c>
      <c r="AU34" s="55" t="str">
        <f t="shared" ca="1" si="35"/>
        <v/>
      </c>
      <c r="AW34" s="64">
        <v>24</v>
      </c>
      <c r="AX34" s="55">
        <f t="shared" si="27"/>
        <v>0</v>
      </c>
      <c r="AY34" s="55" t="str">
        <f t="shared" ca="1" si="16"/>
        <v/>
      </c>
      <c r="AZ34" s="55" t="str">
        <f t="shared" ca="1" si="5"/>
        <v/>
      </c>
      <c r="BK34" s="73" t="s">
        <v>8612</v>
      </c>
      <c r="BO34" s="73" t="s">
        <v>8613</v>
      </c>
      <c r="BQ34" s="49" t="s">
        <v>3079</v>
      </c>
      <c r="BR34" s="47" t="s">
        <v>3080</v>
      </c>
      <c r="BS34" s="47" t="str">
        <f t="shared" si="17"/>
        <v>I-1:空港関係工事</v>
      </c>
      <c r="BT34" s="47" t="s">
        <v>8673</v>
      </c>
      <c r="BU34" s="47" t="s">
        <v>8665</v>
      </c>
      <c r="BV34" s="48"/>
      <c r="BW34" s="48"/>
      <c r="BX34" s="48"/>
      <c r="BY34" s="48"/>
      <c r="BZ34" s="48"/>
      <c r="CA34" s="48"/>
      <c r="CB34" s="48"/>
      <c r="CC34" s="50"/>
      <c r="CD34"/>
      <c r="CH34" s="64">
        <v>24</v>
      </c>
      <c r="CI34" s="66" t="s">
        <v>3599</v>
      </c>
      <c r="CJ34" s="66">
        <v>17</v>
      </c>
      <c r="CK34" s="67">
        <v>1347</v>
      </c>
      <c r="CL34" s="67">
        <f t="shared" si="28"/>
        <v>1363</v>
      </c>
      <c r="CN34" s="64">
        <v>24</v>
      </c>
      <c r="CO34" s="55">
        <f t="shared" si="29"/>
        <v>0</v>
      </c>
      <c r="CP34" s="55" t="str">
        <f t="shared" ca="1" si="30"/>
        <v/>
      </c>
      <c r="CQ34" s="55" t="str">
        <f t="shared" ca="1" si="30"/>
        <v/>
      </c>
    </row>
    <row r="35" spans="9:95">
      <c r="I35" s="64">
        <v>25</v>
      </c>
      <c r="J35" s="55">
        <f t="shared" si="7"/>
        <v>0</v>
      </c>
      <c r="K35" s="55" t="str">
        <f t="shared" ca="1" si="8"/>
        <v/>
      </c>
      <c r="L35" s="55" t="str">
        <f t="shared" ca="1" si="2"/>
        <v/>
      </c>
      <c r="M35" s="55">
        <f t="shared" ca="1" si="31"/>
        <v>0</v>
      </c>
      <c r="N35" s="55">
        <f t="shared" ca="1" si="31"/>
        <v>0</v>
      </c>
      <c r="O35" s="55">
        <f t="shared" ca="1" si="31"/>
        <v>0</v>
      </c>
      <c r="R35" s="64">
        <v>25</v>
      </c>
      <c r="S35" s="55">
        <f t="shared" si="9"/>
        <v>0</v>
      </c>
      <c r="T35" s="55" t="str">
        <f t="shared" ca="1" si="10"/>
        <v/>
      </c>
      <c r="U35" s="55" t="str">
        <f t="shared" ca="1" si="4"/>
        <v/>
      </c>
      <c r="W35" s="64">
        <v>25</v>
      </c>
      <c r="X35" s="66" t="s">
        <v>3600</v>
      </c>
      <c r="Y35" s="66">
        <f t="shared" si="11"/>
        <v>19</v>
      </c>
      <c r="Z35" s="67">
        <v>1364</v>
      </c>
      <c r="AA35" s="67">
        <f t="shared" si="22"/>
        <v>1382</v>
      </c>
      <c r="AC35" s="64">
        <v>25</v>
      </c>
      <c r="AD35" s="55">
        <f t="shared" si="23"/>
        <v>0</v>
      </c>
      <c r="AE35" s="55" t="str">
        <f t="shared" ca="1" si="32"/>
        <v/>
      </c>
      <c r="AF35" s="55" t="str">
        <f t="shared" ca="1" si="32"/>
        <v/>
      </c>
      <c r="AH35" s="64">
        <v>25</v>
      </c>
      <c r="AI35" s="55">
        <f t="shared" si="24"/>
        <v>0</v>
      </c>
      <c r="AJ35" s="55" t="str">
        <f t="shared" ca="1" si="33"/>
        <v/>
      </c>
      <c r="AK35" s="55" t="str">
        <f t="shared" ca="1" si="33"/>
        <v/>
      </c>
      <c r="AM35" s="64">
        <v>25</v>
      </c>
      <c r="AN35" s="55">
        <f t="shared" si="25"/>
        <v>0</v>
      </c>
      <c r="AO35" s="55" t="str">
        <f t="shared" ca="1" si="34"/>
        <v/>
      </c>
      <c r="AP35" s="55" t="str">
        <f t="shared" ca="1" si="34"/>
        <v/>
      </c>
      <c r="AR35" s="64">
        <v>25</v>
      </c>
      <c r="AS35" s="55">
        <f t="shared" si="26"/>
        <v>0</v>
      </c>
      <c r="AT35" s="55" t="str">
        <f t="shared" ca="1" si="35"/>
        <v/>
      </c>
      <c r="AU35" s="55" t="str">
        <f t="shared" ca="1" si="35"/>
        <v/>
      </c>
      <c r="AW35" s="64">
        <v>25</v>
      </c>
      <c r="AX35" s="55">
        <f t="shared" si="27"/>
        <v>0</v>
      </c>
      <c r="AY35" s="55" t="str">
        <f t="shared" ca="1" si="16"/>
        <v/>
      </c>
      <c r="AZ35" s="55" t="str">
        <f t="shared" ca="1" si="5"/>
        <v/>
      </c>
      <c r="BK35" s="73" t="s">
        <v>8613</v>
      </c>
      <c r="BO35" s="73" t="s">
        <v>8614</v>
      </c>
      <c r="BQ35" s="49" t="s">
        <v>3081</v>
      </c>
      <c r="BR35" s="47" t="s">
        <v>3082</v>
      </c>
      <c r="BS35" s="47" t="str">
        <f t="shared" si="17"/>
        <v>I-2:港湾関係工事</v>
      </c>
      <c r="BT35" s="47" t="s">
        <v>8674</v>
      </c>
      <c r="BU35" s="47" t="s">
        <v>8666</v>
      </c>
      <c r="BV35" s="48"/>
      <c r="BW35" s="48"/>
      <c r="BX35" s="48"/>
      <c r="BY35" s="48"/>
      <c r="BZ35" s="48"/>
      <c r="CA35" s="48"/>
      <c r="CB35" s="48"/>
      <c r="CC35" s="50"/>
      <c r="CD35"/>
      <c r="CH35" s="64">
        <v>25</v>
      </c>
      <c r="CI35" s="66" t="s">
        <v>3600</v>
      </c>
      <c r="CJ35" s="66">
        <v>19</v>
      </c>
      <c r="CK35" s="67">
        <v>1364</v>
      </c>
      <c r="CL35" s="67">
        <f t="shared" si="28"/>
        <v>1382</v>
      </c>
      <c r="CN35" s="64">
        <v>25</v>
      </c>
      <c r="CO35" s="55">
        <f t="shared" si="29"/>
        <v>0</v>
      </c>
      <c r="CP35" s="55" t="str">
        <f t="shared" ca="1" si="30"/>
        <v/>
      </c>
      <c r="CQ35" s="55" t="str">
        <f t="shared" ca="1" si="30"/>
        <v/>
      </c>
    </row>
    <row r="36" spans="9:95">
      <c r="I36" s="64">
        <v>26</v>
      </c>
      <c r="J36" s="55">
        <f t="shared" si="7"/>
        <v>0</v>
      </c>
      <c r="K36" s="55" t="str">
        <f t="shared" ca="1" si="8"/>
        <v/>
      </c>
      <c r="L36" s="55" t="str">
        <f t="shared" ca="1" si="2"/>
        <v/>
      </c>
      <c r="M36" s="55">
        <f t="shared" ca="1" si="31"/>
        <v>0</v>
      </c>
      <c r="N36" s="55">
        <f t="shared" ca="1" si="31"/>
        <v>0</v>
      </c>
      <c r="O36" s="55">
        <f t="shared" ca="1" si="31"/>
        <v>0</v>
      </c>
      <c r="R36" s="64">
        <v>26</v>
      </c>
      <c r="S36" s="55">
        <f t="shared" si="9"/>
        <v>0</v>
      </c>
      <c r="T36" s="55" t="str">
        <f t="shared" ca="1" si="10"/>
        <v/>
      </c>
      <c r="U36" s="55" t="str">
        <f t="shared" ca="1" si="4"/>
        <v/>
      </c>
      <c r="W36" s="64">
        <v>26</v>
      </c>
      <c r="X36" s="66" t="s">
        <v>3601</v>
      </c>
      <c r="Y36" s="66">
        <f t="shared" si="11"/>
        <v>37</v>
      </c>
      <c r="Z36" s="67">
        <v>1383</v>
      </c>
      <c r="AA36" s="67">
        <f t="shared" si="22"/>
        <v>1419</v>
      </c>
      <c r="AC36" s="64">
        <v>26</v>
      </c>
      <c r="AD36" s="55">
        <f t="shared" si="23"/>
        <v>0</v>
      </c>
      <c r="AE36" s="55" t="str">
        <f t="shared" ca="1" si="32"/>
        <v/>
      </c>
      <c r="AF36" s="55" t="str">
        <f t="shared" ca="1" si="32"/>
        <v/>
      </c>
      <c r="AH36" s="64">
        <v>26</v>
      </c>
      <c r="AI36" s="55">
        <f t="shared" si="24"/>
        <v>0</v>
      </c>
      <c r="AJ36" s="55" t="str">
        <f t="shared" ca="1" si="33"/>
        <v/>
      </c>
      <c r="AK36" s="55" t="str">
        <f t="shared" ca="1" si="33"/>
        <v/>
      </c>
      <c r="AM36" s="64">
        <v>26</v>
      </c>
      <c r="AN36" s="55">
        <f t="shared" si="25"/>
        <v>0</v>
      </c>
      <c r="AO36" s="55" t="str">
        <f t="shared" ca="1" si="34"/>
        <v/>
      </c>
      <c r="AP36" s="55" t="str">
        <f t="shared" ca="1" si="34"/>
        <v/>
      </c>
      <c r="AR36" s="64">
        <v>26</v>
      </c>
      <c r="AS36" s="55">
        <f t="shared" si="26"/>
        <v>0</v>
      </c>
      <c r="AT36" s="55" t="str">
        <f t="shared" ca="1" si="35"/>
        <v/>
      </c>
      <c r="AU36" s="55" t="str">
        <f t="shared" ca="1" si="35"/>
        <v/>
      </c>
      <c r="AW36" s="64">
        <v>26</v>
      </c>
      <c r="AX36" s="55">
        <f t="shared" si="27"/>
        <v>0</v>
      </c>
      <c r="AY36" s="55" t="str">
        <f t="shared" ca="1" si="16"/>
        <v/>
      </c>
      <c r="AZ36" s="55" t="str">
        <f t="shared" ca="1" si="5"/>
        <v/>
      </c>
      <c r="BK36" s="73" t="s">
        <v>8614</v>
      </c>
      <c r="BO36" s="73" t="s">
        <v>8615</v>
      </c>
      <c r="BQ36" s="49" t="s">
        <v>3083</v>
      </c>
      <c r="BR36" s="47" t="s">
        <v>3084</v>
      </c>
      <c r="BS36" s="47" t="str">
        <f t="shared" si="17"/>
        <v>J:鉄道、軌道関係工事</v>
      </c>
      <c r="BT36" s="47" t="s">
        <v>8675</v>
      </c>
      <c r="BU36" s="47" t="s">
        <v>8667</v>
      </c>
      <c r="BV36" s="48"/>
      <c r="BW36" s="48"/>
      <c r="BX36" s="48"/>
      <c r="BY36" s="48"/>
      <c r="BZ36" s="48"/>
      <c r="CA36" s="48"/>
      <c r="CB36" s="48"/>
      <c r="CC36" s="50"/>
      <c r="CD36"/>
      <c r="CH36" s="64">
        <v>26</v>
      </c>
      <c r="CI36" s="66" t="s">
        <v>3601</v>
      </c>
      <c r="CJ36" s="66">
        <v>37</v>
      </c>
      <c r="CK36" s="67">
        <v>1383</v>
      </c>
      <c r="CL36" s="67">
        <f t="shared" si="28"/>
        <v>1419</v>
      </c>
      <c r="CN36" s="64">
        <v>26</v>
      </c>
      <c r="CO36" s="55">
        <f t="shared" si="29"/>
        <v>0</v>
      </c>
      <c r="CP36" s="55" t="str">
        <f t="shared" ca="1" si="30"/>
        <v/>
      </c>
      <c r="CQ36" s="55" t="str">
        <f t="shared" ca="1" si="30"/>
        <v/>
      </c>
    </row>
    <row r="37" spans="9:95">
      <c r="I37" s="64">
        <v>27</v>
      </c>
      <c r="J37" s="55">
        <f t="shared" si="7"/>
        <v>0</v>
      </c>
      <c r="K37" s="55" t="str">
        <f t="shared" ca="1" si="8"/>
        <v/>
      </c>
      <c r="L37" s="55" t="str">
        <f t="shared" ca="1" si="2"/>
        <v/>
      </c>
      <c r="M37" s="55">
        <f t="shared" ca="1" si="31"/>
        <v>0</v>
      </c>
      <c r="N37" s="55">
        <f t="shared" ca="1" si="31"/>
        <v>0</v>
      </c>
      <c r="O37" s="55">
        <f t="shared" ca="1" si="31"/>
        <v>0</v>
      </c>
      <c r="R37" s="64">
        <v>27</v>
      </c>
      <c r="S37" s="55">
        <f t="shared" si="9"/>
        <v>0</v>
      </c>
      <c r="T37" s="55" t="str">
        <f t="shared" ca="1" si="10"/>
        <v/>
      </c>
      <c r="U37" s="55" t="str">
        <f t="shared" ca="1" si="4"/>
        <v/>
      </c>
      <c r="W37" s="64">
        <v>27</v>
      </c>
      <c r="X37" s="66" t="s">
        <v>3602</v>
      </c>
      <c r="Y37" s="66">
        <f t="shared" si="11"/>
        <v>74</v>
      </c>
      <c r="Z37" s="67">
        <v>1420</v>
      </c>
      <c r="AA37" s="67">
        <f t="shared" si="22"/>
        <v>1493</v>
      </c>
      <c r="AC37" s="64">
        <v>27</v>
      </c>
      <c r="AD37" s="55">
        <f t="shared" si="23"/>
        <v>0</v>
      </c>
      <c r="AE37" s="55" t="str">
        <f t="shared" ca="1" si="32"/>
        <v/>
      </c>
      <c r="AF37" s="55" t="str">
        <f t="shared" ca="1" si="32"/>
        <v/>
      </c>
      <c r="AH37" s="64">
        <v>27</v>
      </c>
      <c r="AI37" s="55">
        <f t="shared" si="24"/>
        <v>0</v>
      </c>
      <c r="AJ37" s="55" t="str">
        <f t="shared" ca="1" si="33"/>
        <v/>
      </c>
      <c r="AK37" s="55" t="str">
        <f t="shared" ca="1" si="33"/>
        <v/>
      </c>
      <c r="AM37" s="64">
        <v>27</v>
      </c>
      <c r="AN37" s="55">
        <f t="shared" si="25"/>
        <v>0</v>
      </c>
      <c r="AO37" s="55" t="str">
        <f t="shared" ca="1" si="34"/>
        <v/>
      </c>
      <c r="AP37" s="55" t="str">
        <f t="shared" ca="1" si="34"/>
        <v/>
      </c>
      <c r="AR37" s="64">
        <v>27</v>
      </c>
      <c r="AS37" s="55">
        <f t="shared" si="26"/>
        <v>0</v>
      </c>
      <c r="AT37" s="55" t="str">
        <f t="shared" ca="1" si="35"/>
        <v/>
      </c>
      <c r="AU37" s="55" t="str">
        <f t="shared" ca="1" si="35"/>
        <v/>
      </c>
      <c r="AW37" s="64">
        <v>27</v>
      </c>
      <c r="AX37" s="55">
        <f t="shared" si="27"/>
        <v>0</v>
      </c>
      <c r="AY37" s="55" t="str">
        <f t="shared" ca="1" si="16"/>
        <v/>
      </c>
      <c r="AZ37" s="55" t="str">
        <f t="shared" ca="1" si="5"/>
        <v/>
      </c>
      <c r="BK37" s="73" t="s">
        <v>8615</v>
      </c>
      <c r="BO37" s="73" t="s">
        <v>8616</v>
      </c>
      <c r="BQ37" s="49" t="s">
        <v>3085</v>
      </c>
      <c r="BR37" s="47" t="s">
        <v>3086</v>
      </c>
      <c r="BS37" s="47" t="str">
        <f t="shared" si="17"/>
        <v>K:災害復旧関係工事</v>
      </c>
      <c r="BT37" s="47" t="s">
        <v>8676</v>
      </c>
      <c r="BU37" s="47" t="s">
        <v>8668</v>
      </c>
      <c r="BV37" s="48"/>
      <c r="BW37" s="48"/>
      <c r="BX37" s="48"/>
      <c r="BY37" s="48"/>
      <c r="BZ37" s="48"/>
      <c r="CA37" s="48"/>
      <c r="CB37" s="48"/>
      <c r="CC37" s="50"/>
      <c r="CD37"/>
      <c r="CH37" s="64">
        <v>27</v>
      </c>
      <c r="CI37" s="66" t="s">
        <v>3602</v>
      </c>
      <c r="CJ37" s="66">
        <v>74</v>
      </c>
      <c r="CK37" s="67">
        <v>1420</v>
      </c>
      <c r="CL37" s="67">
        <f t="shared" si="28"/>
        <v>1493</v>
      </c>
      <c r="CN37" s="64">
        <v>27</v>
      </c>
      <c r="CO37" s="55">
        <f t="shared" si="29"/>
        <v>0</v>
      </c>
      <c r="CP37" s="55" t="str">
        <f t="shared" ca="1" si="30"/>
        <v/>
      </c>
      <c r="CQ37" s="55" t="str">
        <f t="shared" ca="1" si="30"/>
        <v/>
      </c>
    </row>
    <row r="38" spans="9:95">
      <c r="I38" s="64">
        <v>28</v>
      </c>
      <c r="J38" s="55">
        <f t="shared" si="7"/>
        <v>0</v>
      </c>
      <c r="K38" s="55" t="str">
        <f t="shared" ca="1" si="8"/>
        <v/>
      </c>
      <c r="L38" s="55" t="str">
        <f t="shared" ca="1" si="2"/>
        <v/>
      </c>
      <c r="M38" s="55">
        <f t="shared" ca="1" si="31"/>
        <v>0</v>
      </c>
      <c r="N38" s="55">
        <f t="shared" ca="1" si="31"/>
        <v>0</v>
      </c>
      <c r="O38" s="55">
        <f t="shared" ca="1" si="31"/>
        <v>0</v>
      </c>
      <c r="R38" s="64">
        <v>28</v>
      </c>
      <c r="S38" s="55">
        <f t="shared" si="9"/>
        <v>0</v>
      </c>
      <c r="T38" s="55" t="str">
        <f t="shared" ca="1" si="10"/>
        <v/>
      </c>
      <c r="U38" s="55" t="str">
        <f t="shared" ca="1" si="4"/>
        <v/>
      </c>
      <c r="W38" s="64">
        <v>28</v>
      </c>
      <c r="X38" s="66" t="s">
        <v>3603</v>
      </c>
      <c r="Y38" s="66">
        <f t="shared" si="11"/>
        <v>50</v>
      </c>
      <c r="Z38" s="67">
        <v>1494</v>
      </c>
      <c r="AA38" s="67">
        <f t="shared" si="22"/>
        <v>1543</v>
      </c>
      <c r="AC38" s="64">
        <v>28</v>
      </c>
      <c r="AD38" s="55">
        <f t="shared" si="23"/>
        <v>0</v>
      </c>
      <c r="AE38" s="55" t="str">
        <f t="shared" ca="1" si="32"/>
        <v/>
      </c>
      <c r="AF38" s="55" t="str">
        <f t="shared" ca="1" si="32"/>
        <v/>
      </c>
      <c r="AH38" s="64">
        <v>28</v>
      </c>
      <c r="AI38" s="55">
        <f t="shared" si="24"/>
        <v>0</v>
      </c>
      <c r="AJ38" s="55" t="str">
        <f t="shared" ca="1" si="33"/>
        <v/>
      </c>
      <c r="AK38" s="55" t="str">
        <f t="shared" ca="1" si="33"/>
        <v/>
      </c>
      <c r="AM38" s="64">
        <v>28</v>
      </c>
      <c r="AN38" s="55">
        <f t="shared" si="25"/>
        <v>0</v>
      </c>
      <c r="AO38" s="55" t="str">
        <f t="shared" ca="1" si="34"/>
        <v/>
      </c>
      <c r="AP38" s="55" t="str">
        <f t="shared" ca="1" si="34"/>
        <v/>
      </c>
      <c r="AR38" s="64">
        <v>28</v>
      </c>
      <c r="AS38" s="55">
        <f t="shared" si="26"/>
        <v>0</v>
      </c>
      <c r="AT38" s="55" t="str">
        <f t="shared" ca="1" si="35"/>
        <v/>
      </c>
      <c r="AU38" s="55" t="str">
        <f t="shared" ca="1" si="35"/>
        <v/>
      </c>
      <c r="AW38" s="64">
        <v>28</v>
      </c>
      <c r="AX38" s="55">
        <f t="shared" si="27"/>
        <v>0</v>
      </c>
      <c r="AY38" s="55" t="str">
        <f t="shared" ca="1" si="16"/>
        <v/>
      </c>
      <c r="AZ38" s="55" t="str">
        <f t="shared" ca="1" si="5"/>
        <v/>
      </c>
      <c r="BK38" s="73" t="s">
        <v>8616</v>
      </c>
      <c r="BO38" s="73" t="s">
        <v>8617</v>
      </c>
      <c r="BQ38" s="49" t="s">
        <v>3087</v>
      </c>
      <c r="BR38" s="47" t="s">
        <v>3088</v>
      </c>
      <c r="BS38" s="47" t="str">
        <f t="shared" si="17"/>
        <v>L:電線路工事</v>
      </c>
      <c r="BT38" s="47" t="s">
        <v>8677</v>
      </c>
      <c r="BU38" s="47" t="s">
        <v>8670</v>
      </c>
      <c r="BV38" s="48"/>
      <c r="BW38" s="48"/>
      <c r="BX38" s="48"/>
      <c r="BY38" s="48"/>
      <c r="BZ38" s="48"/>
      <c r="CA38" s="48"/>
      <c r="CB38" s="48"/>
      <c r="CC38" s="50"/>
      <c r="CD38"/>
      <c r="CH38" s="64">
        <v>28</v>
      </c>
      <c r="CI38" s="66" t="s">
        <v>3603</v>
      </c>
      <c r="CJ38" s="66">
        <v>50</v>
      </c>
      <c r="CK38" s="67">
        <v>1494</v>
      </c>
      <c r="CL38" s="67">
        <f t="shared" si="28"/>
        <v>1543</v>
      </c>
      <c r="CN38" s="64">
        <v>28</v>
      </c>
      <c r="CO38" s="55">
        <f t="shared" si="29"/>
        <v>0</v>
      </c>
      <c r="CP38" s="55" t="str">
        <f t="shared" ca="1" si="30"/>
        <v/>
      </c>
      <c r="CQ38" s="55" t="str">
        <f t="shared" ca="1" si="30"/>
        <v/>
      </c>
    </row>
    <row r="39" spans="9:95">
      <c r="I39" s="64">
        <v>29</v>
      </c>
      <c r="J39" s="55">
        <f t="shared" si="7"/>
        <v>0</v>
      </c>
      <c r="K39" s="55" t="str">
        <f t="shared" ca="1" si="8"/>
        <v/>
      </c>
      <c r="L39" s="55" t="str">
        <f t="shared" ca="1" si="2"/>
        <v/>
      </c>
      <c r="M39" s="55">
        <f t="shared" ca="1" si="31"/>
        <v>0</v>
      </c>
      <c r="N39" s="55">
        <f t="shared" ca="1" si="31"/>
        <v>0</v>
      </c>
      <c r="O39" s="55">
        <f t="shared" ca="1" si="31"/>
        <v>0</v>
      </c>
      <c r="R39" s="64">
        <v>29</v>
      </c>
      <c r="S39" s="55">
        <f t="shared" si="9"/>
        <v>0</v>
      </c>
      <c r="T39" s="55" t="str">
        <f t="shared" ca="1" si="10"/>
        <v/>
      </c>
      <c r="U39" s="55" t="str">
        <f t="shared" ca="1" si="4"/>
        <v/>
      </c>
      <c r="W39" s="64">
        <v>29</v>
      </c>
      <c r="X39" s="66" t="s">
        <v>3604</v>
      </c>
      <c r="Y39" s="66">
        <f t="shared" si="11"/>
        <v>39</v>
      </c>
      <c r="Z39" s="67">
        <v>1544</v>
      </c>
      <c r="AA39" s="67">
        <f t="shared" si="22"/>
        <v>1582</v>
      </c>
      <c r="AC39" s="64">
        <v>29</v>
      </c>
      <c r="AD39" s="55">
        <f t="shared" si="23"/>
        <v>0</v>
      </c>
      <c r="AE39" s="55" t="str">
        <f t="shared" ca="1" si="32"/>
        <v/>
      </c>
      <c r="AF39" s="55" t="str">
        <f t="shared" ca="1" si="32"/>
        <v/>
      </c>
      <c r="AH39" s="64">
        <v>29</v>
      </c>
      <c r="AI39" s="55">
        <f t="shared" si="24"/>
        <v>0</v>
      </c>
      <c r="AJ39" s="55" t="str">
        <f t="shared" ca="1" si="33"/>
        <v/>
      </c>
      <c r="AK39" s="55" t="str">
        <f t="shared" ca="1" si="33"/>
        <v/>
      </c>
      <c r="AM39" s="64">
        <v>29</v>
      </c>
      <c r="AN39" s="55">
        <f t="shared" si="25"/>
        <v>0</v>
      </c>
      <c r="AO39" s="55" t="str">
        <f t="shared" ca="1" si="34"/>
        <v/>
      </c>
      <c r="AP39" s="55" t="str">
        <f t="shared" ca="1" si="34"/>
        <v/>
      </c>
      <c r="AR39" s="64">
        <v>29</v>
      </c>
      <c r="AS39" s="55">
        <f t="shared" si="26"/>
        <v>0</v>
      </c>
      <c r="AT39" s="55" t="str">
        <f t="shared" ca="1" si="35"/>
        <v/>
      </c>
      <c r="AU39" s="55" t="str">
        <f t="shared" ca="1" si="35"/>
        <v/>
      </c>
      <c r="AW39" s="64">
        <v>29</v>
      </c>
      <c r="AX39" s="55">
        <f t="shared" si="27"/>
        <v>0</v>
      </c>
      <c r="AY39" s="55" t="str">
        <f t="shared" ca="1" si="16"/>
        <v/>
      </c>
      <c r="AZ39" s="55" t="str">
        <f t="shared" ca="1" si="5"/>
        <v/>
      </c>
      <c r="BK39" s="73" t="s">
        <v>8617</v>
      </c>
      <c r="BO39" s="73" t="s">
        <v>8618</v>
      </c>
      <c r="BQ39" s="49" t="s">
        <v>3089</v>
      </c>
      <c r="BR39" s="47" t="s">
        <v>3090</v>
      </c>
      <c r="BS39" s="47" t="str">
        <f t="shared" si="17"/>
        <v>M:その他の公共土木工事</v>
      </c>
      <c r="BT39" s="47" t="s">
        <v>8678</v>
      </c>
      <c r="BU39" s="47" t="s">
        <v>8675</v>
      </c>
      <c r="BV39" s="48"/>
      <c r="BW39" s="48"/>
      <c r="BX39" s="48"/>
      <c r="BY39" s="48"/>
      <c r="BZ39" s="48"/>
      <c r="CA39" s="48"/>
      <c r="CB39" s="48"/>
      <c r="CC39" s="50"/>
      <c r="CD39"/>
      <c r="CH39" s="64">
        <v>29</v>
      </c>
      <c r="CI39" s="66" t="s">
        <v>3604</v>
      </c>
      <c r="CJ39" s="66">
        <v>39</v>
      </c>
      <c r="CK39" s="67">
        <v>1544</v>
      </c>
      <c r="CL39" s="67">
        <f t="shared" si="28"/>
        <v>1582</v>
      </c>
      <c r="CN39" s="64">
        <v>29</v>
      </c>
      <c r="CO39" s="55">
        <f t="shared" si="29"/>
        <v>0</v>
      </c>
      <c r="CP39" s="55" t="str">
        <f t="shared" ca="1" si="30"/>
        <v/>
      </c>
      <c r="CQ39" s="55" t="str">
        <f t="shared" ca="1" si="30"/>
        <v/>
      </c>
    </row>
    <row r="40" spans="9:95">
      <c r="I40" s="64">
        <v>30</v>
      </c>
      <c r="J40" s="55">
        <f t="shared" si="7"/>
        <v>0</v>
      </c>
      <c r="K40" s="55" t="str">
        <f t="shared" ca="1" si="8"/>
        <v/>
      </c>
      <c r="L40" s="55" t="str">
        <f t="shared" ca="1" si="2"/>
        <v/>
      </c>
      <c r="M40" s="55">
        <f t="shared" ca="1" si="31"/>
        <v>0</v>
      </c>
      <c r="N40" s="55">
        <f t="shared" ca="1" si="31"/>
        <v>0</v>
      </c>
      <c r="O40" s="55">
        <f t="shared" ca="1" si="31"/>
        <v>0</v>
      </c>
      <c r="R40" s="64">
        <v>30</v>
      </c>
      <c r="S40" s="55">
        <f t="shared" si="9"/>
        <v>0</v>
      </c>
      <c r="T40" s="55" t="str">
        <f t="shared" ca="1" si="10"/>
        <v/>
      </c>
      <c r="U40" s="55" t="str">
        <f t="shared" ca="1" si="4"/>
        <v/>
      </c>
      <c r="W40" s="64">
        <v>30</v>
      </c>
      <c r="X40" s="66" t="s">
        <v>3605</v>
      </c>
      <c r="Y40" s="66">
        <f t="shared" si="11"/>
        <v>30</v>
      </c>
      <c r="Z40" s="67">
        <v>1583</v>
      </c>
      <c r="AA40" s="67">
        <f t="shared" si="22"/>
        <v>1612</v>
      </c>
      <c r="AC40" s="64">
        <v>30</v>
      </c>
      <c r="AD40" s="55">
        <f t="shared" si="23"/>
        <v>0</v>
      </c>
      <c r="AE40" s="55" t="str">
        <f t="shared" ca="1" si="32"/>
        <v/>
      </c>
      <c r="AF40" s="55" t="str">
        <f t="shared" ca="1" si="32"/>
        <v/>
      </c>
      <c r="AH40" s="64">
        <v>30</v>
      </c>
      <c r="AI40" s="55">
        <f t="shared" si="24"/>
        <v>0</v>
      </c>
      <c r="AJ40" s="55" t="str">
        <f t="shared" ca="1" si="33"/>
        <v/>
      </c>
      <c r="AK40" s="55" t="str">
        <f t="shared" ca="1" si="33"/>
        <v/>
      </c>
      <c r="AM40" s="64">
        <v>30</v>
      </c>
      <c r="AN40" s="55">
        <f t="shared" si="25"/>
        <v>0</v>
      </c>
      <c r="AO40" s="55" t="str">
        <f t="shared" ca="1" si="34"/>
        <v/>
      </c>
      <c r="AP40" s="55" t="str">
        <f t="shared" ca="1" si="34"/>
        <v/>
      </c>
      <c r="AR40" s="64">
        <v>30</v>
      </c>
      <c r="AS40" s="55">
        <f t="shared" si="26"/>
        <v>0</v>
      </c>
      <c r="AT40" s="55" t="str">
        <f t="shared" ca="1" si="35"/>
        <v/>
      </c>
      <c r="AU40" s="55" t="str">
        <f t="shared" ca="1" si="35"/>
        <v/>
      </c>
      <c r="AW40" s="64">
        <v>30</v>
      </c>
      <c r="AX40" s="55">
        <f t="shared" si="27"/>
        <v>0</v>
      </c>
      <c r="AY40" s="55" t="str">
        <f t="shared" ca="1" si="16"/>
        <v/>
      </c>
      <c r="AZ40" s="55" t="str">
        <f t="shared" ca="1" si="5"/>
        <v/>
      </c>
      <c r="BK40" s="73" t="s">
        <v>8618</v>
      </c>
      <c r="BO40" s="73" t="s">
        <v>8619</v>
      </c>
      <c r="BQ40" s="49" t="s">
        <v>3091</v>
      </c>
      <c r="BR40" s="47" t="s">
        <v>3092</v>
      </c>
      <c r="BS40" s="47" t="str">
        <f t="shared" si="17"/>
        <v>M-1:管工事（ガス管等）</v>
      </c>
      <c r="BT40" s="47" t="s">
        <v>8679</v>
      </c>
      <c r="BU40" s="47" t="s">
        <v>8676</v>
      </c>
      <c r="BV40" s="48"/>
      <c r="BW40" s="48"/>
      <c r="BX40" s="48"/>
      <c r="BY40" s="48"/>
      <c r="BZ40" s="48"/>
      <c r="CA40" s="48"/>
      <c r="CB40" s="48"/>
      <c r="CC40" s="50"/>
      <c r="CD40"/>
      <c r="CH40" s="64">
        <v>30</v>
      </c>
      <c r="CI40" s="66" t="s">
        <v>3605</v>
      </c>
      <c r="CJ40" s="66">
        <v>30</v>
      </c>
      <c r="CK40" s="67">
        <v>1583</v>
      </c>
      <c r="CL40" s="67">
        <f t="shared" si="28"/>
        <v>1612</v>
      </c>
      <c r="CN40" s="64">
        <v>30</v>
      </c>
      <c r="CO40" s="55">
        <f t="shared" si="29"/>
        <v>0</v>
      </c>
      <c r="CP40" s="55" t="str">
        <f t="shared" ca="1" si="30"/>
        <v/>
      </c>
      <c r="CQ40" s="55" t="str">
        <f t="shared" ca="1" si="30"/>
        <v/>
      </c>
    </row>
    <row r="41" spans="9:95">
      <c r="I41" s="64">
        <v>31</v>
      </c>
      <c r="J41" s="55">
        <f t="shared" si="7"/>
        <v>0</v>
      </c>
      <c r="K41" s="55" t="str">
        <f t="shared" ca="1" si="8"/>
        <v/>
      </c>
      <c r="L41" s="55" t="str">
        <f t="shared" ca="1" si="2"/>
        <v/>
      </c>
      <c r="M41" s="55">
        <f t="shared" ca="1" si="31"/>
        <v>0</v>
      </c>
      <c r="N41" s="55">
        <f t="shared" ca="1" si="31"/>
        <v>0</v>
      </c>
      <c r="O41" s="55">
        <f t="shared" ca="1" si="31"/>
        <v>0</v>
      </c>
      <c r="R41" s="64">
        <v>31</v>
      </c>
      <c r="S41" s="55">
        <f t="shared" si="9"/>
        <v>0</v>
      </c>
      <c r="T41" s="55" t="str">
        <f t="shared" ca="1" si="10"/>
        <v/>
      </c>
      <c r="U41" s="55" t="str">
        <f t="shared" ca="1" si="4"/>
        <v/>
      </c>
      <c r="W41" s="64">
        <v>31</v>
      </c>
      <c r="X41" s="66" t="s">
        <v>3606</v>
      </c>
      <c r="Y41" s="66">
        <f t="shared" si="11"/>
        <v>19</v>
      </c>
      <c r="Z41" s="67">
        <v>1613</v>
      </c>
      <c r="AA41" s="67">
        <f t="shared" si="22"/>
        <v>1631</v>
      </c>
      <c r="AC41" s="64">
        <v>31</v>
      </c>
      <c r="AD41" s="55">
        <f t="shared" si="23"/>
        <v>0</v>
      </c>
      <c r="AE41" s="55" t="str">
        <f t="shared" ca="1" si="32"/>
        <v/>
      </c>
      <c r="AF41" s="55" t="str">
        <f t="shared" ca="1" si="32"/>
        <v/>
      </c>
      <c r="AH41" s="64">
        <v>31</v>
      </c>
      <c r="AI41" s="55">
        <f t="shared" si="24"/>
        <v>0</v>
      </c>
      <c r="AJ41" s="55" t="str">
        <f t="shared" ca="1" si="33"/>
        <v/>
      </c>
      <c r="AK41" s="55" t="str">
        <f t="shared" ca="1" si="33"/>
        <v/>
      </c>
      <c r="AM41" s="64">
        <v>31</v>
      </c>
      <c r="AN41" s="55">
        <f t="shared" si="25"/>
        <v>0</v>
      </c>
      <c r="AO41" s="55" t="str">
        <f t="shared" ca="1" si="34"/>
        <v/>
      </c>
      <c r="AP41" s="55" t="str">
        <f t="shared" ca="1" si="34"/>
        <v/>
      </c>
      <c r="AR41" s="64">
        <v>31</v>
      </c>
      <c r="AS41" s="55">
        <f t="shared" si="26"/>
        <v>0</v>
      </c>
      <c r="AT41" s="55" t="str">
        <f t="shared" ca="1" si="35"/>
        <v/>
      </c>
      <c r="AU41" s="55" t="str">
        <f t="shared" ca="1" si="35"/>
        <v/>
      </c>
      <c r="AW41" s="64">
        <v>31</v>
      </c>
      <c r="AX41" s="55">
        <f t="shared" si="27"/>
        <v>0</v>
      </c>
      <c r="AY41" s="55" t="str">
        <f t="shared" ca="1" si="16"/>
        <v/>
      </c>
      <c r="AZ41" s="55" t="str">
        <f t="shared" ca="1" si="5"/>
        <v/>
      </c>
      <c r="BK41" s="73" t="s">
        <v>8619</v>
      </c>
      <c r="BO41" s="73" t="s">
        <v>8620</v>
      </c>
      <c r="BQ41" s="49" t="s">
        <v>3093</v>
      </c>
      <c r="BR41" s="47" t="s">
        <v>3094</v>
      </c>
      <c r="BS41" s="47" t="str">
        <f t="shared" si="17"/>
        <v>M-2:ゴルフ場工事</v>
      </c>
      <c r="BT41" s="47" t="s">
        <v>8680</v>
      </c>
      <c r="BU41" s="47" t="s">
        <v>8677</v>
      </c>
      <c r="BV41" s="48"/>
      <c r="BW41" s="48"/>
      <c r="BX41" s="48"/>
      <c r="BY41" s="48"/>
      <c r="BZ41" s="48"/>
      <c r="CA41" s="48"/>
      <c r="CB41" s="48"/>
      <c r="CC41" s="50"/>
      <c r="CD41"/>
      <c r="CH41" s="64">
        <v>31</v>
      </c>
      <c r="CI41" s="66" t="s">
        <v>3606</v>
      </c>
      <c r="CJ41" s="66">
        <v>19</v>
      </c>
      <c r="CK41" s="67">
        <v>1613</v>
      </c>
      <c r="CL41" s="67">
        <f t="shared" si="28"/>
        <v>1631</v>
      </c>
      <c r="CN41" s="64">
        <v>31</v>
      </c>
      <c r="CO41" s="55">
        <f t="shared" si="29"/>
        <v>0</v>
      </c>
      <c r="CP41" s="55" t="str">
        <f t="shared" ca="1" si="30"/>
        <v/>
      </c>
      <c r="CQ41" s="55" t="str">
        <f t="shared" ca="1" si="30"/>
        <v/>
      </c>
    </row>
    <row r="42" spans="9:95">
      <c r="I42" s="64">
        <v>32</v>
      </c>
      <c r="J42" s="55">
        <f t="shared" si="7"/>
        <v>0</v>
      </c>
      <c r="K42" s="55" t="str">
        <f t="shared" ca="1" si="8"/>
        <v/>
      </c>
      <c r="L42" s="55" t="str">
        <f t="shared" ca="1" si="2"/>
        <v/>
      </c>
      <c r="M42" s="55">
        <f t="shared" ca="1" si="31"/>
        <v>0</v>
      </c>
      <c r="N42" s="55">
        <f t="shared" ca="1" si="31"/>
        <v>0</v>
      </c>
      <c r="O42" s="55">
        <f t="shared" ca="1" si="31"/>
        <v>0</v>
      </c>
      <c r="R42" s="64">
        <v>32</v>
      </c>
      <c r="S42" s="55">
        <f t="shared" si="9"/>
        <v>0</v>
      </c>
      <c r="T42" s="55" t="str">
        <f t="shared" ca="1" si="10"/>
        <v/>
      </c>
      <c r="U42" s="55" t="str">
        <f t="shared" ca="1" si="4"/>
        <v/>
      </c>
      <c r="W42" s="64">
        <v>32</v>
      </c>
      <c r="X42" s="66" t="s">
        <v>3607</v>
      </c>
      <c r="Y42" s="66">
        <f t="shared" si="11"/>
        <v>19</v>
      </c>
      <c r="Z42" s="67">
        <v>1632</v>
      </c>
      <c r="AA42" s="67">
        <f t="shared" si="22"/>
        <v>1650</v>
      </c>
      <c r="AC42" s="64">
        <v>32</v>
      </c>
      <c r="AD42" s="55">
        <f t="shared" si="23"/>
        <v>0</v>
      </c>
      <c r="AE42" s="55" t="str">
        <f t="shared" ca="1" si="32"/>
        <v/>
      </c>
      <c r="AF42" s="55" t="str">
        <f t="shared" ca="1" si="32"/>
        <v/>
      </c>
      <c r="AH42" s="64">
        <v>32</v>
      </c>
      <c r="AI42" s="55">
        <f t="shared" si="24"/>
        <v>0</v>
      </c>
      <c r="AJ42" s="55" t="str">
        <f t="shared" ca="1" si="33"/>
        <v/>
      </c>
      <c r="AK42" s="55" t="str">
        <f t="shared" ca="1" si="33"/>
        <v/>
      </c>
      <c r="AM42" s="64">
        <v>32</v>
      </c>
      <c r="AN42" s="55">
        <f t="shared" si="25"/>
        <v>0</v>
      </c>
      <c r="AO42" s="55" t="str">
        <f t="shared" ca="1" si="34"/>
        <v/>
      </c>
      <c r="AP42" s="55" t="str">
        <f t="shared" ca="1" si="34"/>
        <v/>
      </c>
      <c r="AR42" s="64">
        <v>32</v>
      </c>
      <c r="AS42" s="55">
        <f t="shared" si="26"/>
        <v>0</v>
      </c>
      <c r="AT42" s="55" t="str">
        <f t="shared" ca="1" si="35"/>
        <v/>
      </c>
      <c r="AU42" s="55" t="str">
        <f t="shared" ca="1" si="35"/>
        <v/>
      </c>
      <c r="AW42" s="64">
        <v>32</v>
      </c>
      <c r="AX42" s="55">
        <f t="shared" si="27"/>
        <v>0</v>
      </c>
      <c r="AY42" s="55" t="str">
        <f t="shared" ca="1" si="16"/>
        <v/>
      </c>
      <c r="AZ42" s="55" t="str">
        <f t="shared" ca="1" si="5"/>
        <v/>
      </c>
      <c r="BK42" s="73" t="s">
        <v>8620</v>
      </c>
      <c r="BO42" s="73" t="s">
        <v>8621</v>
      </c>
      <c r="BQ42" s="49" t="s">
        <v>3095</v>
      </c>
      <c r="BR42" s="47" t="s">
        <v>3096</v>
      </c>
      <c r="BS42" s="47" t="str">
        <f t="shared" si="17"/>
        <v>M-3:構内環境整備工事</v>
      </c>
      <c r="BT42" s="47" t="s">
        <v>8681</v>
      </c>
      <c r="BU42" s="47" t="s">
        <v>8678</v>
      </c>
      <c r="BV42" s="48"/>
      <c r="BW42" s="48"/>
      <c r="BX42" s="48"/>
      <c r="BY42" s="48"/>
      <c r="BZ42" s="48"/>
      <c r="CA42" s="48"/>
      <c r="CB42" s="48"/>
      <c r="CC42" s="50"/>
      <c r="CD42"/>
      <c r="CH42" s="64">
        <v>32</v>
      </c>
      <c r="CI42" s="66" t="s">
        <v>3607</v>
      </c>
      <c r="CJ42" s="66">
        <v>19</v>
      </c>
      <c r="CK42" s="67">
        <v>1632</v>
      </c>
      <c r="CL42" s="67">
        <f t="shared" si="28"/>
        <v>1650</v>
      </c>
      <c r="CN42" s="64">
        <v>32</v>
      </c>
      <c r="CO42" s="55">
        <f t="shared" si="29"/>
        <v>0</v>
      </c>
      <c r="CP42" s="55" t="str">
        <f t="shared" ca="1" si="30"/>
        <v/>
      </c>
      <c r="CQ42" s="55" t="str">
        <f t="shared" ca="1" si="30"/>
        <v/>
      </c>
    </row>
    <row r="43" spans="9:95">
      <c r="I43" s="64">
        <v>33</v>
      </c>
      <c r="J43" s="55">
        <f t="shared" si="7"/>
        <v>0</v>
      </c>
      <c r="K43" s="55" t="str">
        <f t="shared" ca="1" si="8"/>
        <v/>
      </c>
      <c r="L43" s="55" t="str">
        <f t="shared" ca="1" si="2"/>
        <v/>
      </c>
      <c r="M43" s="55">
        <f t="shared" ca="1" si="31"/>
        <v>0</v>
      </c>
      <c r="N43" s="55">
        <f t="shared" ca="1" si="31"/>
        <v>0</v>
      </c>
      <c r="O43" s="55">
        <f t="shared" ca="1" si="31"/>
        <v>0</v>
      </c>
      <c r="R43" s="64">
        <v>33</v>
      </c>
      <c r="S43" s="55">
        <f t="shared" si="9"/>
        <v>0</v>
      </c>
      <c r="T43" s="55" t="str">
        <f t="shared" ca="1" si="10"/>
        <v/>
      </c>
      <c r="U43" s="55" t="str">
        <f t="shared" ca="1" si="4"/>
        <v/>
      </c>
      <c r="W43" s="64">
        <v>33</v>
      </c>
      <c r="X43" s="66" t="s">
        <v>3608</v>
      </c>
      <c r="Y43" s="66">
        <f t="shared" si="11"/>
        <v>31</v>
      </c>
      <c r="Z43" s="67">
        <v>1651</v>
      </c>
      <c r="AA43" s="67">
        <f t="shared" si="22"/>
        <v>1681</v>
      </c>
      <c r="AC43" s="64">
        <v>33</v>
      </c>
      <c r="AD43" s="55">
        <f t="shared" si="23"/>
        <v>0</v>
      </c>
      <c r="AE43" s="55" t="str">
        <f t="shared" ca="1" si="32"/>
        <v/>
      </c>
      <c r="AF43" s="55" t="str">
        <f t="shared" ca="1" si="32"/>
        <v/>
      </c>
      <c r="AH43" s="64">
        <v>33</v>
      </c>
      <c r="AI43" s="55">
        <f t="shared" si="24"/>
        <v>0</v>
      </c>
      <c r="AJ43" s="55" t="str">
        <f t="shared" ca="1" si="33"/>
        <v/>
      </c>
      <c r="AK43" s="55" t="str">
        <f t="shared" ca="1" si="33"/>
        <v/>
      </c>
      <c r="AM43" s="64">
        <v>33</v>
      </c>
      <c r="AN43" s="55">
        <f t="shared" si="25"/>
        <v>0</v>
      </c>
      <c r="AO43" s="55" t="str">
        <f t="shared" ca="1" si="34"/>
        <v/>
      </c>
      <c r="AP43" s="55" t="str">
        <f t="shared" ca="1" si="34"/>
        <v/>
      </c>
      <c r="AR43" s="64">
        <v>33</v>
      </c>
      <c r="AS43" s="55">
        <f t="shared" si="26"/>
        <v>0</v>
      </c>
      <c r="AT43" s="55" t="str">
        <f t="shared" ca="1" si="35"/>
        <v/>
      </c>
      <c r="AU43" s="55" t="str">
        <f t="shared" ca="1" si="35"/>
        <v/>
      </c>
      <c r="AW43" s="64">
        <v>33</v>
      </c>
      <c r="AX43" s="55">
        <f t="shared" si="27"/>
        <v>0</v>
      </c>
      <c r="AY43" s="55" t="str">
        <f t="shared" ca="1" si="16"/>
        <v/>
      </c>
      <c r="AZ43" s="55" t="str">
        <f t="shared" ca="1" si="5"/>
        <v/>
      </c>
      <c r="BK43" s="73" t="s">
        <v>8621</v>
      </c>
      <c r="BO43" s="73" t="s">
        <v>8622</v>
      </c>
      <c r="BQ43" s="49" t="s">
        <v>3097</v>
      </c>
      <c r="BR43" s="47" t="s">
        <v>3098</v>
      </c>
      <c r="BS43" s="47" t="str">
        <f t="shared" si="17"/>
        <v>M-4:その他の土木工事</v>
      </c>
      <c r="BT43" s="47" t="s">
        <v>8682</v>
      </c>
      <c r="BU43" s="47" t="s">
        <v>8679</v>
      </c>
      <c r="BV43" s="48"/>
      <c r="BW43" s="48"/>
      <c r="BX43" s="48"/>
      <c r="BY43" s="48"/>
      <c r="BZ43" s="48"/>
      <c r="CA43" s="48"/>
      <c r="CB43" s="48"/>
      <c r="CC43" s="50"/>
      <c r="CD43"/>
      <c r="CH43" s="64">
        <v>33</v>
      </c>
      <c r="CI43" s="66" t="s">
        <v>3608</v>
      </c>
      <c r="CJ43" s="66">
        <v>31</v>
      </c>
      <c r="CK43" s="67">
        <v>1651</v>
      </c>
      <c r="CL43" s="67">
        <f t="shared" si="28"/>
        <v>1681</v>
      </c>
      <c r="CN43" s="64">
        <v>33</v>
      </c>
      <c r="CO43" s="55">
        <f t="shared" si="29"/>
        <v>0</v>
      </c>
      <c r="CP43" s="55" t="str">
        <f t="shared" ca="1" si="30"/>
        <v/>
      </c>
      <c r="CQ43" s="55" t="str">
        <f t="shared" ca="1" si="30"/>
        <v/>
      </c>
    </row>
    <row r="44" spans="9:95">
      <c r="I44" s="64">
        <v>34</v>
      </c>
      <c r="J44" s="55">
        <f t="shared" si="7"/>
        <v>0</v>
      </c>
      <c r="K44" s="55" t="str">
        <f t="shared" ca="1" si="8"/>
        <v/>
      </c>
      <c r="L44" s="55" t="str">
        <f t="shared" ca="1" si="2"/>
        <v/>
      </c>
      <c r="M44" s="55">
        <f t="shared" ca="1" si="31"/>
        <v>0</v>
      </c>
      <c r="N44" s="55">
        <f t="shared" ca="1" si="31"/>
        <v>0</v>
      </c>
      <c r="O44" s="55">
        <f t="shared" ca="1" si="31"/>
        <v>0</v>
      </c>
      <c r="R44" s="64">
        <v>34</v>
      </c>
      <c r="S44" s="55">
        <f t="shared" si="9"/>
        <v>0</v>
      </c>
      <c r="T44" s="55" t="str">
        <f t="shared" ca="1" si="10"/>
        <v/>
      </c>
      <c r="U44" s="55" t="str">
        <f t="shared" ca="1" si="4"/>
        <v/>
      </c>
      <c r="W44" s="64">
        <v>34</v>
      </c>
      <c r="X44" s="66" t="s">
        <v>3609</v>
      </c>
      <c r="Y44" s="66">
        <f t="shared" si="11"/>
        <v>31</v>
      </c>
      <c r="Z44" s="67">
        <v>1682</v>
      </c>
      <c r="AA44" s="67">
        <f t="shared" si="22"/>
        <v>1712</v>
      </c>
      <c r="AC44" s="64">
        <v>34</v>
      </c>
      <c r="AD44" s="55">
        <f t="shared" si="23"/>
        <v>0</v>
      </c>
      <c r="AE44" s="55" t="str">
        <f t="shared" ca="1" si="32"/>
        <v/>
      </c>
      <c r="AF44" s="55" t="str">
        <f t="shared" ca="1" si="32"/>
        <v/>
      </c>
      <c r="AH44" s="64">
        <v>34</v>
      </c>
      <c r="AI44" s="55">
        <f t="shared" si="24"/>
        <v>0</v>
      </c>
      <c r="AJ44" s="55" t="str">
        <f t="shared" ca="1" si="33"/>
        <v/>
      </c>
      <c r="AK44" s="55" t="str">
        <f t="shared" ca="1" si="33"/>
        <v/>
      </c>
      <c r="AM44" s="64">
        <v>34</v>
      </c>
      <c r="AN44" s="55">
        <f t="shared" si="25"/>
        <v>0</v>
      </c>
      <c r="AO44" s="55" t="str">
        <f t="shared" ca="1" si="34"/>
        <v/>
      </c>
      <c r="AP44" s="55" t="str">
        <f t="shared" ca="1" si="34"/>
        <v/>
      </c>
      <c r="AR44" s="64">
        <v>34</v>
      </c>
      <c r="AS44" s="55">
        <f t="shared" si="26"/>
        <v>0</v>
      </c>
      <c r="AT44" s="55" t="str">
        <f t="shared" ca="1" si="35"/>
        <v/>
      </c>
      <c r="AU44" s="55" t="str">
        <f t="shared" ca="1" si="35"/>
        <v/>
      </c>
      <c r="AW44" s="64">
        <v>34</v>
      </c>
      <c r="AX44" s="55">
        <f t="shared" si="27"/>
        <v>0</v>
      </c>
      <c r="AY44" s="55" t="str">
        <f t="shared" ca="1" si="16"/>
        <v/>
      </c>
      <c r="AZ44" s="55" t="str">
        <f t="shared" ca="1" si="5"/>
        <v/>
      </c>
      <c r="BK44" s="73" t="s">
        <v>8622</v>
      </c>
      <c r="BO44" s="73" t="s">
        <v>8623</v>
      </c>
      <c r="BQ44" s="49" t="s">
        <v>3099</v>
      </c>
      <c r="BR44" s="47" t="s">
        <v>3100</v>
      </c>
      <c r="BS44" s="47" t="str">
        <f t="shared" si="17"/>
        <v>N:非木造新築（建築）</v>
      </c>
      <c r="BT44" s="47" t="s">
        <v>8683</v>
      </c>
      <c r="BU44" s="47" t="s">
        <v>8680</v>
      </c>
      <c r="BV44" s="48"/>
      <c r="BW44" s="48"/>
      <c r="BX44" s="48"/>
      <c r="BY44" s="48"/>
      <c r="BZ44" s="48"/>
      <c r="CA44" s="48"/>
      <c r="CB44" s="48"/>
      <c r="CC44" s="50"/>
      <c r="CD44"/>
      <c r="CH44" s="64">
        <v>34</v>
      </c>
      <c r="CI44" s="66" t="s">
        <v>3609</v>
      </c>
      <c r="CJ44" s="66">
        <v>31</v>
      </c>
      <c r="CK44" s="67">
        <v>1682</v>
      </c>
      <c r="CL44" s="67">
        <f t="shared" si="28"/>
        <v>1712</v>
      </c>
      <c r="CN44" s="64">
        <v>34</v>
      </c>
      <c r="CO44" s="55">
        <f t="shared" si="29"/>
        <v>0</v>
      </c>
      <c r="CP44" s="55" t="str">
        <f t="shared" ca="1" si="30"/>
        <v/>
      </c>
      <c r="CQ44" s="55" t="str">
        <f t="shared" ca="1" si="30"/>
        <v/>
      </c>
    </row>
    <row r="45" spans="9:95">
      <c r="I45" s="64">
        <v>35</v>
      </c>
      <c r="J45" s="55">
        <f t="shared" si="7"/>
        <v>0</v>
      </c>
      <c r="K45" s="55" t="str">
        <f t="shared" ca="1" si="8"/>
        <v/>
      </c>
      <c r="L45" s="55" t="str">
        <f t="shared" ca="1" si="2"/>
        <v/>
      </c>
      <c r="M45" s="55">
        <f t="shared" ca="1" si="31"/>
        <v>0</v>
      </c>
      <c r="N45" s="55">
        <f t="shared" ca="1" si="31"/>
        <v>0</v>
      </c>
      <c r="O45" s="55">
        <f t="shared" ca="1" si="31"/>
        <v>0</v>
      </c>
      <c r="R45" s="64">
        <v>35</v>
      </c>
      <c r="S45" s="55">
        <f t="shared" si="9"/>
        <v>0</v>
      </c>
      <c r="T45" s="55" t="str">
        <f t="shared" ca="1" si="10"/>
        <v/>
      </c>
      <c r="U45" s="55" t="str">
        <f t="shared" ca="1" si="4"/>
        <v/>
      </c>
      <c r="W45" s="64">
        <v>35</v>
      </c>
      <c r="X45" s="66" t="s">
        <v>3610</v>
      </c>
      <c r="Y45" s="66">
        <f t="shared" si="11"/>
        <v>19</v>
      </c>
      <c r="Z45" s="67">
        <v>1713</v>
      </c>
      <c r="AA45" s="67">
        <f t="shared" si="22"/>
        <v>1731</v>
      </c>
      <c r="AC45" s="64">
        <v>35</v>
      </c>
      <c r="AD45" s="55">
        <f t="shared" si="23"/>
        <v>0</v>
      </c>
      <c r="AE45" s="55" t="str">
        <f t="shared" ca="1" si="32"/>
        <v/>
      </c>
      <c r="AF45" s="55" t="str">
        <f t="shared" ca="1" si="32"/>
        <v/>
      </c>
      <c r="AH45" s="64">
        <v>35</v>
      </c>
      <c r="AI45" s="55">
        <f t="shared" si="24"/>
        <v>0</v>
      </c>
      <c r="AJ45" s="55" t="str">
        <f t="shared" ca="1" si="33"/>
        <v/>
      </c>
      <c r="AK45" s="55" t="str">
        <f t="shared" ca="1" si="33"/>
        <v/>
      </c>
      <c r="AM45" s="64">
        <v>35</v>
      </c>
      <c r="AN45" s="55">
        <f t="shared" si="25"/>
        <v>0</v>
      </c>
      <c r="AO45" s="55" t="str">
        <f t="shared" ca="1" si="34"/>
        <v/>
      </c>
      <c r="AP45" s="55" t="str">
        <f t="shared" ca="1" si="34"/>
        <v/>
      </c>
      <c r="AR45" s="64">
        <v>35</v>
      </c>
      <c r="AS45" s="55">
        <f t="shared" si="26"/>
        <v>0</v>
      </c>
      <c r="AT45" s="55" t="str">
        <f t="shared" ca="1" si="35"/>
        <v/>
      </c>
      <c r="AU45" s="55" t="str">
        <f t="shared" ca="1" si="35"/>
        <v/>
      </c>
      <c r="AW45" s="64">
        <v>35</v>
      </c>
      <c r="AX45" s="55">
        <f t="shared" si="27"/>
        <v>0</v>
      </c>
      <c r="AY45" s="55" t="str">
        <f t="shared" ca="1" si="16"/>
        <v/>
      </c>
      <c r="AZ45" s="55" t="str">
        <f t="shared" ca="1" si="5"/>
        <v/>
      </c>
      <c r="BK45" s="73" t="s">
        <v>8623</v>
      </c>
      <c r="BO45" s="73" t="s">
        <v>8624</v>
      </c>
      <c r="BQ45" s="49" t="s">
        <v>3101</v>
      </c>
      <c r="BR45" s="47" t="s">
        <v>3102</v>
      </c>
      <c r="BS45" s="47" t="str">
        <f t="shared" si="17"/>
        <v>U:非木造増築（建築）</v>
      </c>
      <c r="BT45" s="66"/>
      <c r="BU45" s="66" t="s">
        <v>8681</v>
      </c>
      <c r="BV45" s="48"/>
      <c r="BW45" s="48"/>
      <c r="BX45" s="48"/>
      <c r="BY45" s="48"/>
      <c r="BZ45" s="48"/>
      <c r="CA45" s="48"/>
      <c r="CB45" s="48"/>
      <c r="CC45" s="50"/>
      <c r="CD45"/>
      <c r="CH45" s="64">
        <v>35</v>
      </c>
      <c r="CI45" s="66" t="s">
        <v>3610</v>
      </c>
      <c r="CJ45" s="66">
        <v>19</v>
      </c>
      <c r="CK45" s="67">
        <v>1713</v>
      </c>
      <c r="CL45" s="67">
        <f t="shared" si="28"/>
        <v>1731</v>
      </c>
      <c r="CN45" s="64">
        <v>35</v>
      </c>
      <c r="CO45" s="55">
        <f t="shared" si="29"/>
        <v>0</v>
      </c>
      <c r="CP45" s="55" t="str">
        <f t="shared" ca="1" si="30"/>
        <v/>
      </c>
      <c r="CQ45" s="55" t="str">
        <f t="shared" ca="1" si="30"/>
        <v/>
      </c>
    </row>
    <row r="46" spans="9:95">
      <c r="I46" s="64">
        <v>36</v>
      </c>
      <c r="J46" s="55">
        <f t="shared" si="7"/>
        <v>0</v>
      </c>
      <c r="K46" s="55" t="str">
        <f t="shared" ca="1" si="8"/>
        <v/>
      </c>
      <c r="L46" s="55" t="str">
        <f t="shared" ca="1" si="2"/>
        <v/>
      </c>
      <c r="M46" s="55">
        <f t="shared" ca="1" si="31"/>
        <v>0</v>
      </c>
      <c r="N46" s="55">
        <f t="shared" ca="1" si="31"/>
        <v>0</v>
      </c>
      <c r="O46" s="55">
        <f t="shared" ca="1" si="31"/>
        <v>0</v>
      </c>
      <c r="R46" s="64">
        <v>36</v>
      </c>
      <c r="S46" s="55">
        <f t="shared" si="9"/>
        <v>0</v>
      </c>
      <c r="T46" s="55" t="str">
        <f t="shared" ca="1" si="10"/>
        <v/>
      </c>
      <c r="U46" s="55" t="str">
        <f t="shared" ca="1" si="4"/>
        <v/>
      </c>
      <c r="W46" s="64">
        <v>36</v>
      </c>
      <c r="X46" s="66" t="s">
        <v>3611</v>
      </c>
      <c r="Y46" s="66">
        <f t="shared" si="11"/>
        <v>24</v>
      </c>
      <c r="Z46" s="67">
        <v>1732</v>
      </c>
      <c r="AA46" s="67">
        <f t="shared" si="22"/>
        <v>1755</v>
      </c>
      <c r="AC46" s="64">
        <v>36</v>
      </c>
      <c r="AD46" s="55">
        <f t="shared" si="23"/>
        <v>0</v>
      </c>
      <c r="AE46" s="55" t="str">
        <f t="shared" ca="1" si="32"/>
        <v/>
      </c>
      <c r="AF46" s="55" t="str">
        <f t="shared" ca="1" si="32"/>
        <v/>
      </c>
      <c r="AH46" s="64">
        <v>36</v>
      </c>
      <c r="AI46" s="55">
        <f t="shared" si="24"/>
        <v>0</v>
      </c>
      <c r="AJ46" s="55" t="str">
        <f t="shared" ca="1" si="33"/>
        <v/>
      </c>
      <c r="AK46" s="55" t="str">
        <f t="shared" ca="1" si="33"/>
        <v/>
      </c>
      <c r="AM46" s="64">
        <v>36</v>
      </c>
      <c r="AN46" s="55">
        <f t="shared" si="25"/>
        <v>0</v>
      </c>
      <c r="AO46" s="55" t="str">
        <f t="shared" ca="1" si="34"/>
        <v/>
      </c>
      <c r="AP46" s="55" t="str">
        <f t="shared" ca="1" si="34"/>
        <v/>
      </c>
      <c r="AR46" s="64">
        <v>36</v>
      </c>
      <c r="AS46" s="55">
        <f t="shared" si="26"/>
        <v>0</v>
      </c>
      <c r="AT46" s="55" t="str">
        <f t="shared" ca="1" si="35"/>
        <v/>
      </c>
      <c r="AU46" s="55" t="str">
        <f t="shared" ca="1" si="35"/>
        <v/>
      </c>
      <c r="AW46" s="64">
        <v>36</v>
      </c>
      <c r="AX46" s="55">
        <f t="shared" si="27"/>
        <v>0</v>
      </c>
      <c r="AY46" s="55" t="str">
        <f t="shared" ca="1" si="16"/>
        <v/>
      </c>
      <c r="AZ46" s="55" t="str">
        <f t="shared" ca="1" si="5"/>
        <v/>
      </c>
      <c r="BK46" s="73" t="s">
        <v>8624</v>
      </c>
      <c r="BO46" s="73" t="s">
        <v>8625</v>
      </c>
      <c r="BQ46" s="49" t="s">
        <v>3103</v>
      </c>
      <c r="BR46" s="47" t="s">
        <v>3104</v>
      </c>
      <c r="BS46" s="47" t="str">
        <f t="shared" si="17"/>
        <v>O:非木造改築・改修（建築）</v>
      </c>
      <c r="BT46" s="66"/>
      <c r="BU46" s="66" t="s">
        <v>8682</v>
      </c>
      <c r="BV46" s="48"/>
      <c r="BW46" s="48"/>
      <c r="BX46" s="48"/>
      <c r="BY46" s="48"/>
      <c r="BZ46" s="48"/>
      <c r="CA46" s="48"/>
      <c r="CB46" s="48"/>
      <c r="CC46" s="50"/>
      <c r="CD46"/>
      <c r="CH46" s="64">
        <v>36</v>
      </c>
      <c r="CI46" s="66" t="s">
        <v>3611</v>
      </c>
      <c r="CJ46" s="66">
        <v>24</v>
      </c>
      <c r="CK46" s="67">
        <v>1732</v>
      </c>
      <c r="CL46" s="67">
        <f t="shared" si="28"/>
        <v>1755</v>
      </c>
      <c r="CN46" s="64">
        <v>36</v>
      </c>
      <c r="CO46" s="55">
        <f t="shared" si="29"/>
        <v>0</v>
      </c>
      <c r="CP46" s="55" t="str">
        <f t="shared" ca="1" si="30"/>
        <v/>
      </c>
      <c r="CQ46" s="55" t="str">
        <f t="shared" ca="1" si="30"/>
        <v/>
      </c>
    </row>
    <row r="47" spans="9:95">
      <c r="I47" s="64">
        <v>37</v>
      </c>
      <c r="J47" s="55">
        <f t="shared" si="7"/>
        <v>0</v>
      </c>
      <c r="K47" s="55" t="str">
        <f t="shared" ca="1" si="8"/>
        <v/>
      </c>
      <c r="L47" s="55" t="str">
        <f t="shared" ca="1" si="2"/>
        <v/>
      </c>
      <c r="M47" s="55">
        <f t="shared" ca="1" si="31"/>
        <v>0</v>
      </c>
      <c r="N47" s="55">
        <f t="shared" ca="1" si="31"/>
        <v>0</v>
      </c>
      <c r="O47" s="55">
        <f t="shared" ca="1" si="31"/>
        <v>0</v>
      </c>
      <c r="R47" s="64">
        <v>37</v>
      </c>
      <c r="S47" s="55">
        <f t="shared" si="9"/>
        <v>0</v>
      </c>
      <c r="T47" s="55" t="str">
        <f t="shared" ca="1" si="10"/>
        <v/>
      </c>
      <c r="U47" s="55" t="str">
        <f t="shared" ca="1" si="4"/>
        <v/>
      </c>
      <c r="W47" s="64">
        <v>37</v>
      </c>
      <c r="X47" s="66" t="s">
        <v>3612</v>
      </c>
      <c r="Y47" s="66">
        <f t="shared" si="11"/>
        <v>17</v>
      </c>
      <c r="Z47" s="67">
        <v>1756</v>
      </c>
      <c r="AA47" s="67">
        <f t="shared" si="22"/>
        <v>1772</v>
      </c>
      <c r="AC47" s="64">
        <v>37</v>
      </c>
      <c r="AD47" s="55">
        <f t="shared" si="23"/>
        <v>0</v>
      </c>
      <c r="AE47" s="55" t="str">
        <f t="shared" ca="1" si="32"/>
        <v/>
      </c>
      <c r="AF47" s="55" t="str">
        <f t="shared" ca="1" si="32"/>
        <v/>
      </c>
      <c r="AH47" s="64">
        <v>37</v>
      </c>
      <c r="AI47" s="55">
        <f t="shared" si="24"/>
        <v>0</v>
      </c>
      <c r="AJ47" s="55" t="str">
        <f t="shared" ca="1" si="33"/>
        <v/>
      </c>
      <c r="AK47" s="55" t="str">
        <f t="shared" ca="1" si="33"/>
        <v/>
      </c>
      <c r="AM47" s="64">
        <v>37</v>
      </c>
      <c r="AN47" s="55">
        <f t="shared" si="25"/>
        <v>0</v>
      </c>
      <c r="AO47" s="55" t="str">
        <f t="shared" ca="1" si="34"/>
        <v/>
      </c>
      <c r="AP47" s="55" t="str">
        <f t="shared" ca="1" si="34"/>
        <v/>
      </c>
      <c r="AR47" s="64">
        <v>37</v>
      </c>
      <c r="AS47" s="55">
        <f t="shared" si="26"/>
        <v>0</v>
      </c>
      <c r="AT47" s="55" t="str">
        <f t="shared" ca="1" si="35"/>
        <v/>
      </c>
      <c r="AU47" s="55" t="str">
        <f t="shared" ca="1" si="35"/>
        <v/>
      </c>
      <c r="AW47" s="64">
        <v>37</v>
      </c>
      <c r="AX47" s="55">
        <f t="shared" si="27"/>
        <v>0</v>
      </c>
      <c r="AY47" s="55" t="str">
        <f t="shared" ca="1" si="16"/>
        <v/>
      </c>
      <c r="AZ47" s="55" t="str">
        <f t="shared" ca="1" si="5"/>
        <v/>
      </c>
      <c r="BK47" s="73" t="s">
        <v>8625</v>
      </c>
      <c r="BO47" s="73" t="s">
        <v>8626</v>
      </c>
      <c r="BQ47" s="49" t="s">
        <v>3105</v>
      </c>
      <c r="BR47" s="47" t="s">
        <v>3106</v>
      </c>
      <c r="BS47" s="47" t="str">
        <f t="shared" si="17"/>
        <v>P:非木造解体（建築）</v>
      </c>
      <c r="BT47" s="66"/>
      <c r="BU47" s="66" t="s">
        <v>8683</v>
      </c>
      <c r="BV47" s="48"/>
      <c r="BW47" s="48"/>
      <c r="BX47" s="48"/>
      <c r="BY47" s="48"/>
      <c r="BZ47" s="48"/>
      <c r="CA47" s="48"/>
      <c r="CB47" s="48"/>
      <c r="CC47" s="50"/>
      <c r="CD47"/>
      <c r="CH47" s="64">
        <v>37</v>
      </c>
      <c r="CI47" s="66" t="s">
        <v>3612</v>
      </c>
      <c r="CJ47" s="66">
        <v>17</v>
      </c>
      <c r="CK47" s="67">
        <v>1756</v>
      </c>
      <c r="CL47" s="67">
        <f t="shared" si="28"/>
        <v>1772</v>
      </c>
      <c r="CN47" s="64">
        <v>37</v>
      </c>
      <c r="CO47" s="55">
        <f t="shared" si="29"/>
        <v>0</v>
      </c>
      <c r="CP47" s="55" t="str">
        <f t="shared" ca="1" si="30"/>
        <v/>
      </c>
      <c r="CQ47" s="55" t="str">
        <f t="shared" ca="1" si="30"/>
        <v/>
      </c>
    </row>
    <row r="48" spans="9:95">
      <c r="I48" s="64">
        <v>38</v>
      </c>
      <c r="J48" s="55">
        <f t="shared" si="7"/>
        <v>0</v>
      </c>
      <c r="K48" s="55" t="str">
        <f t="shared" ca="1" si="8"/>
        <v/>
      </c>
      <c r="L48" s="55" t="str">
        <f t="shared" ca="1" si="2"/>
        <v/>
      </c>
      <c r="M48" s="55">
        <f t="shared" ca="1" si="31"/>
        <v>0</v>
      </c>
      <c r="N48" s="55">
        <f t="shared" ca="1" si="31"/>
        <v>0</v>
      </c>
      <c r="O48" s="55">
        <f t="shared" ca="1" si="31"/>
        <v>0</v>
      </c>
      <c r="R48" s="64">
        <v>38</v>
      </c>
      <c r="S48" s="55">
        <f t="shared" si="9"/>
        <v>0</v>
      </c>
      <c r="T48" s="55" t="str">
        <f t="shared" ca="1" si="10"/>
        <v/>
      </c>
      <c r="U48" s="55" t="str">
        <f t="shared" ca="1" si="4"/>
        <v/>
      </c>
      <c r="W48" s="64">
        <v>38</v>
      </c>
      <c r="X48" s="66" t="s">
        <v>3613</v>
      </c>
      <c r="Y48" s="66">
        <f t="shared" si="11"/>
        <v>20</v>
      </c>
      <c r="Z48" s="67">
        <v>1773</v>
      </c>
      <c r="AA48" s="67">
        <f t="shared" si="22"/>
        <v>1792</v>
      </c>
      <c r="AC48" s="64">
        <v>38</v>
      </c>
      <c r="AD48" s="55">
        <f t="shared" si="23"/>
        <v>0</v>
      </c>
      <c r="AE48" s="55" t="str">
        <f t="shared" ca="1" si="32"/>
        <v/>
      </c>
      <c r="AF48" s="55" t="str">
        <f t="shared" ca="1" si="32"/>
        <v/>
      </c>
      <c r="AH48" s="64">
        <v>38</v>
      </c>
      <c r="AI48" s="55">
        <f t="shared" si="24"/>
        <v>0</v>
      </c>
      <c r="AJ48" s="55" t="str">
        <f t="shared" ca="1" si="33"/>
        <v/>
      </c>
      <c r="AK48" s="55" t="str">
        <f t="shared" ca="1" si="33"/>
        <v/>
      </c>
      <c r="AM48" s="64">
        <v>38</v>
      </c>
      <c r="AN48" s="55">
        <f t="shared" si="25"/>
        <v>0</v>
      </c>
      <c r="AO48" s="55" t="str">
        <f t="shared" ca="1" si="34"/>
        <v/>
      </c>
      <c r="AP48" s="55" t="str">
        <f t="shared" ca="1" si="34"/>
        <v/>
      </c>
      <c r="AR48" s="64">
        <v>38</v>
      </c>
      <c r="AS48" s="55">
        <f t="shared" si="26"/>
        <v>0</v>
      </c>
      <c r="AT48" s="55" t="str">
        <f t="shared" ca="1" si="35"/>
        <v/>
      </c>
      <c r="AU48" s="55" t="str">
        <f t="shared" ca="1" si="35"/>
        <v/>
      </c>
      <c r="AW48" s="64">
        <v>38</v>
      </c>
      <c r="AX48" s="55">
        <f t="shared" si="27"/>
        <v>0</v>
      </c>
      <c r="AY48" s="55" t="str">
        <f t="shared" ca="1" si="16"/>
        <v/>
      </c>
      <c r="AZ48" s="55" t="str">
        <f t="shared" ca="1" si="5"/>
        <v/>
      </c>
      <c r="BK48" s="73" t="s">
        <v>8626</v>
      </c>
      <c r="BO48" s="73" t="s">
        <v>8627</v>
      </c>
      <c r="BQ48" s="49" t="s">
        <v>3107</v>
      </c>
      <c r="BR48" s="47" t="s">
        <v>3108</v>
      </c>
      <c r="BS48" s="47" t="str">
        <f t="shared" si="17"/>
        <v>Q:木造新築（建築）</v>
      </c>
      <c r="BT48" s="66"/>
      <c r="BU48" s="66"/>
      <c r="BV48" s="48"/>
      <c r="BW48" s="48"/>
      <c r="BX48" s="48"/>
      <c r="BY48" s="48"/>
      <c r="BZ48" s="48"/>
      <c r="CA48" s="48"/>
      <c r="CB48" s="48"/>
      <c r="CC48" s="50"/>
      <c r="CD48"/>
      <c r="CH48" s="64">
        <v>38</v>
      </c>
      <c r="CI48" s="66" t="s">
        <v>3613</v>
      </c>
      <c r="CJ48" s="66">
        <v>20</v>
      </c>
      <c r="CK48" s="67">
        <v>1773</v>
      </c>
      <c r="CL48" s="67">
        <f t="shared" si="28"/>
        <v>1792</v>
      </c>
      <c r="CN48" s="64">
        <v>38</v>
      </c>
      <c r="CO48" s="55">
        <f t="shared" si="29"/>
        <v>0</v>
      </c>
      <c r="CP48" s="55" t="str">
        <f t="shared" ca="1" si="30"/>
        <v/>
      </c>
      <c r="CQ48" s="55" t="str">
        <f t="shared" ca="1" si="30"/>
        <v/>
      </c>
    </row>
    <row r="49" spans="9:95">
      <c r="I49" s="64">
        <v>39</v>
      </c>
      <c r="J49" s="55">
        <f t="shared" si="7"/>
        <v>0</v>
      </c>
      <c r="K49" s="55" t="str">
        <f t="shared" ca="1" si="8"/>
        <v/>
      </c>
      <c r="L49" s="55" t="str">
        <f t="shared" ca="1" si="2"/>
        <v/>
      </c>
      <c r="M49" s="55">
        <f t="shared" ca="1" si="31"/>
        <v>0</v>
      </c>
      <c r="N49" s="55">
        <f t="shared" ca="1" si="31"/>
        <v>0</v>
      </c>
      <c r="O49" s="55">
        <f t="shared" ca="1" si="31"/>
        <v>0</v>
      </c>
      <c r="R49" s="64">
        <v>39</v>
      </c>
      <c r="S49" s="55">
        <f t="shared" si="9"/>
        <v>0</v>
      </c>
      <c r="T49" s="55" t="str">
        <f t="shared" ca="1" si="10"/>
        <v/>
      </c>
      <c r="U49" s="55" t="str">
        <f t="shared" ca="1" si="4"/>
        <v/>
      </c>
      <c r="W49" s="64">
        <v>39</v>
      </c>
      <c r="X49" s="66" t="s">
        <v>3614</v>
      </c>
      <c r="Y49" s="66">
        <f t="shared" si="11"/>
        <v>34</v>
      </c>
      <c r="Z49" s="67">
        <v>1793</v>
      </c>
      <c r="AA49" s="67">
        <f t="shared" si="22"/>
        <v>1826</v>
      </c>
      <c r="AC49" s="64">
        <v>39</v>
      </c>
      <c r="AD49" s="55">
        <f t="shared" si="23"/>
        <v>0</v>
      </c>
      <c r="AE49" s="55" t="str">
        <f t="shared" ca="1" si="32"/>
        <v/>
      </c>
      <c r="AF49" s="55" t="str">
        <f t="shared" ca="1" si="32"/>
        <v/>
      </c>
      <c r="AH49" s="64">
        <v>39</v>
      </c>
      <c r="AI49" s="55">
        <f t="shared" si="24"/>
        <v>0</v>
      </c>
      <c r="AJ49" s="55" t="str">
        <f t="shared" ca="1" si="33"/>
        <v/>
      </c>
      <c r="AK49" s="55" t="str">
        <f t="shared" ca="1" si="33"/>
        <v/>
      </c>
      <c r="AM49" s="64">
        <v>39</v>
      </c>
      <c r="AN49" s="55">
        <f t="shared" si="25"/>
        <v>0</v>
      </c>
      <c r="AO49" s="55" t="str">
        <f t="shared" ca="1" si="34"/>
        <v/>
      </c>
      <c r="AP49" s="55" t="str">
        <f t="shared" ca="1" si="34"/>
        <v/>
      </c>
      <c r="AR49" s="64">
        <v>39</v>
      </c>
      <c r="AS49" s="55">
        <f t="shared" si="26"/>
        <v>0</v>
      </c>
      <c r="AT49" s="55" t="str">
        <f t="shared" ca="1" si="35"/>
        <v/>
      </c>
      <c r="AU49" s="55" t="str">
        <f t="shared" ca="1" si="35"/>
        <v/>
      </c>
      <c r="AW49" s="64">
        <v>39</v>
      </c>
      <c r="AX49" s="55">
        <f t="shared" si="27"/>
        <v>0</v>
      </c>
      <c r="AY49" s="55" t="str">
        <f t="shared" ca="1" si="16"/>
        <v/>
      </c>
      <c r="AZ49" s="55" t="str">
        <f t="shared" ca="1" si="5"/>
        <v/>
      </c>
      <c r="BK49" s="73" t="s">
        <v>8627</v>
      </c>
      <c r="BO49" s="73" t="s">
        <v>8628</v>
      </c>
      <c r="BQ49" s="49" t="s">
        <v>3109</v>
      </c>
      <c r="BR49" s="47" t="s">
        <v>3110</v>
      </c>
      <c r="BS49" s="47" t="str">
        <f t="shared" si="17"/>
        <v>V:木造増築（建築）</v>
      </c>
      <c r="BT49" s="66"/>
      <c r="BU49" s="66"/>
      <c r="BV49" s="48"/>
      <c r="BW49" s="48"/>
      <c r="BX49" s="48"/>
      <c r="BY49" s="48"/>
      <c r="BZ49" s="48"/>
      <c r="CA49" s="48"/>
      <c r="CB49" s="48"/>
      <c r="CC49" s="50"/>
      <c r="CD49"/>
      <c r="CH49" s="64">
        <v>39</v>
      </c>
      <c r="CI49" s="66" t="s">
        <v>3614</v>
      </c>
      <c r="CJ49" s="66">
        <v>34</v>
      </c>
      <c r="CK49" s="67">
        <v>1793</v>
      </c>
      <c r="CL49" s="67">
        <f t="shared" si="28"/>
        <v>1826</v>
      </c>
      <c r="CN49" s="64">
        <v>39</v>
      </c>
      <c r="CO49" s="55">
        <f t="shared" si="29"/>
        <v>0</v>
      </c>
      <c r="CP49" s="55" t="str">
        <f t="shared" ca="1" si="30"/>
        <v/>
      </c>
      <c r="CQ49" s="55" t="str">
        <f t="shared" ca="1" si="30"/>
        <v/>
      </c>
    </row>
    <row r="50" spans="9:95">
      <c r="I50" s="64">
        <v>40</v>
      </c>
      <c r="J50" s="55">
        <f t="shared" si="7"/>
        <v>0</v>
      </c>
      <c r="K50" s="55" t="str">
        <f t="shared" ca="1" si="8"/>
        <v/>
      </c>
      <c r="L50" s="55" t="str">
        <f t="shared" ca="1" si="2"/>
        <v/>
      </c>
      <c r="M50" s="55">
        <f t="shared" ca="1" si="31"/>
        <v>0</v>
      </c>
      <c r="N50" s="55">
        <f t="shared" ca="1" si="31"/>
        <v>0</v>
      </c>
      <c r="O50" s="55">
        <f t="shared" ca="1" si="31"/>
        <v>0</v>
      </c>
      <c r="R50" s="64">
        <v>40</v>
      </c>
      <c r="S50" s="55">
        <f t="shared" si="9"/>
        <v>0</v>
      </c>
      <c r="T50" s="55" t="str">
        <f t="shared" ca="1" si="10"/>
        <v/>
      </c>
      <c r="U50" s="55" t="str">
        <f t="shared" ca="1" si="4"/>
        <v/>
      </c>
      <c r="W50" s="64">
        <v>40</v>
      </c>
      <c r="X50" s="66" t="s">
        <v>3615</v>
      </c>
      <c r="Y50" s="66">
        <f t="shared" si="11"/>
        <v>74</v>
      </c>
      <c r="Z50" s="67">
        <v>1827</v>
      </c>
      <c r="AA50" s="67">
        <f t="shared" si="22"/>
        <v>1900</v>
      </c>
      <c r="AC50" s="64">
        <v>40</v>
      </c>
      <c r="AD50" s="55">
        <f t="shared" si="23"/>
        <v>0</v>
      </c>
      <c r="AE50" s="55" t="str">
        <f t="shared" ca="1" si="32"/>
        <v/>
      </c>
      <c r="AF50" s="55" t="str">
        <f t="shared" ca="1" si="32"/>
        <v/>
      </c>
      <c r="AH50" s="64">
        <v>40</v>
      </c>
      <c r="AI50" s="55">
        <f t="shared" si="24"/>
        <v>0</v>
      </c>
      <c r="AJ50" s="55" t="str">
        <f t="shared" ca="1" si="33"/>
        <v/>
      </c>
      <c r="AK50" s="55" t="str">
        <f t="shared" ca="1" si="33"/>
        <v/>
      </c>
      <c r="AM50" s="64">
        <v>40</v>
      </c>
      <c r="AN50" s="55">
        <f t="shared" si="25"/>
        <v>0</v>
      </c>
      <c r="AO50" s="55" t="str">
        <f t="shared" ca="1" si="34"/>
        <v/>
      </c>
      <c r="AP50" s="55" t="str">
        <f t="shared" ca="1" si="34"/>
        <v/>
      </c>
      <c r="AR50" s="64">
        <v>40</v>
      </c>
      <c r="AS50" s="55">
        <f t="shared" si="26"/>
        <v>0</v>
      </c>
      <c r="AT50" s="55" t="str">
        <f t="shared" ca="1" si="35"/>
        <v/>
      </c>
      <c r="AU50" s="55" t="str">
        <f t="shared" ca="1" si="35"/>
        <v/>
      </c>
      <c r="AW50" s="64">
        <v>40</v>
      </c>
      <c r="AX50" s="55">
        <f t="shared" si="27"/>
        <v>0</v>
      </c>
      <c r="AY50" s="55" t="str">
        <f t="shared" ca="1" si="16"/>
        <v/>
      </c>
      <c r="AZ50" s="55" t="str">
        <f t="shared" ca="1" si="5"/>
        <v/>
      </c>
      <c r="BK50" s="73" t="s">
        <v>8628</v>
      </c>
      <c r="BO50" s="73" t="s">
        <v>8629</v>
      </c>
      <c r="BQ50" s="49" t="s">
        <v>3111</v>
      </c>
      <c r="BR50" s="47" t="s">
        <v>3112</v>
      </c>
      <c r="BS50" s="47" t="str">
        <f t="shared" si="17"/>
        <v>R:木造改築・改修（建築）</v>
      </c>
      <c r="BT50" s="66"/>
      <c r="BU50" s="66"/>
      <c r="BV50" s="48"/>
      <c r="BW50" s="48"/>
      <c r="BX50" s="48"/>
      <c r="BY50" s="48"/>
      <c r="BZ50" s="48"/>
      <c r="CA50" s="48"/>
      <c r="CB50" s="48"/>
      <c r="CC50" s="50"/>
      <c r="CD50"/>
      <c r="CH50" s="64">
        <v>40</v>
      </c>
      <c r="CI50" s="66" t="s">
        <v>3615</v>
      </c>
      <c r="CJ50" s="66">
        <v>74</v>
      </c>
      <c r="CK50" s="67">
        <v>1827</v>
      </c>
      <c r="CL50" s="67">
        <f t="shared" si="28"/>
        <v>1900</v>
      </c>
      <c r="CN50" s="64">
        <v>40</v>
      </c>
      <c r="CO50" s="55">
        <f t="shared" si="29"/>
        <v>0</v>
      </c>
      <c r="CP50" s="55" t="str">
        <f t="shared" ca="1" si="30"/>
        <v/>
      </c>
      <c r="CQ50" s="55" t="str">
        <f t="shared" ca="1" si="30"/>
        <v/>
      </c>
    </row>
    <row r="51" spans="9:95">
      <c r="I51" s="64">
        <v>41</v>
      </c>
      <c r="J51" s="55">
        <f t="shared" si="7"/>
        <v>0</v>
      </c>
      <c r="K51" s="55" t="str">
        <f t="shared" ca="1" si="8"/>
        <v/>
      </c>
      <c r="L51" s="55" t="str">
        <f t="shared" ca="1" si="2"/>
        <v/>
      </c>
      <c r="M51" s="55">
        <f t="shared" ref="M51:O57" ca="1" si="36">IF($J51&gt;0,INDIRECT(M$1&amp;$J51),0)</f>
        <v>0</v>
      </c>
      <c r="N51" s="55">
        <f t="shared" ca="1" si="36"/>
        <v>0</v>
      </c>
      <c r="O51" s="55">
        <f t="shared" ca="1" si="36"/>
        <v>0</v>
      </c>
      <c r="R51" s="64">
        <v>41</v>
      </c>
      <c r="S51" s="55">
        <f t="shared" si="9"/>
        <v>0</v>
      </c>
      <c r="T51" s="55" t="str">
        <f t="shared" ca="1" si="10"/>
        <v/>
      </c>
      <c r="U51" s="55" t="str">
        <f t="shared" ca="1" si="4"/>
        <v/>
      </c>
      <c r="W51" s="64">
        <v>41</v>
      </c>
      <c r="X51" s="66" t="s">
        <v>3616</v>
      </c>
      <c r="Y51" s="66">
        <f t="shared" si="11"/>
        <v>20</v>
      </c>
      <c r="Z51" s="67">
        <v>1901</v>
      </c>
      <c r="AA51" s="67">
        <f t="shared" si="22"/>
        <v>1920</v>
      </c>
      <c r="AC51" s="64">
        <v>41</v>
      </c>
      <c r="AD51" s="55">
        <f t="shared" si="23"/>
        <v>0</v>
      </c>
      <c r="AE51" s="55" t="str">
        <f t="shared" ca="1" si="32"/>
        <v/>
      </c>
      <c r="AF51" s="55" t="str">
        <f t="shared" ca="1" si="32"/>
        <v/>
      </c>
      <c r="AH51" s="64">
        <v>41</v>
      </c>
      <c r="AI51" s="55">
        <f t="shared" si="24"/>
        <v>0</v>
      </c>
      <c r="AJ51" s="55" t="str">
        <f t="shared" ca="1" si="33"/>
        <v/>
      </c>
      <c r="AK51" s="55" t="str">
        <f t="shared" ca="1" si="33"/>
        <v/>
      </c>
      <c r="AM51" s="64">
        <v>41</v>
      </c>
      <c r="AN51" s="55">
        <f t="shared" si="25"/>
        <v>0</v>
      </c>
      <c r="AO51" s="55" t="str">
        <f t="shared" ca="1" si="34"/>
        <v/>
      </c>
      <c r="AP51" s="55" t="str">
        <f t="shared" ca="1" si="34"/>
        <v/>
      </c>
      <c r="AR51" s="64">
        <v>41</v>
      </c>
      <c r="AS51" s="55">
        <f t="shared" si="26"/>
        <v>0</v>
      </c>
      <c r="AT51" s="55" t="str">
        <f t="shared" ca="1" si="35"/>
        <v/>
      </c>
      <c r="AU51" s="55" t="str">
        <f t="shared" ca="1" si="35"/>
        <v/>
      </c>
      <c r="AW51" s="64">
        <v>41</v>
      </c>
      <c r="AX51" s="55">
        <f t="shared" si="27"/>
        <v>0</v>
      </c>
      <c r="AY51" s="55" t="str">
        <f t="shared" ca="1" si="16"/>
        <v/>
      </c>
      <c r="AZ51" s="55" t="str">
        <f t="shared" ca="1" si="5"/>
        <v/>
      </c>
      <c r="BK51" s="73" t="s">
        <v>8629</v>
      </c>
      <c r="BO51" s="73" t="s">
        <v>8630</v>
      </c>
      <c r="BQ51" s="49" t="s">
        <v>3113</v>
      </c>
      <c r="BR51" s="47" t="s">
        <v>3114</v>
      </c>
      <c r="BS51" s="47" t="str">
        <f t="shared" si="17"/>
        <v>S:木造解体（建築）</v>
      </c>
      <c r="BT51" s="66"/>
      <c r="BU51" s="66"/>
      <c r="BV51" s="48"/>
      <c r="BW51" s="48"/>
      <c r="BX51" s="48"/>
      <c r="BY51" s="48"/>
      <c r="BZ51" s="48"/>
      <c r="CA51" s="48"/>
      <c r="CB51" s="48"/>
      <c r="CC51" s="50"/>
      <c r="CD51"/>
      <c r="CH51" s="64">
        <v>41</v>
      </c>
      <c r="CI51" s="66" t="s">
        <v>3616</v>
      </c>
      <c r="CJ51" s="66">
        <v>20</v>
      </c>
      <c r="CK51" s="67">
        <v>1901</v>
      </c>
      <c r="CL51" s="67">
        <f t="shared" si="28"/>
        <v>1920</v>
      </c>
      <c r="CN51" s="64">
        <v>41</v>
      </c>
      <c r="CO51" s="55">
        <f t="shared" si="29"/>
        <v>0</v>
      </c>
      <c r="CP51" s="55" t="str">
        <f t="shared" ca="1" si="30"/>
        <v/>
      </c>
      <c r="CQ51" s="55" t="str">
        <f t="shared" ca="1" si="30"/>
        <v/>
      </c>
    </row>
    <row r="52" spans="9:95">
      <c r="I52" s="64">
        <v>42</v>
      </c>
      <c r="J52" s="55">
        <f t="shared" si="7"/>
        <v>0</v>
      </c>
      <c r="K52" s="55" t="str">
        <f t="shared" ca="1" si="8"/>
        <v/>
      </c>
      <c r="L52" s="55" t="str">
        <f t="shared" ca="1" si="2"/>
        <v/>
      </c>
      <c r="M52" s="55">
        <f t="shared" ca="1" si="36"/>
        <v>0</v>
      </c>
      <c r="N52" s="55">
        <f t="shared" ca="1" si="36"/>
        <v>0</v>
      </c>
      <c r="O52" s="55">
        <f t="shared" ca="1" si="36"/>
        <v>0</v>
      </c>
      <c r="R52" s="64">
        <v>42</v>
      </c>
      <c r="S52" s="55">
        <f t="shared" si="9"/>
        <v>0</v>
      </c>
      <c r="T52" s="55" t="str">
        <f t="shared" ca="1" si="10"/>
        <v/>
      </c>
      <c r="U52" s="55" t="str">
        <f t="shared" ca="1" si="4"/>
        <v/>
      </c>
      <c r="W52" s="64">
        <v>42</v>
      </c>
      <c r="X52" s="66" t="s">
        <v>3617</v>
      </c>
      <c r="Y52" s="66">
        <f t="shared" si="11"/>
        <v>21</v>
      </c>
      <c r="Z52" s="67">
        <v>1921</v>
      </c>
      <c r="AA52" s="67">
        <f t="shared" si="22"/>
        <v>1941</v>
      </c>
      <c r="AC52" s="64">
        <v>42</v>
      </c>
      <c r="AD52" s="55">
        <f t="shared" si="23"/>
        <v>0</v>
      </c>
      <c r="AE52" s="55" t="str">
        <f t="shared" ref="AE52:AF71" ca="1" si="37">IF($AD52&gt;0,INDIRECT(AE$1&amp;$AD52)&amp;"","")</f>
        <v/>
      </c>
      <c r="AF52" s="55" t="str">
        <f t="shared" ca="1" si="37"/>
        <v/>
      </c>
      <c r="AH52" s="64">
        <v>42</v>
      </c>
      <c r="AI52" s="55">
        <f t="shared" si="24"/>
        <v>0</v>
      </c>
      <c r="AJ52" s="55" t="str">
        <f t="shared" ref="AJ52:AK71" ca="1" si="38">IF($AI52&gt;0,INDIRECT(AJ$1&amp;$AI52)&amp;"","")</f>
        <v/>
      </c>
      <c r="AK52" s="55" t="str">
        <f t="shared" ca="1" si="38"/>
        <v/>
      </c>
      <c r="AM52" s="64">
        <v>42</v>
      </c>
      <c r="AN52" s="55">
        <f t="shared" si="25"/>
        <v>0</v>
      </c>
      <c r="AO52" s="55" t="str">
        <f t="shared" ref="AO52:AP71" ca="1" si="39">IF($AN52&gt;0,INDIRECT(AO$1&amp;$AN52)&amp;"","")</f>
        <v/>
      </c>
      <c r="AP52" s="55" t="str">
        <f t="shared" ca="1" si="39"/>
        <v/>
      </c>
      <c r="AR52" s="64">
        <v>42</v>
      </c>
      <c r="AS52" s="55">
        <f t="shared" si="26"/>
        <v>0</v>
      </c>
      <c r="AT52" s="55" t="str">
        <f t="shared" ref="AT52:AU71" ca="1" si="40">IF($AS52&gt;0,INDIRECT(AT$1&amp;$AS52)&amp;"","")</f>
        <v/>
      </c>
      <c r="AU52" s="55" t="str">
        <f t="shared" ca="1" si="40"/>
        <v/>
      </c>
      <c r="AW52" s="64">
        <v>42</v>
      </c>
      <c r="AX52" s="55">
        <f t="shared" si="27"/>
        <v>0</v>
      </c>
      <c r="AY52" s="55" t="str">
        <f t="shared" ca="1" si="16"/>
        <v/>
      </c>
      <c r="AZ52" s="55" t="str">
        <f t="shared" ca="1" si="5"/>
        <v/>
      </c>
      <c r="BK52" s="73" t="s">
        <v>8630</v>
      </c>
      <c r="BO52" s="73" t="s">
        <v>8631</v>
      </c>
      <c r="BQ52" s="49" t="s">
        <v>3115</v>
      </c>
      <c r="BR52" s="47" t="s">
        <v>3116</v>
      </c>
      <c r="BS52" s="47" t="str">
        <f t="shared" si="17"/>
        <v>T:修繕・模様替え（建築）</v>
      </c>
      <c r="BT52" s="66"/>
      <c r="BU52" s="66"/>
      <c r="BV52" s="48"/>
      <c r="BW52" s="48"/>
      <c r="BX52" s="48"/>
      <c r="BY52" s="48"/>
      <c r="BZ52" s="48"/>
      <c r="CA52" s="48"/>
      <c r="CB52" s="48"/>
      <c r="CC52" s="50"/>
      <c r="CD52"/>
      <c r="CH52" s="64">
        <v>42</v>
      </c>
      <c r="CI52" s="66" t="s">
        <v>3617</v>
      </c>
      <c r="CJ52" s="66">
        <v>21</v>
      </c>
      <c r="CK52" s="67">
        <v>1921</v>
      </c>
      <c r="CL52" s="67">
        <f t="shared" si="28"/>
        <v>1941</v>
      </c>
      <c r="CN52" s="64">
        <v>42</v>
      </c>
      <c r="CO52" s="55">
        <f t="shared" si="29"/>
        <v>0</v>
      </c>
      <c r="CP52" s="55" t="str">
        <f t="shared" ca="1" si="30"/>
        <v/>
      </c>
      <c r="CQ52" s="55" t="str">
        <f t="shared" ca="1" si="30"/>
        <v/>
      </c>
    </row>
    <row r="53" spans="9:95">
      <c r="I53" s="64">
        <v>43</v>
      </c>
      <c r="J53" s="55">
        <f t="shared" si="7"/>
        <v>0</v>
      </c>
      <c r="K53" s="55" t="str">
        <f t="shared" ca="1" si="8"/>
        <v/>
      </c>
      <c r="L53" s="55" t="str">
        <f t="shared" ca="1" si="2"/>
        <v/>
      </c>
      <c r="M53" s="55">
        <f t="shared" ca="1" si="36"/>
        <v>0</v>
      </c>
      <c r="N53" s="55">
        <f t="shared" ca="1" si="36"/>
        <v>0</v>
      </c>
      <c r="O53" s="55">
        <f t="shared" ca="1" si="36"/>
        <v>0</v>
      </c>
      <c r="R53" s="64">
        <v>43</v>
      </c>
      <c r="S53" s="55">
        <f t="shared" si="9"/>
        <v>0</v>
      </c>
      <c r="T53" s="55" t="str">
        <f t="shared" ca="1" si="10"/>
        <v/>
      </c>
      <c r="U53" s="55" t="str">
        <f t="shared" ca="1" si="4"/>
        <v/>
      </c>
      <c r="W53" s="64">
        <v>43</v>
      </c>
      <c r="X53" s="66" t="s">
        <v>3618</v>
      </c>
      <c r="Y53" s="66">
        <f t="shared" si="11"/>
        <v>50</v>
      </c>
      <c r="Z53" s="67">
        <v>1942</v>
      </c>
      <c r="AA53" s="67">
        <f t="shared" si="22"/>
        <v>1991</v>
      </c>
      <c r="AC53" s="64">
        <v>43</v>
      </c>
      <c r="AD53" s="55">
        <f t="shared" si="23"/>
        <v>0</v>
      </c>
      <c r="AE53" s="55" t="str">
        <f t="shared" ca="1" si="37"/>
        <v/>
      </c>
      <c r="AF53" s="55" t="str">
        <f t="shared" ca="1" si="37"/>
        <v/>
      </c>
      <c r="AH53" s="64">
        <v>43</v>
      </c>
      <c r="AI53" s="55">
        <f t="shared" si="24"/>
        <v>0</v>
      </c>
      <c r="AJ53" s="55" t="str">
        <f t="shared" ca="1" si="38"/>
        <v/>
      </c>
      <c r="AK53" s="55" t="str">
        <f t="shared" ca="1" si="38"/>
        <v/>
      </c>
      <c r="AM53" s="64">
        <v>43</v>
      </c>
      <c r="AN53" s="55">
        <f t="shared" si="25"/>
        <v>0</v>
      </c>
      <c r="AO53" s="55" t="str">
        <f t="shared" ca="1" si="39"/>
        <v/>
      </c>
      <c r="AP53" s="55" t="str">
        <f t="shared" ca="1" si="39"/>
        <v/>
      </c>
      <c r="AR53" s="64">
        <v>43</v>
      </c>
      <c r="AS53" s="55">
        <f t="shared" si="26"/>
        <v>0</v>
      </c>
      <c r="AT53" s="55" t="str">
        <f t="shared" ca="1" si="40"/>
        <v/>
      </c>
      <c r="AU53" s="55" t="str">
        <f t="shared" ca="1" si="40"/>
        <v/>
      </c>
      <c r="BK53" s="73" t="s">
        <v>8631</v>
      </c>
      <c r="BO53" s="73" t="s">
        <v>8632</v>
      </c>
      <c r="CH53" s="64">
        <v>43</v>
      </c>
      <c r="CI53" s="66" t="s">
        <v>3618</v>
      </c>
      <c r="CJ53" s="66">
        <v>50</v>
      </c>
      <c r="CK53" s="67">
        <v>1942</v>
      </c>
      <c r="CL53" s="67">
        <f t="shared" si="28"/>
        <v>1991</v>
      </c>
      <c r="CN53" s="64">
        <v>43</v>
      </c>
      <c r="CO53" s="55">
        <f t="shared" si="29"/>
        <v>0</v>
      </c>
      <c r="CP53" s="55" t="str">
        <f t="shared" ca="1" si="30"/>
        <v/>
      </c>
      <c r="CQ53" s="55" t="str">
        <f t="shared" ca="1" si="30"/>
        <v/>
      </c>
    </row>
    <row r="54" spans="9:95">
      <c r="I54" s="64">
        <v>44</v>
      </c>
      <c r="J54" s="55">
        <f t="shared" si="7"/>
        <v>0</v>
      </c>
      <c r="K54" s="55" t="str">
        <f t="shared" ca="1" si="8"/>
        <v/>
      </c>
      <c r="L54" s="55" t="str">
        <f t="shared" ca="1" si="2"/>
        <v/>
      </c>
      <c r="M54" s="55">
        <f t="shared" ca="1" si="36"/>
        <v>0</v>
      </c>
      <c r="N54" s="55">
        <f t="shared" ca="1" si="36"/>
        <v>0</v>
      </c>
      <c r="O54" s="55">
        <f t="shared" ca="1" si="36"/>
        <v>0</v>
      </c>
      <c r="R54" s="64">
        <v>44</v>
      </c>
      <c r="S54" s="55">
        <f t="shared" si="9"/>
        <v>0</v>
      </c>
      <c r="T54" s="55" t="str">
        <f t="shared" ca="1" si="10"/>
        <v/>
      </c>
      <c r="U54" s="55" t="str">
        <f t="shared" ca="1" si="4"/>
        <v/>
      </c>
      <c r="W54" s="64">
        <v>44</v>
      </c>
      <c r="X54" s="66" t="s">
        <v>3619</v>
      </c>
      <c r="Y54" s="66">
        <f t="shared" si="11"/>
        <v>18</v>
      </c>
      <c r="Z54" s="67">
        <v>1992</v>
      </c>
      <c r="AA54" s="67">
        <f t="shared" si="22"/>
        <v>2009</v>
      </c>
      <c r="AC54" s="64">
        <v>44</v>
      </c>
      <c r="AD54" s="55">
        <f t="shared" si="23"/>
        <v>0</v>
      </c>
      <c r="AE54" s="55" t="str">
        <f t="shared" ca="1" si="37"/>
        <v/>
      </c>
      <c r="AF54" s="55" t="str">
        <f t="shared" ca="1" si="37"/>
        <v/>
      </c>
      <c r="AH54" s="64">
        <v>44</v>
      </c>
      <c r="AI54" s="55">
        <f t="shared" si="24"/>
        <v>0</v>
      </c>
      <c r="AJ54" s="55" t="str">
        <f t="shared" ca="1" si="38"/>
        <v/>
      </c>
      <c r="AK54" s="55" t="str">
        <f t="shared" ca="1" si="38"/>
        <v/>
      </c>
      <c r="AM54" s="64">
        <v>44</v>
      </c>
      <c r="AN54" s="55">
        <f t="shared" si="25"/>
        <v>0</v>
      </c>
      <c r="AO54" s="55" t="str">
        <f t="shared" ca="1" si="39"/>
        <v/>
      </c>
      <c r="AP54" s="55" t="str">
        <f t="shared" ca="1" si="39"/>
        <v/>
      </c>
      <c r="AR54" s="64">
        <v>44</v>
      </c>
      <c r="AS54" s="55">
        <f t="shared" si="26"/>
        <v>0</v>
      </c>
      <c r="AT54" s="55" t="str">
        <f t="shared" ca="1" si="40"/>
        <v/>
      </c>
      <c r="AU54" s="55" t="str">
        <f t="shared" ca="1" si="40"/>
        <v/>
      </c>
      <c r="BK54" s="73" t="s">
        <v>8632</v>
      </c>
      <c r="BO54" s="73" t="s">
        <v>8633</v>
      </c>
      <c r="CH54" s="64">
        <v>44</v>
      </c>
      <c r="CI54" s="66" t="s">
        <v>3619</v>
      </c>
      <c r="CJ54" s="66">
        <v>18</v>
      </c>
      <c r="CK54" s="67">
        <v>1992</v>
      </c>
      <c r="CL54" s="67">
        <f t="shared" si="28"/>
        <v>2009</v>
      </c>
      <c r="CN54" s="64">
        <v>44</v>
      </c>
      <c r="CO54" s="55">
        <f t="shared" si="29"/>
        <v>0</v>
      </c>
      <c r="CP54" s="55" t="str">
        <f t="shared" ca="1" si="30"/>
        <v/>
      </c>
      <c r="CQ54" s="55" t="str">
        <f t="shared" ca="1" si="30"/>
        <v/>
      </c>
    </row>
    <row r="55" spans="9:95">
      <c r="I55" s="64">
        <v>45</v>
      </c>
      <c r="J55" s="55">
        <f t="shared" si="7"/>
        <v>0</v>
      </c>
      <c r="K55" s="55" t="str">
        <f t="shared" ca="1" si="8"/>
        <v/>
      </c>
      <c r="L55" s="55" t="str">
        <f t="shared" ca="1" si="2"/>
        <v/>
      </c>
      <c r="M55" s="55">
        <f t="shared" ca="1" si="36"/>
        <v>0</v>
      </c>
      <c r="N55" s="55">
        <f t="shared" ca="1" si="36"/>
        <v>0</v>
      </c>
      <c r="O55" s="55">
        <f t="shared" ca="1" si="36"/>
        <v>0</v>
      </c>
      <c r="R55" s="64">
        <v>45</v>
      </c>
      <c r="S55" s="55">
        <f t="shared" si="9"/>
        <v>0</v>
      </c>
      <c r="T55" s="55" t="str">
        <f t="shared" ca="1" si="10"/>
        <v/>
      </c>
      <c r="U55" s="55" t="str">
        <f t="shared" ca="1" si="4"/>
        <v/>
      </c>
      <c r="W55" s="64">
        <v>45</v>
      </c>
      <c r="X55" s="66" t="s">
        <v>3620</v>
      </c>
      <c r="Y55" s="66">
        <f t="shared" si="11"/>
        <v>26</v>
      </c>
      <c r="Z55" s="67">
        <v>2010</v>
      </c>
      <c r="AA55" s="67">
        <f t="shared" si="22"/>
        <v>2035</v>
      </c>
      <c r="AC55" s="64">
        <v>45</v>
      </c>
      <c r="AD55" s="55">
        <f t="shared" si="23"/>
        <v>0</v>
      </c>
      <c r="AE55" s="55" t="str">
        <f t="shared" ca="1" si="37"/>
        <v/>
      </c>
      <c r="AF55" s="55" t="str">
        <f t="shared" ca="1" si="37"/>
        <v/>
      </c>
      <c r="AH55" s="64">
        <v>45</v>
      </c>
      <c r="AI55" s="55">
        <f t="shared" si="24"/>
        <v>0</v>
      </c>
      <c r="AJ55" s="55" t="str">
        <f t="shared" ca="1" si="38"/>
        <v/>
      </c>
      <c r="AK55" s="55" t="str">
        <f t="shared" ca="1" si="38"/>
        <v/>
      </c>
      <c r="AM55" s="64">
        <v>45</v>
      </c>
      <c r="AN55" s="55">
        <f t="shared" si="25"/>
        <v>0</v>
      </c>
      <c r="AO55" s="55" t="str">
        <f t="shared" ca="1" si="39"/>
        <v/>
      </c>
      <c r="AP55" s="55" t="str">
        <f t="shared" ca="1" si="39"/>
        <v/>
      </c>
      <c r="AR55" s="64">
        <v>45</v>
      </c>
      <c r="AS55" s="55">
        <f t="shared" si="26"/>
        <v>0</v>
      </c>
      <c r="AT55" s="55" t="str">
        <f t="shared" ca="1" si="40"/>
        <v/>
      </c>
      <c r="AU55" s="55" t="str">
        <f t="shared" ca="1" si="40"/>
        <v/>
      </c>
      <c r="BK55" s="73" t="s">
        <v>8633</v>
      </c>
      <c r="BO55" s="73" t="s">
        <v>8634</v>
      </c>
      <c r="CH55" s="64">
        <v>45</v>
      </c>
      <c r="CI55" s="66" t="s">
        <v>3620</v>
      </c>
      <c r="CJ55" s="66">
        <v>26</v>
      </c>
      <c r="CK55" s="67">
        <v>2010</v>
      </c>
      <c r="CL55" s="67">
        <f t="shared" si="28"/>
        <v>2035</v>
      </c>
      <c r="CN55" s="64">
        <v>45</v>
      </c>
      <c r="CO55" s="55">
        <f t="shared" si="29"/>
        <v>0</v>
      </c>
      <c r="CP55" s="55" t="str">
        <f t="shared" ca="1" si="30"/>
        <v/>
      </c>
      <c r="CQ55" s="55" t="str">
        <f t="shared" ca="1" si="30"/>
        <v/>
      </c>
    </row>
    <row r="56" spans="9:95">
      <c r="I56" s="64">
        <v>46</v>
      </c>
      <c r="J56" s="55">
        <f t="shared" si="7"/>
        <v>0</v>
      </c>
      <c r="K56" s="55" t="str">
        <f t="shared" ca="1" si="8"/>
        <v/>
      </c>
      <c r="L56" s="55" t="str">
        <f t="shared" ca="1" si="2"/>
        <v/>
      </c>
      <c r="M56" s="55">
        <f t="shared" ca="1" si="36"/>
        <v>0</v>
      </c>
      <c r="N56" s="55">
        <f t="shared" ca="1" si="36"/>
        <v>0</v>
      </c>
      <c r="O56" s="55">
        <f t="shared" ca="1" si="36"/>
        <v>0</v>
      </c>
      <c r="R56" s="64">
        <v>46</v>
      </c>
      <c r="S56" s="55">
        <f t="shared" si="9"/>
        <v>0</v>
      </c>
      <c r="T56" s="55" t="str">
        <f t="shared" ca="1" si="10"/>
        <v/>
      </c>
      <c r="U56" s="55" t="str">
        <f t="shared" ca="1" si="4"/>
        <v/>
      </c>
      <c r="W56" s="64">
        <v>46</v>
      </c>
      <c r="X56" s="66" t="s">
        <v>3621</v>
      </c>
      <c r="Y56" s="66">
        <f t="shared" si="11"/>
        <v>43</v>
      </c>
      <c r="Z56" s="67">
        <v>2036</v>
      </c>
      <c r="AA56" s="67">
        <f t="shared" si="22"/>
        <v>2078</v>
      </c>
      <c r="AC56" s="64">
        <v>46</v>
      </c>
      <c r="AD56" s="55">
        <f t="shared" si="23"/>
        <v>0</v>
      </c>
      <c r="AE56" s="55" t="str">
        <f t="shared" ca="1" si="37"/>
        <v/>
      </c>
      <c r="AF56" s="55" t="str">
        <f t="shared" ca="1" si="37"/>
        <v/>
      </c>
      <c r="AH56" s="64">
        <v>46</v>
      </c>
      <c r="AI56" s="55">
        <f t="shared" si="24"/>
        <v>0</v>
      </c>
      <c r="AJ56" s="55" t="str">
        <f t="shared" ca="1" si="38"/>
        <v/>
      </c>
      <c r="AK56" s="55" t="str">
        <f t="shared" ca="1" si="38"/>
        <v/>
      </c>
      <c r="AM56" s="64">
        <v>46</v>
      </c>
      <c r="AN56" s="55">
        <f t="shared" si="25"/>
        <v>0</v>
      </c>
      <c r="AO56" s="55" t="str">
        <f t="shared" ca="1" si="39"/>
        <v/>
      </c>
      <c r="AP56" s="55" t="str">
        <f t="shared" ca="1" si="39"/>
        <v/>
      </c>
      <c r="AR56" s="64">
        <v>46</v>
      </c>
      <c r="AS56" s="55">
        <f t="shared" si="26"/>
        <v>0</v>
      </c>
      <c r="AT56" s="55" t="str">
        <f t="shared" ca="1" si="40"/>
        <v/>
      </c>
      <c r="AU56" s="55" t="str">
        <f t="shared" ca="1" si="40"/>
        <v/>
      </c>
      <c r="BK56" s="73" t="s">
        <v>8634</v>
      </c>
      <c r="BO56" s="73" t="s">
        <v>8635</v>
      </c>
      <c r="CH56" s="64">
        <v>46</v>
      </c>
      <c r="CI56" s="66" t="s">
        <v>3621</v>
      </c>
      <c r="CJ56" s="66">
        <v>43</v>
      </c>
      <c r="CK56" s="67">
        <v>2036</v>
      </c>
      <c r="CL56" s="67">
        <f t="shared" si="28"/>
        <v>2078</v>
      </c>
      <c r="CN56" s="64">
        <v>46</v>
      </c>
      <c r="CO56" s="55">
        <f t="shared" si="29"/>
        <v>0</v>
      </c>
      <c r="CP56" s="55" t="str">
        <f t="shared" ca="1" si="30"/>
        <v/>
      </c>
      <c r="CQ56" s="55" t="str">
        <f t="shared" ca="1" si="30"/>
        <v/>
      </c>
    </row>
    <row r="57" spans="9:95">
      <c r="I57" s="64">
        <v>47</v>
      </c>
      <c r="J57" s="55">
        <f t="shared" si="7"/>
        <v>0</v>
      </c>
      <c r="K57" s="55" t="str">
        <f t="shared" ca="1" si="8"/>
        <v/>
      </c>
      <c r="L57" s="55" t="str">
        <f t="shared" ca="1" si="2"/>
        <v/>
      </c>
      <c r="M57" s="55">
        <f t="shared" ca="1" si="36"/>
        <v>0</v>
      </c>
      <c r="N57" s="55">
        <f t="shared" ca="1" si="36"/>
        <v>0</v>
      </c>
      <c r="O57" s="55">
        <f t="shared" ca="1" si="36"/>
        <v>0</v>
      </c>
      <c r="R57" s="64">
        <v>47</v>
      </c>
      <c r="S57" s="55">
        <f t="shared" si="9"/>
        <v>0</v>
      </c>
      <c r="T57" s="55" t="str">
        <f t="shared" ca="1" si="10"/>
        <v/>
      </c>
      <c r="U57" s="55" t="str">
        <f t="shared" ca="1" si="4"/>
        <v/>
      </c>
      <c r="W57" s="64">
        <v>47</v>
      </c>
      <c r="X57" s="66" t="s">
        <v>3622</v>
      </c>
      <c r="Y57" s="66">
        <f t="shared" si="11"/>
        <v>41</v>
      </c>
      <c r="Z57" s="67">
        <v>2079</v>
      </c>
      <c r="AA57" s="67">
        <v>2119</v>
      </c>
      <c r="AC57" s="64">
        <v>47</v>
      </c>
      <c r="AD57" s="55">
        <f t="shared" si="23"/>
        <v>0</v>
      </c>
      <c r="AE57" s="55" t="str">
        <f t="shared" ca="1" si="37"/>
        <v/>
      </c>
      <c r="AF57" s="55" t="str">
        <f t="shared" ca="1" si="37"/>
        <v/>
      </c>
      <c r="AH57" s="64">
        <v>47</v>
      </c>
      <c r="AI57" s="55">
        <f t="shared" si="24"/>
        <v>0</v>
      </c>
      <c r="AJ57" s="55" t="str">
        <f t="shared" ca="1" si="38"/>
        <v/>
      </c>
      <c r="AK57" s="55" t="str">
        <f t="shared" ca="1" si="38"/>
        <v/>
      </c>
      <c r="AM57" s="64">
        <v>47</v>
      </c>
      <c r="AN57" s="55">
        <f t="shared" si="25"/>
        <v>0</v>
      </c>
      <c r="AO57" s="55" t="str">
        <f t="shared" ca="1" si="39"/>
        <v/>
      </c>
      <c r="AP57" s="55" t="str">
        <f t="shared" ca="1" si="39"/>
        <v/>
      </c>
      <c r="AR57" s="64">
        <v>47</v>
      </c>
      <c r="AS57" s="55">
        <f t="shared" si="26"/>
        <v>0</v>
      </c>
      <c r="AT57" s="55" t="str">
        <f t="shared" ca="1" si="40"/>
        <v/>
      </c>
      <c r="AU57" s="55" t="str">
        <f t="shared" ca="1" si="40"/>
        <v/>
      </c>
      <c r="BK57" s="73" t="s">
        <v>8635</v>
      </c>
      <c r="BO57" s="76" t="s">
        <v>8636</v>
      </c>
      <c r="CH57" s="64">
        <v>47</v>
      </c>
      <c r="CI57" s="66" t="s">
        <v>3622</v>
      </c>
      <c r="CJ57" s="66">
        <v>41</v>
      </c>
      <c r="CK57" s="67">
        <v>2079</v>
      </c>
      <c r="CL57" s="67">
        <v>2119</v>
      </c>
      <c r="CN57" s="64">
        <v>47</v>
      </c>
      <c r="CO57" s="55">
        <f t="shared" si="29"/>
        <v>0</v>
      </c>
      <c r="CP57" s="55" t="str">
        <f t="shared" ca="1" si="30"/>
        <v/>
      </c>
      <c r="CQ57" s="55" t="str">
        <f t="shared" ca="1" si="30"/>
        <v/>
      </c>
    </row>
    <row r="58" spans="9:95">
      <c r="I58" s="59"/>
      <c r="R58" s="64">
        <v>48</v>
      </c>
      <c r="S58" s="55">
        <f t="shared" si="9"/>
        <v>0</v>
      </c>
      <c r="T58" s="55" t="str">
        <f t="shared" ca="1" si="10"/>
        <v/>
      </c>
      <c r="U58" s="55" t="str">
        <f t="shared" ca="1" si="4"/>
        <v/>
      </c>
      <c r="AC58" s="64">
        <v>48</v>
      </c>
      <c r="AD58" s="55">
        <f t="shared" si="23"/>
        <v>0</v>
      </c>
      <c r="AE58" s="55" t="str">
        <f t="shared" ca="1" si="37"/>
        <v/>
      </c>
      <c r="AF58" s="55" t="str">
        <f t="shared" ca="1" si="37"/>
        <v/>
      </c>
      <c r="AH58" s="64">
        <v>48</v>
      </c>
      <c r="AI58" s="55">
        <f t="shared" si="24"/>
        <v>0</v>
      </c>
      <c r="AJ58" s="55" t="str">
        <f t="shared" ca="1" si="38"/>
        <v/>
      </c>
      <c r="AK58" s="55" t="str">
        <f t="shared" ca="1" si="38"/>
        <v/>
      </c>
      <c r="AM58" s="64">
        <v>48</v>
      </c>
      <c r="AN58" s="55">
        <f t="shared" si="25"/>
        <v>0</v>
      </c>
      <c r="AO58" s="55" t="str">
        <f t="shared" ca="1" si="39"/>
        <v/>
      </c>
      <c r="AP58" s="55" t="str">
        <f t="shared" ca="1" si="39"/>
        <v/>
      </c>
      <c r="AR58" s="64">
        <v>48</v>
      </c>
      <c r="AS58" s="55">
        <f t="shared" si="26"/>
        <v>0</v>
      </c>
      <c r="AT58" s="55" t="str">
        <f t="shared" ca="1" si="40"/>
        <v/>
      </c>
      <c r="AU58" s="55" t="str">
        <f t="shared" ca="1" si="40"/>
        <v/>
      </c>
      <c r="BK58" s="76" t="s">
        <v>8636</v>
      </c>
      <c r="BO58" s="494"/>
      <c r="CN58" s="64">
        <v>48</v>
      </c>
      <c r="CO58" s="55">
        <f t="shared" si="29"/>
        <v>0</v>
      </c>
      <c r="CP58" s="55" t="str">
        <f t="shared" ca="1" si="30"/>
        <v/>
      </c>
      <c r="CQ58" s="55" t="str">
        <f t="shared" ca="1" si="30"/>
        <v/>
      </c>
    </row>
    <row r="59" spans="9:95">
      <c r="I59" s="59"/>
      <c r="R59" s="64">
        <v>49</v>
      </c>
      <c r="S59" s="55">
        <f t="shared" si="9"/>
        <v>0</v>
      </c>
      <c r="T59" s="55" t="str">
        <f t="shared" ca="1" si="10"/>
        <v/>
      </c>
      <c r="U59" s="55" t="str">
        <f t="shared" ca="1" si="4"/>
        <v/>
      </c>
      <c r="AC59" s="64">
        <v>49</v>
      </c>
      <c r="AD59" s="55">
        <f t="shared" si="23"/>
        <v>0</v>
      </c>
      <c r="AE59" s="55" t="str">
        <f t="shared" ca="1" si="37"/>
        <v/>
      </c>
      <c r="AF59" s="55" t="str">
        <f t="shared" ca="1" si="37"/>
        <v/>
      </c>
      <c r="AH59" s="64">
        <v>49</v>
      </c>
      <c r="AI59" s="55">
        <f t="shared" si="24"/>
        <v>0</v>
      </c>
      <c r="AJ59" s="55" t="str">
        <f t="shared" ca="1" si="38"/>
        <v/>
      </c>
      <c r="AK59" s="55" t="str">
        <f t="shared" ca="1" si="38"/>
        <v/>
      </c>
      <c r="AM59" s="64">
        <v>49</v>
      </c>
      <c r="AN59" s="55">
        <f t="shared" si="25"/>
        <v>0</v>
      </c>
      <c r="AO59" s="55" t="str">
        <f t="shared" ca="1" si="39"/>
        <v/>
      </c>
      <c r="AP59" s="55" t="str">
        <f t="shared" ca="1" si="39"/>
        <v/>
      </c>
      <c r="AR59" s="64">
        <v>49</v>
      </c>
      <c r="AS59" s="55">
        <f t="shared" si="26"/>
        <v>0</v>
      </c>
      <c r="AT59" s="55" t="str">
        <f t="shared" ca="1" si="40"/>
        <v/>
      </c>
      <c r="AU59" s="55" t="str">
        <f t="shared" ca="1" si="40"/>
        <v/>
      </c>
      <c r="AW59" s="55" t="s">
        <v>3623</v>
      </c>
      <c r="BK59" s="494"/>
      <c r="BO59" s="494"/>
      <c r="CN59" s="64">
        <v>49</v>
      </c>
      <c r="CO59" s="55">
        <f t="shared" si="29"/>
        <v>0</v>
      </c>
      <c r="CP59" s="55" t="str">
        <f t="shared" ca="1" si="30"/>
        <v/>
      </c>
      <c r="CQ59" s="55" t="str">
        <f t="shared" ca="1" si="30"/>
        <v/>
      </c>
    </row>
    <row r="60" spans="9:95">
      <c r="I60" s="59"/>
      <c r="R60" s="64">
        <v>50</v>
      </c>
      <c r="S60" s="55">
        <f t="shared" si="9"/>
        <v>0</v>
      </c>
      <c r="T60" s="55" t="str">
        <f t="shared" ca="1" si="10"/>
        <v/>
      </c>
      <c r="U60" s="55" t="str">
        <f t="shared" ca="1" si="4"/>
        <v/>
      </c>
      <c r="AC60" s="64">
        <v>50</v>
      </c>
      <c r="AD60" s="55">
        <f t="shared" si="23"/>
        <v>0</v>
      </c>
      <c r="AE60" s="55" t="str">
        <f t="shared" ca="1" si="37"/>
        <v/>
      </c>
      <c r="AF60" s="55" t="str">
        <f t="shared" ca="1" si="37"/>
        <v/>
      </c>
      <c r="AH60" s="64">
        <v>50</v>
      </c>
      <c r="AI60" s="55">
        <f t="shared" si="24"/>
        <v>0</v>
      </c>
      <c r="AJ60" s="55" t="str">
        <f t="shared" ca="1" si="38"/>
        <v/>
      </c>
      <c r="AK60" s="55" t="str">
        <f t="shared" ca="1" si="38"/>
        <v/>
      </c>
      <c r="AM60" s="64">
        <v>50</v>
      </c>
      <c r="AN60" s="55">
        <f t="shared" si="25"/>
        <v>0</v>
      </c>
      <c r="AO60" s="55" t="str">
        <f t="shared" ca="1" si="39"/>
        <v/>
      </c>
      <c r="AP60" s="55" t="str">
        <f t="shared" ca="1" si="39"/>
        <v/>
      </c>
      <c r="AR60" s="64">
        <v>50</v>
      </c>
      <c r="AS60" s="55">
        <f t="shared" si="26"/>
        <v>0</v>
      </c>
      <c r="AT60" s="55" t="str">
        <f t="shared" ca="1" si="40"/>
        <v/>
      </c>
      <c r="AU60" s="55" t="str">
        <f t="shared" ca="1" si="40"/>
        <v/>
      </c>
      <c r="AW60" s="61" t="s">
        <v>3504</v>
      </c>
      <c r="AX60" s="61" t="s">
        <v>3540</v>
      </c>
      <c r="AY60" s="61" t="s">
        <v>3554</v>
      </c>
      <c r="AZ60" s="61" t="s">
        <v>3555</v>
      </c>
      <c r="BA60" s="61" t="s">
        <v>3556</v>
      </c>
      <c r="BB60" s="61" t="s">
        <v>3557</v>
      </c>
      <c r="BC60" s="61" t="s">
        <v>3558</v>
      </c>
      <c r="BK60" s="494"/>
      <c r="BO60" s="494"/>
      <c r="CN60" s="64">
        <v>50</v>
      </c>
      <c r="CO60" s="55">
        <f t="shared" si="29"/>
        <v>0</v>
      </c>
      <c r="CP60" s="55" t="str">
        <f t="shared" ca="1" si="30"/>
        <v/>
      </c>
      <c r="CQ60" s="55" t="str">
        <f t="shared" ca="1" si="30"/>
        <v/>
      </c>
    </row>
    <row r="61" spans="9:95">
      <c r="I61" s="59"/>
      <c r="R61" s="64">
        <v>51</v>
      </c>
      <c r="S61" s="55">
        <f t="shared" si="9"/>
        <v>0</v>
      </c>
      <c r="T61" s="55" t="str">
        <f t="shared" ca="1" si="10"/>
        <v/>
      </c>
      <c r="U61" s="55" t="str">
        <f t="shared" ca="1" si="4"/>
        <v/>
      </c>
      <c r="AC61" s="64">
        <v>51</v>
      </c>
      <c r="AD61" s="55">
        <f t="shared" si="23"/>
        <v>0</v>
      </c>
      <c r="AE61" s="55" t="str">
        <f t="shared" ca="1" si="37"/>
        <v/>
      </c>
      <c r="AF61" s="55" t="str">
        <f t="shared" ca="1" si="37"/>
        <v/>
      </c>
      <c r="AH61" s="64">
        <v>51</v>
      </c>
      <c r="AI61" s="55">
        <f t="shared" si="24"/>
        <v>0</v>
      </c>
      <c r="AJ61" s="55" t="str">
        <f t="shared" ca="1" si="38"/>
        <v/>
      </c>
      <c r="AK61" s="55" t="str">
        <f t="shared" ca="1" si="38"/>
        <v/>
      </c>
      <c r="AM61" s="64">
        <v>51</v>
      </c>
      <c r="AN61" s="55">
        <f t="shared" si="25"/>
        <v>0</v>
      </c>
      <c r="AO61" s="55" t="str">
        <f t="shared" ca="1" si="39"/>
        <v/>
      </c>
      <c r="AP61" s="55" t="str">
        <f t="shared" ca="1" si="39"/>
        <v/>
      </c>
      <c r="AR61" s="64">
        <v>51</v>
      </c>
      <c r="AS61" s="55">
        <f t="shared" si="26"/>
        <v>0</v>
      </c>
      <c r="AT61" s="55" t="str">
        <f t="shared" ca="1" si="40"/>
        <v/>
      </c>
      <c r="AU61" s="55" t="str">
        <f t="shared" ca="1" si="40"/>
        <v/>
      </c>
      <c r="AW61" s="64">
        <v>1</v>
      </c>
      <c r="AX61" s="64">
        <v>1</v>
      </c>
      <c r="AY61" s="66" t="s">
        <v>3624</v>
      </c>
      <c r="AZ61" s="68" t="s">
        <v>3019</v>
      </c>
      <c r="BA61" s="68">
        <v>1</v>
      </c>
      <c r="BB61" s="68">
        <v>1</v>
      </c>
      <c r="BC61" s="68"/>
      <c r="BK61" s="494"/>
      <c r="BO61" s="494"/>
      <c r="CN61" s="64">
        <v>51</v>
      </c>
      <c r="CO61" s="55">
        <f t="shared" si="29"/>
        <v>0</v>
      </c>
      <c r="CP61" s="55" t="str">
        <f t="shared" ca="1" si="30"/>
        <v/>
      </c>
      <c r="CQ61" s="55" t="str">
        <f t="shared" ca="1" si="30"/>
        <v/>
      </c>
    </row>
    <row r="62" spans="9:95">
      <c r="I62" s="59"/>
      <c r="R62" s="64">
        <v>52</v>
      </c>
      <c r="S62" s="55">
        <f t="shared" si="9"/>
        <v>0</v>
      </c>
      <c r="T62" s="55" t="str">
        <f t="shared" ca="1" si="10"/>
        <v/>
      </c>
      <c r="U62" s="55" t="str">
        <f t="shared" ca="1" si="4"/>
        <v/>
      </c>
      <c r="AC62" s="64">
        <v>52</v>
      </c>
      <c r="AD62" s="55">
        <f t="shared" si="23"/>
        <v>0</v>
      </c>
      <c r="AE62" s="55" t="str">
        <f t="shared" ca="1" si="37"/>
        <v/>
      </c>
      <c r="AF62" s="55" t="str">
        <f t="shared" ca="1" si="37"/>
        <v/>
      </c>
      <c r="AH62" s="64">
        <v>52</v>
      </c>
      <c r="AI62" s="55">
        <f t="shared" si="24"/>
        <v>0</v>
      </c>
      <c r="AJ62" s="55" t="str">
        <f t="shared" ca="1" si="38"/>
        <v/>
      </c>
      <c r="AK62" s="55" t="str">
        <f t="shared" ca="1" si="38"/>
        <v/>
      </c>
      <c r="AM62" s="64">
        <v>52</v>
      </c>
      <c r="AN62" s="55">
        <f t="shared" si="25"/>
        <v>0</v>
      </c>
      <c r="AO62" s="55" t="str">
        <f t="shared" ca="1" si="39"/>
        <v/>
      </c>
      <c r="AP62" s="55" t="str">
        <f t="shared" ca="1" si="39"/>
        <v/>
      </c>
      <c r="AR62" s="64">
        <v>52</v>
      </c>
      <c r="AS62" s="55">
        <f t="shared" si="26"/>
        <v>0</v>
      </c>
      <c r="AT62" s="55" t="str">
        <f t="shared" ca="1" si="40"/>
        <v/>
      </c>
      <c r="AU62" s="55" t="str">
        <f t="shared" ca="1" si="40"/>
        <v/>
      </c>
      <c r="AW62" s="64">
        <v>1</v>
      </c>
      <c r="AX62" s="64">
        <v>2</v>
      </c>
      <c r="AY62" s="66" t="s">
        <v>3024</v>
      </c>
      <c r="AZ62" s="68" t="s">
        <v>3023</v>
      </c>
      <c r="BA62" s="68">
        <v>1</v>
      </c>
      <c r="BB62" s="68">
        <v>1</v>
      </c>
      <c r="BC62" s="68"/>
      <c r="BK62" s="494"/>
      <c r="BO62" s="494"/>
      <c r="CN62" s="64">
        <v>52</v>
      </c>
      <c r="CO62" s="55">
        <f t="shared" si="29"/>
        <v>0</v>
      </c>
      <c r="CP62" s="55" t="str">
        <f t="shared" ca="1" si="30"/>
        <v/>
      </c>
      <c r="CQ62" s="55" t="str">
        <f t="shared" ca="1" si="30"/>
        <v/>
      </c>
    </row>
    <row r="63" spans="9:95">
      <c r="I63" s="59"/>
      <c r="R63" s="64">
        <v>53</v>
      </c>
      <c r="S63" s="55">
        <f t="shared" si="9"/>
        <v>0</v>
      </c>
      <c r="T63" s="55" t="str">
        <f t="shared" ca="1" si="10"/>
        <v/>
      </c>
      <c r="U63" s="55" t="str">
        <f t="shared" ca="1" si="4"/>
        <v/>
      </c>
      <c r="AC63" s="64">
        <v>53</v>
      </c>
      <c r="AD63" s="55">
        <f t="shared" si="23"/>
        <v>0</v>
      </c>
      <c r="AE63" s="55" t="str">
        <f t="shared" ca="1" si="37"/>
        <v/>
      </c>
      <c r="AF63" s="55" t="str">
        <f t="shared" ca="1" si="37"/>
        <v/>
      </c>
      <c r="AH63" s="64">
        <v>53</v>
      </c>
      <c r="AI63" s="55">
        <f t="shared" si="24"/>
        <v>0</v>
      </c>
      <c r="AJ63" s="55" t="str">
        <f t="shared" ca="1" si="38"/>
        <v/>
      </c>
      <c r="AK63" s="55" t="str">
        <f t="shared" ca="1" si="38"/>
        <v/>
      </c>
      <c r="AM63" s="64">
        <v>53</v>
      </c>
      <c r="AN63" s="55">
        <f t="shared" si="25"/>
        <v>0</v>
      </c>
      <c r="AO63" s="55" t="str">
        <f t="shared" ca="1" si="39"/>
        <v/>
      </c>
      <c r="AP63" s="55" t="str">
        <f t="shared" ca="1" si="39"/>
        <v/>
      </c>
      <c r="AR63" s="64">
        <v>53</v>
      </c>
      <c r="AS63" s="55">
        <f t="shared" si="26"/>
        <v>0</v>
      </c>
      <c r="AT63" s="55" t="str">
        <f t="shared" ca="1" si="40"/>
        <v/>
      </c>
      <c r="AU63" s="55" t="str">
        <f t="shared" ca="1" si="40"/>
        <v/>
      </c>
      <c r="AW63" s="64">
        <v>1</v>
      </c>
      <c r="AX63" s="64">
        <v>3</v>
      </c>
      <c r="AY63" s="65" t="s">
        <v>3625</v>
      </c>
      <c r="AZ63" s="68" t="s">
        <v>3027</v>
      </c>
      <c r="BA63" s="68">
        <v>1</v>
      </c>
      <c r="BB63" s="68">
        <v>1</v>
      </c>
      <c r="BC63" s="68"/>
      <c r="BK63" s="494"/>
      <c r="BO63" s="494"/>
      <c r="CN63" s="64">
        <v>53</v>
      </c>
      <c r="CO63" s="55">
        <f t="shared" si="29"/>
        <v>0</v>
      </c>
      <c r="CP63" s="55" t="str">
        <f t="shared" ca="1" si="30"/>
        <v/>
      </c>
      <c r="CQ63" s="55" t="str">
        <f t="shared" ca="1" si="30"/>
        <v/>
      </c>
    </row>
    <row r="64" spans="9:95">
      <c r="I64" s="59"/>
      <c r="R64" s="64">
        <v>54</v>
      </c>
      <c r="S64" s="55">
        <f t="shared" si="9"/>
        <v>0</v>
      </c>
      <c r="T64" s="55" t="str">
        <f t="shared" ca="1" si="10"/>
        <v/>
      </c>
      <c r="U64" s="55" t="str">
        <f t="shared" ca="1" si="4"/>
        <v/>
      </c>
      <c r="AC64" s="64">
        <v>54</v>
      </c>
      <c r="AD64" s="55">
        <f t="shared" si="23"/>
        <v>0</v>
      </c>
      <c r="AE64" s="55" t="str">
        <f t="shared" ca="1" si="37"/>
        <v/>
      </c>
      <c r="AF64" s="55" t="str">
        <f t="shared" ca="1" si="37"/>
        <v/>
      </c>
      <c r="AH64" s="64">
        <v>54</v>
      </c>
      <c r="AI64" s="55">
        <f t="shared" si="24"/>
        <v>0</v>
      </c>
      <c r="AJ64" s="55" t="str">
        <f t="shared" ca="1" si="38"/>
        <v/>
      </c>
      <c r="AK64" s="55" t="str">
        <f t="shared" ca="1" si="38"/>
        <v/>
      </c>
      <c r="AM64" s="64">
        <v>54</v>
      </c>
      <c r="AN64" s="55">
        <f t="shared" si="25"/>
        <v>0</v>
      </c>
      <c r="AO64" s="55" t="str">
        <f t="shared" ca="1" si="39"/>
        <v/>
      </c>
      <c r="AP64" s="55" t="str">
        <f t="shared" ca="1" si="39"/>
        <v/>
      </c>
      <c r="AR64" s="64">
        <v>54</v>
      </c>
      <c r="AS64" s="55">
        <f t="shared" si="26"/>
        <v>0</v>
      </c>
      <c r="AT64" s="55" t="str">
        <f t="shared" ca="1" si="40"/>
        <v/>
      </c>
      <c r="AU64" s="55" t="str">
        <f t="shared" ca="1" si="40"/>
        <v/>
      </c>
      <c r="AW64" s="64">
        <v>1</v>
      </c>
      <c r="AX64" s="64">
        <v>4</v>
      </c>
      <c r="AY64" s="66" t="s">
        <v>3032</v>
      </c>
      <c r="AZ64" s="68" t="s">
        <v>3031</v>
      </c>
      <c r="BA64" s="68">
        <v>1</v>
      </c>
      <c r="BB64" s="68">
        <v>1</v>
      </c>
      <c r="BC64" s="68"/>
      <c r="BK64" s="494"/>
      <c r="BO64" s="494"/>
      <c r="CN64" s="64">
        <v>54</v>
      </c>
      <c r="CO64" s="55">
        <f t="shared" si="29"/>
        <v>0</v>
      </c>
      <c r="CP64" s="55" t="str">
        <f t="shared" ca="1" si="30"/>
        <v/>
      </c>
      <c r="CQ64" s="55" t="str">
        <f t="shared" ca="1" si="30"/>
        <v/>
      </c>
    </row>
    <row r="65" spans="9:95">
      <c r="I65" s="59"/>
      <c r="R65" s="64">
        <v>55</v>
      </c>
      <c r="S65" s="55">
        <f t="shared" si="9"/>
        <v>0</v>
      </c>
      <c r="T65" s="55" t="str">
        <f t="shared" ca="1" si="10"/>
        <v/>
      </c>
      <c r="U65" s="55" t="str">
        <f t="shared" ca="1" si="4"/>
        <v/>
      </c>
      <c r="AC65" s="64">
        <v>55</v>
      </c>
      <c r="AD65" s="55">
        <f t="shared" si="23"/>
        <v>0</v>
      </c>
      <c r="AE65" s="55" t="str">
        <f t="shared" ca="1" si="37"/>
        <v/>
      </c>
      <c r="AF65" s="55" t="str">
        <f t="shared" ca="1" si="37"/>
        <v/>
      </c>
      <c r="AH65" s="64">
        <v>55</v>
      </c>
      <c r="AI65" s="55">
        <f t="shared" si="24"/>
        <v>0</v>
      </c>
      <c r="AJ65" s="55" t="str">
        <f t="shared" ca="1" si="38"/>
        <v/>
      </c>
      <c r="AK65" s="55" t="str">
        <f t="shared" ca="1" si="38"/>
        <v/>
      </c>
      <c r="AM65" s="64">
        <v>55</v>
      </c>
      <c r="AN65" s="55">
        <f t="shared" si="25"/>
        <v>0</v>
      </c>
      <c r="AO65" s="55" t="str">
        <f t="shared" ca="1" si="39"/>
        <v/>
      </c>
      <c r="AP65" s="55" t="str">
        <f t="shared" ca="1" si="39"/>
        <v/>
      </c>
      <c r="AR65" s="64">
        <v>55</v>
      </c>
      <c r="AS65" s="55">
        <f t="shared" si="26"/>
        <v>0</v>
      </c>
      <c r="AT65" s="55" t="str">
        <f t="shared" ca="1" si="40"/>
        <v/>
      </c>
      <c r="AU65" s="55" t="str">
        <f t="shared" ca="1" si="40"/>
        <v/>
      </c>
      <c r="AW65" s="64">
        <v>1</v>
      </c>
      <c r="AX65" s="64">
        <v>5</v>
      </c>
      <c r="AY65" s="66" t="s">
        <v>3036</v>
      </c>
      <c r="AZ65" s="68" t="s">
        <v>3035</v>
      </c>
      <c r="BA65" s="68">
        <v>1</v>
      </c>
      <c r="BB65" s="68">
        <v>1</v>
      </c>
      <c r="BC65" s="68"/>
      <c r="BK65" s="494"/>
      <c r="BO65" s="494"/>
      <c r="CN65" s="64">
        <v>55</v>
      </c>
      <c r="CO65" s="55">
        <f t="shared" si="29"/>
        <v>0</v>
      </c>
      <c r="CP65" s="55" t="str">
        <f t="shared" ca="1" si="30"/>
        <v/>
      </c>
      <c r="CQ65" s="55" t="str">
        <f t="shared" ca="1" si="30"/>
        <v/>
      </c>
    </row>
    <row r="66" spans="9:95">
      <c r="I66" s="59"/>
      <c r="R66" s="64">
        <v>56</v>
      </c>
      <c r="S66" s="55">
        <f t="shared" si="9"/>
        <v>0</v>
      </c>
      <c r="T66" s="55" t="str">
        <f t="shared" ca="1" si="10"/>
        <v/>
      </c>
      <c r="U66" s="55" t="str">
        <f t="shared" ca="1" si="4"/>
        <v/>
      </c>
      <c r="AC66" s="64">
        <v>56</v>
      </c>
      <c r="AD66" s="55">
        <f t="shared" si="23"/>
        <v>0</v>
      </c>
      <c r="AE66" s="55" t="str">
        <f t="shared" ca="1" si="37"/>
        <v/>
      </c>
      <c r="AF66" s="55" t="str">
        <f t="shared" ca="1" si="37"/>
        <v/>
      </c>
      <c r="AH66" s="64">
        <v>56</v>
      </c>
      <c r="AI66" s="55">
        <f t="shared" si="24"/>
        <v>0</v>
      </c>
      <c r="AJ66" s="55" t="str">
        <f t="shared" ca="1" si="38"/>
        <v/>
      </c>
      <c r="AK66" s="55" t="str">
        <f t="shared" ca="1" si="38"/>
        <v/>
      </c>
      <c r="AM66" s="64">
        <v>56</v>
      </c>
      <c r="AN66" s="55">
        <f t="shared" si="25"/>
        <v>0</v>
      </c>
      <c r="AO66" s="55" t="str">
        <f t="shared" ca="1" si="39"/>
        <v/>
      </c>
      <c r="AP66" s="55" t="str">
        <f t="shared" ca="1" si="39"/>
        <v/>
      </c>
      <c r="AR66" s="64">
        <v>56</v>
      </c>
      <c r="AS66" s="55">
        <f t="shared" si="26"/>
        <v>0</v>
      </c>
      <c r="AT66" s="55" t="str">
        <f t="shared" ca="1" si="40"/>
        <v/>
      </c>
      <c r="AU66" s="55" t="str">
        <f t="shared" ca="1" si="40"/>
        <v/>
      </c>
      <c r="AW66" s="64">
        <v>1</v>
      </c>
      <c r="AX66" s="64">
        <v>6</v>
      </c>
      <c r="AY66" s="66" t="s">
        <v>3040</v>
      </c>
      <c r="AZ66" s="68" t="s">
        <v>3039</v>
      </c>
      <c r="BA66" s="68">
        <v>1</v>
      </c>
      <c r="BB66" s="68">
        <v>1</v>
      </c>
      <c r="BC66" s="68"/>
      <c r="BK66" s="494"/>
      <c r="BO66" s="494"/>
      <c r="CN66" s="64">
        <v>56</v>
      </c>
      <c r="CO66" s="55">
        <f t="shared" si="29"/>
        <v>0</v>
      </c>
      <c r="CP66" s="55" t="str">
        <f t="shared" ca="1" si="30"/>
        <v/>
      </c>
      <c r="CQ66" s="55" t="str">
        <f t="shared" ca="1" si="30"/>
        <v/>
      </c>
    </row>
    <row r="67" spans="9:95">
      <c r="I67" s="59"/>
      <c r="R67" s="64">
        <v>57</v>
      </c>
      <c r="S67" s="55">
        <f t="shared" si="9"/>
        <v>0</v>
      </c>
      <c r="T67" s="55" t="str">
        <f t="shared" ca="1" si="10"/>
        <v/>
      </c>
      <c r="U67" s="55" t="str">
        <f t="shared" ca="1" si="4"/>
        <v/>
      </c>
      <c r="AC67" s="64">
        <v>57</v>
      </c>
      <c r="AD67" s="55">
        <f t="shared" si="23"/>
        <v>0</v>
      </c>
      <c r="AE67" s="55" t="str">
        <f t="shared" ca="1" si="37"/>
        <v/>
      </c>
      <c r="AF67" s="55" t="str">
        <f t="shared" ca="1" si="37"/>
        <v/>
      </c>
      <c r="AH67" s="64">
        <v>57</v>
      </c>
      <c r="AI67" s="55">
        <f t="shared" si="24"/>
        <v>0</v>
      </c>
      <c r="AJ67" s="55" t="str">
        <f t="shared" ca="1" si="38"/>
        <v/>
      </c>
      <c r="AK67" s="55" t="str">
        <f t="shared" ca="1" si="38"/>
        <v/>
      </c>
      <c r="AM67" s="64">
        <v>57</v>
      </c>
      <c r="AN67" s="55">
        <f t="shared" si="25"/>
        <v>0</v>
      </c>
      <c r="AO67" s="55" t="str">
        <f t="shared" ca="1" si="39"/>
        <v/>
      </c>
      <c r="AP67" s="55" t="str">
        <f t="shared" ca="1" si="39"/>
        <v/>
      </c>
      <c r="AR67" s="64">
        <v>57</v>
      </c>
      <c r="AS67" s="55">
        <f t="shared" si="26"/>
        <v>0</v>
      </c>
      <c r="AT67" s="55" t="str">
        <f t="shared" ca="1" si="40"/>
        <v/>
      </c>
      <c r="AU67" s="55" t="str">
        <f t="shared" ca="1" si="40"/>
        <v/>
      </c>
      <c r="AW67" s="64">
        <v>1</v>
      </c>
      <c r="AX67" s="64">
        <v>7</v>
      </c>
      <c r="AY67" s="66" t="s">
        <v>3044</v>
      </c>
      <c r="AZ67" s="68" t="s">
        <v>3043</v>
      </c>
      <c r="BA67" s="68">
        <v>1</v>
      </c>
      <c r="BB67" s="68">
        <v>1</v>
      </c>
      <c r="BC67" s="68"/>
      <c r="BK67" s="494"/>
      <c r="BO67" s="494"/>
      <c r="CN67" s="64">
        <v>57</v>
      </c>
      <c r="CO67" s="55">
        <f t="shared" si="29"/>
        <v>0</v>
      </c>
      <c r="CP67" s="55" t="str">
        <f t="shared" ca="1" si="30"/>
        <v/>
      </c>
      <c r="CQ67" s="55" t="str">
        <f t="shared" ca="1" si="30"/>
        <v/>
      </c>
    </row>
    <row r="68" spans="9:95">
      <c r="I68" s="59"/>
      <c r="R68" s="64">
        <v>58</v>
      </c>
      <c r="S68" s="55">
        <f t="shared" si="9"/>
        <v>0</v>
      </c>
      <c r="T68" s="55" t="str">
        <f t="shared" ca="1" si="10"/>
        <v/>
      </c>
      <c r="U68" s="55" t="str">
        <f t="shared" ca="1" si="4"/>
        <v/>
      </c>
      <c r="AC68" s="64">
        <v>58</v>
      </c>
      <c r="AD68" s="55">
        <f t="shared" si="23"/>
        <v>0</v>
      </c>
      <c r="AE68" s="55" t="str">
        <f t="shared" ca="1" si="37"/>
        <v/>
      </c>
      <c r="AF68" s="55" t="str">
        <f t="shared" ca="1" si="37"/>
        <v/>
      </c>
      <c r="AH68" s="64">
        <v>58</v>
      </c>
      <c r="AI68" s="55">
        <f t="shared" si="24"/>
        <v>0</v>
      </c>
      <c r="AJ68" s="55" t="str">
        <f t="shared" ca="1" si="38"/>
        <v/>
      </c>
      <c r="AK68" s="55" t="str">
        <f t="shared" ca="1" si="38"/>
        <v/>
      </c>
      <c r="AM68" s="64">
        <v>58</v>
      </c>
      <c r="AN68" s="55">
        <f t="shared" si="25"/>
        <v>0</v>
      </c>
      <c r="AO68" s="55" t="str">
        <f t="shared" ca="1" si="39"/>
        <v/>
      </c>
      <c r="AP68" s="55" t="str">
        <f t="shared" ca="1" si="39"/>
        <v/>
      </c>
      <c r="AR68" s="64">
        <v>58</v>
      </c>
      <c r="AS68" s="55">
        <f t="shared" si="26"/>
        <v>0</v>
      </c>
      <c r="AT68" s="55" t="str">
        <f t="shared" ca="1" si="40"/>
        <v/>
      </c>
      <c r="AU68" s="55" t="str">
        <f t="shared" ca="1" si="40"/>
        <v/>
      </c>
      <c r="AW68" s="64">
        <v>1</v>
      </c>
      <c r="AX68" s="64">
        <v>8</v>
      </c>
      <c r="AY68" s="66" t="s">
        <v>3047</v>
      </c>
      <c r="AZ68" s="68" t="s">
        <v>3046</v>
      </c>
      <c r="BA68" s="68">
        <v>1</v>
      </c>
      <c r="BB68" s="68">
        <v>1</v>
      </c>
      <c r="BC68" s="68"/>
      <c r="BK68" s="494"/>
      <c r="BO68" s="494"/>
      <c r="CN68" s="64">
        <v>58</v>
      </c>
      <c r="CO68" s="55">
        <f t="shared" si="29"/>
        <v>0</v>
      </c>
      <c r="CP68" s="55" t="str">
        <f t="shared" ca="1" si="30"/>
        <v/>
      </c>
      <c r="CQ68" s="55" t="str">
        <f t="shared" ca="1" si="30"/>
        <v/>
      </c>
    </row>
    <row r="69" spans="9:95">
      <c r="I69" s="59"/>
      <c r="R69" s="64">
        <v>59</v>
      </c>
      <c r="S69" s="55">
        <f t="shared" si="9"/>
        <v>0</v>
      </c>
      <c r="T69" s="55" t="str">
        <f t="shared" ca="1" si="10"/>
        <v/>
      </c>
      <c r="U69" s="55" t="str">
        <f t="shared" ca="1" si="4"/>
        <v/>
      </c>
      <c r="AC69" s="64">
        <v>59</v>
      </c>
      <c r="AD69" s="55">
        <f t="shared" si="23"/>
        <v>0</v>
      </c>
      <c r="AE69" s="55" t="str">
        <f t="shared" ca="1" si="37"/>
        <v/>
      </c>
      <c r="AF69" s="55" t="str">
        <f t="shared" ca="1" si="37"/>
        <v/>
      </c>
      <c r="AH69" s="64">
        <v>59</v>
      </c>
      <c r="AI69" s="55">
        <f t="shared" si="24"/>
        <v>0</v>
      </c>
      <c r="AJ69" s="55" t="str">
        <f t="shared" ca="1" si="38"/>
        <v/>
      </c>
      <c r="AK69" s="55" t="str">
        <f t="shared" ca="1" si="38"/>
        <v/>
      </c>
      <c r="AM69" s="64">
        <v>59</v>
      </c>
      <c r="AN69" s="55">
        <f t="shared" si="25"/>
        <v>0</v>
      </c>
      <c r="AO69" s="55" t="str">
        <f t="shared" ca="1" si="39"/>
        <v/>
      </c>
      <c r="AP69" s="55" t="str">
        <f t="shared" ca="1" si="39"/>
        <v/>
      </c>
      <c r="AR69" s="64">
        <v>59</v>
      </c>
      <c r="AS69" s="55">
        <f t="shared" si="26"/>
        <v>0</v>
      </c>
      <c r="AT69" s="55" t="str">
        <f t="shared" ca="1" si="40"/>
        <v/>
      </c>
      <c r="AU69" s="55" t="str">
        <f t="shared" ca="1" si="40"/>
        <v/>
      </c>
      <c r="AW69" s="64">
        <v>1</v>
      </c>
      <c r="AX69" s="64">
        <v>9</v>
      </c>
      <c r="AY69" s="66" t="s">
        <v>3050</v>
      </c>
      <c r="AZ69" s="68" t="s">
        <v>3049</v>
      </c>
      <c r="BA69" s="68">
        <v>1</v>
      </c>
      <c r="BB69" s="68">
        <v>1</v>
      </c>
      <c r="BC69" s="68"/>
      <c r="BK69" s="494"/>
      <c r="BO69" s="494"/>
      <c r="CN69" s="64">
        <v>59</v>
      </c>
      <c r="CO69" s="55">
        <f t="shared" si="29"/>
        <v>0</v>
      </c>
      <c r="CP69" s="55" t="str">
        <f t="shared" ca="1" si="30"/>
        <v/>
      </c>
      <c r="CQ69" s="55" t="str">
        <f t="shared" ca="1" si="30"/>
        <v/>
      </c>
    </row>
    <row r="70" spans="9:95">
      <c r="I70" s="59"/>
      <c r="R70" s="64">
        <v>60</v>
      </c>
      <c r="S70" s="55">
        <f t="shared" si="9"/>
        <v>0</v>
      </c>
      <c r="T70" s="55" t="str">
        <f t="shared" ca="1" si="10"/>
        <v/>
      </c>
      <c r="U70" s="55" t="str">
        <f t="shared" ca="1" si="4"/>
        <v/>
      </c>
      <c r="AC70" s="64">
        <v>60</v>
      </c>
      <c r="AD70" s="55">
        <f t="shared" si="23"/>
        <v>0</v>
      </c>
      <c r="AE70" s="55" t="str">
        <f t="shared" ca="1" si="37"/>
        <v/>
      </c>
      <c r="AF70" s="55" t="str">
        <f t="shared" ca="1" si="37"/>
        <v/>
      </c>
      <c r="AH70" s="64">
        <v>60</v>
      </c>
      <c r="AI70" s="55">
        <f t="shared" si="24"/>
        <v>0</v>
      </c>
      <c r="AJ70" s="55" t="str">
        <f t="shared" ca="1" si="38"/>
        <v/>
      </c>
      <c r="AK70" s="55" t="str">
        <f t="shared" ca="1" si="38"/>
        <v/>
      </c>
      <c r="AM70" s="64">
        <v>60</v>
      </c>
      <c r="AN70" s="55">
        <f t="shared" si="25"/>
        <v>0</v>
      </c>
      <c r="AO70" s="55" t="str">
        <f t="shared" ca="1" si="39"/>
        <v/>
      </c>
      <c r="AP70" s="55" t="str">
        <f t="shared" ca="1" si="39"/>
        <v/>
      </c>
      <c r="AR70" s="64">
        <v>60</v>
      </c>
      <c r="AS70" s="55">
        <f t="shared" si="26"/>
        <v>0</v>
      </c>
      <c r="AT70" s="55" t="str">
        <f t="shared" ca="1" si="40"/>
        <v/>
      </c>
      <c r="AU70" s="55" t="str">
        <f t="shared" ca="1" si="40"/>
        <v/>
      </c>
      <c r="AW70" s="64">
        <v>1</v>
      </c>
      <c r="AX70" s="64">
        <v>10</v>
      </c>
      <c r="AY70" s="66" t="s">
        <v>3052</v>
      </c>
      <c r="AZ70" s="68" t="s">
        <v>3051</v>
      </c>
      <c r="BA70" s="68">
        <v>1</v>
      </c>
      <c r="BB70" s="68">
        <v>1</v>
      </c>
      <c r="BC70" s="68"/>
      <c r="BK70" s="494"/>
      <c r="BO70" s="494"/>
      <c r="CN70" s="64">
        <v>60</v>
      </c>
      <c r="CO70" s="55">
        <f t="shared" si="29"/>
        <v>0</v>
      </c>
      <c r="CP70" s="55" t="str">
        <f t="shared" ca="1" si="30"/>
        <v/>
      </c>
      <c r="CQ70" s="55" t="str">
        <f t="shared" ca="1" si="30"/>
        <v/>
      </c>
    </row>
    <row r="71" spans="9:95">
      <c r="I71" s="59"/>
      <c r="R71" s="64">
        <v>61</v>
      </c>
      <c r="S71" s="55">
        <f t="shared" si="9"/>
        <v>0</v>
      </c>
      <c r="T71" s="55" t="str">
        <f t="shared" ca="1" si="10"/>
        <v/>
      </c>
      <c r="U71" s="55" t="str">
        <f t="shared" ca="1" si="4"/>
        <v/>
      </c>
      <c r="AC71" s="64">
        <v>61</v>
      </c>
      <c r="AD71" s="55">
        <f t="shared" si="23"/>
        <v>0</v>
      </c>
      <c r="AE71" s="55" t="str">
        <f t="shared" ca="1" si="37"/>
        <v/>
      </c>
      <c r="AF71" s="55" t="str">
        <f t="shared" ca="1" si="37"/>
        <v/>
      </c>
      <c r="AH71" s="64">
        <v>61</v>
      </c>
      <c r="AI71" s="55">
        <f t="shared" si="24"/>
        <v>0</v>
      </c>
      <c r="AJ71" s="55" t="str">
        <f t="shared" ca="1" si="38"/>
        <v/>
      </c>
      <c r="AK71" s="55" t="str">
        <f t="shared" ca="1" si="38"/>
        <v/>
      </c>
      <c r="AM71" s="64">
        <v>61</v>
      </c>
      <c r="AN71" s="55">
        <f t="shared" si="25"/>
        <v>0</v>
      </c>
      <c r="AO71" s="55" t="str">
        <f t="shared" ca="1" si="39"/>
        <v/>
      </c>
      <c r="AP71" s="55" t="str">
        <f t="shared" ca="1" si="39"/>
        <v/>
      </c>
      <c r="AR71" s="64">
        <v>61</v>
      </c>
      <c r="AS71" s="55">
        <f t="shared" si="26"/>
        <v>0</v>
      </c>
      <c r="AT71" s="55" t="str">
        <f t="shared" ca="1" si="40"/>
        <v/>
      </c>
      <c r="AU71" s="55" t="str">
        <f t="shared" ca="1" si="40"/>
        <v/>
      </c>
      <c r="AW71" s="64">
        <v>1</v>
      </c>
      <c r="AX71" s="64">
        <v>11</v>
      </c>
      <c r="AY71" s="66" t="s">
        <v>3054</v>
      </c>
      <c r="AZ71" s="68" t="s">
        <v>3053</v>
      </c>
      <c r="BA71" s="68">
        <v>1</v>
      </c>
      <c r="BB71" s="68">
        <v>1</v>
      </c>
      <c r="BC71" s="68"/>
      <c r="BK71" s="494"/>
      <c r="BO71" s="494"/>
      <c r="CN71" s="64">
        <v>61</v>
      </c>
      <c r="CO71" s="55">
        <f t="shared" si="29"/>
        <v>0</v>
      </c>
      <c r="CP71" s="55" t="str">
        <f t="shared" ca="1" si="30"/>
        <v/>
      </c>
      <c r="CQ71" s="55" t="str">
        <f t="shared" ca="1" si="30"/>
        <v/>
      </c>
    </row>
    <row r="72" spans="9:95">
      <c r="I72" s="59"/>
      <c r="R72" s="64">
        <v>62</v>
      </c>
      <c r="S72" s="55">
        <f t="shared" si="9"/>
        <v>0</v>
      </c>
      <c r="T72" s="55" t="str">
        <f t="shared" ca="1" si="10"/>
        <v/>
      </c>
      <c r="U72" s="55" t="str">
        <f t="shared" ca="1" si="4"/>
        <v/>
      </c>
      <c r="AC72" s="64">
        <v>62</v>
      </c>
      <c r="AD72" s="55">
        <f t="shared" si="23"/>
        <v>0</v>
      </c>
      <c r="AE72" s="55" t="str">
        <f t="shared" ref="AE72:AF91" ca="1" si="41">IF($AD72&gt;0,INDIRECT(AE$1&amp;$AD72)&amp;"","")</f>
        <v/>
      </c>
      <c r="AF72" s="55" t="str">
        <f t="shared" ca="1" si="41"/>
        <v/>
      </c>
      <c r="AH72" s="64">
        <v>62</v>
      </c>
      <c r="AI72" s="55">
        <f t="shared" si="24"/>
        <v>0</v>
      </c>
      <c r="AJ72" s="55" t="str">
        <f t="shared" ref="AJ72:AK91" ca="1" si="42">IF($AI72&gt;0,INDIRECT(AJ$1&amp;$AI72)&amp;"","")</f>
        <v/>
      </c>
      <c r="AK72" s="55" t="str">
        <f t="shared" ca="1" si="42"/>
        <v/>
      </c>
      <c r="AM72" s="64">
        <v>62</v>
      </c>
      <c r="AN72" s="55">
        <f t="shared" si="25"/>
        <v>0</v>
      </c>
      <c r="AO72" s="55" t="str">
        <f t="shared" ref="AO72:AP91" ca="1" si="43">IF($AN72&gt;0,INDIRECT(AO$1&amp;$AN72)&amp;"","")</f>
        <v/>
      </c>
      <c r="AP72" s="55" t="str">
        <f t="shared" ca="1" si="43"/>
        <v/>
      </c>
      <c r="AR72" s="64">
        <v>62</v>
      </c>
      <c r="AS72" s="55">
        <f t="shared" si="26"/>
        <v>0</v>
      </c>
      <c r="AT72" s="55" t="str">
        <f t="shared" ref="AT72:AU91" ca="1" si="44">IF($AS72&gt;0,INDIRECT(AT$1&amp;$AS72)&amp;"","")</f>
        <v/>
      </c>
      <c r="AU72" s="55" t="str">
        <f t="shared" ca="1" si="44"/>
        <v/>
      </c>
      <c r="AW72" s="64">
        <v>1</v>
      </c>
      <c r="AX72" s="64">
        <v>12</v>
      </c>
      <c r="AY72" s="66" t="s">
        <v>3056</v>
      </c>
      <c r="AZ72" s="68" t="s">
        <v>3055</v>
      </c>
      <c r="BA72" s="68">
        <v>1</v>
      </c>
      <c r="BB72" s="68">
        <v>1</v>
      </c>
      <c r="BC72" s="68"/>
      <c r="BK72" s="494"/>
      <c r="BO72" s="494"/>
      <c r="CN72" s="64">
        <v>62</v>
      </c>
      <c r="CO72" s="55">
        <f t="shared" si="29"/>
        <v>0</v>
      </c>
      <c r="CP72" s="55" t="str">
        <f t="shared" ca="1" si="30"/>
        <v/>
      </c>
      <c r="CQ72" s="55" t="str">
        <f t="shared" ca="1" si="30"/>
        <v/>
      </c>
    </row>
    <row r="73" spans="9:95">
      <c r="I73" s="59"/>
      <c r="R73" s="64">
        <v>63</v>
      </c>
      <c r="S73" s="55">
        <f t="shared" si="9"/>
        <v>0</v>
      </c>
      <c r="T73" s="55" t="str">
        <f t="shared" ca="1" si="10"/>
        <v/>
      </c>
      <c r="U73" s="55" t="str">
        <f t="shared" ca="1" si="4"/>
        <v/>
      </c>
      <c r="AC73" s="64">
        <v>63</v>
      </c>
      <c r="AD73" s="55">
        <f t="shared" si="23"/>
        <v>0</v>
      </c>
      <c r="AE73" s="55" t="str">
        <f t="shared" ca="1" si="41"/>
        <v/>
      </c>
      <c r="AF73" s="55" t="str">
        <f t="shared" ca="1" si="41"/>
        <v/>
      </c>
      <c r="AH73" s="64">
        <v>63</v>
      </c>
      <c r="AI73" s="55">
        <f t="shared" si="24"/>
        <v>0</v>
      </c>
      <c r="AJ73" s="55" t="str">
        <f t="shared" ca="1" si="42"/>
        <v/>
      </c>
      <c r="AK73" s="55" t="str">
        <f t="shared" ca="1" si="42"/>
        <v/>
      </c>
      <c r="AM73" s="64">
        <v>63</v>
      </c>
      <c r="AN73" s="55">
        <f t="shared" si="25"/>
        <v>0</v>
      </c>
      <c r="AO73" s="55" t="str">
        <f t="shared" ca="1" si="43"/>
        <v/>
      </c>
      <c r="AP73" s="55" t="str">
        <f t="shared" ca="1" si="43"/>
        <v/>
      </c>
      <c r="AR73" s="64">
        <v>63</v>
      </c>
      <c r="AS73" s="55">
        <f t="shared" si="26"/>
        <v>0</v>
      </c>
      <c r="AT73" s="55" t="str">
        <f t="shared" ca="1" si="44"/>
        <v/>
      </c>
      <c r="AU73" s="55" t="str">
        <f t="shared" ca="1" si="44"/>
        <v/>
      </c>
      <c r="AW73" s="64">
        <v>1</v>
      </c>
      <c r="AX73" s="64">
        <v>13</v>
      </c>
      <c r="AY73" s="66" t="s">
        <v>3058</v>
      </c>
      <c r="AZ73" s="68" t="s">
        <v>3057</v>
      </c>
      <c r="BA73" s="68">
        <v>1</v>
      </c>
      <c r="BB73" s="68">
        <v>1</v>
      </c>
      <c r="BC73" s="68"/>
      <c r="BK73" s="494"/>
      <c r="BO73" s="494"/>
      <c r="CN73" s="64">
        <v>63</v>
      </c>
      <c r="CO73" s="55">
        <f t="shared" si="29"/>
        <v>0</v>
      </c>
      <c r="CP73" s="55" t="str">
        <f t="shared" ca="1" si="30"/>
        <v/>
      </c>
      <c r="CQ73" s="55" t="str">
        <f t="shared" ca="1" si="30"/>
        <v/>
      </c>
    </row>
    <row r="74" spans="9:95">
      <c r="I74" s="59"/>
      <c r="R74" s="64">
        <v>64</v>
      </c>
      <c r="S74" s="55">
        <f t="shared" si="9"/>
        <v>0</v>
      </c>
      <c r="T74" s="55" t="str">
        <f t="shared" ca="1" si="10"/>
        <v/>
      </c>
      <c r="U74" s="55" t="str">
        <f t="shared" ca="1" si="4"/>
        <v/>
      </c>
      <c r="AC74" s="64">
        <v>64</v>
      </c>
      <c r="AD74" s="55">
        <f t="shared" si="23"/>
        <v>0</v>
      </c>
      <c r="AE74" s="55" t="str">
        <f t="shared" ca="1" si="41"/>
        <v/>
      </c>
      <c r="AF74" s="55" t="str">
        <f t="shared" ca="1" si="41"/>
        <v/>
      </c>
      <c r="AH74" s="64">
        <v>64</v>
      </c>
      <c r="AI74" s="55">
        <f t="shared" si="24"/>
        <v>0</v>
      </c>
      <c r="AJ74" s="55" t="str">
        <f t="shared" ca="1" si="42"/>
        <v/>
      </c>
      <c r="AK74" s="55" t="str">
        <f t="shared" ca="1" si="42"/>
        <v/>
      </c>
      <c r="AM74" s="64">
        <v>64</v>
      </c>
      <c r="AN74" s="55">
        <f t="shared" si="25"/>
        <v>0</v>
      </c>
      <c r="AO74" s="55" t="str">
        <f t="shared" ca="1" si="43"/>
        <v/>
      </c>
      <c r="AP74" s="55" t="str">
        <f t="shared" ca="1" si="43"/>
        <v/>
      </c>
      <c r="AR74" s="64">
        <v>64</v>
      </c>
      <c r="AS74" s="55">
        <f t="shared" si="26"/>
        <v>0</v>
      </c>
      <c r="AT74" s="55" t="str">
        <f t="shared" ca="1" si="44"/>
        <v/>
      </c>
      <c r="AU74" s="55" t="str">
        <f t="shared" ca="1" si="44"/>
        <v/>
      </c>
      <c r="AW74" s="64">
        <v>1</v>
      </c>
      <c r="AX74" s="64">
        <v>14</v>
      </c>
      <c r="AY74" s="66" t="s">
        <v>3060</v>
      </c>
      <c r="AZ74" s="68" t="s">
        <v>3059</v>
      </c>
      <c r="BA74" s="68">
        <v>1</v>
      </c>
      <c r="BB74" s="68">
        <v>1</v>
      </c>
      <c r="BC74" s="68"/>
      <c r="BK74" s="494"/>
      <c r="BO74" s="494"/>
      <c r="CN74" s="64">
        <v>64</v>
      </c>
      <c r="CO74" s="55">
        <f t="shared" si="29"/>
        <v>0</v>
      </c>
      <c r="CP74" s="55" t="str">
        <f t="shared" ca="1" si="30"/>
        <v/>
      </c>
      <c r="CQ74" s="55" t="str">
        <f t="shared" ca="1" si="30"/>
        <v/>
      </c>
    </row>
    <row r="75" spans="9:95">
      <c r="I75" s="59"/>
      <c r="R75" s="64">
        <v>65</v>
      </c>
      <c r="S75" s="55">
        <f t="shared" si="9"/>
        <v>0</v>
      </c>
      <c r="T75" s="55" t="str">
        <f t="shared" ca="1" si="10"/>
        <v/>
      </c>
      <c r="U75" s="55" t="str">
        <f t="shared" ca="1" si="10"/>
        <v/>
      </c>
      <c r="AC75" s="64">
        <v>65</v>
      </c>
      <c r="AD75" s="55">
        <f t="shared" si="23"/>
        <v>0</v>
      </c>
      <c r="AE75" s="55" t="str">
        <f t="shared" ca="1" si="41"/>
        <v/>
      </c>
      <c r="AF75" s="55" t="str">
        <f t="shared" ca="1" si="41"/>
        <v/>
      </c>
      <c r="AH75" s="64">
        <v>65</v>
      </c>
      <c r="AI75" s="55">
        <f t="shared" si="24"/>
        <v>0</v>
      </c>
      <c r="AJ75" s="55" t="str">
        <f t="shared" ca="1" si="42"/>
        <v/>
      </c>
      <c r="AK75" s="55" t="str">
        <f t="shared" ca="1" si="42"/>
        <v/>
      </c>
      <c r="AM75" s="64">
        <v>65</v>
      </c>
      <c r="AN75" s="55">
        <f t="shared" si="25"/>
        <v>0</v>
      </c>
      <c r="AO75" s="55" t="str">
        <f t="shared" ca="1" si="43"/>
        <v/>
      </c>
      <c r="AP75" s="55" t="str">
        <f t="shared" ca="1" si="43"/>
        <v/>
      </c>
      <c r="AR75" s="64">
        <v>65</v>
      </c>
      <c r="AS75" s="55">
        <f t="shared" si="26"/>
        <v>0</v>
      </c>
      <c r="AT75" s="55" t="str">
        <f t="shared" ca="1" si="44"/>
        <v/>
      </c>
      <c r="AU75" s="55" t="str">
        <f t="shared" ca="1" si="44"/>
        <v/>
      </c>
      <c r="AW75" s="64">
        <v>1</v>
      </c>
      <c r="AX75" s="64">
        <v>15</v>
      </c>
      <c r="AY75" s="66" t="s">
        <v>3062</v>
      </c>
      <c r="AZ75" s="68" t="s">
        <v>3061</v>
      </c>
      <c r="BA75" s="68">
        <v>1</v>
      </c>
      <c r="BB75" s="68">
        <v>1</v>
      </c>
      <c r="BC75" s="68"/>
      <c r="BK75" s="494"/>
      <c r="BO75" s="494"/>
      <c r="CN75" s="64">
        <v>65</v>
      </c>
      <c r="CO75" s="55">
        <f t="shared" si="29"/>
        <v>0</v>
      </c>
      <c r="CP75" s="55" t="str">
        <f t="shared" ca="1" si="30"/>
        <v/>
      </c>
      <c r="CQ75" s="55" t="str">
        <f t="shared" ca="1" si="30"/>
        <v/>
      </c>
    </row>
    <row r="76" spans="9:95">
      <c r="I76" s="59"/>
      <c r="R76" s="64">
        <v>66</v>
      </c>
      <c r="S76" s="55">
        <f t="shared" ref="S76:S139" si="45">IF(R76&gt;$M$3,0,S75+1)</f>
        <v>0</v>
      </c>
      <c r="T76" s="55" t="str">
        <f t="shared" ref="T76:U107" ca="1" si="46">IF($S76&gt;0,INDIRECT(T$1&amp;$S76)&amp;"","")</f>
        <v/>
      </c>
      <c r="U76" s="55" t="str">
        <f t="shared" ca="1" si="46"/>
        <v/>
      </c>
      <c r="AC76" s="64">
        <v>66</v>
      </c>
      <c r="AD76" s="55">
        <f t="shared" si="23"/>
        <v>0</v>
      </c>
      <c r="AE76" s="55" t="str">
        <f t="shared" ca="1" si="41"/>
        <v/>
      </c>
      <c r="AF76" s="55" t="str">
        <f t="shared" ca="1" si="41"/>
        <v/>
      </c>
      <c r="AH76" s="64">
        <v>66</v>
      </c>
      <c r="AI76" s="55">
        <f t="shared" si="24"/>
        <v>0</v>
      </c>
      <c r="AJ76" s="55" t="str">
        <f t="shared" ca="1" si="42"/>
        <v/>
      </c>
      <c r="AK76" s="55" t="str">
        <f t="shared" ca="1" si="42"/>
        <v/>
      </c>
      <c r="AM76" s="64">
        <v>66</v>
      </c>
      <c r="AN76" s="55">
        <f t="shared" si="25"/>
        <v>0</v>
      </c>
      <c r="AO76" s="55" t="str">
        <f t="shared" ca="1" si="43"/>
        <v/>
      </c>
      <c r="AP76" s="55" t="str">
        <f t="shared" ca="1" si="43"/>
        <v/>
      </c>
      <c r="AR76" s="64">
        <v>66</v>
      </c>
      <c r="AS76" s="55">
        <f t="shared" si="26"/>
        <v>0</v>
      </c>
      <c r="AT76" s="55" t="str">
        <f t="shared" ca="1" si="44"/>
        <v/>
      </c>
      <c r="AU76" s="55" t="str">
        <f t="shared" ca="1" si="44"/>
        <v/>
      </c>
      <c r="AW76" s="64">
        <v>1</v>
      </c>
      <c r="AX76" s="64">
        <v>16</v>
      </c>
      <c r="AY76" s="66" t="s">
        <v>3064</v>
      </c>
      <c r="AZ76" s="68" t="s">
        <v>3063</v>
      </c>
      <c r="BA76" s="68">
        <v>1</v>
      </c>
      <c r="BB76" s="68"/>
      <c r="BC76" s="68"/>
      <c r="BK76" s="494"/>
      <c r="BO76" s="494"/>
      <c r="CN76" s="64">
        <v>66</v>
      </c>
      <c r="CO76" s="55">
        <f t="shared" si="29"/>
        <v>0</v>
      </c>
      <c r="CP76" s="55" t="str">
        <f t="shared" ca="1" si="30"/>
        <v/>
      </c>
      <c r="CQ76" s="55" t="str">
        <f t="shared" ca="1" si="30"/>
        <v/>
      </c>
    </row>
    <row r="77" spans="9:95">
      <c r="I77" s="59"/>
      <c r="R77" s="64">
        <v>67</v>
      </c>
      <c r="S77" s="55">
        <f t="shared" si="45"/>
        <v>0</v>
      </c>
      <c r="T77" s="55" t="str">
        <f t="shared" ca="1" si="46"/>
        <v/>
      </c>
      <c r="U77" s="55" t="str">
        <f t="shared" ca="1" si="46"/>
        <v/>
      </c>
      <c r="AC77" s="64">
        <v>67</v>
      </c>
      <c r="AD77" s="55">
        <f t="shared" ref="AD77:AD140" si="47">IF(AC77&gt;$Y$3,0,AD76+1)</f>
        <v>0</v>
      </c>
      <c r="AE77" s="55" t="str">
        <f t="shared" ca="1" si="41"/>
        <v/>
      </c>
      <c r="AF77" s="55" t="str">
        <f t="shared" ca="1" si="41"/>
        <v/>
      </c>
      <c r="AH77" s="64">
        <v>67</v>
      </c>
      <c r="AI77" s="55">
        <f t="shared" ref="AI77:AI140" si="48">IF(AH77&gt;$Y$4,0,AI76+1)</f>
        <v>0</v>
      </c>
      <c r="AJ77" s="55" t="str">
        <f t="shared" ca="1" si="42"/>
        <v/>
      </c>
      <c r="AK77" s="55" t="str">
        <f t="shared" ca="1" si="42"/>
        <v/>
      </c>
      <c r="AM77" s="64">
        <v>67</v>
      </c>
      <c r="AN77" s="55">
        <f t="shared" ref="AN77:AN140" si="49">IF(AM77&gt;$Y$5,0,AN76+1)</f>
        <v>0</v>
      </c>
      <c r="AO77" s="55" t="str">
        <f t="shared" ca="1" si="43"/>
        <v/>
      </c>
      <c r="AP77" s="55" t="str">
        <f t="shared" ca="1" si="43"/>
        <v/>
      </c>
      <c r="AR77" s="64">
        <v>67</v>
      </c>
      <c r="AS77" s="55">
        <f t="shared" ref="AS77:AS140" si="50">IF(AR77&gt;$Y$6,0,AS76+1)</f>
        <v>0</v>
      </c>
      <c r="AT77" s="55" t="str">
        <f t="shared" ca="1" si="44"/>
        <v/>
      </c>
      <c r="AU77" s="55" t="str">
        <f t="shared" ca="1" si="44"/>
        <v/>
      </c>
      <c r="AW77" s="64">
        <v>1</v>
      </c>
      <c r="AX77" s="64">
        <v>17</v>
      </c>
      <c r="AY77" s="66" t="s">
        <v>3066</v>
      </c>
      <c r="AZ77" s="68" t="s">
        <v>3065</v>
      </c>
      <c r="BA77" s="68">
        <v>1</v>
      </c>
      <c r="BB77" s="68"/>
      <c r="BC77" s="68"/>
      <c r="BK77" s="494"/>
      <c r="BO77" s="494"/>
      <c r="CN77" s="64">
        <v>67</v>
      </c>
      <c r="CO77" s="55">
        <f t="shared" ref="CO77:CO140" si="51">IF(CN77&gt;$CJ$3,0,CO76+1)</f>
        <v>0</v>
      </c>
      <c r="CP77" s="55" t="str">
        <f t="shared" ref="CP77:CQ140" ca="1" si="52">IF($CO77&gt;0,INDIRECT(CP$1&amp;$CO77)&amp;"","")</f>
        <v/>
      </c>
      <c r="CQ77" s="55" t="str">
        <f t="shared" ca="1" si="52"/>
        <v/>
      </c>
    </row>
    <row r="78" spans="9:95">
      <c r="I78" s="59"/>
      <c r="R78" s="64">
        <v>68</v>
      </c>
      <c r="S78" s="55">
        <f t="shared" si="45"/>
        <v>0</v>
      </c>
      <c r="T78" s="55" t="str">
        <f t="shared" ca="1" si="46"/>
        <v/>
      </c>
      <c r="U78" s="55" t="str">
        <f t="shared" ca="1" si="46"/>
        <v/>
      </c>
      <c r="AC78" s="64">
        <v>68</v>
      </c>
      <c r="AD78" s="55">
        <f t="shared" si="47"/>
        <v>0</v>
      </c>
      <c r="AE78" s="55" t="str">
        <f t="shared" ca="1" si="41"/>
        <v/>
      </c>
      <c r="AF78" s="55" t="str">
        <f t="shared" ca="1" si="41"/>
        <v/>
      </c>
      <c r="AH78" s="64">
        <v>68</v>
      </c>
      <c r="AI78" s="55">
        <f t="shared" si="48"/>
        <v>0</v>
      </c>
      <c r="AJ78" s="55" t="str">
        <f t="shared" ca="1" si="42"/>
        <v/>
      </c>
      <c r="AK78" s="55" t="str">
        <f t="shared" ca="1" si="42"/>
        <v/>
      </c>
      <c r="AM78" s="64">
        <v>68</v>
      </c>
      <c r="AN78" s="55">
        <f t="shared" si="49"/>
        <v>0</v>
      </c>
      <c r="AO78" s="55" t="str">
        <f t="shared" ca="1" si="43"/>
        <v/>
      </c>
      <c r="AP78" s="55" t="str">
        <f t="shared" ca="1" si="43"/>
        <v/>
      </c>
      <c r="AR78" s="64">
        <v>68</v>
      </c>
      <c r="AS78" s="55">
        <f t="shared" si="50"/>
        <v>0</v>
      </c>
      <c r="AT78" s="55" t="str">
        <f t="shared" ca="1" si="44"/>
        <v/>
      </c>
      <c r="AU78" s="55" t="str">
        <f t="shared" ca="1" si="44"/>
        <v/>
      </c>
      <c r="AW78" s="64">
        <v>1</v>
      </c>
      <c r="AX78" s="64">
        <v>18</v>
      </c>
      <c r="AY78" s="66" t="s">
        <v>3068</v>
      </c>
      <c r="AZ78" s="68" t="s">
        <v>3067</v>
      </c>
      <c r="BA78" s="68">
        <v>1</v>
      </c>
      <c r="BB78" s="68"/>
      <c r="BC78" s="68"/>
      <c r="BK78" s="494"/>
      <c r="BO78" s="494"/>
      <c r="CN78" s="64">
        <v>68</v>
      </c>
      <c r="CO78" s="55">
        <f t="shared" si="51"/>
        <v>0</v>
      </c>
      <c r="CP78" s="55" t="str">
        <f t="shared" ca="1" si="52"/>
        <v/>
      </c>
      <c r="CQ78" s="55" t="str">
        <f t="shared" ca="1" si="52"/>
        <v/>
      </c>
    </row>
    <row r="79" spans="9:95">
      <c r="I79" s="59"/>
      <c r="R79" s="64">
        <v>69</v>
      </c>
      <c r="S79" s="55">
        <f t="shared" si="45"/>
        <v>0</v>
      </c>
      <c r="T79" s="55" t="str">
        <f t="shared" ca="1" si="46"/>
        <v/>
      </c>
      <c r="U79" s="55" t="str">
        <f t="shared" ca="1" si="46"/>
        <v/>
      </c>
      <c r="AC79" s="64">
        <v>69</v>
      </c>
      <c r="AD79" s="55">
        <f t="shared" si="47"/>
        <v>0</v>
      </c>
      <c r="AE79" s="55" t="str">
        <f t="shared" ca="1" si="41"/>
        <v/>
      </c>
      <c r="AF79" s="55" t="str">
        <f t="shared" ca="1" si="41"/>
        <v/>
      </c>
      <c r="AH79" s="64">
        <v>69</v>
      </c>
      <c r="AI79" s="55">
        <f t="shared" si="48"/>
        <v>0</v>
      </c>
      <c r="AJ79" s="55" t="str">
        <f t="shared" ca="1" si="42"/>
        <v/>
      </c>
      <c r="AK79" s="55" t="str">
        <f t="shared" ca="1" si="42"/>
        <v/>
      </c>
      <c r="AM79" s="64">
        <v>69</v>
      </c>
      <c r="AN79" s="55">
        <f t="shared" si="49"/>
        <v>0</v>
      </c>
      <c r="AO79" s="55" t="str">
        <f t="shared" ca="1" si="43"/>
        <v/>
      </c>
      <c r="AP79" s="55" t="str">
        <f t="shared" ca="1" si="43"/>
        <v/>
      </c>
      <c r="AR79" s="64">
        <v>69</v>
      </c>
      <c r="AS79" s="55">
        <f t="shared" si="50"/>
        <v>0</v>
      </c>
      <c r="AT79" s="55" t="str">
        <f t="shared" ca="1" si="44"/>
        <v/>
      </c>
      <c r="AU79" s="55" t="str">
        <f t="shared" ca="1" si="44"/>
        <v/>
      </c>
      <c r="AW79" s="64">
        <v>1</v>
      </c>
      <c r="AX79" s="64">
        <v>19</v>
      </c>
      <c r="AY79" s="66" t="s">
        <v>3070</v>
      </c>
      <c r="AZ79" s="68" t="s">
        <v>3069</v>
      </c>
      <c r="BA79" s="68">
        <v>1</v>
      </c>
      <c r="BB79" s="68"/>
      <c r="BC79" s="68"/>
      <c r="BK79" s="494"/>
      <c r="BO79" s="494"/>
      <c r="CN79" s="64">
        <v>69</v>
      </c>
      <c r="CO79" s="55">
        <f t="shared" si="51"/>
        <v>0</v>
      </c>
      <c r="CP79" s="55" t="str">
        <f t="shared" ca="1" si="52"/>
        <v/>
      </c>
      <c r="CQ79" s="55" t="str">
        <f t="shared" ca="1" si="52"/>
        <v/>
      </c>
    </row>
    <row r="80" spans="9:95">
      <c r="I80" s="59"/>
      <c r="R80" s="64">
        <v>70</v>
      </c>
      <c r="S80" s="55">
        <f t="shared" si="45"/>
        <v>0</v>
      </c>
      <c r="T80" s="55" t="str">
        <f t="shared" ca="1" si="46"/>
        <v/>
      </c>
      <c r="U80" s="55" t="str">
        <f t="shared" ca="1" si="46"/>
        <v/>
      </c>
      <c r="AC80" s="64">
        <v>70</v>
      </c>
      <c r="AD80" s="55">
        <f t="shared" si="47"/>
        <v>0</v>
      </c>
      <c r="AE80" s="55" t="str">
        <f t="shared" ca="1" si="41"/>
        <v/>
      </c>
      <c r="AF80" s="55" t="str">
        <f t="shared" ca="1" si="41"/>
        <v/>
      </c>
      <c r="AH80" s="64">
        <v>70</v>
      </c>
      <c r="AI80" s="55">
        <f t="shared" si="48"/>
        <v>0</v>
      </c>
      <c r="AJ80" s="55" t="str">
        <f t="shared" ca="1" si="42"/>
        <v/>
      </c>
      <c r="AK80" s="55" t="str">
        <f t="shared" ca="1" si="42"/>
        <v/>
      </c>
      <c r="AM80" s="64">
        <v>70</v>
      </c>
      <c r="AN80" s="55">
        <f t="shared" si="49"/>
        <v>0</v>
      </c>
      <c r="AO80" s="55" t="str">
        <f t="shared" ca="1" si="43"/>
        <v/>
      </c>
      <c r="AP80" s="55" t="str">
        <f t="shared" ca="1" si="43"/>
        <v/>
      </c>
      <c r="AR80" s="64">
        <v>70</v>
      </c>
      <c r="AS80" s="55">
        <f t="shared" si="50"/>
        <v>0</v>
      </c>
      <c r="AT80" s="55" t="str">
        <f t="shared" ca="1" si="44"/>
        <v/>
      </c>
      <c r="AU80" s="55" t="str">
        <f t="shared" ca="1" si="44"/>
        <v/>
      </c>
      <c r="AW80" s="64">
        <v>1</v>
      </c>
      <c r="AX80" s="64">
        <v>20</v>
      </c>
      <c r="AY80" s="66" t="s">
        <v>3072</v>
      </c>
      <c r="AZ80" s="68" t="s">
        <v>3071</v>
      </c>
      <c r="BA80" s="68">
        <v>1</v>
      </c>
      <c r="BB80" s="68"/>
      <c r="BC80" s="68"/>
      <c r="BK80" s="494"/>
      <c r="BO80" s="494"/>
      <c r="CN80" s="64">
        <v>70</v>
      </c>
      <c r="CO80" s="55">
        <f t="shared" si="51"/>
        <v>0</v>
      </c>
      <c r="CP80" s="55" t="str">
        <f t="shared" ca="1" si="52"/>
        <v/>
      </c>
      <c r="CQ80" s="55" t="str">
        <f t="shared" ca="1" si="52"/>
        <v/>
      </c>
    </row>
    <row r="81" spans="9:95">
      <c r="I81" s="59"/>
      <c r="R81" s="64">
        <v>71</v>
      </c>
      <c r="S81" s="55">
        <f t="shared" si="45"/>
        <v>0</v>
      </c>
      <c r="T81" s="55" t="str">
        <f t="shared" ca="1" si="46"/>
        <v/>
      </c>
      <c r="U81" s="55" t="str">
        <f t="shared" ca="1" si="46"/>
        <v/>
      </c>
      <c r="AC81" s="64">
        <v>71</v>
      </c>
      <c r="AD81" s="55">
        <f t="shared" si="47"/>
        <v>0</v>
      </c>
      <c r="AE81" s="55" t="str">
        <f t="shared" ca="1" si="41"/>
        <v/>
      </c>
      <c r="AF81" s="55" t="str">
        <f t="shared" ca="1" si="41"/>
        <v/>
      </c>
      <c r="AH81" s="64">
        <v>71</v>
      </c>
      <c r="AI81" s="55">
        <f t="shared" si="48"/>
        <v>0</v>
      </c>
      <c r="AJ81" s="55" t="str">
        <f t="shared" ca="1" si="42"/>
        <v/>
      </c>
      <c r="AK81" s="55" t="str">
        <f t="shared" ca="1" si="42"/>
        <v/>
      </c>
      <c r="AM81" s="64">
        <v>71</v>
      </c>
      <c r="AN81" s="55">
        <f t="shared" si="49"/>
        <v>0</v>
      </c>
      <c r="AO81" s="55" t="str">
        <f t="shared" ca="1" si="43"/>
        <v/>
      </c>
      <c r="AP81" s="55" t="str">
        <f t="shared" ca="1" si="43"/>
        <v/>
      </c>
      <c r="AR81" s="64">
        <v>71</v>
      </c>
      <c r="AS81" s="55">
        <f t="shared" si="50"/>
        <v>0</v>
      </c>
      <c r="AT81" s="55" t="str">
        <f t="shared" ca="1" si="44"/>
        <v/>
      </c>
      <c r="AU81" s="55" t="str">
        <f t="shared" ca="1" si="44"/>
        <v/>
      </c>
      <c r="AW81" s="64">
        <v>1</v>
      </c>
      <c r="AX81" s="64">
        <v>21</v>
      </c>
      <c r="AY81" s="66" t="s">
        <v>3074</v>
      </c>
      <c r="AZ81" s="68" t="s">
        <v>3073</v>
      </c>
      <c r="BA81" s="68">
        <v>1</v>
      </c>
      <c r="BB81" s="68">
        <v>1</v>
      </c>
      <c r="BC81" s="68"/>
      <c r="BK81" s="494"/>
      <c r="BO81" s="494"/>
      <c r="CN81" s="64">
        <v>71</v>
      </c>
      <c r="CO81" s="55">
        <f t="shared" si="51"/>
        <v>0</v>
      </c>
      <c r="CP81" s="55" t="str">
        <f t="shared" ca="1" si="52"/>
        <v/>
      </c>
      <c r="CQ81" s="55" t="str">
        <f t="shared" ca="1" si="52"/>
        <v/>
      </c>
    </row>
    <row r="82" spans="9:95">
      <c r="I82" s="59"/>
      <c r="R82" s="64">
        <v>72</v>
      </c>
      <c r="S82" s="55">
        <f t="shared" si="45"/>
        <v>0</v>
      </c>
      <c r="T82" s="55" t="str">
        <f t="shared" ca="1" si="46"/>
        <v/>
      </c>
      <c r="U82" s="55" t="str">
        <f t="shared" ca="1" si="46"/>
        <v/>
      </c>
      <c r="AC82" s="64">
        <v>72</v>
      </c>
      <c r="AD82" s="55">
        <f t="shared" si="47"/>
        <v>0</v>
      </c>
      <c r="AE82" s="55" t="str">
        <f t="shared" ca="1" si="41"/>
        <v/>
      </c>
      <c r="AF82" s="55" t="str">
        <f t="shared" ca="1" si="41"/>
        <v/>
      </c>
      <c r="AH82" s="64">
        <v>72</v>
      </c>
      <c r="AI82" s="55">
        <f t="shared" si="48"/>
        <v>0</v>
      </c>
      <c r="AJ82" s="55" t="str">
        <f t="shared" ca="1" si="42"/>
        <v/>
      </c>
      <c r="AK82" s="55" t="str">
        <f t="shared" ca="1" si="42"/>
        <v/>
      </c>
      <c r="AM82" s="64">
        <v>72</v>
      </c>
      <c r="AN82" s="55">
        <f t="shared" si="49"/>
        <v>0</v>
      </c>
      <c r="AO82" s="55" t="str">
        <f t="shared" ca="1" si="43"/>
        <v/>
      </c>
      <c r="AP82" s="55" t="str">
        <f t="shared" ca="1" si="43"/>
        <v/>
      </c>
      <c r="AR82" s="64">
        <v>72</v>
      </c>
      <c r="AS82" s="55">
        <f t="shared" si="50"/>
        <v>0</v>
      </c>
      <c r="AT82" s="55" t="str">
        <f t="shared" ca="1" si="44"/>
        <v/>
      </c>
      <c r="AU82" s="55" t="str">
        <f t="shared" ca="1" si="44"/>
        <v/>
      </c>
      <c r="AW82" s="64">
        <v>1</v>
      </c>
      <c r="AX82" s="64">
        <v>22</v>
      </c>
      <c r="AY82" s="66" t="s">
        <v>3076</v>
      </c>
      <c r="AZ82" s="68" t="s">
        <v>3075</v>
      </c>
      <c r="BA82" s="68">
        <v>1</v>
      </c>
      <c r="BB82" s="68"/>
      <c r="BC82" s="68"/>
      <c r="BK82" s="494"/>
      <c r="BO82" s="494"/>
      <c r="CN82" s="64">
        <v>72</v>
      </c>
      <c r="CO82" s="55">
        <f t="shared" si="51"/>
        <v>0</v>
      </c>
      <c r="CP82" s="55" t="str">
        <f t="shared" ca="1" si="52"/>
        <v/>
      </c>
      <c r="CQ82" s="55" t="str">
        <f t="shared" ca="1" si="52"/>
        <v/>
      </c>
    </row>
    <row r="83" spans="9:95">
      <c r="I83" s="59"/>
      <c r="R83" s="64">
        <v>73</v>
      </c>
      <c r="S83" s="55">
        <f t="shared" si="45"/>
        <v>0</v>
      </c>
      <c r="T83" s="55" t="str">
        <f t="shared" ca="1" si="46"/>
        <v/>
      </c>
      <c r="U83" s="55" t="str">
        <f t="shared" ca="1" si="46"/>
        <v/>
      </c>
      <c r="AC83" s="64">
        <v>73</v>
      </c>
      <c r="AD83" s="55">
        <f t="shared" si="47"/>
        <v>0</v>
      </c>
      <c r="AE83" s="55" t="str">
        <f t="shared" ca="1" si="41"/>
        <v/>
      </c>
      <c r="AF83" s="55" t="str">
        <f t="shared" ca="1" si="41"/>
        <v/>
      </c>
      <c r="AH83" s="64">
        <v>73</v>
      </c>
      <c r="AI83" s="55">
        <f t="shared" si="48"/>
        <v>0</v>
      </c>
      <c r="AJ83" s="55" t="str">
        <f t="shared" ca="1" si="42"/>
        <v/>
      </c>
      <c r="AK83" s="55" t="str">
        <f t="shared" ca="1" si="42"/>
        <v/>
      </c>
      <c r="AM83" s="64">
        <v>73</v>
      </c>
      <c r="AN83" s="55">
        <f t="shared" si="49"/>
        <v>0</v>
      </c>
      <c r="AO83" s="55" t="str">
        <f t="shared" ca="1" si="43"/>
        <v/>
      </c>
      <c r="AP83" s="55" t="str">
        <f t="shared" ca="1" si="43"/>
        <v/>
      </c>
      <c r="AR83" s="64">
        <v>73</v>
      </c>
      <c r="AS83" s="55">
        <f t="shared" si="50"/>
        <v>0</v>
      </c>
      <c r="AT83" s="55" t="str">
        <f t="shared" ca="1" si="44"/>
        <v/>
      </c>
      <c r="AU83" s="55" t="str">
        <f t="shared" ca="1" si="44"/>
        <v/>
      </c>
      <c r="AW83" s="64">
        <v>1</v>
      </c>
      <c r="AX83" s="64">
        <v>23</v>
      </c>
      <c r="AY83" s="66" t="s">
        <v>3078</v>
      </c>
      <c r="AZ83" s="68" t="s">
        <v>3077</v>
      </c>
      <c r="BA83" s="68">
        <v>1</v>
      </c>
      <c r="BB83" s="68"/>
      <c r="BC83" s="68"/>
      <c r="BK83" s="494"/>
      <c r="BO83" s="494"/>
      <c r="CN83" s="64">
        <v>73</v>
      </c>
      <c r="CO83" s="55">
        <f t="shared" si="51"/>
        <v>0</v>
      </c>
      <c r="CP83" s="55" t="str">
        <f t="shared" ca="1" si="52"/>
        <v/>
      </c>
      <c r="CQ83" s="55" t="str">
        <f t="shared" ca="1" si="52"/>
        <v/>
      </c>
    </row>
    <row r="84" spans="9:95">
      <c r="I84" s="59"/>
      <c r="R84" s="64">
        <v>74</v>
      </c>
      <c r="S84" s="55">
        <f t="shared" si="45"/>
        <v>0</v>
      </c>
      <c r="T84" s="55" t="str">
        <f t="shared" ca="1" si="46"/>
        <v/>
      </c>
      <c r="U84" s="55" t="str">
        <f t="shared" ca="1" si="46"/>
        <v/>
      </c>
      <c r="AC84" s="64">
        <v>74</v>
      </c>
      <c r="AD84" s="55">
        <f t="shared" si="47"/>
        <v>0</v>
      </c>
      <c r="AE84" s="55" t="str">
        <f t="shared" ca="1" si="41"/>
        <v/>
      </c>
      <c r="AF84" s="55" t="str">
        <f t="shared" ca="1" si="41"/>
        <v/>
      </c>
      <c r="AH84" s="64">
        <v>74</v>
      </c>
      <c r="AI84" s="55">
        <f t="shared" si="48"/>
        <v>0</v>
      </c>
      <c r="AJ84" s="55" t="str">
        <f t="shared" ca="1" si="42"/>
        <v/>
      </c>
      <c r="AK84" s="55" t="str">
        <f t="shared" ca="1" si="42"/>
        <v/>
      </c>
      <c r="AM84" s="64">
        <v>74</v>
      </c>
      <c r="AN84" s="55">
        <f t="shared" si="49"/>
        <v>0</v>
      </c>
      <c r="AO84" s="55" t="str">
        <f t="shared" ca="1" si="43"/>
        <v/>
      </c>
      <c r="AP84" s="55" t="str">
        <f t="shared" ca="1" si="43"/>
        <v/>
      </c>
      <c r="AR84" s="64">
        <v>74</v>
      </c>
      <c r="AS84" s="55">
        <f t="shared" si="50"/>
        <v>0</v>
      </c>
      <c r="AT84" s="55" t="str">
        <f t="shared" ca="1" si="44"/>
        <v/>
      </c>
      <c r="AU84" s="55" t="str">
        <f t="shared" ca="1" si="44"/>
        <v/>
      </c>
      <c r="AW84" s="64">
        <v>1</v>
      </c>
      <c r="AX84" s="64">
        <v>24</v>
      </c>
      <c r="AY84" s="66" t="s">
        <v>3080</v>
      </c>
      <c r="AZ84" s="68" t="s">
        <v>3079</v>
      </c>
      <c r="BA84" s="68">
        <v>1</v>
      </c>
      <c r="BB84" s="68">
        <v>1</v>
      </c>
      <c r="BC84" s="68"/>
      <c r="BK84" s="494"/>
      <c r="BO84" s="494"/>
      <c r="CN84" s="64">
        <v>74</v>
      </c>
      <c r="CO84" s="55">
        <f t="shared" si="51"/>
        <v>0</v>
      </c>
      <c r="CP84" s="55" t="str">
        <f t="shared" ca="1" si="52"/>
        <v/>
      </c>
      <c r="CQ84" s="55" t="str">
        <f t="shared" ca="1" si="52"/>
        <v/>
      </c>
    </row>
    <row r="85" spans="9:95">
      <c r="I85" s="59"/>
      <c r="R85" s="64">
        <v>75</v>
      </c>
      <c r="S85" s="55">
        <f t="shared" si="45"/>
        <v>0</v>
      </c>
      <c r="T85" s="55" t="str">
        <f t="shared" ca="1" si="46"/>
        <v/>
      </c>
      <c r="U85" s="55" t="str">
        <f t="shared" ca="1" si="46"/>
        <v/>
      </c>
      <c r="AC85" s="64">
        <v>75</v>
      </c>
      <c r="AD85" s="55">
        <f t="shared" si="47"/>
        <v>0</v>
      </c>
      <c r="AE85" s="55" t="str">
        <f t="shared" ca="1" si="41"/>
        <v/>
      </c>
      <c r="AF85" s="55" t="str">
        <f t="shared" ca="1" si="41"/>
        <v/>
      </c>
      <c r="AH85" s="64">
        <v>75</v>
      </c>
      <c r="AI85" s="55">
        <f t="shared" si="48"/>
        <v>0</v>
      </c>
      <c r="AJ85" s="55" t="str">
        <f t="shared" ca="1" si="42"/>
        <v/>
      </c>
      <c r="AK85" s="55" t="str">
        <f t="shared" ca="1" si="42"/>
        <v/>
      </c>
      <c r="AM85" s="64">
        <v>75</v>
      </c>
      <c r="AN85" s="55">
        <f t="shared" si="49"/>
        <v>0</v>
      </c>
      <c r="AO85" s="55" t="str">
        <f t="shared" ca="1" si="43"/>
        <v/>
      </c>
      <c r="AP85" s="55" t="str">
        <f t="shared" ca="1" si="43"/>
        <v/>
      </c>
      <c r="AR85" s="64">
        <v>75</v>
      </c>
      <c r="AS85" s="55">
        <f t="shared" si="50"/>
        <v>0</v>
      </c>
      <c r="AT85" s="55" t="str">
        <f t="shared" ca="1" si="44"/>
        <v/>
      </c>
      <c r="AU85" s="55" t="str">
        <f t="shared" ca="1" si="44"/>
        <v/>
      </c>
      <c r="AW85" s="64">
        <v>1</v>
      </c>
      <c r="AX85" s="64">
        <v>25</v>
      </c>
      <c r="AY85" s="66" t="s">
        <v>3082</v>
      </c>
      <c r="AZ85" s="68" t="s">
        <v>3081</v>
      </c>
      <c r="BA85" s="68">
        <v>1</v>
      </c>
      <c r="BB85" s="68">
        <v>1</v>
      </c>
      <c r="BC85" s="68"/>
      <c r="BK85" s="494"/>
      <c r="BO85" s="494"/>
      <c r="CN85" s="64">
        <v>75</v>
      </c>
      <c r="CO85" s="55">
        <f t="shared" si="51"/>
        <v>0</v>
      </c>
      <c r="CP85" s="55" t="str">
        <f t="shared" ca="1" si="52"/>
        <v/>
      </c>
      <c r="CQ85" s="55" t="str">
        <f t="shared" ca="1" si="52"/>
        <v/>
      </c>
    </row>
    <row r="86" spans="9:95">
      <c r="I86" s="59"/>
      <c r="R86" s="64">
        <v>76</v>
      </c>
      <c r="S86" s="55">
        <f t="shared" si="45"/>
        <v>0</v>
      </c>
      <c r="T86" s="55" t="str">
        <f t="shared" ca="1" si="46"/>
        <v/>
      </c>
      <c r="U86" s="55" t="str">
        <f t="shared" ca="1" si="46"/>
        <v/>
      </c>
      <c r="AC86" s="64">
        <v>76</v>
      </c>
      <c r="AD86" s="55">
        <f t="shared" si="47"/>
        <v>0</v>
      </c>
      <c r="AE86" s="55" t="str">
        <f t="shared" ca="1" si="41"/>
        <v/>
      </c>
      <c r="AF86" s="55" t="str">
        <f t="shared" ca="1" si="41"/>
        <v/>
      </c>
      <c r="AH86" s="64">
        <v>76</v>
      </c>
      <c r="AI86" s="55">
        <f t="shared" si="48"/>
        <v>0</v>
      </c>
      <c r="AJ86" s="55" t="str">
        <f t="shared" ca="1" si="42"/>
        <v/>
      </c>
      <c r="AK86" s="55" t="str">
        <f t="shared" ca="1" si="42"/>
        <v/>
      </c>
      <c r="AM86" s="64">
        <v>76</v>
      </c>
      <c r="AN86" s="55">
        <f t="shared" si="49"/>
        <v>0</v>
      </c>
      <c r="AO86" s="55" t="str">
        <f t="shared" ca="1" si="43"/>
        <v/>
      </c>
      <c r="AP86" s="55" t="str">
        <f t="shared" ca="1" si="43"/>
        <v/>
      </c>
      <c r="AR86" s="64">
        <v>76</v>
      </c>
      <c r="AS86" s="55">
        <f t="shared" si="50"/>
        <v>0</v>
      </c>
      <c r="AT86" s="55" t="str">
        <f t="shared" ca="1" si="44"/>
        <v/>
      </c>
      <c r="AU86" s="55" t="str">
        <f t="shared" ca="1" si="44"/>
        <v/>
      </c>
      <c r="AW86" s="64">
        <v>1</v>
      </c>
      <c r="AX86" s="64">
        <v>26</v>
      </c>
      <c r="AY86" s="66" t="s">
        <v>3084</v>
      </c>
      <c r="AZ86" s="68" t="s">
        <v>3083</v>
      </c>
      <c r="BA86" s="68">
        <v>1</v>
      </c>
      <c r="BB86" s="68">
        <v>1</v>
      </c>
      <c r="BC86" s="68"/>
      <c r="BK86" s="494"/>
      <c r="BO86" s="494"/>
      <c r="CN86" s="64">
        <v>76</v>
      </c>
      <c r="CO86" s="55">
        <f t="shared" si="51"/>
        <v>0</v>
      </c>
      <c r="CP86" s="55" t="str">
        <f t="shared" ca="1" si="52"/>
        <v/>
      </c>
      <c r="CQ86" s="55" t="str">
        <f t="shared" ca="1" si="52"/>
        <v/>
      </c>
    </row>
    <row r="87" spans="9:95">
      <c r="I87" s="59"/>
      <c r="R87" s="64">
        <v>77</v>
      </c>
      <c r="S87" s="55">
        <f t="shared" si="45"/>
        <v>0</v>
      </c>
      <c r="T87" s="55" t="str">
        <f t="shared" ca="1" si="46"/>
        <v/>
      </c>
      <c r="U87" s="55" t="str">
        <f t="shared" ca="1" si="46"/>
        <v/>
      </c>
      <c r="AC87" s="64">
        <v>77</v>
      </c>
      <c r="AD87" s="55">
        <f t="shared" si="47"/>
        <v>0</v>
      </c>
      <c r="AE87" s="55" t="str">
        <f t="shared" ca="1" si="41"/>
        <v/>
      </c>
      <c r="AF87" s="55" t="str">
        <f t="shared" ca="1" si="41"/>
        <v/>
      </c>
      <c r="AH87" s="64">
        <v>77</v>
      </c>
      <c r="AI87" s="55">
        <f t="shared" si="48"/>
        <v>0</v>
      </c>
      <c r="AJ87" s="55" t="str">
        <f t="shared" ca="1" si="42"/>
        <v/>
      </c>
      <c r="AK87" s="55" t="str">
        <f t="shared" ca="1" si="42"/>
        <v/>
      </c>
      <c r="AM87" s="64">
        <v>77</v>
      </c>
      <c r="AN87" s="55">
        <f t="shared" si="49"/>
        <v>0</v>
      </c>
      <c r="AO87" s="55" t="str">
        <f t="shared" ca="1" si="43"/>
        <v/>
      </c>
      <c r="AP87" s="55" t="str">
        <f t="shared" ca="1" si="43"/>
        <v/>
      </c>
      <c r="AR87" s="64">
        <v>77</v>
      </c>
      <c r="AS87" s="55">
        <f t="shared" si="50"/>
        <v>0</v>
      </c>
      <c r="AT87" s="55" t="str">
        <f t="shared" ca="1" si="44"/>
        <v/>
      </c>
      <c r="AU87" s="55" t="str">
        <f t="shared" ca="1" si="44"/>
        <v/>
      </c>
      <c r="AW87" s="64">
        <v>1</v>
      </c>
      <c r="AX87" s="64">
        <v>27</v>
      </c>
      <c r="AY87" s="66" t="s">
        <v>3086</v>
      </c>
      <c r="AZ87" s="68" t="s">
        <v>3085</v>
      </c>
      <c r="BA87" s="68">
        <v>1</v>
      </c>
      <c r="BB87" s="68">
        <v>1</v>
      </c>
      <c r="BC87" s="68"/>
      <c r="BK87" s="494"/>
      <c r="BO87" s="494"/>
      <c r="CN87" s="64">
        <v>77</v>
      </c>
      <c r="CO87" s="55">
        <f t="shared" si="51"/>
        <v>0</v>
      </c>
      <c r="CP87" s="55" t="str">
        <f t="shared" ca="1" si="52"/>
        <v/>
      </c>
      <c r="CQ87" s="55" t="str">
        <f t="shared" ca="1" si="52"/>
        <v/>
      </c>
    </row>
    <row r="88" spans="9:95">
      <c r="I88" s="59"/>
      <c r="R88" s="64">
        <v>78</v>
      </c>
      <c r="S88" s="55">
        <f t="shared" si="45"/>
        <v>0</v>
      </c>
      <c r="T88" s="55" t="str">
        <f t="shared" ca="1" si="46"/>
        <v/>
      </c>
      <c r="U88" s="55" t="str">
        <f t="shared" ca="1" si="46"/>
        <v/>
      </c>
      <c r="AC88" s="64">
        <v>78</v>
      </c>
      <c r="AD88" s="55">
        <f t="shared" si="47"/>
        <v>0</v>
      </c>
      <c r="AE88" s="55" t="str">
        <f t="shared" ca="1" si="41"/>
        <v/>
      </c>
      <c r="AF88" s="55" t="str">
        <f t="shared" ca="1" si="41"/>
        <v/>
      </c>
      <c r="AH88" s="64">
        <v>78</v>
      </c>
      <c r="AI88" s="55">
        <f t="shared" si="48"/>
        <v>0</v>
      </c>
      <c r="AJ88" s="55" t="str">
        <f t="shared" ca="1" si="42"/>
        <v/>
      </c>
      <c r="AK88" s="55" t="str">
        <f t="shared" ca="1" si="42"/>
        <v/>
      </c>
      <c r="AM88" s="64">
        <v>78</v>
      </c>
      <c r="AN88" s="55">
        <f t="shared" si="49"/>
        <v>0</v>
      </c>
      <c r="AO88" s="55" t="str">
        <f t="shared" ca="1" si="43"/>
        <v/>
      </c>
      <c r="AP88" s="55" t="str">
        <f t="shared" ca="1" si="43"/>
        <v/>
      </c>
      <c r="AR88" s="64">
        <v>78</v>
      </c>
      <c r="AS88" s="55">
        <f t="shared" si="50"/>
        <v>0</v>
      </c>
      <c r="AT88" s="55" t="str">
        <f t="shared" ca="1" si="44"/>
        <v/>
      </c>
      <c r="AU88" s="55" t="str">
        <f t="shared" ca="1" si="44"/>
        <v/>
      </c>
      <c r="AW88" s="64">
        <v>1</v>
      </c>
      <c r="AX88" s="64">
        <v>28</v>
      </c>
      <c r="AY88" s="66" t="s">
        <v>3090</v>
      </c>
      <c r="AZ88" s="68" t="s">
        <v>3089</v>
      </c>
      <c r="BA88" s="68">
        <v>1</v>
      </c>
      <c r="BB88" s="68"/>
      <c r="BC88" s="68"/>
      <c r="BK88" s="494"/>
      <c r="BO88" s="494"/>
      <c r="CN88" s="64">
        <v>78</v>
      </c>
      <c r="CO88" s="55">
        <f t="shared" si="51"/>
        <v>0</v>
      </c>
      <c r="CP88" s="55" t="str">
        <f t="shared" ca="1" si="52"/>
        <v/>
      </c>
      <c r="CQ88" s="55" t="str">
        <f t="shared" ca="1" si="52"/>
        <v/>
      </c>
    </row>
    <row r="89" spans="9:95">
      <c r="I89" s="59"/>
      <c r="R89" s="64">
        <v>79</v>
      </c>
      <c r="S89" s="55">
        <f t="shared" si="45"/>
        <v>0</v>
      </c>
      <c r="T89" s="55" t="str">
        <f t="shared" ca="1" si="46"/>
        <v/>
      </c>
      <c r="U89" s="55" t="str">
        <f t="shared" ca="1" si="46"/>
        <v/>
      </c>
      <c r="AC89" s="64">
        <v>79</v>
      </c>
      <c r="AD89" s="55">
        <f t="shared" si="47"/>
        <v>0</v>
      </c>
      <c r="AE89" s="55" t="str">
        <f t="shared" ca="1" si="41"/>
        <v/>
      </c>
      <c r="AF89" s="55" t="str">
        <f t="shared" ca="1" si="41"/>
        <v/>
      </c>
      <c r="AH89" s="64">
        <v>79</v>
      </c>
      <c r="AI89" s="55">
        <f t="shared" si="48"/>
        <v>0</v>
      </c>
      <c r="AJ89" s="55" t="str">
        <f t="shared" ca="1" si="42"/>
        <v/>
      </c>
      <c r="AK89" s="55" t="str">
        <f t="shared" ca="1" si="42"/>
        <v/>
      </c>
      <c r="AM89" s="64">
        <v>79</v>
      </c>
      <c r="AN89" s="55">
        <f t="shared" si="49"/>
        <v>0</v>
      </c>
      <c r="AO89" s="55" t="str">
        <f t="shared" ca="1" si="43"/>
        <v/>
      </c>
      <c r="AP89" s="55" t="str">
        <f t="shared" ca="1" si="43"/>
        <v/>
      </c>
      <c r="AR89" s="64">
        <v>79</v>
      </c>
      <c r="AS89" s="55">
        <f t="shared" si="50"/>
        <v>0</v>
      </c>
      <c r="AT89" s="55" t="str">
        <f t="shared" ca="1" si="44"/>
        <v/>
      </c>
      <c r="AU89" s="55" t="str">
        <f t="shared" ca="1" si="44"/>
        <v/>
      </c>
      <c r="AW89" s="64">
        <v>2</v>
      </c>
      <c r="AX89" s="64">
        <v>29</v>
      </c>
      <c r="AY89" s="66" t="s">
        <v>3498</v>
      </c>
      <c r="AZ89" s="68" t="s">
        <v>3099</v>
      </c>
      <c r="BA89" s="68">
        <v>1</v>
      </c>
      <c r="BB89" s="68"/>
      <c r="BC89" s="68">
        <v>1</v>
      </c>
      <c r="BK89" s="494"/>
      <c r="BO89" s="494"/>
      <c r="CN89" s="64">
        <v>79</v>
      </c>
      <c r="CO89" s="55">
        <f t="shared" si="51"/>
        <v>0</v>
      </c>
      <c r="CP89" s="55" t="str">
        <f t="shared" ca="1" si="52"/>
        <v/>
      </c>
      <c r="CQ89" s="55" t="str">
        <f t="shared" ca="1" si="52"/>
        <v/>
      </c>
    </row>
    <row r="90" spans="9:95">
      <c r="I90" s="59"/>
      <c r="R90" s="64">
        <v>80</v>
      </c>
      <c r="S90" s="55">
        <f t="shared" si="45"/>
        <v>0</v>
      </c>
      <c r="T90" s="55" t="str">
        <f t="shared" ca="1" si="46"/>
        <v/>
      </c>
      <c r="U90" s="55" t="str">
        <f t="shared" ca="1" si="46"/>
        <v/>
      </c>
      <c r="AC90" s="64">
        <v>80</v>
      </c>
      <c r="AD90" s="55">
        <f t="shared" si="47"/>
        <v>0</v>
      </c>
      <c r="AE90" s="55" t="str">
        <f t="shared" ca="1" si="41"/>
        <v/>
      </c>
      <c r="AF90" s="55" t="str">
        <f t="shared" ca="1" si="41"/>
        <v/>
      </c>
      <c r="AH90" s="64">
        <v>80</v>
      </c>
      <c r="AI90" s="55">
        <f t="shared" si="48"/>
        <v>0</v>
      </c>
      <c r="AJ90" s="55" t="str">
        <f t="shared" ca="1" si="42"/>
        <v/>
      </c>
      <c r="AK90" s="55" t="str">
        <f t="shared" ca="1" si="42"/>
        <v/>
      </c>
      <c r="AM90" s="64">
        <v>80</v>
      </c>
      <c r="AN90" s="55">
        <f t="shared" si="49"/>
        <v>0</v>
      </c>
      <c r="AO90" s="55" t="str">
        <f t="shared" ca="1" si="43"/>
        <v/>
      </c>
      <c r="AP90" s="55" t="str">
        <f t="shared" ca="1" si="43"/>
        <v/>
      </c>
      <c r="AR90" s="64">
        <v>80</v>
      </c>
      <c r="AS90" s="55">
        <f t="shared" si="50"/>
        <v>0</v>
      </c>
      <c r="AT90" s="55" t="str">
        <f t="shared" ca="1" si="44"/>
        <v/>
      </c>
      <c r="AU90" s="55" t="str">
        <f t="shared" ca="1" si="44"/>
        <v/>
      </c>
      <c r="AW90" s="64">
        <v>2</v>
      </c>
      <c r="AX90" s="64">
        <v>30</v>
      </c>
      <c r="AY90" s="66" t="s">
        <v>3500</v>
      </c>
      <c r="AZ90" s="68" t="s">
        <v>3499</v>
      </c>
      <c r="BA90" s="68">
        <v>1</v>
      </c>
      <c r="BB90" s="68"/>
      <c r="BC90" s="68">
        <v>1</v>
      </c>
      <c r="BK90" s="494"/>
      <c r="BO90" s="494"/>
      <c r="CN90" s="64">
        <v>80</v>
      </c>
      <c r="CO90" s="55">
        <f t="shared" si="51"/>
        <v>0</v>
      </c>
      <c r="CP90" s="55" t="str">
        <f t="shared" ca="1" si="52"/>
        <v/>
      </c>
      <c r="CQ90" s="55" t="str">
        <f t="shared" ca="1" si="52"/>
        <v/>
      </c>
    </row>
    <row r="91" spans="9:95">
      <c r="I91" s="59"/>
      <c r="R91" s="64">
        <v>81</v>
      </c>
      <c r="S91" s="55">
        <f t="shared" si="45"/>
        <v>0</v>
      </c>
      <c r="T91" s="55" t="str">
        <f t="shared" ca="1" si="46"/>
        <v/>
      </c>
      <c r="U91" s="55" t="str">
        <f t="shared" ca="1" si="46"/>
        <v/>
      </c>
      <c r="AC91" s="64">
        <v>81</v>
      </c>
      <c r="AD91" s="55">
        <f t="shared" si="47"/>
        <v>0</v>
      </c>
      <c r="AE91" s="55" t="str">
        <f t="shared" ca="1" si="41"/>
        <v/>
      </c>
      <c r="AF91" s="55" t="str">
        <f t="shared" ca="1" si="41"/>
        <v/>
      </c>
      <c r="AH91" s="64">
        <v>81</v>
      </c>
      <c r="AI91" s="55">
        <f t="shared" si="48"/>
        <v>0</v>
      </c>
      <c r="AJ91" s="55" t="str">
        <f t="shared" ca="1" si="42"/>
        <v/>
      </c>
      <c r="AK91" s="55" t="str">
        <f t="shared" ca="1" si="42"/>
        <v/>
      </c>
      <c r="AM91" s="64">
        <v>81</v>
      </c>
      <c r="AN91" s="55">
        <f t="shared" si="49"/>
        <v>0</v>
      </c>
      <c r="AO91" s="55" t="str">
        <f t="shared" ca="1" si="43"/>
        <v/>
      </c>
      <c r="AP91" s="55" t="str">
        <f t="shared" ca="1" si="43"/>
        <v/>
      </c>
      <c r="AR91" s="64">
        <v>81</v>
      </c>
      <c r="AS91" s="55">
        <f t="shared" si="50"/>
        <v>0</v>
      </c>
      <c r="AT91" s="55" t="str">
        <f t="shared" ca="1" si="44"/>
        <v/>
      </c>
      <c r="AU91" s="55" t="str">
        <f t="shared" ca="1" si="44"/>
        <v/>
      </c>
      <c r="AW91" s="64">
        <v>2</v>
      </c>
      <c r="AX91" s="64">
        <v>31</v>
      </c>
      <c r="AY91" s="66" t="s">
        <v>3104</v>
      </c>
      <c r="AZ91" s="68" t="s">
        <v>3103</v>
      </c>
      <c r="BA91" s="68">
        <v>1</v>
      </c>
      <c r="BB91" s="68"/>
      <c r="BC91" s="68">
        <v>1</v>
      </c>
      <c r="BK91" s="494"/>
      <c r="BO91" s="494"/>
      <c r="CN91" s="64">
        <v>81</v>
      </c>
      <c r="CO91" s="55">
        <f t="shared" si="51"/>
        <v>0</v>
      </c>
      <c r="CP91" s="55" t="str">
        <f t="shared" ca="1" si="52"/>
        <v/>
      </c>
      <c r="CQ91" s="55" t="str">
        <f t="shared" ca="1" si="52"/>
        <v/>
      </c>
    </row>
    <row r="92" spans="9:95">
      <c r="I92" s="59"/>
      <c r="R92" s="64">
        <v>82</v>
      </c>
      <c r="S92" s="55">
        <f t="shared" si="45"/>
        <v>0</v>
      </c>
      <c r="T92" s="55" t="str">
        <f t="shared" ca="1" si="46"/>
        <v/>
      </c>
      <c r="U92" s="55" t="str">
        <f t="shared" ca="1" si="46"/>
        <v/>
      </c>
      <c r="AC92" s="64">
        <v>82</v>
      </c>
      <c r="AD92" s="55">
        <f t="shared" si="47"/>
        <v>0</v>
      </c>
      <c r="AE92" s="55" t="str">
        <f t="shared" ref="AE92:AF111" ca="1" si="53">IF($AD92&gt;0,INDIRECT(AE$1&amp;$AD92)&amp;"","")</f>
        <v/>
      </c>
      <c r="AF92" s="55" t="str">
        <f t="shared" ca="1" si="53"/>
        <v/>
      </c>
      <c r="AH92" s="64">
        <v>82</v>
      </c>
      <c r="AI92" s="55">
        <f t="shared" si="48"/>
        <v>0</v>
      </c>
      <c r="AJ92" s="55" t="str">
        <f t="shared" ref="AJ92:AK111" ca="1" si="54">IF($AI92&gt;0,INDIRECT(AJ$1&amp;$AI92)&amp;"","")</f>
        <v/>
      </c>
      <c r="AK92" s="55" t="str">
        <f t="shared" ca="1" si="54"/>
        <v/>
      </c>
      <c r="AM92" s="64">
        <v>82</v>
      </c>
      <c r="AN92" s="55">
        <f t="shared" si="49"/>
        <v>0</v>
      </c>
      <c r="AO92" s="55" t="str">
        <f t="shared" ref="AO92:AP111" ca="1" si="55">IF($AN92&gt;0,INDIRECT(AO$1&amp;$AN92)&amp;"","")</f>
        <v/>
      </c>
      <c r="AP92" s="55" t="str">
        <f t="shared" ca="1" si="55"/>
        <v/>
      </c>
      <c r="AR92" s="64">
        <v>82</v>
      </c>
      <c r="AS92" s="55">
        <f t="shared" si="50"/>
        <v>0</v>
      </c>
      <c r="AT92" s="55" t="str">
        <f t="shared" ref="AT92:AU111" ca="1" si="56">IF($AS92&gt;0,INDIRECT(AT$1&amp;$AS92)&amp;"","")</f>
        <v/>
      </c>
      <c r="AU92" s="55" t="str">
        <f t="shared" ca="1" si="56"/>
        <v/>
      </c>
      <c r="AW92" s="64">
        <v>2</v>
      </c>
      <c r="AX92" s="64">
        <v>32</v>
      </c>
      <c r="AY92" s="66" t="s">
        <v>3106</v>
      </c>
      <c r="AZ92" s="68" t="s">
        <v>3105</v>
      </c>
      <c r="BA92" s="68">
        <v>1</v>
      </c>
      <c r="BB92" s="68"/>
      <c r="BC92" s="68">
        <v>1</v>
      </c>
      <c r="BK92" s="494"/>
      <c r="BO92" s="494"/>
      <c r="CN92" s="64">
        <v>82</v>
      </c>
      <c r="CO92" s="55">
        <f t="shared" si="51"/>
        <v>0</v>
      </c>
      <c r="CP92" s="55" t="str">
        <f t="shared" ca="1" si="52"/>
        <v/>
      </c>
      <c r="CQ92" s="55" t="str">
        <f t="shared" ca="1" si="52"/>
        <v/>
      </c>
    </row>
    <row r="93" spans="9:95">
      <c r="I93" s="59"/>
      <c r="R93" s="64">
        <v>83</v>
      </c>
      <c r="S93" s="55">
        <f t="shared" si="45"/>
        <v>0</v>
      </c>
      <c r="T93" s="55" t="str">
        <f t="shared" ca="1" si="46"/>
        <v/>
      </c>
      <c r="U93" s="55" t="str">
        <f t="shared" ca="1" si="46"/>
        <v/>
      </c>
      <c r="AC93" s="64">
        <v>83</v>
      </c>
      <c r="AD93" s="55">
        <f t="shared" si="47"/>
        <v>0</v>
      </c>
      <c r="AE93" s="55" t="str">
        <f t="shared" ca="1" si="53"/>
        <v/>
      </c>
      <c r="AF93" s="55" t="str">
        <f t="shared" ca="1" si="53"/>
        <v/>
      </c>
      <c r="AH93" s="64">
        <v>83</v>
      </c>
      <c r="AI93" s="55">
        <f t="shared" si="48"/>
        <v>0</v>
      </c>
      <c r="AJ93" s="55" t="str">
        <f t="shared" ca="1" si="54"/>
        <v/>
      </c>
      <c r="AK93" s="55" t="str">
        <f t="shared" ca="1" si="54"/>
        <v/>
      </c>
      <c r="AM93" s="64">
        <v>83</v>
      </c>
      <c r="AN93" s="55">
        <f t="shared" si="49"/>
        <v>0</v>
      </c>
      <c r="AO93" s="55" t="str">
        <f t="shared" ca="1" si="55"/>
        <v/>
      </c>
      <c r="AP93" s="55" t="str">
        <f t="shared" ca="1" si="55"/>
        <v/>
      </c>
      <c r="AR93" s="64">
        <v>83</v>
      </c>
      <c r="AS93" s="55">
        <f t="shared" si="50"/>
        <v>0</v>
      </c>
      <c r="AT93" s="55" t="str">
        <f t="shared" ca="1" si="56"/>
        <v/>
      </c>
      <c r="AU93" s="55" t="str">
        <f t="shared" ca="1" si="56"/>
        <v/>
      </c>
      <c r="AW93" s="64">
        <v>2</v>
      </c>
      <c r="AX93" s="64">
        <v>33</v>
      </c>
      <c r="AY93" s="66" t="s">
        <v>3501</v>
      </c>
      <c r="AZ93" s="68" t="s">
        <v>3107</v>
      </c>
      <c r="BA93" s="68">
        <v>1</v>
      </c>
      <c r="BB93" s="68"/>
      <c r="BC93" s="68">
        <v>1</v>
      </c>
      <c r="BK93" s="494"/>
      <c r="BO93" s="494"/>
      <c r="CN93" s="64">
        <v>83</v>
      </c>
      <c r="CO93" s="55">
        <f t="shared" si="51"/>
        <v>0</v>
      </c>
      <c r="CP93" s="55" t="str">
        <f t="shared" ca="1" si="52"/>
        <v/>
      </c>
      <c r="CQ93" s="55" t="str">
        <f t="shared" ca="1" si="52"/>
        <v/>
      </c>
    </row>
    <row r="94" spans="9:95">
      <c r="I94" s="59"/>
      <c r="R94" s="64">
        <v>84</v>
      </c>
      <c r="S94" s="55">
        <f t="shared" si="45"/>
        <v>0</v>
      </c>
      <c r="T94" s="55" t="str">
        <f t="shared" ca="1" si="46"/>
        <v/>
      </c>
      <c r="U94" s="55" t="str">
        <f t="shared" ca="1" si="46"/>
        <v/>
      </c>
      <c r="AC94" s="64">
        <v>84</v>
      </c>
      <c r="AD94" s="55">
        <f t="shared" si="47"/>
        <v>0</v>
      </c>
      <c r="AE94" s="55" t="str">
        <f t="shared" ca="1" si="53"/>
        <v/>
      </c>
      <c r="AF94" s="55" t="str">
        <f t="shared" ca="1" si="53"/>
        <v/>
      </c>
      <c r="AH94" s="64">
        <v>84</v>
      </c>
      <c r="AI94" s="55">
        <f t="shared" si="48"/>
        <v>0</v>
      </c>
      <c r="AJ94" s="55" t="str">
        <f t="shared" ca="1" si="54"/>
        <v/>
      </c>
      <c r="AK94" s="55" t="str">
        <f t="shared" ca="1" si="54"/>
        <v/>
      </c>
      <c r="AM94" s="64">
        <v>84</v>
      </c>
      <c r="AN94" s="55">
        <f t="shared" si="49"/>
        <v>0</v>
      </c>
      <c r="AO94" s="55" t="str">
        <f t="shared" ca="1" si="55"/>
        <v/>
      </c>
      <c r="AP94" s="55" t="str">
        <f t="shared" ca="1" si="55"/>
        <v/>
      </c>
      <c r="AR94" s="64">
        <v>84</v>
      </c>
      <c r="AS94" s="55">
        <f t="shared" si="50"/>
        <v>0</v>
      </c>
      <c r="AT94" s="55" t="str">
        <f t="shared" ca="1" si="56"/>
        <v/>
      </c>
      <c r="AU94" s="55" t="str">
        <f t="shared" ca="1" si="56"/>
        <v/>
      </c>
      <c r="AW94" s="64">
        <v>2</v>
      </c>
      <c r="AX94" s="64">
        <v>34</v>
      </c>
      <c r="AY94" s="66" t="s">
        <v>3503</v>
      </c>
      <c r="AZ94" s="68" t="s">
        <v>3502</v>
      </c>
      <c r="BA94" s="68">
        <v>1</v>
      </c>
      <c r="BB94" s="68"/>
      <c r="BC94" s="68">
        <v>1</v>
      </c>
      <c r="BK94" s="494"/>
      <c r="BO94" s="494"/>
      <c r="CN94" s="64">
        <v>84</v>
      </c>
      <c r="CO94" s="55">
        <f t="shared" si="51"/>
        <v>0</v>
      </c>
      <c r="CP94" s="55" t="str">
        <f t="shared" ca="1" si="52"/>
        <v/>
      </c>
      <c r="CQ94" s="55" t="str">
        <f t="shared" ca="1" si="52"/>
        <v/>
      </c>
    </row>
    <row r="95" spans="9:95">
      <c r="I95" s="59"/>
      <c r="R95" s="64">
        <v>85</v>
      </c>
      <c r="S95" s="55">
        <f t="shared" si="45"/>
        <v>0</v>
      </c>
      <c r="T95" s="55" t="str">
        <f t="shared" ca="1" si="46"/>
        <v/>
      </c>
      <c r="U95" s="55" t="str">
        <f t="shared" ca="1" si="46"/>
        <v/>
      </c>
      <c r="AC95" s="64">
        <v>85</v>
      </c>
      <c r="AD95" s="55">
        <f t="shared" si="47"/>
        <v>0</v>
      </c>
      <c r="AE95" s="55" t="str">
        <f t="shared" ca="1" si="53"/>
        <v/>
      </c>
      <c r="AF95" s="55" t="str">
        <f t="shared" ca="1" si="53"/>
        <v/>
      </c>
      <c r="AH95" s="64">
        <v>85</v>
      </c>
      <c r="AI95" s="55">
        <f t="shared" si="48"/>
        <v>0</v>
      </c>
      <c r="AJ95" s="55" t="str">
        <f t="shared" ca="1" si="54"/>
        <v/>
      </c>
      <c r="AK95" s="55" t="str">
        <f t="shared" ca="1" si="54"/>
        <v/>
      </c>
      <c r="AM95" s="64">
        <v>85</v>
      </c>
      <c r="AN95" s="55">
        <f t="shared" si="49"/>
        <v>0</v>
      </c>
      <c r="AO95" s="55" t="str">
        <f t="shared" ca="1" si="55"/>
        <v/>
      </c>
      <c r="AP95" s="55" t="str">
        <f t="shared" ca="1" si="55"/>
        <v/>
      </c>
      <c r="AR95" s="64">
        <v>85</v>
      </c>
      <c r="AS95" s="55">
        <f t="shared" si="50"/>
        <v>0</v>
      </c>
      <c r="AT95" s="55" t="str">
        <f t="shared" ca="1" si="56"/>
        <v/>
      </c>
      <c r="AU95" s="55" t="str">
        <f t="shared" ca="1" si="56"/>
        <v/>
      </c>
      <c r="AW95" s="64">
        <v>2</v>
      </c>
      <c r="AX95" s="64">
        <v>35</v>
      </c>
      <c r="AY95" s="66" t="s">
        <v>3112</v>
      </c>
      <c r="AZ95" s="68" t="s">
        <v>3111</v>
      </c>
      <c r="BA95" s="68">
        <v>1</v>
      </c>
      <c r="BB95" s="68"/>
      <c r="BC95" s="68">
        <v>1</v>
      </c>
      <c r="BK95" s="494"/>
      <c r="BO95" s="494"/>
      <c r="CN95" s="64">
        <v>85</v>
      </c>
      <c r="CO95" s="55">
        <f t="shared" si="51"/>
        <v>0</v>
      </c>
      <c r="CP95" s="55" t="str">
        <f t="shared" ca="1" si="52"/>
        <v/>
      </c>
      <c r="CQ95" s="55" t="str">
        <f t="shared" ca="1" si="52"/>
        <v/>
      </c>
    </row>
    <row r="96" spans="9:95">
      <c r="I96" s="59"/>
      <c r="R96" s="64">
        <v>86</v>
      </c>
      <c r="S96" s="55">
        <f t="shared" si="45"/>
        <v>0</v>
      </c>
      <c r="T96" s="55" t="str">
        <f t="shared" ca="1" si="46"/>
        <v/>
      </c>
      <c r="U96" s="55" t="str">
        <f t="shared" ca="1" si="46"/>
        <v/>
      </c>
      <c r="AC96" s="64">
        <v>86</v>
      </c>
      <c r="AD96" s="55">
        <f t="shared" si="47"/>
        <v>0</v>
      </c>
      <c r="AE96" s="55" t="str">
        <f t="shared" ca="1" si="53"/>
        <v/>
      </c>
      <c r="AF96" s="55" t="str">
        <f t="shared" ca="1" si="53"/>
        <v/>
      </c>
      <c r="AH96" s="64">
        <v>86</v>
      </c>
      <c r="AI96" s="55">
        <f t="shared" si="48"/>
        <v>0</v>
      </c>
      <c r="AJ96" s="55" t="str">
        <f t="shared" ca="1" si="54"/>
        <v/>
      </c>
      <c r="AK96" s="55" t="str">
        <f t="shared" ca="1" si="54"/>
        <v/>
      </c>
      <c r="AM96" s="64">
        <v>86</v>
      </c>
      <c r="AN96" s="55">
        <f t="shared" si="49"/>
        <v>0</v>
      </c>
      <c r="AO96" s="55" t="str">
        <f t="shared" ca="1" si="55"/>
        <v/>
      </c>
      <c r="AP96" s="55" t="str">
        <f t="shared" ca="1" si="55"/>
        <v/>
      </c>
      <c r="AR96" s="64">
        <v>86</v>
      </c>
      <c r="AS96" s="55">
        <f t="shared" si="50"/>
        <v>0</v>
      </c>
      <c r="AT96" s="55" t="str">
        <f t="shared" ca="1" si="56"/>
        <v/>
      </c>
      <c r="AU96" s="55" t="str">
        <f t="shared" ca="1" si="56"/>
        <v/>
      </c>
      <c r="AW96" s="64">
        <v>2</v>
      </c>
      <c r="AX96" s="64">
        <v>36</v>
      </c>
      <c r="AY96" s="66" t="s">
        <v>3114</v>
      </c>
      <c r="AZ96" s="68" t="s">
        <v>3113</v>
      </c>
      <c r="BA96" s="68">
        <v>1</v>
      </c>
      <c r="BB96" s="68"/>
      <c r="BC96" s="68">
        <v>1</v>
      </c>
      <c r="BK96" s="494"/>
      <c r="BO96" s="494"/>
      <c r="CN96" s="64">
        <v>86</v>
      </c>
      <c r="CO96" s="55">
        <f t="shared" si="51"/>
        <v>0</v>
      </c>
      <c r="CP96" s="55" t="str">
        <f t="shared" ca="1" si="52"/>
        <v/>
      </c>
      <c r="CQ96" s="55" t="str">
        <f t="shared" ca="1" si="52"/>
        <v/>
      </c>
    </row>
    <row r="97" spans="9:95">
      <c r="I97" s="59"/>
      <c r="R97" s="64">
        <v>87</v>
      </c>
      <c r="S97" s="55">
        <f t="shared" si="45"/>
        <v>0</v>
      </c>
      <c r="T97" s="55" t="str">
        <f t="shared" ca="1" si="46"/>
        <v/>
      </c>
      <c r="U97" s="55" t="str">
        <f t="shared" ca="1" si="46"/>
        <v/>
      </c>
      <c r="AC97" s="64">
        <v>87</v>
      </c>
      <c r="AD97" s="55">
        <f t="shared" si="47"/>
        <v>0</v>
      </c>
      <c r="AE97" s="55" t="str">
        <f t="shared" ca="1" si="53"/>
        <v/>
      </c>
      <c r="AF97" s="55" t="str">
        <f t="shared" ca="1" si="53"/>
        <v/>
      </c>
      <c r="AH97" s="64">
        <v>87</v>
      </c>
      <c r="AI97" s="55">
        <f t="shared" si="48"/>
        <v>0</v>
      </c>
      <c r="AJ97" s="55" t="str">
        <f t="shared" ca="1" si="54"/>
        <v/>
      </c>
      <c r="AK97" s="55" t="str">
        <f t="shared" ca="1" si="54"/>
        <v/>
      </c>
      <c r="AM97" s="64">
        <v>87</v>
      </c>
      <c r="AN97" s="55">
        <f t="shared" si="49"/>
        <v>0</v>
      </c>
      <c r="AO97" s="55" t="str">
        <f t="shared" ca="1" si="55"/>
        <v/>
      </c>
      <c r="AP97" s="55" t="str">
        <f t="shared" ca="1" si="55"/>
        <v/>
      </c>
      <c r="AR97" s="64">
        <v>87</v>
      </c>
      <c r="AS97" s="55">
        <f t="shared" si="50"/>
        <v>0</v>
      </c>
      <c r="AT97" s="55" t="str">
        <f t="shared" ca="1" si="56"/>
        <v/>
      </c>
      <c r="AU97" s="55" t="str">
        <f t="shared" ca="1" si="56"/>
        <v/>
      </c>
      <c r="AW97" s="64">
        <v>2</v>
      </c>
      <c r="AX97" s="64">
        <v>37</v>
      </c>
      <c r="AY97" s="66" t="s">
        <v>3116</v>
      </c>
      <c r="AZ97" s="68" t="s">
        <v>3115</v>
      </c>
      <c r="BA97" s="68">
        <v>1</v>
      </c>
      <c r="BB97" s="68"/>
      <c r="BC97" s="68">
        <v>1</v>
      </c>
      <c r="BK97" s="494"/>
      <c r="BO97" s="494"/>
      <c r="CN97" s="64">
        <v>87</v>
      </c>
      <c r="CO97" s="55">
        <f t="shared" si="51"/>
        <v>0</v>
      </c>
      <c r="CP97" s="55" t="str">
        <f t="shared" ca="1" si="52"/>
        <v/>
      </c>
      <c r="CQ97" s="55" t="str">
        <f t="shared" ca="1" si="52"/>
        <v/>
      </c>
    </row>
    <row r="98" spans="9:95">
      <c r="I98" s="59"/>
      <c r="R98" s="64">
        <v>88</v>
      </c>
      <c r="S98" s="55">
        <f t="shared" si="45"/>
        <v>0</v>
      </c>
      <c r="T98" s="55" t="str">
        <f t="shared" ca="1" si="46"/>
        <v/>
      </c>
      <c r="U98" s="55" t="str">
        <f t="shared" ca="1" si="46"/>
        <v/>
      </c>
      <c r="AC98" s="64">
        <v>88</v>
      </c>
      <c r="AD98" s="55">
        <f t="shared" si="47"/>
        <v>0</v>
      </c>
      <c r="AE98" s="55" t="str">
        <f t="shared" ca="1" si="53"/>
        <v/>
      </c>
      <c r="AF98" s="55" t="str">
        <f t="shared" ca="1" si="53"/>
        <v/>
      </c>
      <c r="AH98" s="64">
        <v>88</v>
      </c>
      <c r="AI98" s="55">
        <f t="shared" si="48"/>
        <v>0</v>
      </c>
      <c r="AJ98" s="55" t="str">
        <f t="shared" ca="1" si="54"/>
        <v/>
      </c>
      <c r="AK98" s="55" t="str">
        <f t="shared" ca="1" si="54"/>
        <v/>
      </c>
      <c r="AM98" s="64">
        <v>88</v>
      </c>
      <c r="AN98" s="55">
        <f t="shared" si="49"/>
        <v>0</v>
      </c>
      <c r="AO98" s="55" t="str">
        <f t="shared" ca="1" si="55"/>
        <v/>
      </c>
      <c r="AP98" s="55" t="str">
        <f t="shared" ca="1" si="55"/>
        <v/>
      </c>
      <c r="AR98" s="64">
        <v>88</v>
      </c>
      <c r="AS98" s="55">
        <f t="shared" si="50"/>
        <v>0</v>
      </c>
      <c r="AT98" s="55" t="str">
        <f t="shared" ca="1" si="56"/>
        <v/>
      </c>
      <c r="AU98" s="55" t="str">
        <f t="shared" ca="1" si="56"/>
        <v/>
      </c>
      <c r="AW98" s="495"/>
      <c r="AX98" s="495"/>
      <c r="AZ98" s="56"/>
      <c r="BA98" s="56"/>
      <c r="BB98" s="56"/>
      <c r="BC98" s="56"/>
      <c r="BK98" s="494"/>
      <c r="BO98" s="494"/>
      <c r="CN98" s="64">
        <v>88</v>
      </c>
      <c r="CO98" s="55">
        <f t="shared" si="51"/>
        <v>0</v>
      </c>
      <c r="CP98" s="55" t="str">
        <f t="shared" ca="1" si="52"/>
        <v/>
      </c>
      <c r="CQ98" s="55" t="str">
        <f t="shared" ca="1" si="52"/>
        <v/>
      </c>
    </row>
    <row r="99" spans="9:95">
      <c r="I99" s="59"/>
      <c r="R99" s="64">
        <v>89</v>
      </c>
      <c r="S99" s="55">
        <f t="shared" si="45"/>
        <v>0</v>
      </c>
      <c r="T99" s="55" t="str">
        <f t="shared" ca="1" si="46"/>
        <v/>
      </c>
      <c r="U99" s="55" t="str">
        <f t="shared" ca="1" si="46"/>
        <v/>
      </c>
      <c r="AC99" s="64">
        <v>89</v>
      </c>
      <c r="AD99" s="55">
        <f t="shared" si="47"/>
        <v>0</v>
      </c>
      <c r="AE99" s="55" t="str">
        <f t="shared" ca="1" si="53"/>
        <v/>
      </c>
      <c r="AF99" s="55" t="str">
        <f t="shared" ca="1" si="53"/>
        <v/>
      </c>
      <c r="AH99" s="64">
        <v>89</v>
      </c>
      <c r="AI99" s="55">
        <f t="shared" si="48"/>
        <v>0</v>
      </c>
      <c r="AJ99" s="55" t="str">
        <f t="shared" ca="1" si="54"/>
        <v/>
      </c>
      <c r="AK99" s="55" t="str">
        <f t="shared" ca="1" si="54"/>
        <v/>
      </c>
      <c r="AM99" s="64">
        <v>89</v>
      </c>
      <c r="AN99" s="55">
        <f t="shared" si="49"/>
        <v>0</v>
      </c>
      <c r="AO99" s="55" t="str">
        <f t="shared" ca="1" si="55"/>
        <v/>
      </c>
      <c r="AP99" s="55" t="str">
        <f t="shared" ca="1" si="55"/>
        <v/>
      </c>
      <c r="AR99" s="64">
        <v>89</v>
      </c>
      <c r="AS99" s="55">
        <f t="shared" si="50"/>
        <v>0</v>
      </c>
      <c r="AT99" s="55" t="str">
        <f t="shared" ca="1" si="56"/>
        <v/>
      </c>
      <c r="AU99" s="55" t="str">
        <f t="shared" ca="1" si="56"/>
        <v/>
      </c>
      <c r="AW99" s="495"/>
      <c r="AX99" s="495"/>
      <c r="AZ99" s="56"/>
      <c r="BA99" s="56"/>
      <c r="BB99" s="56"/>
      <c r="BC99" s="56"/>
      <c r="BK99" s="494"/>
      <c r="BO99" s="494"/>
      <c r="CN99" s="64">
        <v>89</v>
      </c>
      <c r="CO99" s="55">
        <f t="shared" si="51"/>
        <v>0</v>
      </c>
      <c r="CP99" s="55" t="str">
        <f t="shared" ca="1" si="52"/>
        <v/>
      </c>
      <c r="CQ99" s="55" t="str">
        <f t="shared" ca="1" si="52"/>
        <v/>
      </c>
    </row>
    <row r="100" spans="9:95">
      <c r="I100" s="59"/>
      <c r="R100" s="64">
        <v>90</v>
      </c>
      <c r="S100" s="55">
        <f t="shared" si="45"/>
        <v>0</v>
      </c>
      <c r="T100" s="55" t="str">
        <f t="shared" ca="1" si="46"/>
        <v/>
      </c>
      <c r="U100" s="55" t="str">
        <f t="shared" ca="1" si="46"/>
        <v/>
      </c>
      <c r="AC100" s="64">
        <v>90</v>
      </c>
      <c r="AD100" s="55">
        <f t="shared" si="47"/>
        <v>0</v>
      </c>
      <c r="AE100" s="55" t="str">
        <f t="shared" ca="1" si="53"/>
        <v/>
      </c>
      <c r="AF100" s="55" t="str">
        <f t="shared" ca="1" si="53"/>
        <v/>
      </c>
      <c r="AH100" s="64">
        <v>90</v>
      </c>
      <c r="AI100" s="55">
        <f t="shared" si="48"/>
        <v>0</v>
      </c>
      <c r="AJ100" s="55" t="str">
        <f t="shared" ca="1" si="54"/>
        <v/>
      </c>
      <c r="AK100" s="55" t="str">
        <f t="shared" ca="1" si="54"/>
        <v/>
      </c>
      <c r="AM100" s="64">
        <v>90</v>
      </c>
      <c r="AN100" s="55">
        <f t="shared" si="49"/>
        <v>0</v>
      </c>
      <c r="AO100" s="55" t="str">
        <f t="shared" ca="1" si="55"/>
        <v/>
      </c>
      <c r="AP100" s="55" t="str">
        <f t="shared" ca="1" si="55"/>
        <v/>
      </c>
      <c r="AR100" s="64">
        <v>90</v>
      </c>
      <c r="AS100" s="55">
        <f t="shared" si="50"/>
        <v>0</v>
      </c>
      <c r="AT100" s="55" t="str">
        <f t="shared" ca="1" si="56"/>
        <v/>
      </c>
      <c r="AU100" s="55" t="str">
        <f t="shared" ca="1" si="56"/>
        <v/>
      </c>
      <c r="AW100" s="495"/>
      <c r="AX100" s="495"/>
      <c r="AZ100" s="56"/>
      <c r="BA100" s="56"/>
      <c r="BB100" s="56"/>
      <c r="BC100" s="56"/>
      <c r="BK100" s="494"/>
      <c r="BO100" s="494"/>
      <c r="CN100" s="64">
        <v>90</v>
      </c>
      <c r="CO100" s="55">
        <f t="shared" si="51"/>
        <v>0</v>
      </c>
      <c r="CP100" s="55" t="str">
        <f t="shared" ca="1" si="52"/>
        <v/>
      </c>
      <c r="CQ100" s="55" t="str">
        <f t="shared" ca="1" si="52"/>
        <v/>
      </c>
    </row>
    <row r="101" spans="9:95">
      <c r="I101" s="59"/>
      <c r="R101" s="64">
        <v>91</v>
      </c>
      <c r="S101" s="55">
        <f t="shared" si="45"/>
        <v>0</v>
      </c>
      <c r="T101" s="55" t="str">
        <f t="shared" ca="1" si="46"/>
        <v/>
      </c>
      <c r="U101" s="55" t="str">
        <f t="shared" ca="1" si="46"/>
        <v/>
      </c>
      <c r="AC101" s="64">
        <v>91</v>
      </c>
      <c r="AD101" s="55">
        <f t="shared" si="47"/>
        <v>0</v>
      </c>
      <c r="AE101" s="55" t="str">
        <f t="shared" ca="1" si="53"/>
        <v/>
      </c>
      <c r="AF101" s="55" t="str">
        <f t="shared" ca="1" si="53"/>
        <v/>
      </c>
      <c r="AH101" s="64">
        <v>91</v>
      </c>
      <c r="AI101" s="55">
        <f t="shared" si="48"/>
        <v>0</v>
      </c>
      <c r="AJ101" s="55" t="str">
        <f t="shared" ca="1" si="54"/>
        <v/>
      </c>
      <c r="AK101" s="55" t="str">
        <f t="shared" ca="1" si="54"/>
        <v/>
      </c>
      <c r="AM101" s="64">
        <v>91</v>
      </c>
      <c r="AN101" s="55">
        <f t="shared" si="49"/>
        <v>0</v>
      </c>
      <c r="AO101" s="55" t="str">
        <f t="shared" ca="1" si="55"/>
        <v/>
      </c>
      <c r="AP101" s="55" t="str">
        <f t="shared" ca="1" si="55"/>
        <v/>
      </c>
      <c r="AR101" s="64">
        <v>91</v>
      </c>
      <c r="AS101" s="55">
        <f t="shared" si="50"/>
        <v>0</v>
      </c>
      <c r="AT101" s="55" t="str">
        <f t="shared" ca="1" si="56"/>
        <v/>
      </c>
      <c r="AU101" s="55" t="str">
        <f t="shared" ca="1" si="56"/>
        <v/>
      </c>
      <c r="AW101" s="495"/>
      <c r="AX101" s="495"/>
      <c r="AZ101" s="56"/>
      <c r="BA101" s="56"/>
      <c r="BB101" s="56"/>
      <c r="BC101" s="56"/>
      <c r="BK101" s="494"/>
      <c r="BO101" s="494"/>
      <c r="CN101" s="64">
        <v>91</v>
      </c>
      <c r="CO101" s="55">
        <f t="shared" si="51"/>
        <v>0</v>
      </c>
      <c r="CP101" s="55" t="str">
        <f t="shared" ca="1" si="52"/>
        <v/>
      </c>
      <c r="CQ101" s="55" t="str">
        <f t="shared" ca="1" si="52"/>
        <v/>
      </c>
    </row>
    <row r="102" spans="9:95">
      <c r="I102" s="59"/>
      <c r="R102" s="64">
        <v>92</v>
      </c>
      <c r="S102" s="55">
        <f t="shared" si="45"/>
        <v>0</v>
      </c>
      <c r="T102" s="55" t="str">
        <f t="shared" ca="1" si="46"/>
        <v/>
      </c>
      <c r="U102" s="55" t="str">
        <f t="shared" ca="1" si="46"/>
        <v/>
      </c>
      <c r="AC102" s="64">
        <v>92</v>
      </c>
      <c r="AD102" s="55">
        <f t="shared" si="47"/>
        <v>0</v>
      </c>
      <c r="AE102" s="55" t="str">
        <f t="shared" ca="1" si="53"/>
        <v/>
      </c>
      <c r="AF102" s="55" t="str">
        <f t="shared" ca="1" si="53"/>
        <v/>
      </c>
      <c r="AH102" s="64">
        <v>92</v>
      </c>
      <c r="AI102" s="55">
        <f t="shared" si="48"/>
        <v>0</v>
      </c>
      <c r="AJ102" s="55" t="str">
        <f t="shared" ca="1" si="54"/>
        <v/>
      </c>
      <c r="AK102" s="55" t="str">
        <f t="shared" ca="1" si="54"/>
        <v/>
      </c>
      <c r="AM102" s="64">
        <v>92</v>
      </c>
      <c r="AN102" s="55">
        <f t="shared" si="49"/>
        <v>0</v>
      </c>
      <c r="AO102" s="55" t="str">
        <f t="shared" ca="1" si="55"/>
        <v/>
      </c>
      <c r="AP102" s="55" t="str">
        <f t="shared" ca="1" si="55"/>
        <v/>
      </c>
      <c r="AR102" s="64">
        <v>92</v>
      </c>
      <c r="AS102" s="55">
        <f t="shared" si="50"/>
        <v>0</v>
      </c>
      <c r="AT102" s="55" t="str">
        <f t="shared" ca="1" si="56"/>
        <v/>
      </c>
      <c r="AU102" s="55" t="str">
        <f t="shared" ca="1" si="56"/>
        <v/>
      </c>
      <c r="AW102" s="495"/>
      <c r="AX102" s="495"/>
      <c r="AZ102" s="56"/>
      <c r="BA102" s="56"/>
      <c r="BB102" s="56"/>
      <c r="BC102" s="56"/>
      <c r="BK102" s="494"/>
      <c r="BO102" s="494"/>
      <c r="CN102" s="64">
        <v>92</v>
      </c>
      <c r="CO102" s="55">
        <f t="shared" si="51"/>
        <v>0</v>
      </c>
      <c r="CP102" s="55" t="str">
        <f t="shared" ca="1" si="52"/>
        <v/>
      </c>
      <c r="CQ102" s="55" t="str">
        <f t="shared" ca="1" si="52"/>
        <v/>
      </c>
    </row>
    <row r="103" spans="9:95">
      <c r="I103" s="59"/>
      <c r="R103" s="64">
        <v>93</v>
      </c>
      <c r="S103" s="55">
        <f t="shared" si="45"/>
        <v>0</v>
      </c>
      <c r="T103" s="55" t="str">
        <f t="shared" ca="1" si="46"/>
        <v/>
      </c>
      <c r="U103" s="55" t="str">
        <f t="shared" ca="1" si="46"/>
        <v/>
      </c>
      <c r="AC103" s="64">
        <v>93</v>
      </c>
      <c r="AD103" s="55">
        <f t="shared" si="47"/>
        <v>0</v>
      </c>
      <c r="AE103" s="55" t="str">
        <f t="shared" ca="1" si="53"/>
        <v/>
      </c>
      <c r="AF103" s="55" t="str">
        <f t="shared" ca="1" si="53"/>
        <v/>
      </c>
      <c r="AH103" s="64">
        <v>93</v>
      </c>
      <c r="AI103" s="55">
        <f t="shared" si="48"/>
        <v>0</v>
      </c>
      <c r="AJ103" s="55" t="str">
        <f t="shared" ca="1" si="54"/>
        <v/>
      </c>
      <c r="AK103" s="55" t="str">
        <f t="shared" ca="1" si="54"/>
        <v/>
      </c>
      <c r="AM103" s="64">
        <v>93</v>
      </c>
      <c r="AN103" s="55">
        <f t="shared" si="49"/>
        <v>0</v>
      </c>
      <c r="AO103" s="55" t="str">
        <f t="shared" ca="1" si="55"/>
        <v/>
      </c>
      <c r="AP103" s="55" t="str">
        <f t="shared" ca="1" si="55"/>
        <v/>
      </c>
      <c r="AR103" s="64">
        <v>93</v>
      </c>
      <c r="AS103" s="55">
        <f t="shared" si="50"/>
        <v>0</v>
      </c>
      <c r="AT103" s="55" t="str">
        <f t="shared" ca="1" si="56"/>
        <v/>
      </c>
      <c r="AU103" s="55" t="str">
        <f t="shared" ca="1" si="56"/>
        <v/>
      </c>
      <c r="AW103" s="495"/>
      <c r="AX103" s="495"/>
      <c r="AZ103" s="56"/>
      <c r="BA103" s="56"/>
      <c r="BB103" s="56"/>
      <c r="BC103" s="56"/>
      <c r="BK103" s="494"/>
      <c r="BO103" s="494"/>
      <c r="CN103" s="64">
        <v>93</v>
      </c>
      <c r="CO103" s="55">
        <f t="shared" si="51"/>
        <v>0</v>
      </c>
      <c r="CP103" s="55" t="str">
        <f t="shared" ca="1" si="52"/>
        <v/>
      </c>
      <c r="CQ103" s="55" t="str">
        <f t="shared" ca="1" si="52"/>
        <v/>
      </c>
    </row>
    <row r="104" spans="9:95">
      <c r="I104" s="59"/>
      <c r="R104" s="64">
        <v>94</v>
      </c>
      <c r="S104" s="55">
        <f t="shared" si="45"/>
        <v>0</v>
      </c>
      <c r="T104" s="55" t="str">
        <f t="shared" ca="1" si="46"/>
        <v/>
      </c>
      <c r="U104" s="55" t="str">
        <f t="shared" ca="1" si="46"/>
        <v/>
      </c>
      <c r="AC104" s="64">
        <v>94</v>
      </c>
      <c r="AD104" s="55">
        <f t="shared" si="47"/>
        <v>0</v>
      </c>
      <c r="AE104" s="55" t="str">
        <f t="shared" ca="1" si="53"/>
        <v/>
      </c>
      <c r="AF104" s="55" t="str">
        <f t="shared" ca="1" si="53"/>
        <v/>
      </c>
      <c r="AH104" s="64">
        <v>94</v>
      </c>
      <c r="AI104" s="55">
        <f t="shared" si="48"/>
        <v>0</v>
      </c>
      <c r="AJ104" s="55" t="str">
        <f t="shared" ca="1" si="54"/>
        <v/>
      </c>
      <c r="AK104" s="55" t="str">
        <f t="shared" ca="1" si="54"/>
        <v/>
      </c>
      <c r="AM104" s="64">
        <v>94</v>
      </c>
      <c r="AN104" s="55">
        <f t="shared" si="49"/>
        <v>0</v>
      </c>
      <c r="AO104" s="55" t="str">
        <f t="shared" ca="1" si="55"/>
        <v/>
      </c>
      <c r="AP104" s="55" t="str">
        <f t="shared" ca="1" si="55"/>
        <v/>
      </c>
      <c r="AR104" s="64">
        <v>94</v>
      </c>
      <c r="AS104" s="55">
        <f t="shared" si="50"/>
        <v>0</v>
      </c>
      <c r="AT104" s="55" t="str">
        <f t="shared" ca="1" si="56"/>
        <v/>
      </c>
      <c r="AU104" s="55" t="str">
        <f t="shared" ca="1" si="56"/>
        <v/>
      </c>
      <c r="AW104" s="495"/>
      <c r="AX104" s="495"/>
      <c r="AZ104" s="56"/>
      <c r="BA104" s="56"/>
      <c r="BB104" s="56"/>
      <c r="BC104" s="56"/>
      <c r="BK104" s="494"/>
      <c r="BO104" s="494"/>
      <c r="CN104" s="64">
        <v>94</v>
      </c>
      <c r="CO104" s="55">
        <f t="shared" si="51"/>
        <v>0</v>
      </c>
      <c r="CP104" s="55" t="str">
        <f t="shared" ca="1" si="52"/>
        <v/>
      </c>
      <c r="CQ104" s="55" t="str">
        <f t="shared" ca="1" si="52"/>
        <v/>
      </c>
    </row>
    <row r="105" spans="9:95">
      <c r="I105" s="59"/>
      <c r="R105" s="64">
        <v>95</v>
      </c>
      <c r="S105" s="55">
        <f t="shared" si="45"/>
        <v>0</v>
      </c>
      <c r="T105" s="55" t="str">
        <f t="shared" ca="1" si="46"/>
        <v/>
      </c>
      <c r="U105" s="55" t="str">
        <f t="shared" ca="1" si="46"/>
        <v/>
      </c>
      <c r="AC105" s="64">
        <v>95</v>
      </c>
      <c r="AD105" s="55">
        <f t="shared" si="47"/>
        <v>0</v>
      </c>
      <c r="AE105" s="55" t="str">
        <f t="shared" ca="1" si="53"/>
        <v/>
      </c>
      <c r="AF105" s="55" t="str">
        <f t="shared" ca="1" si="53"/>
        <v/>
      </c>
      <c r="AH105" s="64">
        <v>95</v>
      </c>
      <c r="AI105" s="55">
        <f t="shared" si="48"/>
        <v>0</v>
      </c>
      <c r="AJ105" s="55" t="str">
        <f t="shared" ca="1" si="54"/>
        <v/>
      </c>
      <c r="AK105" s="55" t="str">
        <f t="shared" ca="1" si="54"/>
        <v/>
      </c>
      <c r="AM105" s="64">
        <v>95</v>
      </c>
      <c r="AN105" s="55">
        <f t="shared" si="49"/>
        <v>0</v>
      </c>
      <c r="AO105" s="55" t="str">
        <f t="shared" ca="1" si="55"/>
        <v/>
      </c>
      <c r="AP105" s="55" t="str">
        <f t="shared" ca="1" si="55"/>
        <v/>
      </c>
      <c r="AR105" s="64">
        <v>95</v>
      </c>
      <c r="AS105" s="55">
        <f t="shared" si="50"/>
        <v>0</v>
      </c>
      <c r="AT105" s="55" t="str">
        <f t="shared" ca="1" si="56"/>
        <v/>
      </c>
      <c r="AU105" s="55" t="str">
        <f t="shared" ca="1" si="56"/>
        <v/>
      </c>
      <c r="AW105" s="495"/>
      <c r="AX105" s="495"/>
      <c r="AZ105" s="56"/>
      <c r="BA105" s="56"/>
      <c r="BB105" s="56"/>
      <c r="BC105" s="56"/>
      <c r="BK105" s="494"/>
      <c r="CN105" s="64">
        <v>95</v>
      </c>
      <c r="CO105" s="55">
        <f t="shared" si="51"/>
        <v>0</v>
      </c>
      <c r="CP105" s="55" t="str">
        <f t="shared" ca="1" si="52"/>
        <v/>
      </c>
      <c r="CQ105" s="55" t="str">
        <f t="shared" ca="1" si="52"/>
        <v/>
      </c>
    </row>
    <row r="106" spans="9:95">
      <c r="I106" s="59"/>
      <c r="R106" s="64">
        <v>96</v>
      </c>
      <c r="S106" s="55">
        <f t="shared" si="45"/>
        <v>0</v>
      </c>
      <c r="T106" s="55" t="str">
        <f t="shared" ca="1" si="46"/>
        <v/>
      </c>
      <c r="U106" s="55" t="str">
        <f t="shared" ca="1" si="46"/>
        <v/>
      </c>
      <c r="AC106" s="64">
        <v>96</v>
      </c>
      <c r="AD106" s="55">
        <f t="shared" si="47"/>
        <v>0</v>
      </c>
      <c r="AE106" s="55" t="str">
        <f t="shared" ca="1" si="53"/>
        <v/>
      </c>
      <c r="AF106" s="55" t="str">
        <f t="shared" ca="1" si="53"/>
        <v/>
      </c>
      <c r="AH106" s="64">
        <v>96</v>
      </c>
      <c r="AI106" s="55">
        <f t="shared" si="48"/>
        <v>0</v>
      </c>
      <c r="AJ106" s="55" t="str">
        <f t="shared" ca="1" si="54"/>
        <v/>
      </c>
      <c r="AK106" s="55" t="str">
        <f t="shared" ca="1" si="54"/>
        <v/>
      </c>
      <c r="AM106" s="64">
        <v>96</v>
      </c>
      <c r="AN106" s="55">
        <f t="shared" si="49"/>
        <v>0</v>
      </c>
      <c r="AO106" s="55" t="str">
        <f t="shared" ca="1" si="55"/>
        <v/>
      </c>
      <c r="AP106" s="55" t="str">
        <f t="shared" ca="1" si="55"/>
        <v/>
      </c>
      <c r="AR106" s="64">
        <v>96</v>
      </c>
      <c r="AS106" s="55">
        <f t="shared" si="50"/>
        <v>0</v>
      </c>
      <c r="AT106" s="55" t="str">
        <f t="shared" ca="1" si="56"/>
        <v/>
      </c>
      <c r="AU106" s="55" t="str">
        <f t="shared" ca="1" si="56"/>
        <v/>
      </c>
      <c r="AW106" s="59" t="s">
        <v>3626</v>
      </c>
      <c r="CN106" s="64">
        <v>96</v>
      </c>
      <c r="CO106" s="55">
        <f t="shared" si="51"/>
        <v>0</v>
      </c>
      <c r="CP106" s="55" t="str">
        <f t="shared" ca="1" si="52"/>
        <v/>
      </c>
      <c r="CQ106" s="55" t="str">
        <f t="shared" ca="1" si="52"/>
        <v/>
      </c>
    </row>
    <row r="107" spans="9:95">
      <c r="I107" s="59"/>
      <c r="R107" s="64">
        <v>97</v>
      </c>
      <c r="S107" s="55">
        <f t="shared" si="45"/>
        <v>0</v>
      </c>
      <c r="T107" s="55" t="str">
        <f t="shared" ca="1" si="46"/>
        <v/>
      </c>
      <c r="U107" s="55" t="str">
        <f t="shared" ca="1" si="46"/>
        <v/>
      </c>
      <c r="AC107" s="64">
        <v>97</v>
      </c>
      <c r="AD107" s="55">
        <f t="shared" si="47"/>
        <v>0</v>
      </c>
      <c r="AE107" s="55" t="str">
        <f t="shared" ca="1" si="53"/>
        <v/>
      </c>
      <c r="AF107" s="55" t="str">
        <f t="shared" ca="1" si="53"/>
        <v/>
      </c>
      <c r="AH107" s="64">
        <v>97</v>
      </c>
      <c r="AI107" s="55">
        <f t="shared" si="48"/>
        <v>0</v>
      </c>
      <c r="AJ107" s="55" t="str">
        <f t="shared" ca="1" si="54"/>
        <v/>
      </c>
      <c r="AK107" s="55" t="str">
        <f t="shared" ca="1" si="54"/>
        <v/>
      </c>
      <c r="AM107" s="64">
        <v>97</v>
      </c>
      <c r="AN107" s="55">
        <f t="shared" si="49"/>
        <v>0</v>
      </c>
      <c r="AO107" s="55" t="str">
        <f t="shared" ca="1" si="55"/>
        <v/>
      </c>
      <c r="AP107" s="55" t="str">
        <f t="shared" ca="1" si="55"/>
        <v/>
      </c>
      <c r="AR107" s="64">
        <v>97</v>
      </c>
      <c r="AS107" s="55">
        <f t="shared" si="50"/>
        <v>0</v>
      </c>
      <c r="AT107" s="55" t="str">
        <f t="shared" ca="1" si="56"/>
        <v/>
      </c>
      <c r="AU107" s="55" t="str">
        <f t="shared" ca="1" si="56"/>
        <v/>
      </c>
      <c r="AW107" s="61" t="s">
        <v>3504</v>
      </c>
      <c r="AX107" s="61" t="s">
        <v>3540</v>
      </c>
      <c r="AY107" s="61" t="s">
        <v>3554</v>
      </c>
      <c r="AZ107" s="61" t="s">
        <v>3555</v>
      </c>
      <c r="BA107" s="61" t="s">
        <v>3556</v>
      </c>
      <c r="BB107" s="61" t="s">
        <v>3557</v>
      </c>
      <c r="BC107" s="61" t="s">
        <v>3558</v>
      </c>
      <c r="CN107" s="64">
        <v>97</v>
      </c>
      <c r="CO107" s="55">
        <f t="shared" si="51"/>
        <v>0</v>
      </c>
      <c r="CP107" s="55" t="str">
        <f t="shared" ca="1" si="52"/>
        <v/>
      </c>
      <c r="CQ107" s="55" t="str">
        <f t="shared" ca="1" si="52"/>
        <v/>
      </c>
    </row>
    <row r="108" spans="9:95">
      <c r="I108" s="59"/>
      <c r="R108" s="64">
        <v>98</v>
      </c>
      <c r="S108" s="55">
        <f t="shared" si="45"/>
        <v>0</v>
      </c>
      <c r="T108" s="55" t="str">
        <f t="shared" ref="T108:U139" ca="1" si="57">IF($S108&gt;0,INDIRECT(T$1&amp;$S108)&amp;"","")</f>
        <v/>
      </c>
      <c r="U108" s="55" t="str">
        <f t="shared" ca="1" si="57"/>
        <v/>
      </c>
      <c r="AC108" s="64">
        <v>98</v>
      </c>
      <c r="AD108" s="55">
        <f t="shared" si="47"/>
        <v>0</v>
      </c>
      <c r="AE108" s="55" t="str">
        <f t="shared" ca="1" si="53"/>
        <v/>
      </c>
      <c r="AF108" s="55" t="str">
        <f t="shared" ca="1" si="53"/>
        <v/>
      </c>
      <c r="AH108" s="64">
        <v>98</v>
      </c>
      <c r="AI108" s="55">
        <f t="shared" si="48"/>
        <v>0</v>
      </c>
      <c r="AJ108" s="55" t="str">
        <f t="shared" ca="1" si="54"/>
        <v/>
      </c>
      <c r="AK108" s="55" t="str">
        <f t="shared" ca="1" si="54"/>
        <v/>
      </c>
      <c r="AM108" s="64">
        <v>98</v>
      </c>
      <c r="AN108" s="55">
        <f t="shared" si="49"/>
        <v>0</v>
      </c>
      <c r="AO108" s="55" t="str">
        <f t="shared" ca="1" si="55"/>
        <v/>
      </c>
      <c r="AP108" s="55" t="str">
        <f t="shared" ca="1" si="55"/>
        <v/>
      </c>
      <c r="AR108" s="64">
        <v>98</v>
      </c>
      <c r="AS108" s="55">
        <f t="shared" si="50"/>
        <v>0</v>
      </c>
      <c r="AT108" s="55" t="str">
        <f t="shared" ca="1" si="56"/>
        <v/>
      </c>
      <c r="AU108" s="55" t="str">
        <f t="shared" ca="1" si="56"/>
        <v/>
      </c>
      <c r="AW108" s="64">
        <v>1</v>
      </c>
      <c r="AX108" s="64">
        <v>1</v>
      </c>
      <c r="AY108" s="66" t="s">
        <v>3624</v>
      </c>
      <c r="AZ108" s="68" t="s">
        <v>3019</v>
      </c>
      <c r="BA108" s="68">
        <v>1</v>
      </c>
      <c r="BB108" s="68">
        <v>1</v>
      </c>
      <c r="BC108" s="68"/>
      <c r="CN108" s="64">
        <v>98</v>
      </c>
      <c r="CO108" s="55">
        <f t="shared" si="51"/>
        <v>0</v>
      </c>
      <c r="CP108" s="55" t="str">
        <f t="shared" ca="1" si="52"/>
        <v/>
      </c>
      <c r="CQ108" s="55" t="str">
        <f t="shared" ca="1" si="52"/>
        <v/>
      </c>
    </row>
    <row r="109" spans="9:95">
      <c r="I109" s="59"/>
      <c r="R109" s="64">
        <v>99</v>
      </c>
      <c r="S109" s="55">
        <f t="shared" si="45"/>
        <v>0</v>
      </c>
      <c r="T109" s="55" t="str">
        <f t="shared" ca="1" si="57"/>
        <v/>
      </c>
      <c r="U109" s="55" t="str">
        <f t="shared" ca="1" si="57"/>
        <v/>
      </c>
      <c r="AC109" s="64">
        <v>99</v>
      </c>
      <c r="AD109" s="55">
        <f t="shared" si="47"/>
        <v>0</v>
      </c>
      <c r="AE109" s="55" t="str">
        <f t="shared" ca="1" si="53"/>
        <v/>
      </c>
      <c r="AF109" s="55" t="str">
        <f t="shared" ca="1" si="53"/>
        <v/>
      </c>
      <c r="AH109" s="64">
        <v>99</v>
      </c>
      <c r="AI109" s="55">
        <f t="shared" si="48"/>
        <v>0</v>
      </c>
      <c r="AJ109" s="55" t="str">
        <f t="shared" ca="1" si="54"/>
        <v/>
      </c>
      <c r="AK109" s="55" t="str">
        <f t="shared" ca="1" si="54"/>
        <v/>
      </c>
      <c r="AM109" s="64">
        <v>99</v>
      </c>
      <c r="AN109" s="55">
        <f t="shared" si="49"/>
        <v>0</v>
      </c>
      <c r="AO109" s="55" t="str">
        <f t="shared" ca="1" si="55"/>
        <v/>
      </c>
      <c r="AP109" s="55" t="str">
        <f t="shared" ca="1" si="55"/>
        <v/>
      </c>
      <c r="AR109" s="64">
        <v>99</v>
      </c>
      <c r="AS109" s="55">
        <f t="shared" si="50"/>
        <v>0</v>
      </c>
      <c r="AT109" s="55" t="str">
        <f t="shared" ca="1" si="56"/>
        <v/>
      </c>
      <c r="AU109" s="55" t="str">
        <f t="shared" ca="1" si="56"/>
        <v/>
      </c>
      <c r="AW109" s="64">
        <v>1</v>
      </c>
      <c r="AX109" s="64">
        <v>2</v>
      </c>
      <c r="AY109" s="66" t="s">
        <v>3024</v>
      </c>
      <c r="AZ109" s="68" t="s">
        <v>3023</v>
      </c>
      <c r="BA109" s="68">
        <v>1</v>
      </c>
      <c r="BB109" s="68">
        <v>1</v>
      </c>
      <c r="BC109" s="68"/>
      <c r="CN109" s="64">
        <v>99</v>
      </c>
      <c r="CO109" s="55">
        <f t="shared" si="51"/>
        <v>0</v>
      </c>
      <c r="CP109" s="55" t="str">
        <f t="shared" ca="1" si="52"/>
        <v/>
      </c>
      <c r="CQ109" s="55" t="str">
        <f t="shared" ca="1" si="52"/>
        <v/>
      </c>
    </row>
    <row r="110" spans="9:95">
      <c r="I110" s="59"/>
      <c r="R110" s="64">
        <v>100</v>
      </c>
      <c r="S110" s="55">
        <f t="shared" si="45"/>
        <v>0</v>
      </c>
      <c r="T110" s="55" t="str">
        <f t="shared" ca="1" si="57"/>
        <v/>
      </c>
      <c r="U110" s="55" t="str">
        <f t="shared" ca="1" si="57"/>
        <v/>
      </c>
      <c r="AC110" s="64">
        <v>100</v>
      </c>
      <c r="AD110" s="55">
        <f t="shared" si="47"/>
        <v>0</v>
      </c>
      <c r="AE110" s="55" t="str">
        <f t="shared" ca="1" si="53"/>
        <v/>
      </c>
      <c r="AF110" s="55" t="str">
        <f t="shared" ca="1" si="53"/>
        <v/>
      </c>
      <c r="AH110" s="64">
        <v>100</v>
      </c>
      <c r="AI110" s="55">
        <f t="shared" si="48"/>
        <v>0</v>
      </c>
      <c r="AJ110" s="55" t="str">
        <f t="shared" ca="1" si="54"/>
        <v/>
      </c>
      <c r="AK110" s="55" t="str">
        <f t="shared" ca="1" si="54"/>
        <v/>
      </c>
      <c r="AM110" s="64">
        <v>100</v>
      </c>
      <c r="AN110" s="55">
        <f t="shared" si="49"/>
        <v>0</v>
      </c>
      <c r="AO110" s="55" t="str">
        <f t="shared" ca="1" si="55"/>
        <v/>
      </c>
      <c r="AP110" s="55" t="str">
        <f t="shared" ca="1" si="55"/>
        <v/>
      </c>
      <c r="AR110" s="64">
        <v>100</v>
      </c>
      <c r="AS110" s="55">
        <f t="shared" si="50"/>
        <v>0</v>
      </c>
      <c r="AT110" s="55" t="str">
        <f t="shared" ca="1" si="56"/>
        <v/>
      </c>
      <c r="AU110" s="55" t="str">
        <f t="shared" ca="1" si="56"/>
        <v/>
      </c>
      <c r="AW110" s="64">
        <v>1</v>
      </c>
      <c r="AX110" s="64">
        <v>3</v>
      </c>
      <c r="AY110" s="65" t="s">
        <v>3625</v>
      </c>
      <c r="AZ110" s="68" t="s">
        <v>3027</v>
      </c>
      <c r="BA110" s="68">
        <v>1</v>
      </c>
      <c r="BB110" s="68">
        <v>1</v>
      </c>
      <c r="BC110" s="68"/>
      <c r="CN110" s="64">
        <v>100</v>
      </c>
      <c r="CO110" s="55">
        <f t="shared" si="51"/>
        <v>0</v>
      </c>
      <c r="CP110" s="55" t="str">
        <f t="shared" ca="1" si="52"/>
        <v/>
      </c>
      <c r="CQ110" s="55" t="str">
        <f t="shared" ca="1" si="52"/>
        <v/>
      </c>
    </row>
    <row r="111" spans="9:95">
      <c r="I111" s="59"/>
      <c r="R111" s="64">
        <v>101</v>
      </c>
      <c r="S111" s="55">
        <f t="shared" si="45"/>
        <v>0</v>
      </c>
      <c r="T111" s="55" t="str">
        <f t="shared" ca="1" si="57"/>
        <v/>
      </c>
      <c r="U111" s="55" t="str">
        <f t="shared" ca="1" si="57"/>
        <v/>
      </c>
      <c r="AC111" s="64">
        <v>101</v>
      </c>
      <c r="AD111" s="55">
        <f t="shared" si="47"/>
        <v>0</v>
      </c>
      <c r="AE111" s="55" t="str">
        <f t="shared" ca="1" si="53"/>
        <v/>
      </c>
      <c r="AF111" s="55" t="str">
        <f t="shared" ca="1" si="53"/>
        <v/>
      </c>
      <c r="AH111" s="64">
        <v>101</v>
      </c>
      <c r="AI111" s="55">
        <f t="shared" si="48"/>
        <v>0</v>
      </c>
      <c r="AJ111" s="55" t="str">
        <f t="shared" ca="1" si="54"/>
        <v/>
      </c>
      <c r="AK111" s="55" t="str">
        <f t="shared" ca="1" si="54"/>
        <v/>
      </c>
      <c r="AM111" s="64">
        <v>101</v>
      </c>
      <c r="AN111" s="55">
        <f t="shared" si="49"/>
        <v>0</v>
      </c>
      <c r="AO111" s="55" t="str">
        <f t="shared" ca="1" si="55"/>
        <v/>
      </c>
      <c r="AP111" s="55" t="str">
        <f t="shared" ca="1" si="55"/>
        <v/>
      </c>
      <c r="AR111" s="64">
        <v>101</v>
      </c>
      <c r="AS111" s="55">
        <f t="shared" si="50"/>
        <v>0</v>
      </c>
      <c r="AT111" s="55" t="str">
        <f t="shared" ca="1" si="56"/>
        <v/>
      </c>
      <c r="AU111" s="55" t="str">
        <f t="shared" ca="1" si="56"/>
        <v/>
      </c>
      <c r="AW111" s="64">
        <v>1</v>
      </c>
      <c r="AX111" s="64">
        <v>4</v>
      </c>
      <c r="AY111" s="66" t="s">
        <v>3032</v>
      </c>
      <c r="AZ111" s="68" t="s">
        <v>3031</v>
      </c>
      <c r="BA111" s="68">
        <v>1</v>
      </c>
      <c r="BB111" s="68">
        <v>1</v>
      </c>
      <c r="BC111" s="68"/>
      <c r="CN111" s="64">
        <v>101</v>
      </c>
      <c r="CO111" s="55">
        <f t="shared" si="51"/>
        <v>0</v>
      </c>
      <c r="CP111" s="55" t="str">
        <f t="shared" ca="1" si="52"/>
        <v/>
      </c>
      <c r="CQ111" s="55" t="str">
        <f t="shared" ca="1" si="52"/>
        <v/>
      </c>
    </row>
    <row r="112" spans="9:95">
      <c r="I112" s="59"/>
      <c r="R112" s="64">
        <v>102</v>
      </c>
      <c r="S112" s="55">
        <f t="shared" si="45"/>
        <v>0</v>
      </c>
      <c r="T112" s="55" t="str">
        <f t="shared" ca="1" si="57"/>
        <v/>
      </c>
      <c r="U112" s="55" t="str">
        <f t="shared" ca="1" si="57"/>
        <v/>
      </c>
      <c r="AC112" s="64">
        <v>102</v>
      </c>
      <c r="AD112" s="55">
        <f t="shared" si="47"/>
        <v>0</v>
      </c>
      <c r="AE112" s="55" t="str">
        <f t="shared" ref="AE112:AF131" ca="1" si="58">IF($AD112&gt;0,INDIRECT(AE$1&amp;$AD112)&amp;"","")</f>
        <v/>
      </c>
      <c r="AF112" s="55" t="str">
        <f t="shared" ca="1" si="58"/>
        <v/>
      </c>
      <c r="AH112" s="64">
        <v>102</v>
      </c>
      <c r="AI112" s="55">
        <f t="shared" si="48"/>
        <v>0</v>
      </c>
      <c r="AJ112" s="55" t="str">
        <f t="shared" ref="AJ112:AK131" ca="1" si="59">IF($AI112&gt;0,INDIRECT(AJ$1&amp;$AI112)&amp;"","")</f>
        <v/>
      </c>
      <c r="AK112" s="55" t="str">
        <f t="shared" ca="1" si="59"/>
        <v/>
      </c>
      <c r="AM112" s="64">
        <v>102</v>
      </c>
      <c r="AN112" s="55">
        <f t="shared" si="49"/>
        <v>0</v>
      </c>
      <c r="AO112" s="55" t="str">
        <f t="shared" ref="AO112:AP131" ca="1" si="60">IF($AN112&gt;0,INDIRECT(AO$1&amp;$AN112)&amp;"","")</f>
        <v/>
      </c>
      <c r="AP112" s="55" t="str">
        <f t="shared" ca="1" si="60"/>
        <v/>
      </c>
      <c r="AR112" s="64">
        <v>102</v>
      </c>
      <c r="AS112" s="55">
        <f t="shared" si="50"/>
        <v>0</v>
      </c>
      <c r="AT112" s="55" t="str">
        <f t="shared" ref="AT112:AU131" ca="1" si="61">IF($AS112&gt;0,INDIRECT(AT$1&amp;$AS112)&amp;"","")</f>
        <v/>
      </c>
      <c r="AU112" s="55" t="str">
        <f t="shared" ca="1" si="61"/>
        <v/>
      </c>
      <c r="AW112" s="64">
        <v>1</v>
      </c>
      <c r="AX112" s="64">
        <v>5</v>
      </c>
      <c r="AY112" s="66" t="s">
        <v>3036</v>
      </c>
      <c r="AZ112" s="68" t="s">
        <v>3035</v>
      </c>
      <c r="BA112" s="68">
        <v>1</v>
      </c>
      <c r="BB112" s="68">
        <v>1</v>
      </c>
      <c r="BC112" s="68"/>
      <c r="CN112" s="64">
        <v>102</v>
      </c>
      <c r="CO112" s="55">
        <f t="shared" si="51"/>
        <v>0</v>
      </c>
      <c r="CP112" s="55" t="str">
        <f t="shared" ca="1" si="52"/>
        <v/>
      </c>
      <c r="CQ112" s="55" t="str">
        <f t="shared" ca="1" si="52"/>
        <v/>
      </c>
    </row>
    <row r="113" spans="9:95">
      <c r="I113" s="59"/>
      <c r="R113" s="64">
        <v>103</v>
      </c>
      <c r="S113" s="55">
        <f t="shared" si="45"/>
        <v>0</v>
      </c>
      <c r="T113" s="55" t="str">
        <f t="shared" ca="1" si="57"/>
        <v/>
      </c>
      <c r="U113" s="55" t="str">
        <f t="shared" ca="1" si="57"/>
        <v/>
      </c>
      <c r="AC113" s="64">
        <v>103</v>
      </c>
      <c r="AD113" s="55">
        <f t="shared" si="47"/>
        <v>0</v>
      </c>
      <c r="AE113" s="55" t="str">
        <f t="shared" ca="1" si="58"/>
        <v/>
      </c>
      <c r="AF113" s="55" t="str">
        <f t="shared" ca="1" si="58"/>
        <v/>
      </c>
      <c r="AH113" s="64">
        <v>103</v>
      </c>
      <c r="AI113" s="55">
        <f t="shared" si="48"/>
        <v>0</v>
      </c>
      <c r="AJ113" s="55" t="str">
        <f t="shared" ca="1" si="59"/>
        <v/>
      </c>
      <c r="AK113" s="55" t="str">
        <f t="shared" ca="1" si="59"/>
        <v/>
      </c>
      <c r="AM113" s="64">
        <v>103</v>
      </c>
      <c r="AN113" s="55">
        <f t="shared" si="49"/>
        <v>0</v>
      </c>
      <c r="AO113" s="55" t="str">
        <f t="shared" ca="1" si="60"/>
        <v/>
      </c>
      <c r="AP113" s="55" t="str">
        <f t="shared" ca="1" si="60"/>
        <v/>
      </c>
      <c r="AR113" s="64">
        <v>103</v>
      </c>
      <c r="AS113" s="55">
        <f t="shared" si="50"/>
        <v>0</v>
      </c>
      <c r="AT113" s="55" t="str">
        <f t="shared" ca="1" si="61"/>
        <v/>
      </c>
      <c r="AU113" s="55" t="str">
        <f t="shared" ca="1" si="61"/>
        <v/>
      </c>
      <c r="AW113" s="64">
        <v>1</v>
      </c>
      <c r="AX113" s="64">
        <v>6</v>
      </c>
      <c r="AY113" s="66" t="s">
        <v>3040</v>
      </c>
      <c r="AZ113" s="68" t="s">
        <v>3039</v>
      </c>
      <c r="BA113" s="68">
        <v>1</v>
      </c>
      <c r="BB113" s="68">
        <v>1</v>
      </c>
      <c r="BC113" s="68"/>
      <c r="CN113" s="64">
        <v>103</v>
      </c>
      <c r="CO113" s="55">
        <f t="shared" si="51"/>
        <v>0</v>
      </c>
      <c r="CP113" s="55" t="str">
        <f t="shared" ca="1" si="52"/>
        <v/>
      </c>
      <c r="CQ113" s="55" t="str">
        <f t="shared" ca="1" si="52"/>
        <v/>
      </c>
    </row>
    <row r="114" spans="9:95">
      <c r="I114" s="59"/>
      <c r="R114" s="64">
        <v>104</v>
      </c>
      <c r="S114" s="55">
        <f t="shared" si="45"/>
        <v>0</v>
      </c>
      <c r="T114" s="55" t="str">
        <f t="shared" ca="1" si="57"/>
        <v/>
      </c>
      <c r="U114" s="55" t="str">
        <f t="shared" ca="1" si="57"/>
        <v/>
      </c>
      <c r="AC114" s="64">
        <v>104</v>
      </c>
      <c r="AD114" s="55">
        <f t="shared" si="47"/>
        <v>0</v>
      </c>
      <c r="AE114" s="55" t="str">
        <f t="shared" ca="1" si="58"/>
        <v/>
      </c>
      <c r="AF114" s="55" t="str">
        <f t="shared" ca="1" si="58"/>
        <v/>
      </c>
      <c r="AH114" s="64">
        <v>104</v>
      </c>
      <c r="AI114" s="55">
        <f t="shared" si="48"/>
        <v>0</v>
      </c>
      <c r="AJ114" s="55" t="str">
        <f t="shared" ca="1" si="59"/>
        <v/>
      </c>
      <c r="AK114" s="55" t="str">
        <f t="shared" ca="1" si="59"/>
        <v/>
      </c>
      <c r="AM114" s="64">
        <v>104</v>
      </c>
      <c r="AN114" s="55">
        <f t="shared" si="49"/>
        <v>0</v>
      </c>
      <c r="AO114" s="55" t="str">
        <f t="shared" ca="1" si="60"/>
        <v/>
      </c>
      <c r="AP114" s="55" t="str">
        <f t="shared" ca="1" si="60"/>
        <v/>
      </c>
      <c r="AR114" s="64">
        <v>104</v>
      </c>
      <c r="AS114" s="55">
        <f t="shared" si="50"/>
        <v>0</v>
      </c>
      <c r="AT114" s="55" t="str">
        <f t="shared" ca="1" si="61"/>
        <v/>
      </c>
      <c r="AU114" s="55" t="str">
        <f t="shared" ca="1" si="61"/>
        <v/>
      </c>
      <c r="AW114" s="64">
        <v>1</v>
      </c>
      <c r="AX114" s="64">
        <v>7</v>
      </c>
      <c r="AY114" s="66" t="s">
        <v>3044</v>
      </c>
      <c r="AZ114" s="68" t="s">
        <v>3043</v>
      </c>
      <c r="BA114" s="68">
        <v>1</v>
      </c>
      <c r="BB114" s="68">
        <v>1</v>
      </c>
      <c r="BC114" s="68"/>
      <c r="CN114" s="64">
        <v>104</v>
      </c>
      <c r="CO114" s="55">
        <f t="shared" si="51"/>
        <v>0</v>
      </c>
      <c r="CP114" s="55" t="str">
        <f t="shared" ca="1" si="52"/>
        <v/>
      </c>
      <c r="CQ114" s="55" t="str">
        <f t="shared" ca="1" si="52"/>
        <v/>
      </c>
    </row>
    <row r="115" spans="9:95">
      <c r="I115" s="59"/>
      <c r="R115" s="64">
        <v>105</v>
      </c>
      <c r="S115" s="55">
        <f t="shared" si="45"/>
        <v>0</v>
      </c>
      <c r="T115" s="55" t="str">
        <f t="shared" ca="1" si="57"/>
        <v/>
      </c>
      <c r="U115" s="55" t="str">
        <f t="shared" ca="1" si="57"/>
        <v/>
      </c>
      <c r="AC115" s="64">
        <v>105</v>
      </c>
      <c r="AD115" s="55">
        <f t="shared" si="47"/>
        <v>0</v>
      </c>
      <c r="AE115" s="55" t="str">
        <f t="shared" ca="1" si="58"/>
        <v/>
      </c>
      <c r="AF115" s="55" t="str">
        <f t="shared" ca="1" si="58"/>
        <v/>
      </c>
      <c r="AH115" s="64">
        <v>105</v>
      </c>
      <c r="AI115" s="55">
        <f t="shared" si="48"/>
        <v>0</v>
      </c>
      <c r="AJ115" s="55" t="str">
        <f t="shared" ca="1" si="59"/>
        <v/>
      </c>
      <c r="AK115" s="55" t="str">
        <f t="shared" ca="1" si="59"/>
        <v/>
      </c>
      <c r="AM115" s="64">
        <v>105</v>
      </c>
      <c r="AN115" s="55">
        <f t="shared" si="49"/>
        <v>0</v>
      </c>
      <c r="AO115" s="55" t="str">
        <f t="shared" ca="1" si="60"/>
        <v/>
      </c>
      <c r="AP115" s="55" t="str">
        <f t="shared" ca="1" si="60"/>
        <v/>
      </c>
      <c r="AR115" s="64">
        <v>105</v>
      </c>
      <c r="AS115" s="55">
        <f t="shared" si="50"/>
        <v>0</v>
      </c>
      <c r="AT115" s="55" t="str">
        <f t="shared" ca="1" si="61"/>
        <v/>
      </c>
      <c r="AU115" s="55" t="str">
        <f t="shared" ca="1" si="61"/>
        <v/>
      </c>
      <c r="AW115" s="64">
        <v>1</v>
      </c>
      <c r="AX115" s="64">
        <v>8</v>
      </c>
      <c r="AY115" s="66" t="s">
        <v>3047</v>
      </c>
      <c r="AZ115" s="68" t="s">
        <v>3046</v>
      </c>
      <c r="BA115" s="68">
        <v>1</v>
      </c>
      <c r="BB115" s="68">
        <v>1</v>
      </c>
      <c r="BC115" s="68"/>
      <c r="CN115" s="64">
        <v>105</v>
      </c>
      <c r="CO115" s="55">
        <f t="shared" si="51"/>
        <v>0</v>
      </c>
      <c r="CP115" s="55" t="str">
        <f t="shared" ca="1" si="52"/>
        <v/>
      </c>
      <c r="CQ115" s="55" t="str">
        <f t="shared" ca="1" si="52"/>
        <v/>
      </c>
    </row>
    <row r="116" spans="9:95">
      <c r="I116" s="59"/>
      <c r="R116" s="64">
        <v>106</v>
      </c>
      <c r="S116" s="55">
        <f t="shared" si="45"/>
        <v>0</v>
      </c>
      <c r="T116" s="55" t="str">
        <f t="shared" ca="1" si="57"/>
        <v/>
      </c>
      <c r="U116" s="55" t="str">
        <f t="shared" ca="1" si="57"/>
        <v/>
      </c>
      <c r="AC116" s="64">
        <v>106</v>
      </c>
      <c r="AD116" s="55">
        <f t="shared" si="47"/>
        <v>0</v>
      </c>
      <c r="AE116" s="55" t="str">
        <f t="shared" ca="1" si="58"/>
        <v/>
      </c>
      <c r="AF116" s="55" t="str">
        <f t="shared" ca="1" si="58"/>
        <v/>
      </c>
      <c r="AH116" s="64">
        <v>106</v>
      </c>
      <c r="AI116" s="55">
        <f t="shared" si="48"/>
        <v>0</v>
      </c>
      <c r="AJ116" s="55" t="str">
        <f t="shared" ca="1" si="59"/>
        <v/>
      </c>
      <c r="AK116" s="55" t="str">
        <f t="shared" ca="1" si="59"/>
        <v/>
      </c>
      <c r="AM116" s="64">
        <v>106</v>
      </c>
      <c r="AN116" s="55">
        <f t="shared" si="49"/>
        <v>0</v>
      </c>
      <c r="AO116" s="55" t="str">
        <f t="shared" ca="1" si="60"/>
        <v/>
      </c>
      <c r="AP116" s="55" t="str">
        <f t="shared" ca="1" si="60"/>
        <v/>
      </c>
      <c r="AR116" s="64">
        <v>106</v>
      </c>
      <c r="AS116" s="55">
        <f t="shared" si="50"/>
        <v>0</v>
      </c>
      <c r="AT116" s="55" t="str">
        <f t="shared" ca="1" si="61"/>
        <v/>
      </c>
      <c r="AU116" s="55" t="str">
        <f t="shared" ca="1" si="61"/>
        <v/>
      </c>
      <c r="AW116" s="64">
        <v>1</v>
      </c>
      <c r="AX116" s="64">
        <v>9</v>
      </c>
      <c r="AY116" s="66" t="s">
        <v>3050</v>
      </c>
      <c r="AZ116" s="68" t="s">
        <v>3049</v>
      </c>
      <c r="BA116" s="68">
        <v>1</v>
      </c>
      <c r="BB116" s="68">
        <v>1</v>
      </c>
      <c r="BC116" s="68"/>
      <c r="CN116" s="64">
        <v>106</v>
      </c>
      <c r="CO116" s="55">
        <f t="shared" si="51"/>
        <v>0</v>
      </c>
      <c r="CP116" s="55" t="str">
        <f t="shared" ca="1" si="52"/>
        <v/>
      </c>
      <c r="CQ116" s="55" t="str">
        <f t="shared" ca="1" si="52"/>
        <v/>
      </c>
    </row>
    <row r="117" spans="9:95">
      <c r="I117" s="59"/>
      <c r="R117" s="64">
        <v>107</v>
      </c>
      <c r="S117" s="55">
        <f t="shared" si="45"/>
        <v>0</v>
      </c>
      <c r="T117" s="55" t="str">
        <f t="shared" ca="1" si="57"/>
        <v/>
      </c>
      <c r="U117" s="55" t="str">
        <f t="shared" ca="1" si="57"/>
        <v/>
      </c>
      <c r="AC117" s="64">
        <v>107</v>
      </c>
      <c r="AD117" s="55">
        <f t="shared" si="47"/>
        <v>0</v>
      </c>
      <c r="AE117" s="55" t="str">
        <f t="shared" ca="1" si="58"/>
        <v/>
      </c>
      <c r="AF117" s="55" t="str">
        <f t="shared" ca="1" si="58"/>
        <v/>
      </c>
      <c r="AH117" s="64">
        <v>107</v>
      </c>
      <c r="AI117" s="55">
        <f t="shared" si="48"/>
        <v>0</v>
      </c>
      <c r="AJ117" s="55" t="str">
        <f t="shared" ca="1" si="59"/>
        <v/>
      </c>
      <c r="AK117" s="55" t="str">
        <f t="shared" ca="1" si="59"/>
        <v/>
      </c>
      <c r="AM117" s="64">
        <v>107</v>
      </c>
      <c r="AN117" s="55">
        <f t="shared" si="49"/>
        <v>0</v>
      </c>
      <c r="AO117" s="55" t="str">
        <f t="shared" ca="1" si="60"/>
        <v/>
      </c>
      <c r="AP117" s="55" t="str">
        <f t="shared" ca="1" si="60"/>
        <v/>
      </c>
      <c r="AR117" s="64">
        <v>107</v>
      </c>
      <c r="AS117" s="55">
        <f t="shared" si="50"/>
        <v>0</v>
      </c>
      <c r="AT117" s="55" t="str">
        <f t="shared" ca="1" si="61"/>
        <v/>
      </c>
      <c r="AU117" s="55" t="str">
        <f t="shared" ca="1" si="61"/>
        <v/>
      </c>
      <c r="AW117" s="64">
        <v>1</v>
      </c>
      <c r="AX117" s="64">
        <v>10</v>
      </c>
      <c r="AY117" s="66" t="s">
        <v>3052</v>
      </c>
      <c r="AZ117" s="68" t="s">
        <v>3051</v>
      </c>
      <c r="BA117" s="68">
        <v>1</v>
      </c>
      <c r="BB117" s="68">
        <v>1</v>
      </c>
      <c r="BC117" s="68"/>
      <c r="CN117" s="64">
        <v>107</v>
      </c>
      <c r="CO117" s="55">
        <f t="shared" si="51"/>
        <v>0</v>
      </c>
      <c r="CP117" s="55" t="str">
        <f t="shared" ca="1" si="52"/>
        <v/>
      </c>
      <c r="CQ117" s="55" t="str">
        <f t="shared" ca="1" si="52"/>
        <v/>
      </c>
    </row>
    <row r="118" spans="9:95">
      <c r="I118" s="59"/>
      <c r="R118" s="64">
        <v>108</v>
      </c>
      <c r="S118" s="55">
        <f t="shared" si="45"/>
        <v>0</v>
      </c>
      <c r="T118" s="55" t="str">
        <f t="shared" ca="1" si="57"/>
        <v/>
      </c>
      <c r="U118" s="55" t="str">
        <f t="shared" ca="1" si="57"/>
        <v/>
      </c>
      <c r="AC118" s="64">
        <v>108</v>
      </c>
      <c r="AD118" s="55">
        <f t="shared" si="47"/>
        <v>0</v>
      </c>
      <c r="AE118" s="55" t="str">
        <f t="shared" ca="1" si="58"/>
        <v/>
      </c>
      <c r="AF118" s="55" t="str">
        <f t="shared" ca="1" si="58"/>
        <v/>
      </c>
      <c r="AH118" s="64">
        <v>108</v>
      </c>
      <c r="AI118" s="55">
        <f t="shared" si="48"/>
        <v>0</v>
      </c>
      <c r="AJ118" s="55" t="str">
        <f t="shared" ca="1" si="59"/>
        <v/>
      </c>
      <c r="AK118" s="55" t="str">
        <f t="shared" ca="1" si="59"/>
        <v/>
      </c>
      <c r="AM118" s="64">
        <v>108</v>
      </c>
      <c r="AN118" s="55">
        <f t="shared" si="49"/>
        <v>0</v>
      </c>
      <c r="AO118" s="55" t="str">
        <f t="shared" ca="1" si="60"/>
        <v/>
      </c>
      <c r="AP118" s="55" t="str">
        <f t="shared" ca="1" si="60"/>
        <v/>
      </c>
      <c r="AR118" s="64">
        <v>108</v>
      </c>
      <c r="AS118" s="55">
        <f t="shared" si="50"/>
        <v>0</v>
      </c>
      <c r="AT118" s="55" t="str">
        <f t="shared" ca="1" si="61"/>
        <v/>
      </c>
      <c r="AU118" s="55" t="str">
        <f t="shared" ca="1" si="61"/>
        <v/>
      </c>
      <c r="AW118" s="64">
        <v>1</v>
      </c>
      <c r="AX118" s="64">
        <v>11</v>
      </c>
      <c r="AY118" s="66" t="s">
        <v>3054</v>
      </c>
      <c r="AZ118" s="68" t="s">
        <v>3053</v>
      </c>
      <c r="BA118" s="68">
        <v>1</v>
      </c>
      <c r="BB118" s="68">
        <v>1</v>
      </c>
      <c r="BC118" s="68"/>
      <c r="CN118" s="64">
        <v>108</v>
      </c>
      <c r="CO118" s="55">
        <f t="shared" si="51"/>
        <v>0</v>
      </c>
      <c r="CP118" s="55" t="str">
        <f t="shared" ca="1" si="52"/>
        <v/>
      </c>
      <c r="CQ118" s="55" t="str">
        <f t="shared" ca="1" si="52"/>
        <v/>
      </c>
    </row>
    <row r="119" spans="9:95">
      <c r="I119" s="59"/>
      <c r="R119" s="64">
        <v>109</v>
      </c>
      <c r="S119" s="55">
        <f t="shared" si="45"/>
        <v>0</v>
      </c>
      <c r="T119" s="55" t="str">
        <f t="shared" ca="1" si="57"/>
        <v/>
      </c>
      <c r="U119" s="55" t="str">
        <f t="shared" ca="1" si="57"/>
        <v/>
      </c>
      <c r="AC119" s="64">
        <v>109</v>
      </c>
      <c r="AD119" s="55">
        <f t="shared" si="47"/>
        <v>0</v>
      </c>
      <c r="AE119" s="55" t="str">
        <f t="shared" ca="1" si="58"/>
        <v/>
      </c>
      <c r="AF119" s="55" t="str">
        <f t="shared" ca="1" si="58"/>
        <v/>
      </c>
      <c r="AH119" s="64">
        <v>109</v>
      </c>
      <c r="AI119" s="55">
        <f t="shared" si="48"/>
        <v>0</v>
      </c>
      <c r="AJ119" s="55" t="str">
        <f t="shared" ca="1" si="59"/>
        <v/>
      </c>
      <c r="AK119" s="55" t="str">
        <f t="shared" ca="1" si="59"/>
        <v/>
      </c>
      <c r="AM119" s="64">
        <v>109</v>
      </c>
      <c r="AN119" s="55">
        <f t="shared" si="49"/>
        <v>0</v>
      </c>
      <c r="AO119" s="55" t="str">
        <f t="shared" ca="1" si="60"/>
        <v/>
      </c>
      <c r="AP119" s="55" t="str">
        <f t="shared" ca="1" si="60"/>
        <v/>
      </c>
      <c r="AR119" s="64">
        <v>109</v>
      </c>
      <c r="AS119" s="55">
        <f t="shared" si="50"/>
        <v>0</v>
      </c>
      <c r="AT119" s="55" t="str">
        <f t="shared" ca="1" si="61"/>
        <v/>
      </c>
      <c r="AU119" s="55" t="str">
        <f t="shared" ca="1" si="61"/>
        <v/>
      </c>
      <c r="AW119" s="64">
        <v>1</v>
      </c>
      <c r="AX119" s="64">
        <v>12</v>
      </c>
      <c r="AY119" s="66" t="s">
        <v>3056</v>
      </c>
      <c r="AZ119" s="68" t="s">
        <v>3055</v>
      </c>
      <c r="BA119" s="68">
        <v>1</v>
      </c>
      <c r="BB119" s="68">
        <v>1</v>
      </c>
      <c r="BC119" s="68"/>
      <c r="CN119" s="64">
        <v>109</v>
      </c>
      <c r="CO119" s="55">
        <f t="shared" si="51"/>
        <v>0</v>
      </c>
      <c r="CP119" s="55" t="str">
        <f t="shared" ca="1" si="52"/>
        <v/>
      </c>
      <c r="CQ119" s="55" t="str">
        <f t="shared" ca="1" si="52"/>
        <v/>
      </c>
    </row>
    <row r="120" spans="9:95">
      <c r="I120" s="59"/>
      <c r="R120" s="64">
        <v>110</v>
      </c>
      <c r="S120" s="55">
        <f t="shared" si="45"/>
        <v>0</v>
      </c>
      <c r="T120" s="55" t="str">
        <f t="shared" ca="1" si="57"/>
        <v/>
      </c>
      <c r="U120" s="55" t="str">
        <f t="shared" ca="1" si="57"/>
        <v/>
      </c>
      <c r="AC120" s="64">
        <v>110</v>
      </c>
      <c r="AD120" s="55">
        <f t="shared" si="47"/>
        <v>0</v>
      </c>
      <c r="AE120" s="55" t="str">
        <f t="shared" ca="1" si="58"/>
        <v/>
      </c>
      <c r="AF120" s="55" t="str">
        <f t="shared" ca="1" si="58"/>
        <v/>
      </c>
      <c r="AH120" s="64">
        <v>110</v>
      </c>
      <c r="AI120" s="55">
        <f t="shared" si="48"/>
        <v>0</v>
      </c>
      <c r="AJ120" s="55" t="str">
        <f t="shared" ca="1" si="59"/>
        <v/>
      </c>
      <c r="AK120" s="55" t="str">
        <f t="shared" ca="1" si="59"/>
        <v/>
      </c>
      <c r="AM120" s="64">
        <v>110</v>
      </c>
      <c r="AN120" s="55">
        <f t="shared" si="49"/>
        <v>0</v>
      </c>
      <c r="AO120" s="55" t="str">
        <f t="shared" ca="1" si="60"/>
        <v/>
      </c>
      <c r="AP120" s="55" t="str">
        <f t="shared" ca="1" si="60"/>
        <v/>
      </c>
      <c r="AR120" s="64">
        <v>110</v>
      </c>
      <c r="AS120" s="55">
        <f t="shared" si="50"/>
        <v>0</v>
      </c>
      <c r="AT120" s="55" t="str">
        <f t="shared" ca="1" si="61"/>
        <v/>
      </c>
      <c r="AU120" s="55" t="str">
        <f t="shared" ca="1" si="61"/>
        <v/>
      </c>
      <c r="AW120" s="64">
        <v>1</v>
      </c>
      <c r="AX120" s="64">
        <v>13</v>
      </c>
      <c r="AY120" s="66" t="s">
        <v>3058</v>
      </c>
      <c r="AZ120" s="68" t="s">
        <v>3057</v>
      </c>
      <c r="BA120" s="68">
        <v>1</v>
      </c>
      <c r="BB120" s="68">
        <v>1</v>
      </c>
      <c r="BC120" s="68"/>
      <c r="CN120" s="64">
        <v>110</v>
      </c>
      <c r="CO120" s="55">
        <f t="shared" si="51"/>
        <v>0</v>
      </c>
      <c r="CP120" s="55" t="str">
        <f t="shared" ca="1" si="52"/>
        <v/>
      </c>
      <c r="CQ120" s="55" t="str">
        <f t="shared" ca="1" si="52"/>
        <v/>
      </c>
    </row>
    <row r="121" spans="9:95">
      <c r="I121" s="59"/>
      <c r="R121" s="64">
        <v>111</v>
      </c>
      <c r="S121" s="55">
        <f t="shared" si="45"/>
        <v>0</v>
      </c>
      <c r="T121" s="55" t="str">
        <f t="shared" ca="1" si="57"/>
        <v/>
      </c>
      <c r="U121" s="55" t="str">
        <f t="shared" ca="1" si="57"/>
        <v/>
      </c>
      <c r="AC121" s="64">
        <v>111</v>
      </c>
      <c r="AD121" s="55">
        <f t="shared" si="47"/>
        <v>0</v>
      </c>
      <c r="AE121" s="55" t="str">
        <f t="shared" ca="1" si="58"/>
        <v/>
      </c>
      <c r="AF121" s="55" t="str">
        <f t="shared" ca="1" si="58"/>
        <v/>
      </c>
      <c r="AH121" s="64">
        <v>111</v>
      </c>
      <c r="AI121" s="55">
        <f t="shared" si="48"/>
        <v>0</v>
      </c>
      <c r="AJ121" s="55" t="str">
        <f t="shared" ca="1" si="59"/>
        <v/>
      </c>
      <c r="AK121" s="55" t="str">
        <f t="shared" ca="1" si="59"/>
        <v/>
      </c>
      <c r="AM121" s="64">
        <v>111</v>
      </c>
      <c r="AN121" s="55">
        <f t="shared" si="49"/>
        <v>0</v>
      </c>
      <c r="AO121" s="55" t="str">
        <f t="shared" ca="1" si="60"/>
        <v/>
      </c>
      <c r="AP121" s="55" t="str">
        <f t="shared" ca="1" si="60"/>
        <v/>
      </c>
      <c r="AR121" s="64">
        <v>111</v>
      </c>
      <c r="AS121" s="55">
        <f t="shared" si="50"/>
        <v>0</v>
      </c>
      <c r="AT121" s="55" t="str">
        <f t="shared" ca="1" si="61"/>
        <v/>
      </c>
      <c r="AU121" s="55" t="str">
        <f t="shared" ca="1" si="61"/>
        <v/>
      </c>
      <c r="AW121" s="64">
        <v>1</v>
      </c>
      <c r="AX121" s="64">
        <v>14</v>
      </c>
      <c r="AY121" s="66" t="s">
        <v>3060</v>
      </c>
      <c r="AZ121" s="68" t="s">
        <v>3059</v>
      </c>
      <c r="BA121" s="68">
        <v>1</v>
      </c>
      <c r="BB121" s="68">
        <v>1</v>
      </c>
      <c r="BC121" s="68"/>
      <c r="CN121" s="64">
        <v>111</v>
      </c>
      <c r="CO121" s="55">
        <f t="shared" si="51"/>
        <v>0</v>
      </c>
      <c r="CP121" s="55" t="str">
        <f t="shared" ca="1" si="52"/>
        <v/>
      </c>
      <c r="CQ121" s="55" t="str">
        <f t="shared" ca="1" si="52"/>
        <v/>
      </c>
    </row>
    <row r="122" spans="9:95">
      <c r="I122" s="59"/>
      <c r="R122" s="64">
        <v>112</v>
      </c>
      <c r="S122" s="55">
        <f t="shared" si="45"/>
        <v>0</v>
      </c>
      <c r="T122" s="55" t="str">
        <f t="shared" ca="1" si="57"/>
        <v/>
      </c>
      <c r="U122" s="55" t="str">
        <f t="shared" ca="1" si="57"/>
        <v/>
      </c>
      <c r="AC122" s="64">
        <v>112</v>
      </c>
      <c r="AD122" s="55">
        <f t="shared" si="47"/>
        <v>0</v>
      </c>
      <c r="AE122" s="55" t="str">
        <f t="shared" ca="1" si="58"/>
        <v/>
      </c>
      <c r="AF122" s="55" t="str">
        <f t="shared" ca="1" si="58"/>
        <v/>
      </c>
      <c r="AH122" s="64">
        <v>112</v>
      </c>
      <c r="AI122" s="55">
        <f t="shared" si="48"/>
        <v>0</v>
      </c>
      <c r="AJ122" s="55" t="str">
        <f t="shared" ca="1" si="59"/>
        <v/>
      </c>
      <c r="AK122" s="55" t="str">
        <f t="shared" ca="1" si="59"/>
        <v/>
      </c>
      <c r="AM122" s="64">
        <v>112</v>
      </c>
      <c r="AN122" s="55">
        <f t="shared" si="49"/>
        <v>0</v>
      </c>
      <c r="AO122" s="55" t="str">
        <f t="shared" ca="1" si="60"/>
        <v/>
      </c>
      <c r="AP122" s="55" t="str">
        <f t="shared" ca="1" si="60"/>
        <v/>
      </c>
      <c r="AR122" s="64">
        <v>112</v>
      </c>
      <c r="AS122" s="55">
        <f t="shared" si="50"/>
        <v>0</v>
      </c>
      <c r="AT122" s="55" t="str">
        <f t="shared" ca="1" si="61"/>
        <v/>
      </c>
      <c r="AU122" s="55" t="str">
        <f t="shared" ca="1" si="61"/>
        <v/>
      </c>
      <c r="AW122" s="64">
        <v>1</v>
      </c>
      <c r="AX122" s="64">
        <v>15</v>
      </c>
      <c r="AY122" s="66" t="s">
        <v>3062</v>
      </c>
      <c r="AZ122" s="68" t="s">
        <v>3061</v>
      </c>
      <c r="BA122" s="68">
        <v>1</v>
      </c>
      <c r="BB122" s="68">
        <v>1</v>
      </c>
      <c r="BC122" s="68"/>
      <c r="CN122" s="64">
        <v>112</v>
      </c>
      <c r="CO122" s="55">
        <f t="shared" si="51"/>
        <v>0</v>
      </c>
      <c r="CP122" s="55" t="str">
        <f t="shared" ca="1" si="52"/>
        <v/>
      </c>
      <c r="CQ122" s="55" t="str">
        <f t="shared" ca="1" si="52"/>
        <v/>
      </c>
    </row>
    <row r="123" spans="9:95">
      <c r="I123" s="59"/>
      <c r="R123" s="64">
        <v>113</v>
      </c>
      <c r="S123" s="55">
        <f t="shared" si="45"/>
        <v>0</v>
      </c>
      <c r="T123" s="55" t="str">
        <f t="shared" ca="1" si="57"/>
        <v/>
      </c>
      <c r="U123" s="55" t="str">
        <f t="shared" ca="1" si="57"/>
        <v/>
      </c>
      <c r="AC123" s="64">
        <v>113</v>
      </c>
      <c r="AD123" s="55">
        <f t="shared" si="47"/>
        <v>0</v>
      </c>
      <c r="AE123" s="55" t="str">
        <f t="shared" ca="1" si="58"/>
        <v/>
      </c>
      <c r="AF123" s="55" t="str">
        <f t="shared" ca="1" si="58"/>
        <v/>
      </c>
      <c r="AH123" s="64">
        <v>113</v>
      </c>
      <c r="AI123" s="55">
        <f t="shared" si="48"/>
        <v>0</v>
      </c>
      <c r="AJ123" s="55" t="str">
        <f t="shared" ca="1" si="59"/>
        <v/>
      </c>
      <c r="AK123" s="55" t="str">
        <f t="shared" ca="1" si="59"/>
        <v/>
      </c>
      <c r="AM123" s="64">
        <v>113</v>
      </c>
      <c r="AN123" s="55">
        <f t="shared" si="49"/>
        <v>0</v>
      </c>
      <c r="AO123" s="55" t="str">
        <f t="shared" ca="1" si="60"/>
        <v/>
      </c>
      <c r="AP123" s="55" t="str">
        <f t="shared" ca="1" si="60"/>
        <v/>
      </c>
      <c r="AR123" s="64">
        <v>113</v>
      </c>
      <c r="AS123" s="55">
        <f t="shared" si="50"/>
        <v>0</v>
      </c>
      <c r="AT123" s="55" t="str">
        <f t="shared" ca="1" si="61"/>
        <v/>
      </c>
      <c r="AU123" s="55" t="str">
        <f t="shared" ca="1" si="61"/>
        <v/>
      </c>
      <c r="AW123" s="64">
        <v>1</v>
      </c>
      <c r="AX123" s="64">
        <v>21</v>
      </c>
      <c r="AY123" s="66" t="s">
        <v>3074</v>
      </c>
      <c r="AZ123" s="68" t="s">
        <v>3073</v>
      </c>
      <c r="BA123" s="68">
        <v>1</v>
      </c>
      <c r="BB123" s="68">
        <v>1</v>
      </c>
      <c r="BC123" s="68"/>
      <c r="CN123" s="64">
        <v>113</v>
      </c>
      <c r="CO123" s="55">
        <f t="shared" si="51"/>
        <v>0</v>
      </c>
      <c r="CP123" s="55" t="str">
        <f t="shared" ca="1" si="52"/>
        <v/>
      </c>
      <c r="CQ123" s="55" t="str">
        <f t="shared" ca="1" si="52"/>
        <v/>
      </c>
    </row>
    <row r="124" spans="9:95">
      <c r="I124" s="59"/>
      <c r="R124" s="64">
        <v>114</v>
      </c>
      <c r="S124" s="55">
        <f t="shared" si="45"/>
        <v>0</v>
      </c>
      <c r="T124" s="55" t="str">
        <f t="shared" ca="1" si="57"/>
        <v/>
      </c>
      <c r="U124" s="55" t="str">
        <f t="shared" ca="1" si="57"/>
        <v/>
      </c>
      <c r="AC124" s="64">
        <v>114</v>
      </c>
      <c r="AD124" s="55">
        <f t="shared" si="47"/>
        <v>0</v>
      </c>
      <c r="AE124" s="55" t="str">
        <f t="shared" ca="1" si="58"/>
        <v/>
      </c>
      <c r="AF124" s="55" t="str">
        <f t="shared" ca="1" si="58"/>
        <v/>
      </c>
      <c r="AH124" s="64">
        <v>114</v>
      </c>
      <c r="AI124" s="55">
        <f t="shared" si="48"/>
        <v>0</v>
      </c>
      <c r="AJ124" s="55" t="str">
        <f t="shared" ca="1" si="59"/>
        <v/>
      </c>
      <c r="AK124" s="55" t="str">
        <f t="shared" ca="1" si="59"/>
        <v/>
      </c>
      <c r="AM124" s="64">
        <v>114</v>
      </c>
      <c r="AN124" s="55">
        <f t="shared" si="49"/>
        <v>0</v>
      </c>
      <c r="AO124" s="55" t="str">
        <f t="shared" ca="1" si="60"/>
        <v/>
      </c>
      <c r="AP124" s="55" t="str">
        <f t="shared" ca="1" si="60"/>
        <v/>
      </c>
      <c r="AR124" s="64">
        <v>114</v>
      </c>
      <c r="AS124" s="55">
        <f t="shared" si="50"/>
        <v>0</v>
      </c>
      <c r="AT124" s="55" t="str">
        <f t="shared" ca="1" si="61"/>
        <v/>
      </c>
      <c r="AU124" s="55" t="str">
        <f t="shared" ca="1" si="61"/>
        <v/>
      </c>
      <c r="AW124" s="64">
        <v>1</v>
      </c>
      <c r="AX124" s="64">
        <v>24</v>
      </c>
      <c r="AY124" s="66" t="s">
        <v>3080</v>
      </c>
      <c r="AZ124" s="68" t="s">
        <v>3079</v>
      </c>
      <c r="BA124" s="68">
        <v>1</v>
      </c>
      <c r="BB124" s="68">
        <v>1</v>
      </c>
      <c r="BC124" s="68"/>
      <c r="CN124" s="64">
        <v>114</v>
      </c>
      <c r="CO124" s="55">
        <f t="shared" si="51"/>
        <v>0</v>
      </c>
      <c r="CP124" s="55" t="str">
        <f t="shared" ca="1" si="52"/>
        <v/>
      </c>
      <c r="CQ124" s="55" t="str">
        <f t="shared" ca="1" si="52"/>
        <v/>
      </c>
    </row>
    <row r="125" spans="9:95">
      <c r="I125" s="59"/>
      <c r="R125" s="64">
        <v>115</v>
      </c>
      <c r="S125" s="55">
        <f t="shared" si="45"/>
        <v>0</v>
      </c>
      <c r="T125" s="55" t="str">
        <f t="shared" ca="1" si="57"/>
        <v/>
      </c>
      <c r="U125" s="55" t="str">
        <f t="shared" ca="1" si="57"/>
        <v/>
      </c>
      <c r="AC125" s="64">
        <v>115</v>
      </c>
      <c r="AD125" s="55">
        <f t="shared" si="47"/>
        <v>0</v>
      </c>
      <c r="AE125" s="55" t="str">
        <f t="shared" ca="1" si="58"/>
        <v/>
      </c>
      <c r="AF125" s="55" t="str">
        <f t="shared" ca="1" si="58"/>
        <v/>
      </c>
      <c r="AH125" s="64">
        <v>115</v>
      </c>
      <c r="AI125" s="55">
        <f t="shared" si="48"/>
        <v>0</v>
      </c>
      <c r="AJ125" s="55" t="str">
        <f t="shared" ca="1" si="59"/>
        <v/>
      </c>
      <c r="AK125" s="55" t="str">
        <f t="shared" ca="1" si="59"/>
        <v/>
      </c>
      <c r="AM125" s="64">
        <v>115</v>
      </c>
      <c r="AN125" s="55">
        <f t="shared" si="49"/>
        <v>0</v>
      </c>
      <c r="AO125" s="55" t="str">
        <f t="shared" ca="1" si="60"/>
        <v/>
      </c>
      <c r="AP125" s="55" t="str">
        <f t="shared" ca="1" si="60"/>
        <v/>
      </c>
      <c r="AR125" s="64">
        <v>115</v>
      </c>
      <c r="AS125" s="55">
        <f t="shared" si="50"/>
        <v>0</v>
      </c>
      <c r="AT125" s="55" t="str">
        <f t="shared" ca="1" si="61"/>
        <v/>
      </c>
      <c r="AU125" s="55" t="str">
        <f t="shared" ca="1" si="61"/>
        <v/>
      </c>
      <c r="AW125" s="64">
        <v>1</v>
      </c>
      <c r="AX125" s="64">
        <v>25</v>
      </c>
      <c r="AY125" s="66" t="s">
        <v>3082</v>
      </c>
      <c r="AZ125" s="68" t="s">
        <v>3081</v>
      </c>
      <c r="BA125" s="68">
        <v>1</v>
      </c>
      <c r="BB125" s="68">
        <v>1</v>
      </c>
      <c r="BC125" s="68"/>
      <c r="CN125" s="64">
        <v>115</v>
      </c>
      <c r="CO125" s="55">
        <f t="shared" si="51"/>
        <v>0</v>
      </c>
      <c r="CP125" s="55" t="str">
        <f t="shared" ca="1" si="52"/>
        <v/>
      </c>
      <c r="CQ125" s="55" t="str">
        <f t="shared" ca="1" si="52"/>
        <v/>
      </c>
    </row>
    <row r="126" spans="9:95">
      <c r="I126" s="59"/>
      <c r="R126" s="64">
        <v>116</v>
      </c>
      <c r="S126" s="55">
        <f t="shared" si="45"/>
        <v>0</v>
      </c>
      <c r="T126" s="55" t="str">
        <f t="shared" ca="1" si="57"/>
        <v/>
      </c>
      <c r="U126" s="55" t="str">
        <f t="shared" ca="1" si="57"/>
        <v/>
      </c>
      <c r="AC126" s="64">
        <v>116</v>
      </c>
      <c r="AD126" s="55">
        <f t="shared" si="47"/>
        <v>0</v>
      </c>
      <c r="AE126" s="55" t="str">
        <f t="shared" ca="1" si="58"/>
        <v/>
      </c>
      <c r="AF126" s="55" t="str">
        <f t="shared" ca="1" si="58"/>
        <v/>
      </c>
      <c r="AH126" s="64">
        <v>116</v>
      </c>
      <c r="AI126" s="55">
        <f t="shared" si="48"/>
        <v>0</v>
      </c>
      <c r="AJ126" s="55" t="str">
        <f t="shared" ca="1" si="59"/>
        <v/>
      </c>
      <c r="AK126" s="55" t="str">
        <f t="shared" ca="1" si="59"/>
        <v/>
      </c>
      <c r="AM126" s="64">
        <v>116</v>
      </c>
      <c r="AN126" s="55">
        <f t="shared" si="49"/>
        <v>0</v>
      </c>
      <c r="AO126" s="55" t="str">
        <f t="shared" ca="1" si="60"/>
        <v/>
      </c>
      <c r="AP126" s="55" t="str">
        <f t="shared" ca="1" si="60"/>
        <v/>
      </c>
      <c r="AR126" s="64">
        <v>116</v>
      </c>
      <c r="AS126" s="55">
        <f t="shared" si="50"/>
        <v>0</v>
      </c>
      <c r="AT126" s="55" t="str">
        <f t="shared" ca="1" si="61"/>
        <v/>
      </c>
      <c r="AU126" s="55" t="str">
        <f t="shared" ca="1" si="61"/>
        <v/>
      </c>
      <c r="AW126" s="64">
        <v>1</v>
      </c>
      <c r="AX126" s="64">
        <v>26</v>
      </c>
      <c r="AY126" s="66" t="s">
        <v>3084</v>
      </c>
      <c r="AZ126" s="68" t="s">
        <v>3083</v>
      </c>
      <c r="BA126" s="68">
        <v>1</v>
      </c>
      <c r="BB126" s="68">
        <v>1</v>
      </c>
      <c r="BC126" s="68"/>
      <c r="CN126" s="64">
        <v>116</v>
      </c>
      <c r="CO126" s="55">
        <f t="shared" si="51"/>
        <v>0</v>
      </c>
      <c r="CP126" s="55" t="str">
        <f t="shared" ca="1" si="52"/>
        <v/>
      </c>
      <c r="CQ126" s="55" t="str">
        <f t="shared" ca="1" si="52"/>
        <v/>
      </c>
    </row>
    <row r="127" spans="9:95">
      <c r="I127" s="59"/>
      <c r="R127" s="64">
        <v>117</v>
      </c>
      <c r="S127" s="55">
        <f t="shared" si="45"/>
        <v>0</v>
      </c>
      <c r="T127" s="55" t="str">
        <f t="shared" ca="1" si="57"/>
        <v/>
      </c>
      <c r="U127" s="55" t="str">
        <f t="shared" ca="1" si="57"/>
        <v/>
      </c>
      <c r="AC127" s="64">
        <v>117</v>
      </c>
      <c r="AD127" s="55">
        <f t="shared" si="47"/>
        <v>0</v>
      </c>
      <c r="AE127" s="55" t="str">
        <f t="shared" ca="1" si="58"/>
        <v/>
      </c>
      <c r="AF127" s="55" t="str">
        <f t="shared" ca="1" si="58"/>
        <v/>
      </c>
      <c r="AH127" s="64">
        <v>117</v>
      </c>
      <c r="AI127" s="55">
        <f t="shared" si="48"/>
        <v>0</v>
      </c>
      <c r="AJ127" s="55" t="str">
        <f t="shared" ca="1" si="59"/>
        <v/>
      </c>
      <c r="AK127" s="55" t="str">
        <f t="shared" ca="1" si="59"/>
        <v/>
      </c>
      <c r="AM127" s="64">
        <v>117</v>
      </c>
      <c r="AN127" s="55">
        <f t="shared" si="49"/>
        <v>0</v>
      </c>
      <c r="AO127" s="55" t="str">
        <f t="shared" ca="1" si="60"/>
        <v/>
      </c>
      <c r="AP127" s="55" t="str">
        <f t="shared" ca="1" si="60"/>
        <v/>
      </c>
      <c r="AR127" s="64">
        <v>117</v>
      </c>
      <c r="AS127" s="55">
        <f t="shared" si="50"/>
        <v>0</v>
      </c>
      <c r="AT127" s="55" t="str">
        <f t="shared" ca="1" si="61"/>
        <v/>
      </c>
      <c r="AU127" s="55" t="str">
        <f t="shared" ca="1" si="61"/>
        <v/>
      </c>
      <c r="AW127" s="64">
        <v>1</v>
      </c>
      <c r="AX127" s="64">
        <v>27</v>
      </c>
      <c r="AY127" s="66" t="s">
        <v>3086</v>
      </c>
      <c r="AZ127" s="68" t="s">
        <v>3085</v>
      </c>
      <c r="BA127" s="68">
        <v>1</v>
      </c>
      <c r="BB127" s="68">
        <v>1</v>
      </c>
      <c r="BC127" s="68"/>
      <c r="CN127" s="64">
        <v>117</v>
      </c>
      <c r="CO127" s="55">
        <f t="shared" si="51"/>
        <v>0</v>
      </c>
      <c r="CP127" s="55" t="str">
        <f t="shared" ca="1" si="52"/>
        <v/>
      </c>
      <c r="CQ127" s="55" t="str">
        <f t="shared" ca="1" si="52"/>
        <v/>
      </c>
    </row>
    <row r="128" spans="9:95">
      <c r="I128" s="59"/>
      <c r="R128" s="64">
        <v>118</v>
      </c>
      <c r="S128" s="55">
        <f t="shared" si="45"/>
        <v>0</v>
      </c>
      <c r="T128" s="55" t="str">
        <f t="shared" ca="1" si="57"/>
        <v/>
      </c>
      <c r="U128" s="55" t="str">
        <f t="shared" ca="1" si="57"/>
        <v/>
      </c>
      <c r="AC128" s="64">
        <v>118</v>
      </c>
      <c r="AD128" s="55">
        <f t="shared" si="47"/>
        <v>0</v>
      </c>
      <c r="AE128" s="55" t="str">
        <f t="shared" ca="1" si="58"/>
        <v/>
      </c>
      <c r="AF128" s="55" t="str">
        <f t="shared" ca="1" si="58"/>
        <v/>
      </c>
      <c r="AH128" s="64">
        <v>118</v>
      </c>
      <c r="AI128" s="55">
        <f t="shared" si="48"/>
        <v>0</v>
      </c>
      <c r="AJ128" s="55" t="str">
        <f t="shared" ca="1" si="59"/>
        <v/>
      </c>
      <c r="AK128" s="55" t="str">
        <f t="shared" ca="1" si="59"/>
        <v/>
      </c>
      <c r="AM128" s="64">
        <v>118</v>
      </c>
      <c r="AN128" s="55">
        <f t="shared" si="49"/>
        <v>0</v>
      </c>
      <c r="AO128" s="55" t="str">
        <f t="shared" ca="1" si="60"/>
        <v/>
      </c>
      <c r="AP128" s="55" t="str">
        <f t="shared" ca="1" si="60"/>
        <v/>
      </c>
      <c r="AR128" s="64">
        <v>118</v>
      </c>
      <c r="AS128" s="55">
        <f t="shared" si="50"/>
        <v>0</v>
      </c>
      <c r="AT128" s="55" t="str">
        <f t="shared" ca="1" si="61"/>
        <v/>
      </c>
      <c r="AU128" s="55" t="str">
        <f t="shared" ca="1" si="61"/>
        <v/>
      </c>
      <c r="AW128" s="64">
        <v>1</v>
      </c>
      <c r="AX128" s="64">
        <v>29</v>
      </c>
      <c r="AY128" s="66" t="s">
        <v>3088</v>
      </c>
      <c r="AZ128" s="68" t="s">
        <v>3087</v>
      </c>
      <c r="BA128" s="68"/>
      <c r="BB128" s="68">
        <v>1</v>
      </c>
      <c r="BC128" s="68"/>
      <c r="CN128" s="64">
        <v>118</v>
      </c>
      <c r="CO128" s="55">
        <f t="shared" si="51"/>
        <v>0</v>
      </c>
      <c r="CP128" s="55" t="str">
        <f t="shared" ca="1" si="52"/>
        <v/>
      </c>
      <c r="CQ128" s="55" t="str">
        <f t="shared" ca="1" si="52"/>
        <v/>
      </c>
    </row>
    <row r="129" spans="9:95">
      <c r="I129" s="59"/>
      <c r="R129" s="64">
        <v>119</v>
      </c>
      <c r="S129" s="55">
        <f t="shared" si="45"/>
        <v>0</v>
      </c>
      <c r="T129" s="55" t="str">
        <f t="shared" ca="1" si="57"/>
        <v/>
      </c>
      <c r="U129" s="55" t="str">
        <f t="shared" ca="1" si="57"/>
        <v/>
      </c>
      <c r="AC129" s="64">
        <v>119</v>
      </c>
      <c r="AD129" s="55">
        <f t="shared" si="47"/>
        <v>0</v>
      </c>
      <c r="AE129" s="55" t="str">
        <f t="shared" ca="1" si="58"/>
        <v/>
      </c>
      <c r="AF129" s="55" t="str">
        <f t="shared" ca="1" si="58"/>
        <v/>
      </c>
      <c r="AH129" s="64">
        <v>119</v>
      </c>
      <c r="AI129" s="55">
        <f t="shared" si="48"/>
        <v>0</v>
      </c>
      <c r="AJ129" s="55" t="str">
        <f t="shared" ca="1" si="59"/>
        <v/>
      </c>
      <c r="AK129" s="55" t="str">
        <f t="shared" ca="1" si="59"/>
        <v/>
      </c>
      <c r="AM129" s="64">
        <v>119</v>
      </c>
      <c r="AN129" s="55">
        <f t="shared" si="49"/>
        <v>0</v>
      </c>
      <c r="AO129" s="55" t="str">
        <f t="shared" ca="1" si="60"/>
        <v/>
      </c>
      <c r="AP129" s="55" t="str">
        <f t="shared" ca="1" si="60"/>
        <v/>
      </c>
      <c r="AR129" s="64">
        <v>119</v>
      </c>
      <c r="AS129" s="55">
        <f t="shared" si="50"/>
        <v>0</v>
      </c>
      <c r="AT129" s="55" t="str">
        <f t="shared" ca="1" si="61"/>
        <v/>
      </c>
      <c r="AU129" s="55" t="str">
        <f t="shared" ca="1" si="61"/>
        <v/>
      </c>
      <c r="AW129" s="64">
        <v>1</v>
      </c>
      <c r="AX129" s="64">
        <v>30</v>
      </c>
      <c r="AY129" s="66" t="s">
        <v>3092</v>
      </c>
      <c r="AZ129" s="68" t="s">
        <v>3091</v>
      </c>
      <c r="BA129" s="68"/>
      <c r="BB129" s="68">
        <v>1</v>
      </c>
      <c r="BC129" s="68"/>
      <c r="CN129" s="64">
        <v>119</v>
      </c>
      <c r="CO129" s="55">
        <f t="shared" si="51"/>
        <v>0</v>
      </c>
      <c r="CP129" s="55" t="str">
        <f t="shared" ca="1" si="52"/>
        <v/>
      </c>
      <c r="CQ129" s="55" t="str">
        <f t="shared" ca="1" si="52"/>
        <v/>
      </c>
    </row>
    <row r="130" spans="9:95">
      <c r="I130" s="59"/>
      <c r="R130" s="64">
        <v>120</v>
      </c>
      <c r="S130" s="55">
        <f t="shared" si="45"/>
        <v>0</v>
      </c>
      <c r="T130" s="55" t="str">
        <f t="shared" ca="1" si="57"/>
        <v/>
      </c>
      <c r="U130" s="55" t="str">
        <f t="shared" ca="1" si="57"/>
        <v/>
      </c>
      <c r="AC130" s="64">
        <v>120</v>
      </c>
      <c r="AD130" s="55">
        <f t="shared" si="47"/>
        <v>0</v>
      </c>
      <c r="AE130" s="55" t="str">
        <f t="shared" ca="1" si="58"/>
        <v/>
      </c>
      <c r="AF130" s="55" t="str">
        <f t="shared" ca="1" si="58"/>
        <v/>
      </c>
      <c r="AH130" s="64">
        <v>120</v>
      </c>
      <c r="AI130" s="55">
        <f t="shared" si="48"/>
        <v>0</v>
      </c>
      <c r="AJ130" s="55" t="str">
        <f t="shared" ca="1" si="59"/>
        <v/>
      </c>
      <c r="AK130" s="55" t="str">
        <f t="shared" ca="1" si="59"/>
        <v/>
      </c>
      <c r="AM130" s="64">
        <v>120</v>
      </c>
      <c r="AN130" s="55">
        <f t="shared" si="49"/>
        <v>0</v>
      </c>
      <c r="AO130" s="55" t="str">
        <f t="shared" ca="1" si="60"/>
        <v/>
      </c>
      <c r="AP130" s="55" t="str">
        <f t="shared" ca="1" si="60"/>
        <v/>
      </c>
      <c r="AR130" s="64">
        <v>120</v>
      </c>
      <c r="AS130" s="55">
        <f t="shared" si="50"/>
        <v>0</v>
      </c>
      <c r="AT130" s="55" t="str">
        <f t="shared" ca="1" si="61"/>
        <v/>
      </c>
      <c r="AU130" s="55" t="str">
        <f t="shared" ca="1" si="61"/>
        <v/>
      </c>
      <c r="AW130" s="64">
        <v>1</v>
      </c>
      <c r="AX130" s="64">
        <v>31</v>
      </c>
      <c r="AY130" s="66" t="s">
        <v>3094</v>
      </c>
      <c r="AZ130" s="68" t="s">
        <v>3093</v>
      </c>
      <c r="BA130" s="68"/>
      <c r="BB130" s="68">
        <v>1</v>
      </c>
      <c r="BC130" s="68"/>
      <c r="CN130" s="64">
        <v>120</v>
      </c>
      <c r="CO130" s="55">
        <f t="shared" si="51"/>
        <v>0</v>
      </c>
      <c r="CP130" s="55" t="str">
        <f t="shared" ca="1" si="52"/>
        <v/>
      </c>
      <c r="CQ130" s="55" t="str">
        <f t="shared" ca="1" si="52"/>
        <v/>
      </c>
    </row>
    <row r="131" spans="9:95">
      <c r="I131" s="59"/>
      <c r="R131" s="64">
        <v>121</v>
      </c>
      <c r="S131" s="55">
        <f t="shared" si="45"/>
        <v>0</v>
      </c>
      <c r="T131" s="55" t="str">
        <f t="shared" ca="1" si="57"/>
        <v/>
      </c>
      <c r="U131" s="55" t="str">
        <f t="shared" ca="1" si="57"/>
        <v/>
      </c>
      <c r="AC131" s="64">
        <v>121</v>
      </c>
      <c r="AD131" s="55">
        <f t="shared" si="47"/>
        <v>0</v>
      </c>
      <c r="AE131" s="55" t="str">
        <f t="shared" ca="1" si="58"/>
        <v/>
      </c>
      <c r="AF131" s="55" t="str">
        <f t="shared" ca="1" si="58"/>
        <v/>
      </c>
      <c r="AH131" s="64">
        <v>121</v>
      </c>
      <c r="AI131" s="55">
        <f t="shared" si="48"/>
        <v>0</v>
      </c>
      <c r="AJ131" s="55" t="str">
        <f t="shared" ca="1" si="59"/>
        <v/>
      </c>
      <c r="AK131" s="55" t="str">
        <f t="shared" ca="1" si="59"/>
        <v/>
      </c>
      <c r="AM131" s="64">
        <v>121</v>
      </c>
      <c r="AN131" s="55">
        <f t="shared" si="49"/>
        <v>0</v>
      </c>
      <c r="AO131" s="55" t="str">
        <f t="shared" ca="1" si="60"/>
        <v/>
      </c>
      <c r="AP131" s="55" t="str">
        <f t="shared" ca="1" si="60"/>
        <v/>
      </c>
      <c r="AR131" s="64">
        <v>121</v>
      </c>
      <c r="AS131" s="55">
        <f t="shared" si="50"/>
        <v>0</v>
      </c>
      <c r="AT131" s="55" t="str">
        <f t="shared" ca="1" si="61"/>
        <v/>
      </c>
      <c r="AU131" s="55" t="str">
        <f t="shared" ca="1" si="61"/>
        <v/>
      </c>
      <c r="AW131" s="64">
        <v>1</v>
      </c>
      <c r="AX131" s="64">
        <v>32</v>
      </c>
      <c r="AY131" s="66" t="s">
        <v>3096</v>
      </c>
      <c r="AZ131" s="68" t="s">
        <v>3095</v>
      </c>
      <c r="BA131" s="68"/>
      <c r="BB131" s="68">
        <v>1</v>
      </c>
      <c r="BC131" s="68"/>
      <c r="CN131" s="64">
        <v>121</v>
      </c>
      <c r="CO131" s="55">
        <f t="shared" si="51"/>
        <v>0</v>
      </c>
      <c r="CP131" s="55" t="str">
        <f t="shared" ca="1" si="52"/>
        <v/>
      </c>
      <c r="CQ131" s="55" t="str">
        <f t="shared" ca="1" si="52"/>
        <v/>
      </c>
    </row>
    <row r="132" spans="9:95">
      <c r="I132" s="59"/>
      <c r="R132" s="64">
        <v>122</v>
      </c>
      <c r="S132" s="55">
        <f t="shared" si="45"/>
        <v>0</v>
      </c>
      <c r="T132" s="55" t="str">
        <f t="shared" ca="1" si="57"/>
        <v/>
      </c>
      <c r="U132" s="55" t="str">
        <f t="shared" ca="1" si="57"/>
        <v/>
      </c>
      <c r="AC132" s="64">
        <v>122</v>
      </c>
      <c r="AD132" s="55">
        <f t="shared" si="47"/>
        <v>0</v>
      </c>
      <c r="AE132" s="55" t="str">
        <f t="shared" ref="AE132:AF151" ca="1" si="62">IF($AD132&gt;0,INDIRECT(AE$1&amp;$AD132)&amp;"","")</f>
        <v/>
      </c>
      <c r="AF132" s="55" t="str">
        <f t="shared" ca="1" si="62"/>
        <v/>
      </c>
      <c r="AH132" s="64">
        <v>122</v>
      </c>
      <c r="AI132" s="55">
        <f t="shared" si="48"/>
        <v>0</v>
      </c>
      <c r="AJ132" s="55" t="str">
        <f t="shared" ref="AJ132:AK151" ca="1" si="63">IF($AI132&gt;0,INDIRECT(AJ$1&amp;$AI132)&amp;"","")</f>
        <v/>
      </c>
      <c r="AK132" s="55" t="str">
        <f t="shared" ca="1" si="63"/>
        <v/>
      </c>
      <c r="AM132" s="64">
        <v>122</v>
      </c>
      <c r="AN132" s="55">
        <f t="shared" si="49"/>
        <v>0</v>
      </c>
      <c r="AO132" s="55" t="str">
        <f t="shared" ref="AO132:AP151" ca="1" si="64">IF($AN132&gt;0,INDIRECT(AO$1&amp;$AN132)&amp;"","")</f>
        <v/>
      </c>
      <c r="AP132" s="55" t="str">
        <f t="shared" ca="1" si="64"/>
        <v/>
      </c>
      <c r="AR132" s="64">
        <v>122</v>
      </c>
      <c r="AS132" s="55">
        <f t="shared" si="50"/>
        <v>0</v>
      </c>
      <c r="AT132" s="55" t="str">
        <f t="shared" ref="AT132:AU151" ca="1" si="65">IF($AS132&gt;0,INDIRECT(AT$1&amp;$AS132)&amp;"","")</f>
        <v/>
      </c>
      <c r="AU132" s="55" t="str">
        <f t="shared" ca="1" si="65"/>
        <v/>
      </c>
      <c r="AW132" s="64">
        <v>1</v>
      </c>
      <c r="AX132" s="64">
        <v>33</v>
      </c>
      <c r="AY132" s="66" t="s">
        <v>3098</v>
      </c>
      <c r="AZ132" s="68" t="s">
        <v>3097</v>
      </c>
      <c r="BA132" s="68"/>
      <c r="BB132" s="68">
        <v>1</v>
      </c>
      <c r="BC132" s="68"/>
      <c r="CN132" s="64">
        <v>122</v>
      </c>
      <c r="CO132" s="55">
        <f t="shared" si="51"/>
        <v>0</v>
      </c>
      <c r="CP132" s="55" t="str">
        <f t="shared" ca="1" si="52"/>
        <v/>
      </c>
      <c r="CQ132" s="55" t="str">
        <f t="shared" ca="1" si="52"/>
        <v/>
      </c>
    </row>
    <row r="133" spans="9:95">
      <c r="I133" s="59"/>
      <c r="R133" s="64">
        <v>123</v>
      </c>
      <c r="S133" s="55">
        <f t="shared" si="45"/>
        <v>0</v>
      </c>
      <c r="T133" s="55" t="str">
        <f t="shared" ca="1" si="57"/>
        <v/>
      </c>
      <c r="U133" s="55" t="str">
        <f t="shared" ca="1" si="57"/>
        <v/>
      </c>
      <c r="AC133" s="64">
        <v>123</v>
      </c>
      <c r="AD133" s="55">
        <f t="shared" si="47"/>
        <v>0</v>
      </c>
      <c r="AE133" s="55" t="str">
        <f t="shared" ca="1" si="62"/>
        <v/>
      </c>
      <c r="AF133" s="55" t="str">
        <f t="shared" ca="1" si="62"/>
        <v/>
      </c>
      <c r="AH133" s="64">
        <v>123</v>
      </c>
      <c r="AI133" s="55">
        <f t="shared" si="48"/>
        <v>0</v>
      </c>
      <c r="AJ133" s="55" t="str">
        <f t="shared" ca="1" si="63"/>
        <v/>
      </c>
      <c r="AK133" s="55" t="str">
        <f t="shared" ca="1" si="63"/>
        <v/>
      </c>
      <c r="AM133" s="64">
        <v>123</v>
      </c>
      <c r="AN133" s="55">
        <f t="shared" si="49"/>
        <v>0</v>
      </c>
      <c r="AO133" s="55" t="str">
        <f t="shared" ca="1" si="64"/>
        <v/>
      </c>
      <c r="AP133" s="55" t="str">
        <f t="shared" ca="1" si="64"/>
        <v/>
      </c>
      <c r="AR133" s="64">
        <v>123</v>
      </c>
      <c r="AS133" s="55">
        <f t="shared" si="50"/>
        <v>0</v>
      </c>
      <c r="AT133" s="55" t="str">
        <f t="shared" ca="1" si="65"/>
        <v/>
      </c>
      <c r="AU133" s="55" t="str">
        <f t="shared" ca="1" si="65"/>
        <v/>
      </c>
      <c r="AW133" s="64">
        <v>2</v>
      </c>
      <c r="AX133" s="64">
        <v>34</v>
      </c>
      <c r="AY133" s="66" t="s">
        <v>3498</v>
      </c>
      <c r="AZ133" s="68" t="s">
        <v>3099</v>
      </c>
      <c r="BA133" s="68"/>
      <c r="BB133" s="68">
        <v>1</v>
      </c>
      <c r="BC133" s="68">
        <v>1</v>
      </c>
      <c r="CN133" s="64">
        <v>123</v>
      </c>
      <c r="CO133" s="55">
        <f t="shared" si="51"/>
        <v>0</v>
      </c>
      <c r="CP133" s="55" t="str">
        <f t="shared" ca="1" si="52"/>
        <v/>
      </c>
      <c r="CQ133" s="55" t="str">
        <f t="shared" ca="1" si="52"/>
        <v/>
      </c>
    </row>
    <row r="134" spans="9:95">
      <c r="I134" s="59"/>
      <c r="R134" s="64">
        <v>124</v>
      </c>
      <c r="S134" s="55">
        <f t="shared" si="45"/>
        <v>0</v>
      </c>
      <c r="T134" s="55" t="str">
        <f t="shared" ca="1" si="57"/>
        <v/>
      </c>
      <c r="U134" s="55" t="str">
        <f t="shared" ca="1" si="57"/>
        <v/>
      </c>
      <c r="AC134" s="64">
        <v>124</v>
      </c>
      <c r="AD134" s="55">
        <f t="shared" si="47"/>
        <v>0</v>
      </c>
      <c r="AE134" s="55" t="str">
        <f t="shared" ca="1" si="62"/>
        <v/>
      </c>
      <c r="AF134" s="55" t="str">
        <f t="shared" ca="1" si="62"/>
        <v/>
      </c>
      <c r="AH134" s="64">
        <v>124</v>
      </c>
      <c r="AI134" s="55">
        <f t="shared" si="48"/>
        <v>0</v>
      </c>
      <c r="AJ134" s="55" t="str">
        <f t="shared" ca="1" si="63"/>
        <v/>
      </c>
      <c r="AK134" s="55" t="str">
        <f t="shared" ca="1" si="63"/>
        <v/>
      </c>
      <c r="AM134" s="64">
        <v>124</v>
      </c>
      <c r="AN134" s="55">
        <f t="shared" si="49"/>
        <v>0</v>
      </c>
      <c r="AO134" s="55" t="str">
        <f t="shared" ca="1" si="64"/>
        <v/>
      </c>
      <c r="AP134" s="55" t="str">
        <f t="shared" ca="1" si="64"/>
        <v/>
      </c>
      <c r="AR134" s="64">
        <v>124</v>
      </c>
      <c r="AS134" s="55">
        <f t="shared" si="50"/>
        <v>0</v>
      </c>
      <c r="AT134" s="55" t="str">
        <f t="shared" ca="1" si="65"/>
        <v/>
      </c>
      <c r="AU134" s="55" t="str">
        <f t="shared" ca="1" si="65"/>
        <v/>
      </c>
      <c r="AW134" s="64">
        <v>2</v>
      </c>
      <c r="AX134" s="64">
        <v>35</v>
      </c>
      <c r="AY134" s="66" t="s">
        <v>3500</v>
      </c>
      <c r="AZ134" s="68" t="s">
        <v>3499</v>
      </c>
      <c r="BA134" s="68"/>
      <c r="BB134" s="68">
        <v>1</v>
      </c>
      <c r="BC134" s="68">
        <v>1</v>
      </c>
      <c r="CN134" s="64">
        <v>124</v>
      </c>
      <c r="CO134" s="55">
        <f t="shared" si="51"/>
        <v>0</v>
      </c>
      <c r="CP134" s="55" t="str">
        <f t="shared" ca="1" si="52"/>
        <v/>
      </c>
      <c r="CQ134" s="55" t="str">
        <f t="shared" ca="1" si="52"/>
        <v/>
      </c>
    </row>
    <row r="135" spans="9:95">
      <c r="I135" s="59"/>
      <c r="R135" s="64">
        <v>125</v>
      </c>
      <c r="S135" s="55">
        <f t="shared" si="45"/>
        <v>0</v>
      </c>
      <c r="T135" s="55" t="str">
        <f t="shared" ca="1" si="57"/>
        <v/>
      </c>
      <c r="U135" s="55" t="str">
        <f t="shared" ca="1" si="57"/>
        <v/>
      </c>
      <c r="AC135" s="64">
        <v>125</v>
      </c>
      <c r="AD135" s="55">
        <f t="shared" si="47"/>
        <v>0</v>
      </c>
      <c r="AE135" s="55" t="str">
        <f t="shared" ca="1" si="62"/>
        <v/>
      </c>
      <c r="AF135" s="55" t="str">
        <f t="shared" ca="1" si="62"/>
        <v/>
      </c>
      <c r="AH135" s="64">
        <v>125</v>
      </c>
      <c r="AI135" s="55">
        <f t="shared" si="48"/>
        <v>0</v>
      </c>
      <c r="AJ135" s="55" t="str">
        <f t="shared" ca="1" si="63"/>
        <v/>
      </c>
      <c r="AK135" s="55" t="str">
        <f t="shared" ca="1" si="63"/>
        <v/>
      </c>
      <c r="AM135" s="64">
        <v>125</v>
      </c>
      <c r="AN135" s="55">
        <f t="shared" si="49"/>
        <v>0</v>
      </c>
      <c r="AO135" s="55" t="str">
        <f t="shared" ca="1" si="64"/>
        <v/>
      </c>
      <c r="AP135" s="55" t="str">
        <f t="shared" ca="1" si="64"/>
        <v/>
      </c>
      <c r="AR135" s="64">
        <v>125</v>
      </c>
      <c r="AS135" s="55">
        <f t="shared" si="50"/>
        <v>0</v>
      </c>
      <c r="AT135" s="55" t="str">
        <f t="shared" ca="1" si="65"/>
        <v/>
      </c>
      <c r="AU135" s="55" t="str">
        <f t="shared" ca="1" si="65"/>
        <v/>
      </c>
      <c r="AW135" s="64">
        <v>2</v>
      </c>
      <c r="AX135" s="64">
        <v>36</v>
      </c>
      <c r="AY135" s="66" t="s">
        <v>3104</v>
      </c>
      <c r="AZ135" s="68" t="s">
        <v>3103</v>
      </c>
      <c r="BA135" s="68"/>
      <c r="BB135" s="68">
        <v>1</v>
      </c>
      <c r="BC135" s="68">
        <v>1</v>
      </c>
      <c r="CN135" s="64">
        <v>125</v>
      </c>
      <c r="CO135" s="55">
        <f t="shared" si="51"/>
        <v>0</v>
      </c>
      <c r="CP135" s="55" t="str">
        <f t="shared" ca="1" si="52"/>
        <v/>
      </c>
      <c r="CQ135" s="55" t="str">
        <f t="shared" ca="1" si="52"/>
        <v/>
      </c>
    </row>
    <row r="136" spans="9:95">
      <c r="I136" s="59"/>
      <c r="R136" s="64">
        <v>126</v>
      </c>
      <c r="S136" s="55">
        <f t="shared" si="45"/>
        <v>0</v>
      </c>
      <c r="T136" s="55" t="str">
        <f t="shared" ca="1" si="57"/>
        <v/>
      </c>
      <c r="U136" s="55" t="str">
        <f t="shared" ca="1" si="57"/>
        <v/>
      </c>
      <c r="AC136" s="64">
        <v>126</v>
      </c>
      <c r="AD136" s="55">
        <f t="shared" si="47"/>
        <v>0</v>
      </c>
      <c r="AE136" s="55" t="str">
        <f t="shared" ca="1" si="62"/>
        <v/>
      </c>
      <c r="AF136" s="55" t="str">
        <f t="shared" ca="1" si="62"/>
        <v/>
      </c>
      <c r="AH136" s="64">
        <v>126</v>
      </c>
      <c r="AI136" s="55">
        <f t="shared" si="48"/>
        <v>0</v>
      </c>
      <c r="AJ136" s="55" t="str">
        <f t="shared" ca="1" si="63"/>
        <v/>
      </c>
      <c r="AK136" s="55" t="str">
        <f t="shared" ca="1" si="63"/>
        <v/>
      </c>
      <c r="AM136" s="64">
        <v>126</v>
      </c>
      <c r="AN136" s="55">
        <f t="shared" si="49"/>
        <v>0</v>
      </c>
      <c r="AO136" s="55" t="str">
        <f t="shared" ca="1" si="64"/>
        <v/>
      </c>
      <c r="AP136" s="55" t="str">
        <f t="shared" ca="1" si="64"/>
        <v/>
      </c>
      <c r="AR136" s="64">
        <v>126</v>
      </c>
      <c r="AS136" s="55">
        <f t="shared" si="50"/>
        <v>0</v>
      </c>
      <c r="AT136" s="55" t="str">
        <f t="shared" ca="1" si="65"/>
        <v/>
      </c>
      <c r="AU136" s="55" t="str">
        <f t="shared" ca="1" si="65"/>
        <v/>
      </c>
      <c r="AW136" s="64">
        <v>2</v>
      </c>
      <c r="AX136" s="64">
        <v>37</v>
      </c>
      <c r="AY136" s="66" t="s">
        <v>3106</v>
      </c>
      <c r="AZ136" s="68" t="s">
        <v>3105</v>
      </c>
      <c r="BA136" s="68"/>
      <c r="BB136" s="68">
        <v>1</v>
      </c>
      <c r="BC136" s="68">
        <v>1</v>
      </c>
      <c r="CN136" s="64">
        <v>126</v>
      </c>
      <c r="CO136" s="55">
        <f t="shared" si="51"/>
        <v>0</v>
      </c>
      <c r="CP136" s="55" t="str">
        <f t="shared" ca="1" si="52"/>
        <v/>
      </c>
      <c r="CQ136" s="55" t="str">
        <f t="shared" ca="1" si="52"/>
        <v/>
      </c>
    </row>
    <row r="137" spans="9:95">
      <c r="I137" s="59"/>
      <c r="R137" s="64">
        <v>127</v>
      </c>
      <c r="S137" s="55">
        <f t="shared" si="45"/>
        <v>0</v>
      </c>
      <c r="T137" s="55" t="str">
        <f t="shared" ca="1" si="57"/>
        <v/>
      </c>
      <c r="U137" s="55" t="str">
        <f t="shared" ca="1" si="57"/>
        <v/>
      </c>
      <c r="AC137" s="64">
        <v>127</v>
      </c>
      <c r="AD137" s="55">
        <f t="shared" si="47"/>
        <v>0</v>
      </c>
      <c r="AE137" s="55" t="str">
        <f t="shared" ca="1" si="62"/>
        <v/>
      </c>
      <c r="AF137" s="55" t="str">
        <f t="shared" ca="1" si="62"/>
        <v/>
      </c>
      <c r="AH137" s="64">
        <v>127</v>
      </c>
      <c r="AI137" s="55">
        <f t="shared" si="48"/>
        <v>0</v>
      </c>
      <c r="AJ137" s="55" t="str">
        <f t="shared" ca="1" si="63"/>
        <v/>
      </c>
      <c r="AK137" s="55" t="str">
        <f t="shared" ca="1" si="63"/>
        <v/>
      </c>
      <c r="AM137" s="64">
        <v>127</v>
      </c>
      <c r="AN137" s="55">
        <f t="shared" si="49"/>
        <v>0</v>
      </c>
      <c r="AO137" s="55" t="str">
        <f t="shared" ca="1" si="64"/>
        <v/>
      </c>
      <c r="AP137" s="55" t="str">
        <f t="shared" ca="1" si="64"/>
        <v/>
      </c>
      <c r="AR137" s="64">
        <v>127</v>
      </c>
      <c r="AS137" s="55">
        <f t="shared" si="50"/>
        <v>0</v>
      </c>
      <c r="AT137" s="55" t="str">
        <f t="shared" ca="1" si="65"/>
        <v/>
      </c>
      <c r="AU137" s="55" t="str">
        <f t="shared" ca="1" si="65"/>
        <v/>
      </c>
      <c r="AW137" s="64">
        <v>2</v>
      </c>
      <c r="AX137" s="64">
        <v>38</v>
      </c>
      <c r="AY137" s="66" t="s">
        <v>3501</v>
      </c>
      <c r="AZ137" s="68" t="s">
        <v>3107</v>
      </c>
      <c r="BA137" s="68"/>
      <c r="BB137" s="68">
        <v>1</v>
      </c>
      <c r="BC137" s="68">
        <v>1</v>
      </c>
      <c r="CN137" s="64">
        <v>127</v>
      </c>
      <c r="CO137" s="55">
        <f t="shared" si="51"/>
        <v>0</v>
      </c>
      <c r="CP137" s="55" t="str">
        <f t="shared" ca="1" si="52"/>
        <v/>
      </c>
      <c r="CQ137" s="55" t="str">
        <f t="shared" ca="1" si="52"/>
        <v/>
      </c>
    </row>
    <row r="138" spans="9:95">
      <c r="I138" s="59"/>
      <c r="R138" s="64">
        <v>128</v>
      </c>
      <c r="S138" s="55">
        <f t="shared" si="45"/>
        <v>0</v>
      </c>
      <c r="T138" s="55" t="str">
        <f t="shared" ca="1" si="57"/>
        <v/>
      </c>
      <c r="U138" s="55" t="str">
        <f t="shared" ca="1" si="57"/>
        <v/>
      </c>
      <c r="AC138" s="64">
        <v>128</v>
      </c>
      <c r="AD138" s="55">
        <f t="shared" si="47"/>
        <v>0</v>
      </c>
      <c r="AE138" s="55" t="str">
        <f t="shared" ca="1" si="62"/>
        <v/>
      </c>
      <c r="AF138" s="55" t="str">
        <f t="shared" ca="1" si="62"/>
        <v/>
      </c>
      <c r="AH138" s="64">
        <v>128</v>
      </c>
      <c r="AI138" s="55">
        <f t="shared" si="48"/>
        <v>0</v>
      </c>
      <c r="AJ138" s="55" t="str">
        <f t="shared" ca="1" si="63"/>
        <v/>
      </c>
      <c r="AK138" s="55" t="str">
        <f t="shared" ca="1" si="63"/>
        <v/>
      </c>
      <c r="AM138" s="64">
        <v>128</v>
      </c>
      <c r="AN138" s="55">
        <f t="shared" si="49"/>
        <v>0</v>
      </c>
      <c r="AO138" s="55" t="str">
        <f t="shared" ca="1" si="64"/>
        <v/>
      </c>
      <c r="AP138" s="55" t="str">
        <f t="shared" ca="1" si="64"/>
        <v/>
      </c>
      <c r="AR138" s="64">
        <v>128</v>
      </c>
      <c r="AS138" s="55">
        <f t="shared" si="50"/>
        <v>0</v>
      </c>
      <c r="AT138" s="55" t="str">
        <f t="shared" ca="1" si="65"/>
        <v/>
      </c>
      <c r="AU138" s="55" t="str">
        <f t="shared" ca="1" si="65"/>
        <v/>
      </c>
      <c r="AW138" s="64">
        <v>2</v>
      </c>
      <c r="AX138" s="64">
        <v>39</v>
      </c>
      <c r="AY138" s="66" t="s">
        <v>3503</v>
      </c>
      <c r="AZ138" s="68" t="s">
        <v>3502</v>
      </c>
      <c r="BA138" s="68"/>
      <c r="BB138" s="68">
        <v>1</v>
      </c>
      <c r="BC138" s="68">
        <v>1</v>
      </c>
      <c r="CN138" s="64">
        <v>128</v>
      </c>
      <c r="CO138" s="55">
        <f t="shared" si="51"/>
        <v>0</v>
      </c>
      <c r="CP138" s="55" t="str">
        <f t="shared" ca="1" si="52"/>
        <v/>
      </c>
      <c r="CQ138" s="55" t="str">
        <f t="shared" ca="1" si="52"/>
        <v/>
      </c>
    </row>
    <row r="139" spans="9:95">
      <c r="I139" s="59"/>
      <c r="R139" s="64">
        <v>129</v>
      </c>
      <c r="S139" s="55">
        <f t="shared" si="45"/>
        <v>0</v>
      </c>
      <c r="T139" s="55" t="str">
        <f t="shared" ca="1" si="57"/>
        <v/>
      </c>
      <c r="U139" s="55" t="str">
        <f t="shared" ca="1" si="57"/>
        <v/>
      </c>
      <c r="AC139" s="64">
        <v>129</v>
      </c>
      <c r="AD139" s="55">
        <f t="shared" si="47"/>
        <v>0</v>
      </c>
      <c r="AE139" s="55" t="str">
        <f t="shared" ca="1" si="62"/>
        <v/>
      </c>
      <c r="AF139" s="55" t="str">
        <f t="shared" ca="1" si="62"/>
        <v/>
      </c>
      <c r="AH139" s="64">
        <v>129</v>
      </c>
      <c r="AI139" s="55">
        <f t="shared" si="48"/>
        <v>0</v>
      </c>
      <c r="AJ139" s="55" t="str">
        <f t="shared" ca="1" si="63"/>
        <v/>
      </c>
      <c r="AK139" s="55" t="str">
        <f t="shared" ca="1" si="63"/>
        <v/>
      </c>
      <c r="AM139" s="64">
        <v>129</v>
      </c>
      <c r="AN139" s="55">
        <f t="shared" si="49"/>
        <v>0</v>
      </c>
      <c r="AO139" s="55" t="str">
        <f t="shared" ca="1" si="64"/>
        <v/>
      </c>
      <c r="AP139" s="55" t="str">
        <f t="shared" ca="1" si="64"/>
        <v/>
      </c>
      <c r="AR139" s="64">
        <v>129</v>
      </c>
      <c r="AS139" s="55">
        <f t="shared" si="50"/>
        <v>0</v>
      </c>
      <c r="AT139" s="55" t="str">
        <f t="shared" ca="1" si="65"/>
        <v/>
      </c>
      <c r="AU139" s="55" t="str">
        <f t="shared" ca="1" si="65"/>
        <v/>
      </c>
      <c r="AW139" s="64">
        <v>2</v>
      </c>
      <c r="AX139" s="64">
        <v>40</v>
      </c>
      <c r="AY139" s="66" t="s">
        <v>3112</v>
      </c>
      <c r="AZ139" s="68" t="s">
        <v>3111</v>
      </c>
      <c r="BA139" s="68"/>
      <c r="BB139" s="68">
        <v>1</v>
      </c>
      <c r="BC139" s="68">
        <v>1</v>
      </c>
      <c r="CN139" s="64">
        <v>129</v>
      </c>
      <c r="CO139" s="55">
        <f t="shared" si="51"/>
        <v>0</v>
      </c>
      <c r="CP139" s="55" t="str">
        <f t="shared" ca="1" si="52"/>
        <v/>
      </c>
      <c r="CQ139" s="55" t="str">
        <f t="shared" ca="1" si="52"/>
        <v/>
      </c>
    </row>
    <row r="140" spans="9:95">
      <c r="I140" s="59"/>
      <c r="R140" s="64">
        <v>130</v>
      </c>
      <c r="S140" s="55">
        <f t="shared" ref="S140:S198" si="66">IF(R140&gt;$M$3,0,S139+1)</f>
        <v>0</v>
      </c>
      <c r="T140" s="55" t="str">
        <f t="shared" ref="T140:U171" ca="1" si="67">IF($S140&gt;0,INDIRECT(T$1&amp;$S140)&amp;"","")</f>
        <v/>
      </c>
      <c r="U140" s="55" t="str">
        <f t="shared" ca="1" si="67"/>
        <v/>
      </c>
      <c r="AC140" s="64">
        <v>130</v>
      </c>
      <c r="AD140" s="55">
        <f t="shared" si="47"/>
        <v>0</v>
      </c>
      <c r="AE140" s="55" t="str">
        <f t="shared" ca="1" si="62"/>
        <v/>
      </c>
      <c r="AF140" s="55" t="str">
        <f t="shared" ca="1" si="62"/>
        <v/>
      </c>
      <c r="AH140" s="64">
        <v>130</v>
      </c>
      <c r="AI140" s="55">
        <f t="shared" si="48"/>
        <v>0</v>
      </c>
      <c r="AJ140" s="55" t="str">
        <f t="shared" ca="1" si="63"/>
        <v/>
      </c>
      <c r="AK140" s="55" t="str">
        <f t="shared" ca="1" si="63"/>
        <v/>
      </c>
      <c r="AM140" s="64">
        <v>130</v>
      </c>
      <c r="AN140" s="55">
        <f t="shared" si="49"/>
        <v>0</v>
      </c>
      <c r="AO140" s="55" t="str">
        <f t="shared" ca="1" si="64"/>
        <v/>
      </c>
      <c r="AP140" s="55" t="str">
        <f t="shared" ca="1" si="64"/>
        <v/>
      </c>
      <c r="AR140" s="64">
        <v>130</v>
      </c>
      <c r="AS140" s="55">
        <f t="shared" si="50"/>
        <v>0</v>
      </c>
      <c r="AT140" s="55" t="str">
        <f t="shared" ca="1" si="65"/>
        <v/>
      </c>
      <c r="AU140" s="55" t="str">
        <f t="shared" ca="1" si="65"/>
        <v/>
      </c>
      <c r="AW140" s="64">
        <v>2</v>
      </c>
      <c r="AX140" s="64">
        <v>41</v>
      </c>
      <c r="AY140" s="66" t="s">
        <v>3114</v>
      </c>
      <c r="AZ140" s="68" t="s">
        <v>3113</v>
      </c>
      <c r="BA140" s="68"/>
      <c r="BB140" s="68">
        <v>1</v>
      </c>
      <c r="BC140" s="68">
        <v>1</v>
      </c>
      <c r="CN140" s="64">
        <v>130</v>
      </c>
      <c r="CO140" s="55">
        <f t="shared" si="51"/>
        <v>0</v>
      </c>
      <c r="CP140" s="55" t="str">
        <f t="shared" ca="1" si="52"/>
        <v/>
      </c>
      <c r="CQ140" s="55" t="str">
        <f t="shared" ca="1" si="52"/>
        <v/>
      </c>
    </row>
    <row r="141" spans="9:95">
      <c r="I141" s="59"/>
      <c r="R141" s="64">
        <v>131</v>
      </c>
      <c r="S141" s="55">
        <f t="shared" si="66"/>
        <v>0</v>
      </c>
      <c r="T141" s="55" t="str">
        <f t="shared" ca="1" si="67"/>
        <v/>
      </c>
      <c r="U141" s="55" t="str">
        <f t="shared" ca="1" si="67"/>
        <v/>
      </c>
      <c r="AC141" s="64">
        <v>131</v>
      </c>
      <c r="AD141" s="55">
        <f t="shared" ref="AD141:AD199" si="68">IF(AC141&gt;$Y$3,0,AD140+1)</f>
        <v>0</v>
      </c>
      <c r="AE141" s="55" t="str">
        <f t="shared" ca="1" si="62"/>
        <v/>
      </c>
      <c r="AF141" s="55" t="str">
        <f t="shared" ca="1" si="62"/>
        <v/>
      </c>
      <c r="AH141" s="64">
        <v>131</v>
      </c>
      <c r="AI141" s="55">
        <f t="shared" ref="AI141:AI199" si="69">IF(AH141&gt;$Y$4,0,AI140+1)</f>
        <v>0</v>
      </c>
      <c r="AJ141" s="55" t="str">
        <f t="shared" ca="1" si="63"/>
        <v/>
      </c>
      <c r="AK141" s="55" t="str">
        <f t="shared" ca="1" si="63"/>
        <v/>
      </c>
      <c r="AM141" s="64">
        <v>131</v>
      </c>
      <c r="AN141" s="55">
        <f t="shared" ref="AN141:AN199" si="70">IF(AM141&gt;$Y$5,0,AN140+1)</f>
        <v>0</v>
      </c>
      <c r="AO141" s="55" t="str">
        <f t="shared" ca="1" si="64"/>
        <v/>
      </c>
      <c r="AP141" s="55" t="str">
        <f t="shared" ca="1" si="64"/>
        <v/>
      </c>
      <c r="AR141" s="64">
        <v>131</v>
      </c>
      <c r="AS141" s="55">
        <f t="shared" ref="AS141:AS199" si="71">IF(AR141&gt;$Y$6,0,AS140+1)</f>
        <v>0</v>
      </c>
      <c r="AT141" s="55" t="str">
        <f t="shared" ca="1" si="65"/>
        <v/>
      </c>
      <c r="AU141" s="55" t="str">
        <f t="shared" ca="1" si="65"/>
        <v/>
      </c>
      <c r="AW141" s="64">
        <v>2</v>
      </c>
      <c r="AX141" s="64">
        <v>42</v>
      </c>
      <c r="AY141" s="66" t="s">
        <v>3116</v>
      </c>
      <c r="AZ141" s="68" t="s">
        <v>3115</v>
      </c>
      <c r="BA141" s="68"/>
      <c r="BB141" s="68">
        <v>1</v>
      </c>
      <c r="BC141" s="68">
        <v>1</v>
      </c>
      <c r="CN141" s="64">
        <v>131</v>
      </c>
      <c r="CO141" s="55">
        <f t="shared" ref="CO141:CO199" si="72">IF(CN141&gt;$CJ$3,0,CO140+1)</f>
        <v>0</v>
      </c>
      <c r="CP141" s="55" t="str">
        <f t="shared" ref="CP141:CQ199" ca="1" si="73">IF($CO141&gt;0,INDIRECT(CP$1&amp;$CO141)&amp;"","")</f>
        <v/>
      </c>
      <c r="CQ141" s="55" t="str">
        <f t="shared" ca="1" si="73"/>
        <v/>
      </c>
    </row>
    <row r="142" spans="9:95">
      <c r="I142" s="59"/>
      <c r="R142" s="64">
        <v>132</v>
      </c>
      <c r="S142" s="55">
        <f t="shared" si="66"/>
        <v>0</v>
      </c>
      <c r="T142" s="55" t="str">
        <f t="shared" ca="1" si="67"/>
        <v/>
      </c>
      <c r="U142" s="55" t="str">
        <f t="shared" ca="1" si="67"/>
        <v/>
      </c>
      <c r="AC142" s="64">
        <v>132</v>
      </c>
      <c r="AD142" s="55">
        <f t="shared" si="68"/>
        <v>0</v>
      </c>
      <c r="AE142" s="55" t="str">
        <f t="shared" ca="1" si="62"/>
        <v/>
      </c>
      <c r="AF142" s="55" t="str">
        <f t="shared" ca="1" si="62"/>
        <v/>
      </c>
      <c r="AH142" s="64">
        <v>132</v>
      </c>
      <c r="AI142" s="55">
        <f t="shared" si="69"/>
        <v>0</v>
      </c>
      <c r="AJ142" s="55" t="str">
        <f t="shared" ca="1" si="63"/>
        <v/>
      </c>
      <c r="AK142" s="55" t="str">
        <f t="shared" ca="1" si="63"/>
        <v/>
      </c>
      <c r="AM142" s="64">
        <v>132</v>
      </c>
      <c r="AN142" s="55">
        <f t="shared" si="70"/>
        <v>0</v>
      </c>
      <c r="AO142" s="55" t="str">
        <f t="shared" ca="1" si="64"/>
        <v/>
      </c>
      <c r="AP142" s="55" t="str">
        <f t="shared" ca="1" si="64"/>
        <v/>
      </c>
      <c r="AR142" s="64">
        <v>132</v>
      </c>
      <c r="AS142" s="55">
        <f t="shared" si="71"/>
        <v>0</v>
      </c>
      <c r="AT142" s="55" t="str">
        <f t="shared" ca="1" si="65"/>
        <v/>
      </c>
      <c r="AU142" s="55" t="str">
        <f t="shared" ca="1" si="65"/>
        <v/>
      </c>
      <c r="CN142" s="64">
        <v>132</v>
      </c>
      <c r="CO142" s="55">
        <f t="shared" si="72"/>
        <v>0</v>
      </c>
      <c r="CP142" s="55" t="str">
        <f t="shared" ca="1" si="73"/>
        <v/>
      </c>
      <c r="CQ142" s="55" t="str">
        <f t="shared" ca="1" si="73"/>
        <v/>
      </c>
    </row>
    <row r="143" spans="9:95">
      <c r="I143" s="59"/>
      <c r="R143" s="64">
        <v>133</v>
      </c>
      <c r="S143" s="55">
        <f t="shared" si="66"/>
        <v>0</v>
      </c>
      <c r="T143" s="55" t="str">
        <f t="shared" ca="1" si="67"/>
        <v/>
      </c>
      <c r="U143" s="55" t="str">
        <f t="shared" ca="1" si="67"/>
        <v/>
      </c>
      <c r="AC143" s="64">
        <v>133</v>
      </c>
      <c r="AD143" s="55">
        <f t="shared" si="68"/>
        <v>0</v>
      </c>
      <c r="AE143" s="55" t="str">
        <f t="shared" ca="1" si="62"/>
        <v/>
      </c>
      <c r="AF143" s="55" t="str">
        <f t="shared" ca="1" si="62"/>
        <v/>
      </c>
      <c r="AH143" s="64">
        <v>133</v>
      </c>
      <c r="AI143" s="55">
        <f t="shared" si="69"/>
        <v>0</v>
      </c>
      <c r="AJ143" s="55" t="str">
        <f t="shared" ca="1" si="63"/>
        <v/>
      </c>
      <c r="AK143" s="55" t="str">
        <f t="shared" ca="1" si="63"/>
        <v/>
      </c>
      <c r="AM143" s="64">
        <v>133</v>
      </c>
      <c r="AN143" s="55">
        <f t="shared" si="70"/>
        <v>0</v>
      </c>
      <c r="AO143" s="55" t="str">
        <f t="shared" ca="1" si="64"/>
        <v/>
      </c>
      <c r="AP143" s="55" t="str">
        <f t="shared" ca="1" si="64"/>
        <v/>
      </c>
      <c r="AR143" s="64">
        <v>133</v>
      </c>
      <c r="AS143" s="55">
        <f t="shared" si="71"/>
        <v>0</v>
      </c>
      <c r="AT143" s="55" t="str">
        <f t="shared" ca="1" si="65"/>
        <v/>
      </c>
      <c r="AU143" s="55" t="str">
        <f t="shared" ca="1" si="65"/>
        <v/>
      </c>
      <c r="CN143" s="64">
        <v>133</v>
      </c>
      <c r="CO143" s="55">
        <f t="shared" si="72"/>
        <v>0</v>
      </c>
      <c r="CP143" s="55" t="str">
        <f t="shared" ca="1" si="73"/>
        <v/>
      </c>
      <c r="CQ143" s="55" t="str">
        <f t="shared" ca="1" si="73"/>
        <v/>
      </c>
    </row>
    <row r="144" spans="9:95">
      <c r="I144" s="59"/>
      <c r="R144" s="64">
        <v>134</v>
      </c>
      <c r="S144" s="55">
        <f t="shared" si="66"/>
        <v>0</v>
      </c>
      <c r="T144" s="55" t="str">
        <f t="shared" ca="1" si="67"/>
        <v/>
      </c>
      <c r="U144" s="55" t="str">
        <f t="shared" ca="1" si="67"/>
        <v/>
      </c>
      <c r="AC144" s="64">
        <v>134</v>
      </c>
      <c r="AD144" s="55">
        <f t="shared" si="68"/>
        <v>0</v>
      </c>
      <c r="AE144" s="55" t="str">
        <f t="shared" ca="1" si="62"/>
        <v/>
      </c>
      <c r="AF144" s="55" t="str">
        <f t="shared" ca="1" si="62"/>
        <v/>
      </c>
      <c r="AH144" s="64">
        <v>134</v>
      </c>
      <c r="AI144" s="55">
        <f t="shared" si="69"/>
        <v>0</v>
      </c>
      <c r="AJ144" s="55" t="str">
        <f t="shared" ca="1" si="63"/>
        <v/>
      </c>
      <c r="AK144" s="55" t="str">
        <f t="shared" ca="1" si="63"/>
        <v/>
      </c>
      <c r="AM144" s="64">
        <v>134</v>
      </c>
      <c r="AN144" s="55">
        <f t="shared" si="70"/>
        <v>0</v>
      </c>
      <c r="AO144" s="55" t="str">
        <f t="shared" ca="1" si="64"/>
        <v/>
      </c>
      <c r="AP144" s="55" t="str">
        <f t="shared" ca="1" si="64"/>
        <v/>
      </c>
      <c r="AR144" s="64">
        <v>134</v>
      </c>
      <c r="AS144" s="55">
        <f t="shared" si="71"/>
        <v>0</v>
      </c>
      <c r="AT144" s="55" t="str">
        <f t="shared" ca="1" si="65"/>
        <v/>
      </c>
      <c r="AU144" s="55" t="str">
        <f t="shared" ca="1" si="65"/>
        <v/>
      </c>
      <c r="CN144" s="64">
        <v>134</v>
      </c>
      <c r="CO144" s="55">
        <f t="shared" si="72"/>
        <v>0</v>
      </c>
      <c r="CP144" s="55" t="str">
        <f t="shared" ca="1" si="73"/>
        <v/>
      </c>
      <c r="CQ144" s="55" t="str">
        <f t="shared" ca="1" si="73"/>
        <v/>
      </c>
    </row>
    <row r="145" spans="9:95">
      <c r="I145" s="59"/>
      <c r="R145" s="64">
        <v>135</v>
      </c>
      <c r="S145" s="55">
        <f t="shared" si="66"/>
        <v>0</v>
      </c>
      <c r="T145" s="55" t="str">
        <f t="shared" ca="1" si="67"/>
        <v/>
      </c>
      <c r="U145" s="55" t="str">
        <f t="shared" ca="1" si="67"/>
        <v/>
      </c>
      <c r="AC145" s="64">
        <v>135</v>
      </c>
      <c r="AD145" s="55">
        <f t="shared" si="68"/>
        <v>0</v>
      </c>
      <c r="AE145" s="55" t="str">
        <f t="shared" ca="1" si="62"/>
        <v/>
      </c>
      <c r="AF145" s="55" t="str">
        <f t="shared" ca="1" si="62"/>
        <v/>
      </c>
      <c r="AH145" s="64">
        <v>135</v>
      </c>
      <c r="AI145" s="55">
        <f t="shared" si="69"/>
        <v>0</v>
      </c>
      <c r="AJ145" s="55" t="str">
        <f t="shared" ca="1" si="63"/>
        <v/>
      </c>
      <c r="AK145" s="55" t="str">
        <f t="shared" ca="1" si="63"/>
        <v/>
      </c>
      <c r="AM145" s="64">
        <v>135</v>
      </c>
      <c r="AN145" s="55">
        <f t="shared" si="70"/>
        <v>0</v>
      </c>
      <c r="AO145" s="55" t="str">
        <f t="shared" ca="1" si="64"/>
        <v/>
      </c>
      <c r="AP145" s="55" t="str">
        <f t="shared" ca="1" si="64"/>
        <v/>
      </c>
      <c r="AR145" s="64">
        <v>135</v>
      </c>
      <c r="AS145" s="55">
        <f t="shared" si="71"/>
        <v>0</v>
      </c>
      <c r="AT145" s="55" t="str">
        <f t="shared" ca="1" si="65"/>
        <v/>
      </c>
      <c r="AU145" s="55" t="str">
        <f t="shared" ca="1" si="65"/>
        <v/>
      </c>
      <c r="CN145" s="64">
        <v>135</v>
      </c>
      <c r="CO145" s="55">
        <f t="shared" si="72"/>
        <v>0</v>
      </c>
      <c r="CP145" s="55" t="str">
        <f t="shared" ca="1" si="73"/>
        <v/>
      </c>
      <c r="CQ145" s="55" t="str">
        <f t="shared" ca="1" si="73"/>
        <v/>
      </c>
    </row>
    <row r="146" spans="9:95">
      <c r="I146" s="59"/>
      <c r="R146" s="64">
        <v>136</v>
      </c>
      <c r="S146" s="55">
        <f t="shared" si="66"/>
        <v>0</v>
      </c>
      <c r="T146" s="55" t="str">
        <f t="shared" ca="1" si="67"/>
        <v/>
      </c>
      <c r="U146" s="55" t="str">
        <f t="shared" ca="1" si="67"/>
        <v/>
      </c>
      <c r="AC146" s="64">
        <v>136</v>
      </c>
      <c r="AD146" s="55">
        <f t="shared" si="68"/>
        <v>0</v>
      </c>
      <c r="AE146" s="55" t="str">
        <f t="shared" ca="1" si="62"/>
        <v/>
      </c>
      <c r="AF146" s="55" t="str">
        <f t="shared" ca="1" si="62"/>
        <v/>
      </c>
      <c r="AH146" s="64">
        <v>136</v>
      </c>
      <c r="AI146" s="55">
        <f t="shared" si="69"/>
        <v>0</v>
      </c>
      <c r="AJ146" s="55" t="str">
        <f t="shared" ca="1" si="63"/>
        <v/>
      </c>
      <c r="AK146" s="55" t="str">
        <f t="shared" ca="1" si="63"/>
        <v/>
      </c>
      <c r="AM146" s="64">
        <v>136</v>
      </c>
      <c r="AN146" s="55">
        <f t="shared" si="70"/>
        <v>0</v>
      </c>
      <c r="AO146" s="55" t="str">
        <f t="shared" ca="1" si="64"/>
        <v/>
      </c>
      <c r="AP146" s="55" t="str">
        <f t="shared" ca="1" si="64"/>
        <v/>
      </c>
      <c r="AR146" s="64">
        <v>136</v>
      </c>
      <c r="AS146" s="55">
        <f t="shared" si="71"/>
        <v>0</v>
      </c>
      <c r="AT146" s="55" t="str">
        <f t="shared" ca="1" si="65"/>
        <v/>
      </c>
      <c r="AU146" s="55" t="str">
        <f t="shared" ca="1" si="65"/>
        <v/>
      </c>
      <c r="CN146" s="64">
        <v>136</v>
      </c>
      <c r="CO146" s="55">
        <f t="shared" si="72"/>
        <v>0</v>
      </c>
      <c r="CP146" s="55" t="str">
        <f t="shared" ca="1" si="73"/>
        <v/>
      </c>
      <c r="CQ146" s="55" t="str">
        <f t="shared" ca="1" si="73"/>
        <v/>
      </c>
    </row>
    <row r="147" spans="9:95">
      <c r="I147" s="59"/>
      <c r="R147" s="64">
        <v>137</v>
      </c>
      <c r="S147" s="55">
        <f t="shared" si="66"/>
        <v>0</v>
      </c>
      <c r="T147" s="55" t="str">
        <f t="shared" ca="1" si="67"/>
        <v/>
      </c>
      <c r="U147" s="55" t="str">
        <f t="shared" ca="1" si="67"/>
        <v/>
      </c>
      <c r="AC147" s="64">
        <v>137</v>
      </c>
      <c r="AD147" s="55">
        <f t="shared" si="68"/>
        <v>0</v>
      </c>
      <c r="AE147" s="55" t="str">
        <f t="shared" ca="1" si="62"/>
        <v/>
      </c>
      <c r="AF147" s="55" t="str">
        <f t="shared" ca="1" si="62"/>
        <v/>
      </c>
      <c r="AH147" s="64">
        <v>137</v>
      </c>
      <c r="AI147" s="55">
        <f t="shared" si="69"/>
        <v>0</v>
      </c>
      <c r="AJ147" s="55" t="str">
        <f t="shared" ca="1" si="63"/>
        <v/>
      </c>
      <c r="AK147" s="55" t="str">
        <f t="shared" ca="1" si="63"/>
        <v/>
      </c>
      <c r="AM147" s="64">
        <v>137</v>
      </c>
      <c r="AN147" s="55">
        <f t="shared" si="70"/>
        <v>0</v>
      </c>
      <c r="AO147" s="55" t="str">
        <f t="shared" ca="1" si="64"/>
        <v/>
      </c>
      <c r="AP147" s="55" t="str">
        <f t="shared" ca="1" si="64"/>
        <v/>
      </c>
      <c r="AR147" s="64">
        <v>137</v>
      </c>
      <c r="AS147" s="55">
        <f t="shared" si="71"/>
        <v>0</v>
      </c>
      <c r="AT147" s="55" t="str">
        <f t="shared" ca="1" si="65"/>
        <v/>
      </c>
      <c r="AU147" s="55" t="str">
        <f t="shared" ca="1" si="65"/>
        <v/>
      </c>
      <c r="CN147" s="64">
        <v>137</v>
      </c>
      <c r="CO147" s="55">
        <f t="shared" si="72"/>
        <v>0</v>
      </c>
      <c r="CP147" s="55" t="str">
        <f t="shared" ca="1" si="73"/>
        <v/>
      </c>
      <c r="CQ147" s="55" t="str">
        <f t="shared" ca="1" si="73"/>
        <v/>
      </c>
    </row>
    <row r="148" spans="9:95">
      <c r="I148" s="59"/>
      <c r="R148" s="64">
        <v>138</v>
      </c>
      <c r="S148" s="55">
        <f t="shared" si="66"/>
        <v>0</v>
      </c>
      <c r="T148" s="55" t="str">
        <f t="shared" ca="1" si="67"/>
        <v/>
      </c>
      <c r="U148" s="55" t="str">
        <f t="shared" ca="1" si="67"/>
        <v/>
      </c>
      <c r="AC148" s="64">
        <v>138</v>
      </c>
      <c r="AD148" s="55">
        <f t="shared" si="68"/>
        <v>0</v>
      </c>
      <c r="AE148" s="55" t="str">
        <f t="shared" ca="1" si="62"/>
        <v/>
      </c>
      <c r="AF148" s="55" t="str">
        <f t="shared" ca="1" si="62"/>
        <v/>
      </c>
      <c r="AH148" s="64">
        <v>138</v>
      </c>
      <c r="AI148" s="55">
        <f t="shared" si="69"/>
        <v>0</v>
      </c>
      <c r="AJ148" s="55" t="str">
        <f t="shared" ca="1" si="63"/>
        <v/>
      </c>
      <c r="AK148" s="55" t="str">
        <f t="shared" ca="1" si="63"/>
        <v/>
      </c>
      <c r="AM148" s="64">
        <v>138</v>
      </c>
      <c r="AN148" s="55">
        <f t="shared" si="70"/>
        <v>0</v>
      </c>
      <c r="AO148" s="55" t="str">
        <f t="shared" ca="1" si="64"/>
        <v/>
      </c>
      <c r="AP148" s="55" t="str">
        <f t="shared" ca="1" si="64"/>
        <v/>
      </c>
      <c r="AR148" s="64">
        <v>138</v>
      </c>
      <c r="AS148" s="55">
        <f t="shared" si="71"/>
        <v>0</v>
      </c>
      <c r="AT148" s="55" t="str">
        <f t="shared" ca="1" si="65"/>
        <v/>
      </c>
      <c r="AU148" s="55" t="str">
        <f t="shared" ca="1" si="65"/>
        <v/>
      </c>
      <c r="CN148" s="64">
        <v>138</v>
      </c>
      <c r="CO148" s="55">
        <f t="shared" si="72"/>
        <v>0</v>
      </c>
      <c r="CP148" s="55" t="str">
        <f t="shared" ca="1" si="73"/>
        <v/>
      </c>
      <c r="CQ148" s="55" t="str">
        <f t="shared" ca="1" si="73"/>
        <v/>
      </c>
    </row>
    <row r="149" spans="9:95">
      <c r="I149" s="59"/>
      <c r="R149" s="64">
        <v>139</v>
      </c>
      <c r="S149" s="55">
        <f t="shared" si="66"/>
        <v>0</v>
      </c>
      <c r="T149" s="55" t="str">
        <f t="shared" ca="1" si="67"/>
        <v/>
      </c>
      <c r="U149" s="55" t="str">
        <f t="shared" ca="1" si="67"/>
        <v/>
      </c>
      <c r="AC149" s="64">
        <v>139</v>
      </c>
      <c r="AD149" s="55">
        <f t="shared" si="68"/>
        <v>0</v>
      </c>
      <c r="AE149" s="55" t="str">
        <f t="shared" ca="1" si="62"/>
        <v/>
      </c>
      <c r="AF149" s="55" t="str">
        <f t="shared" ca="1" si="62"/>
        <v/>
      </c>
      <c r="AH149" s="64">
        <v>139</v>
      </c>
      <c r="AI149" s="55">
        <f t="shared" si="69"/>
        <v>0</v>
      </c>
      <c r="AJ149" s="55" t="str">
        <f t="shared" ca="1" si="63"/>
        <v/>
      </c>
      <c r="AK149" s="55" t="str">
        <f t="shared" ca="1" si="63"/>
        <v/>
      </c>
      <c r="AM149" s="64">
        <v>139</v>
      </c>
      <c r="AN149" s="55">
        <f t="shared" si="70"/>
        <v>0</v>
      </c>
      <c r="AO149" s="55" t="str">
        <f t="shared" ca="1" si="64"/>
        <v/>
      </c>
      <c r="AP149" s="55" t="str">
        <f t="shared" ca="1" si="64"/>
        <v/>
      </c>
      <c r="AR149" s="64">
        <v>139</v>
      </c>
      <c r="AS149" s="55">
        <f t="shared" si="71"/>
        <v>0</v>
      </c>
      <c r="AT149" s="55" t="str">
        <f t="shared" ca="1" si="65"/>
        <v/>
      </c>
      <c r="AU149" s="55" t="str">
        <f t="shared" ca="1" si="65"/>
        <v/>
      </c>
      <c r="CN149" s="64">
        <v>139</v>
      </c>
      <c r="CO149" s="55">
        <f t="shared" si="72"/>
        <v>0</v>
      </c>
      <c r="CP149" s="55" t="str">
        <f t="shared" ca="1" si="73"/>
        <v/>
      </c>
      <c r="CQ149" s="55" t="str">
        <f t="shared" ca="1" si="73"/>
        <v/>
      </c>
    </row>
    <row r="150" spans="9:95">
      <c r="I150" s="59"/>
      <c r="R150" s="64">
        <v>140</v>
      </c>
      <c r="S150" s="55">
        <f t="shared" si="66"/>
        <v>0</v>
      </c>
      <c r="T150" s="55" t="str">
        <f t="shared" ca="1" si="67"/>
        <v/>
      </c>
      <c r="U150" s="55" t="str">
        <f t="shared" ca="1" si="67"/>
        <v/>
      </c>
      <c r="AC150" s="64">
        <v>140</v>
      </c>
      <c r="AD150" s="55">
        <f t="shared" si="68"/>
        <v>0</v>
      </c>
      <c r="AE150" s="55" t="str">
        <f t="shared" ca="1" si="62"/>
        <v/>
      </c>
      <c r="AF150" s="55" t="str">
        <f t="shared" ca="1" si="62"/>
        <v/>
      </c>
      <c r="AH150" s="64">
        <v>140</v>
      </c>
      <c r="AI150" s="55">
        <f t="shared" si="69"/>
        <v>0</v>
      </c>
      <c r="AJ150" s="55" t="str">
        <f t="shared" ca="1" si="63"/>
        <v/>
      </c>
      <c r="AK150" s="55" t="str">
        <f t="shared" ca="1" si="63"/>
        <v/>
      </c>
      <c r="AM150" s="64">
        <v>140</v>
      </c>
      <c r="AN150" s="55">
        <f t="shared" si="70"/>
        <v>0</v>
      </c>
      <c r="AO150" s="55" t="str">
        <f t="shared" ca="1" si="64"/>
        <v/>
      </c>
      <c r="AP150" s="55" t="str">
        <f t="shared" ca="1" si="64"/>
        <v/>
      </c>
      <c r="AR150" s="64">
        <v>140</v>
      </c>
      <c r="AS150" s="55">
        <f t="shared" si="71"/>
        <v>0</v>
      </c>
      <c r="AT150" s="55" t="str">
        <f t="shared" ca="1" si="65"/>
        <v/>
      </c>
      <c r="AU150" s="55" t="str">
        <f t="shared" ca="1" si="65"/>
        <v/>
      </c>
      <c r="CN150" s="64">
        <v>140</v>
      </c>
      <c r="CO150" s="55">
        <f t="shared" si="72"/>
        <v>0</v>
      </c>
      <c r="CP150" s="55" t="str">
        <f t="shared" ca="1" si="73"/>
        <v/>
      </c>
      <c r="CQ150" s="55" t="str">
        <f t="shared" ca="1" si="73"/>
        <v/>
      </c>
    </row>
    <row r="151" spans="9:95">
      <c r="I151" s="59"/>
      <c r="R151" s="64">
        <v>141</v>
      </c>
      <c r="S151" s="55">
        <f t="shared" si="66"/>
        <v>0</v>
      </c>
      <c r="T151" s="55" t="str">
        <f t="shared" ca="1" si="67"/>
        <v/>
      </c>
      <c r="U151" s="55" t="str">
        <f t="shared" ca="1" si="67"/>
        <v/>
      </c>
      <c r="AC151" s="64">
        <v>141</v>
      </c>
      <c r="AD151" s="55">
        <f t="shared" si="68"/>
        <v>0</v>
      </c>
      <c r="AE151" s="55" t="str">
        <f t="shared" ca="1" si="62"/>
        <v/>
      </c>
      <c r="AF151" s="55" t="str">
        <f t="shared" ca="1" si="62"/>
        <v/>
      </c>
      <c r="AH151" s="64">
        <v>141</v>
      </c>
      <c r="AI151" s="55">
        <f t="shared" si="69"/>
        <v>0</v>
      </c>
      <c r="AJ151" s="55" t="str">
        <f t="shared" ca="1" si="63"/>
        <v/>
      </c>
      <c r="AK151" s="55" t="str">
        <f t="shared" ca="1" si="63"/>
        <v/>
      </c>
      <c r="AM151" s="64">
        <v>141</v>
      </c>
      <c r="AN151" s="55">
        <f t="shared" si="70"/>
        <v>0</v>
      </c>
      <c r="AO151" s="55" t="str">
        <f t="shared" ca="1" si="64"/>
        <v/>
      </c>
      <c r="AP151" s="55" t="str">
        <f t="shared" ca="1" si="64"/>
        <v/>
      </c>
      <c r="AR151" s="64">
        <v>141</v>
      </c>
      <c r="AS151" s="55">
        <f t="shared" si="71"/>
        <v>0</v>
      </c>
      <c r="AT151" s="55" t="str">
        <f t="shared" ca="1" si="65"/>
        <v/>
      </c>
      <c r="AU151" s="55" t="str">
        <f t="shared" ca="1" si="65"/>
        <v/>
      </c>
      <c r="CN151" s="64">
        <v>141</v>
      </c>
      <c r="CO151" s="55">
        <f t="shared" si="72"/>
        <v>0</v>
      </c>
      <c r="CP151" s="55" t="str">
        <f t="shared" ca="1" si="73"/>
        <v/>
      </c>
      <c r="CQ151" s="55" t="str">
        <f t="shared" ca="1" si="73"/>
        <v/>
      </c>
    </row>
    <row r="152" spans="9:95">
      <c r="I152" s="59"/>
      <c r="R152" s="64">
        <v>142</v>
      </c>
      <c r="S152" s="55">
        <f t="shared" si="66"/>
        <v>0</v>
      </c>
      <c r="T152" s="55" t="str">
        <f t="shared" ca="1" si="67"/>
        <v/>
      </c>
      <c r="U152" s="55" t="str">
        <f t="shared" ca="1" si="67"/>
        <v/>
      </c>
      <c r="AC152" s="64">
        <v>142</v>
      </c>
      <c r="AD152" s="55">
        <f t="shared" si="68"/>
        <v>0</v>
      </c>
      <c r="AE152" s="55" t="str">
        <f t="shared" ref="AE152:AF171" ca="1" si="74">IF($AD152&gt;0,INDIRECT(AE$1&amp;$AD152)&amp;"","")</f>
        <v/>
      </c>
      <c r="AF152" s="55" t="str">
        <f t="shared" ca="1" si="74"/>
        <v/>
      </c>
      <c r="AH152" s="64">
        <v>142</v>
      </c>
      <c r="AI152" s="55">
        <f t="shared" si="69"/>
        <v>0</v>
      </c>
      <c r="AJ152" s="55" t="str">
        <f t="shared" ref="AJ152:AK171" ca="1" si="75">IF($AI152&gt;0,INDIRECT(AJ$1&amp;$AI152)&amp;"","")</f>
        <v/>
      </c>
      <c r="AK152" s="55" t="str">
        <f t="shared" ca="1" si="75"/>
        <v/>
      </c>
      <c r="AM152" s="64">
        <v>142</v>
      </c>
      <c r="AN152" s="55">
        <f t="shared" si="70"/>
        <v>0</v>
      </c>
      <c r="AO152" s="55" t="str">
        <f t="shared" ref="AO152:AP171" ca="1" si="76">IF($AN152&gt;0,INDIRECT(AO$1&amp;$AN152)&amp;"","")</f>
        <v/>
      </c>
      <c r="AP152" s="55" t="str">
        <f t="shared" ca="1" si="76"/>
        <v/>
      </c>
      <c r="AR152" s="64">
        <v>142</v>
      </c>
      <c r="AS152" s="55">
        <f t="shared" si="71"/>
        <v>0</v>
      </c>
      <c r="AT152" s="55" t="str">
        <f t="shared" ref="AT152:AU171" ca="1" si="77">IF($AS152&gt;0,INDIRECT(AT$1&amp;$AS152)&amp;"","")</f>
        <v/>
      </c>
      <c r="AU152" s="55" t="str">
        <f t="shared" ca="1" si="77"/>
        <v/>
      </c>
      <c r="CN152" s="64">
        <v>142</v>
      </c>
      <c r="CO152" s="55">
        <f t="shared" si="72"/>
        <v>0</v>
      </c>
      <c r="CP152" s="55" t="str">
        <f t="shared" ca="1" si="73"/>
        <v/>
      </c>
      <c r="CQ152" s="55" t="str">
        <f t="shared" ca="1" si="73"/>
        <v/>
      </c>
    </row>
    <row r="153" spans="9:95">
      <c r="I153" s="59"/>
      <c r="R153" s="64">
        <v>143</v>
      </c>
      <c r="S153" s="55">
        <f t="shared" si="66"/>
        <v>0</v>
      </c>
      <c r="T153" s="55" t="str">
        <f t="shared" ca="1" si="67"/>
        <v/>
      </c>
      <c r="U153" s="55" t="str">
        <f t="shared" ca="1" si="67"/>
        <v/>
      </c>
      <c r="AC153" s="64">
        <v>143</v>
      </c>
      <c r="AD153" s="55">
        <f t="shared" si="68"/>
        <v>0</v>
      </c>
      <c r="AE153" s="55" t="str">
        <f t="shared" ca="1" si="74"/>
        <v/>
      </c>
      <c r="AF153" s="55" t="str">
        <f t="shared" ca="1" si="74"/>
        <v/>
      </c>
      <c r="AH153" s="64">
        <v>143</v>
      </c>
      <c r="AI153" s="55">
        <f t="shared" si="69"/>
        <v>0</v>
      </c>
      <c r="AJ153" s="55" t="str">
        <f t="shared" ca="1" si="75"/>
        <v/>
      </c>
      <c r="AK153" s="55" t="str">
        <f t="shared" ca="1" si="75"/>
        <v/>
      </c>
      <c r="AM153" s="64">
        <v>143</v>
      </c>
      <c r="AN153" s="55">
        <f t="shared" si="70"/>
        <v>0</v>
      </c>
      <c r="AO153" s="55" t="str">
        <f t="shared" ca="1" si="76"/>
        <v/>
      </c>
      <c r="AP153" s="55" t="str">
        <f t="shared" ca="1" si="76"/>
        <v/>
      </c>
      <c r="AR153" s="64">
        <v>143</v>
      </c>
      <c r="AS153" s="55">
        <f t="shared" si="71"/>
        <v>0</v>
      </c>
      <c r="AT153" s="55" t="str">
        <f t="shared" ca="1" si="77"/>
        <v/>
      </c>
      <c r="AU153" s="55" t="str">
        <f t="shared" ca="1" si="77"/>
        <v/>
      </c>
      <c r="CN153" s="64">
        <v>143</v>
      </c>
      <c r="CO153" s="55">
        <f t="shared" si="72"/>
        <v>0</v>
      </c>
      <c r="CP153" s="55" t="str">
        <f t="shared" ca="1" si="73"/>
        <v/>
      </c>
      <c r="CQ153" s="55" t="str">
        <f t="shared" ca="1" si="73"/>
        <v/>
      </c>
    </row>
    <row r="154" spans="9:95">
      <c r="I154" s="59"/>
      <c r="R154" s="64">
        <v>144</v>
      </c>
      <c r="S154" s="55">
        <f t="shared" si="66"/>
        <v>0</v>
      </c>
      <c r="T154" s="55" t="str">
        <f t="shared" ca="1" si="67"/>
        <v/>
      </c>
      <c r="U154" s="55" t="str">
        <f t="shared" ca="1" si="67"/>
        <v/>
      </c>
      <c r="AC154" s="64">
        <v>144</v>
      </c>
      <c r="AD154" s="55">
        <f t="shared" si="68"/>
        <v>0</v>
      </c>
      <c r="AE154" s="55" t="str">
        <f t="shared" ca="1" si="74"/>
        <v/>
      </c>
      <c r="AF154" s="55" t="str">
        <f t="shared" ca="1" si="74"/>
        <v/>
      </c>
      <c r="AH154" s="64">
        <v>144</v>
      </c>
      <c r="AI154" s="55">
        <f t="shared" si="69"/>
        <v>0</v>
      </c>
      <c r="AJ154" s="55" t="str">
        <f t="shared" ca="1" si="75"/>
        <v/>
      </c>
      <c r="AK154" s="55" t="str">
        <f t="shared" ca="1" si="75"/>
        <v/>
      </c>
      <c r="AM154" s="64">
        <v>144</v>
      </c>
      <c r="AN154" s="55">
        <f t="shared" si="70"/>
        <v>0</v>
      </c>
      <c r="AO154" s="55" t="str">
        <f t="shared" ca="1" si="76"/>
        <v/>
      </c>
      <c r="AP154" s="55" t="str">
        <f t="shared" ca="1" si="76"/>
        <v/>
      </c>
      <c r="AR154" s="64">
        <v>144</v>
      </c>
      <c r="AS154" s="55">
        <f t="shared" si="71"/>
        <v>0</v>
      </c>
      <c r="AT154" s="55" t="str">
        <f t="shared" ca="1" si="77"/>
        <v/>
      </c>
      <c r="AU154" s="55" t="str">
        <f t="shared" ca="1" si="77"/>
        <v/>
      </c>
      <c r="CN154" s="64">
        <v>144</v>
      </c>
      <c r="CO154" s="55">
        <f t="shared" si="72"/>
        <v>0</v>
      </c>
      <c r="CP154" s="55" t="str">
        <f t="shared" ca="1" si="73"/>
        <v/>
      </c>
      <c r="CQ154" s="55" t="str">
        <f t="shared" ca="1" si="73"/>
        <v/>
      </c>
    </row>
    <row r="155" spans="9:95">
      <c r="I155" s="59"/>
      <c r="R155" s="64">
        <v>145</v>
      </c>
      <c r="S155" s="55">
        <f t="shared" si="66"/>
        <v>0</v>
      </c>
      <c r="T155" s="55" t="str">
        <f t="shared" ca="1" si="67"/>
        <v/>
      </c>
      <c r="U155" s="55" t="str">
        <f t="shared" ca="1" si="67"/>
        <v/>
      </c>
      <c r="AC155" s="64">
        <v>145</v>
      </c>
      <c r="AD155" s="55">
        <f t="shared" si="68"/>
        <v>0</v>
      </c>
      <c r="AE155" s="55" t="str">
        <f t="shared" ca="1" si="74"/>
        <v/>
      </c>
      <c r="AF155" s="55" t="str">
        <f t="shared" ca="1" si="74"/>
        <v/>
      </c>
      <c r="AH155" s="64">
        <v>145</v>
      </c>
      <c r="AI155" s="55">
        <f t="shared" si="69"/>
        <v>0</v>
      </c>
      <c r="AJ155" s="55" t="str">
        <f t="shared" ca="1" si="75"/>
        <v/>
      </c>
      <c r="AK155" s="55" t="str">
        <f t="shared" ca="1" si="75"/>
        <v/>
      </c>
      <c r="AM155" s="64">
        <v>145</v>
      </c>
      <c r="AN155" s="55">
        <f t="shared" si="70"/>
        <v>0</v>
      </c>
      <c r="AO155" s="55" t="str">
        <f t="shared" ca="1" si="76"/>
        <v/>
      </c>
      <c r="AP155" s="55" t="str">
        <f t="shared" ca="1" si="76"/>
        <v/>
      </c>
      <c r="AR155" s="64">
        <v>145</v>
      </c>
      <c r="AS155" s="55">
        <f t="shared" si="71"/>
        <v>0</v>
      </c>
      <c r="AT155" s="55" t="str">
        <f t="shared" ca="1" si="77"/>
        <v/>
      </c>
      <c r="AU155" s="55" t="str">
        <f t="shared" ca="1" si="77"/>
        <v/>
      </c>
      <c r="CN155" s="64">
        <v>145</v>
      </c>
      <c r="CO155" s="55">
        <f t="shared" si="72"/>
        <v>0</v>
      </c>
      <c r="CP155" s="55" t="str">
        <f t="shared" ca="1" si="73"/>
        <v/>
      </c>
      <c r="CQ155" s="55" t="str">
        <f t="shared" ca="1" si="73"/>
        <v/>
      </c>
    </row>
    <row r="156" spans="9:95">
      <c r="I156" s="59"/>
      <c r="R156" s="64">
        <v>146</v>
      </c>
      <c r="S156" s="55">
        <f t="shared" si="66"/>
        <v>0</v>
      </c>
      <c r="T156" s="55" t="str">
        <f t="shared" ca="1" si="67"/>
        <v/>
      </c>
      <c r="U156" s="55" t="str">
        <f t="shared" ca="1" si="67"/>
        <v/>
      </c>
      <c r="AC156" s="64">
        <v>146</v>
      </c>
      <c r="AD156" s="55">
        <f t="shared" si="68"/>
        <v>0</v>
      </c>
      <c r="AE156" s="55" t="str">
        <f t="shared" ca="1" si="74"/>
        <v/>
      </c>
      <c r="AF156" s="55" t="str">
        <f t="shared" ca="1" si="74"/>
        <v/>
      </c>
      <c r="AH156" s="64">
        <v>146</v>
      </c>
      <c r="AI156" s="55">
        <f t="shared" si="69"/>
        <v>0</v>
      </c>
      <c r="AJ156" s="55" t="str">
        <f t="shared" ca="1" si="75"/>
        <v/>
      </c>
      <c r="AK156" s="55" t="str">
        <f t="shared" ca="1" si="75"/>
        <v/>
      </c>
      <c r="AM156" s="64">
        <v>146</v>
      </c>
      <c r="AN156" s="55">
        <f t="shared" si="70"/>
        <v>0</v>
      </c>
      <c r="AO156" s="55" t="str">
        <f t="shared" ca="1" si="76"/>
        <v/>
      </c>
      <c r="AP156" s="55" t="str">
        <f t="shared" ca="1" si="76"/>
        <v/>
      </c>
      <c r="AR156" s="64">
        <v>146</v>
      </c>
      <c r="AS156" s="55">
        <f t="shared" si="71"/>
        <v>0</v>
      </c>
      <c r="AT156" s="55" t="str">
        <f t="shared" ca="1" si="77"/>
        <v/>
      </c>
      <c r="AU156" s="55" t="str">
        <f t="shared" ca="1" si="77"/>
        <v/>
      </c>
      <c r="CN156" s="64">
        <v>146</v>
      </c>
      <c r="CO156" s="55">
        <f t="shared" si="72"/>
        <v>0</v>
      </c>
      <c r="CP156" s="55" t="str">
        <f t="shared" ca="1" si="73"/>
        <v/>
      </c>
      <c r="CQ156" s="55" t="str">
        <f t="shared" ca="1" si="73"/>
        <v/>
      </c>
    </row>
    <row r="157" spans="9:95">
      <c r="I157" s="59"/>
      <c r="R157" s="64">
        <v>147</v>
      </c>
      <c r="S157" s="55">
        <f t="shared" si="66"/>
        <v>0</v>
      </c>
      <c r="T157" s="55" t="str">
        <f t="shared" ca="1" si="67"/>
        <v/>
      </c>
      <c r="U157" s="55" t="str">
        <f t="shared" ca="1" si="67"/>
        <v/>
      </c>
      <c r="AC157" s="64">
        <v>147</v>
      </c>
      <c r="AD157" s="55">
        <f t="shared" si="68"/>
        <v>0</v>
      </c>
      <c r="AE157" s="55" t="str">
        <f t="shared" ca="1" si="74"/>
        <v/>
      </c>
      <c r="AF157" s="55" t="str">
        <f t="shared" ca="1" si="74"/>
        <v/>
      </c>
      <c r="AH157" s="64">
        <v>147</v>
      </c>
      <c r="AI157" s="55">
        <f t="shared" si="69"/>
        <v>0</v>
      </c>
      <c r="AJ157" s="55" t="str">
        <f t="shared" ca="1" si="75"/>
        <v/>
      </c>
      <c r="AK157" s="55" t="str">
        <f t="shared" ca="1" si="75"/>
        <v/>
      </c>
      <c r="AM157" s="64">
        <v>147</v>
      </c>
      <c r="AN157" s="55">
        <f t="shared" si="70"/>
        <v>0</v>
      </c>
      <c r="AO157" s="55" t="str">
        <f t="shared" ca="1" si="76"/>
        <v/>
      </c>
      <c r="AP157" s="55" t="str">
        <f t="shared" ca="1" si="76"/>
        <v/>
      </c>
      <c r="AR157" s="64">
        <v>147</v>
      </c>
      <c r="AS157" s="55">
        <f t="shared" si="71"/>
        <v>0</v>
      </c>
      <c r="AT157" s="55" t="str">
        <f t="shared" ca="1" si="77"/>
        <v/>
      </c>
      <c r="AU157" s="55" t="str">
        <f t="shared" ca="1" si="77"/>
        <v/>
      </c>
      <c r="CN157" s="64">
        <v>147</v>
      </c>
      <c r="CO157" s="55">
        <f t="shared" si="72"/>
        <v>0</v>
      </c>
      <c r="CP157" s="55" t="str">
        <f t="shared" ca="1" si="73"/>
        <v/>
      </c>
      <c r="CQ157" s="55" t="str">
        <f t="shared" ca="1" si="73"/>
        <v/>
      </c>
    </row>
    <row r="158" spans="9:95">
      <c r="I158" s="59"/>
      <c r="R158" s="64">
        <v>148</v>
      </c>
      <c r="S158" s="55">
        <f t="shared" si="66"/>
        <v>0</v>
      </c>
      <c r="T158" s="55" t="str">
        <f t="shared" ca="1" si="67"/>
        <v/>
      </c>
      <c r="U158" s="55" t="str">
        <f t="shared" ca="1" si="67"/>
        <v/>
      </c>
      <c r="AC158" s="64">
        <v>148</v>
      </c>
      <c r="AD158" s="55">
        <f t="shared" si="68"/>
        <v>0</v>
      </c>
      <c r="AE158" s="55" t="str">
        <f t="shared" ca="1" si="74"/>
        <v/>
      </c>
      <c r="AF158" s="55" t="str">
        <f t="shared" ca="1" si="74"/>
        <v/>
      </c>
      <c r="AH158" s="64">
        <v>148</v>
      </c>
      <c r="AI158" s="55">
        <f t="shared" si="69"/>
        <v>0</v>
      </c>
      <c r="AJ158" s="55" t="str">
        <f t="shared" ca="1" si="75"/>
        <v/>
      </c>
      <c r="AK158" s="55" t="str">
        <f t="shared" ca="1" si="75"/>
        <v/>
      </c>
      <c r="AM158" s="64">
        <v>148</v>
      </c>
      <c r="AN158" s="55">
        <f t="shared" si="70"/>
        <v>0</v>
      </c>
      <c r="AO158" s="55" t="str">
        <f t="shared" ca="1" si="76"/>
        <v/>
      </c>
      <c r="AP158" s="55" t="str">
        <f t="shared" ca="1" si="76"/>
        <v/>
      </c>
      <c r="AR158" s="64">
        <v>148</v>
      </c>
      <c r="AS158" s="55">
        <f t="shared" si="71"/>
        <v>0</v>
      </c>
      <c r="AT158" s="55" t="str">
        <f t="shared" ca="1" si="77"/>
        <v/>
      </c>
      <c r="AU158" s="55" t="str">
        <f t="shared" ca="1" si="77"/>
        <v/>
      </c>
      <c r="CN158" s="64">
        <v>148</v>
      </c>
      <c r="CO158" s="55">
        <f t="shared" si="72"/>
        <v>0</v>
      </c>
      <c r="CP158" s="55" t="str">
        <f t="shared" ca="1" si="73"/>
        <v/>
      </c>
      <c r="CQ158" s="55" t="str">
        <f t="shared" ca="1" si="73"/>
        <v/>
      </c>
    </row>
    <row r="159" spans="9:95">
      <c r="I159" s="59"/>
      <c r="R159" s="64">
        <v>149</v>
      </c>
      <c r="S159" s="55">
        <f t="shared" si="66"/>
        <v>0</v>
      </c>
      <c r="T159" s="55" t="str">
        <f t="shared" ca="1" si="67"/>
        <v/>
      </c>
      <c r="U159" s="55" t="str">
        <f t="shared" ca="1" si="67"/>
        <v/>
      </c>
      <c r="AC159" s="64">
        <v>149</v>
      </c>
      <c r="AD159" s="55">
        <f t="shared" si="68"/>
        <v>0</v>
      </c>
      <c r="AE159" s="55" t="str">
        <f t="shared" ca="1" si="74"/>
        <v/>
      </c>
      <c r="AF159" s="55" t="str">
        <f t="shared" ca="1" si="74"/>
        <v/>
      </c>
      <c r="AH159" s="64">
        <v>149</v>
      </c>
      <c r="AI159" s="55">
        <f t="shared" si="69"/>
        <v>0</v>
      </c>
      <c r="AJ159" s="55" t="str">
        <f t="shared" ca="1" si="75"/>
        <v/>
      </c>
      <c r="AK159" s="55" t="str">
        <f t="shared" ca="1" si="75"/>
        <v/>
      </c>
      <c r="AM159" s="64">
        <v>149</v>
      </c>
      <c r="AN159" s="55">
        <f t="shared" si="70"/>
        <v>0</v>
      </c>
      <c r="AO159" s="55" t="str">
        <f t="shared" ca="1" si="76"/>
        <v/>
      </c>
      <c r="AP159" s="55" t="str">
        <f t="shared" ca="1" si="76"/>
        <v/>
      </c>
      <c r="AR159" s="64">
        <v>149</v>
      </c>
      <c r="AS159" s="55">
        <f t="shared" si="71"/>
        <v>0</v>
      </c>
      <c r="AT159" s="55" t="str">
        <f t="shared" ca="1" si="77"/>
        <v/>
      </c>
      <c r="AU159" s="55" t="str">
        <f t="shared" ca="1" si="77"/>
        <v/>
      </c>
      <c r="CN159" s="64">
        <v>149</v>
      </c>
      <c r="CO159" s="55">
        <f t="shared" si="72"/>
        <v>0</v>
      </c>
      <c r="CP159" s="55" t="str">
        <f t="shared" ca="1" si="73"/>
        <v/>
      </c>
      <c r="CQ159" s="55" t="str">
        <f t="shared" ca="1" si="73"/>
        <v/>
      </c>
    </row>
    <row r="160" spans="9:95">
      <c r="I160" s="59"/>
      <c r="R160" s="64">
        <v>150</v>
      </c>
      <c r="S160" s="55">
        <f t="shared" si="66"/>
        <v>0</v>
      </c>
      <c r="T160" s="55" t="str">
        <f t="shared" ca="1" si="67"/>
        <v/>
      </c>
      <c r="U160" s="55" t="str">
        <f t="shared" ca="1" si="67"/>
        <v/>
      </c>
      <c r="AC160" s="64">
        <v>150</v>
      </c>
      <c r="AD160" s="55">
        <f t="shared" si="68"/>
        <v>0</v>
      </c>
      <c r="AE160" s="55" t="str">
        <f t="shared" ca="1" si="74"/>
        <v/>
      </c>
      <c r="AF160" s="55" t="str">
        <f t="shared" ca="1" si="74"/>
        <v/>
      </c>
      <c r="AH160" s="64">
        <v>150</v>
      </c>
      <c r="AI160" s="55">
        <f t="shared" si="69"/>
        <v>0</v>
      </c>
      <c r="AJ160" s="55" t="str">
        <f t="shared" ca="1" si="75"/>
        <v/>
      </c>
      <c r="AK160" s="55" t="str">
        <f t="shared" ca="1" si="75"/>
        <v/>
      </c>
      <c r="AM160" s="64">
        <v>150</v>
      </c>
      <c r="AN160" s="55">
        <f t="shared" si="70"/>
        <v>0</v>
      </c>
      <c r="AO160" s="55" t="str">
        <f t="shared" ca="1" si="76"/>
        <v/>
      </c>
      <c r="AP160" s="55" t="str">
        <f t="shared" ca="1" si="76"/>
        <v/>
      </c>
      <c r="AR160" s="64">
        <v>150</v>
      </c>
      <c r="AS160" s="55">
        <f t="shared" si="71"/>
        <v>0</v>
      </c>
      <c r="AT160" s="55" t="str">
        <f t="shared" ca="1" si="77"/>
        <v/>
      </c>
      <c r="AU160" s="55" t="str">
        <f t="shared" ca="1" si="77"/>
        <v/>
      </c>
      <c r="CN160" s="64">
        <v>150</v>
      </c>
      <c r="CO160" s="55">
        <f t="shared" si="72"/>
        <v>0</v>
      </c>
      <c r="CP160" s="55" t="str">
        <f t="shared" ca="1" si="73"/>
        <v/>
      </c>
      <c r="CQ160" s="55" t="str">
        <f t="shared" ca="1" si="73"/>
        <v/>
      </c>
    </row>
    <row r="161" spans="9:95">
      <c r="I161" s="59"/>
      <c r="R161" s="64">
        <v>151</v>
      </c>
      <c r="S161" s="55">
        <f t="shared" si="66"/>
        <v>0</v>
      </c>
      <c r="T161" s="55" t="str">
        <f t="shared" ca="1" si="67"/>
        <v/>
      </c>
      <c r="U161" s="55" t="str">
        <f t="shared" ca="1" si="67"/>
        <v/>
      </c>
      <c r="AC161" s="64">
        <v>151</v>
      </c>
      <c r="AD161" s="55">
        <f t="shared" si="68"/>
        <v>0</v>
      </c>
      <c r="AE161" s="55" t="str">
        <f t="shared" ca="1" si="74"/>
        <v/>
      </c>
      <c r="AF161" s="55" t="str">
        <f t="shared" ca="1" si="74"/>
        <v/>
      </c>
      <c r="AH161" s="64">
        <v>151</v>
      </c>
      <c r="AI161" s="55">
        <f t="shared" si="69"/>
        <v>0</v>
      </c>
      <c r="AJ161" s="55" t="str">
        <f t="shared" ca="1" si="75"/>
        <v/>
      </c>
      <c r="AK161" s="55" t="str">
        <f t="shared" ca="1" si="75"/>
        <v/>
      </c>
      <c r="AM161" s="64">
        <v>151</v>
      </c>
      <c r="AN161" s="55">
        <f t="shared" si="70"/>
        <v>0</v>
      </c>
      <c r="AO161" s="55" t="str">
        <f t="shared" ca="1" si="76"/>
        <v/>
      </c>
      <c r="AP161" s="55" t="str">
        <f t="shared" ca="1" si="76"/>
        <v/>
      </c>
      <c r="AR161" s="64">
        <v>151</v>
      </c>
      <c r="AS161" s="55">
        <f t="shared" si="71"/>
        <v>0</v>
      </c>
      <c r="AT161" s="55" t="str">
        <f t="shared" ca="1" si="77"/>
        <v/>
      </c>
      <c r="AU161" s="55" t="str">
        <f t="shared" ca="1" si="77"/>
        <v/>
      </c>
      <c r="CN161" s="64">
        <v>151</v>
      </c>
      <c r="CO161" s="55">
        <f t="shared" si="72"/>
        <v>0</v>
      </c>
      <c r="CP161" s="55" t="str">
        <f t="shared" ca="1" si="73"/>
        <v/>
      </c>
      <c r="CQ161" s="55" t="str">
        <f t="shared" ca="1" si="73"/>
        <v/>
      </c>
    </row>
    <row r="162" spans="9:95">
      <c r="I162" s="59"/>
      <c r="R162" s="64">
        <v>152</v>
      </c>
      <c r="S162" s="55">
        <f t="shared" si="66"/>
        <v>0</v>
      </c>
      <c r="T162" s="55" t="str">
        <f t="shared" ca="1" si="67"/>
        <v/>
      </c>
      <c r="U162" s="55" t="str">
        <f t="shared" ca="1" si="67"/>
        <v/>
      </c>
      <c r="AC162" s="64">
        <v>152</v>
      </c>
      <c r="AD162" s="55">
        <f t="shared" si="68"/>
        <v>0</v>
      </c>
      <c r="AE162" s="55" t="str">
        <f t="shared" ca="1" si="74"/>
        <v/>
      </c>
      <c r="AF162" s="55" t="str">
        <f t="shared" ca="1" si="74"/>
        <v/>
      </c>
      <c r="AH162" s="64">
        <v>152</v>
      </c>
      <c r="AI162" s="55">
        <f t="shared" si="69"/>
        <v>0</v>
      </c>
      <c r="AJ162" s="55" t="str">
        <f t="shared" ca="1" si="75"/>
        <v/>
      </c>
      <c r="AK162" s="55" t="str">
        <f t="shared" ca="1" si="75"/>
        <v/>
      </c>
      <c r="AM162" s="64">
        <v>152</v>
      </c>
      <c r="AN162" s="55">
        <f t="shared" si="70"/>
        <v>0</v>
      </c>
      <c r="AO162" s="55" t="str">
        <f t="shared" ca="1" si="76"/>
        <v/>
      </c>
      <c r="AP162" s="55" t="str">
        <f t="shared" ca="1" si="76"/>
        <v/>
      </c>
      <c r="AR162" s="64">
        <v>152</v>
      </c>
      <c r="AS162" s="55">
        <f t="shared" si="71"/>
        <v>0</v>
      </c>
      <c r="AT162" s="55" t="str">
        <f t="shared" ca="1" si="77"/>
        <v/>
      </c>
      <c r="AU162" s="55" t="str">
        <f t="shared" ca="1" si="77"/>
        <v/>
      </c>
      <c r="CN162" s="64">
        <v>152</v>
      </c>
      <c r="CO162" s="55">
        <f t="shared" si="72"/>
        <v>0</v>
      </c>
      <c r="CP162" s="55" t="str">
        <f t="shared" ca="1" si="73"/>
        <v/>
      </c>
      <c r="CQ162" s="55" t="str">
        <f t="shared" ca="1" si="73"/>
        <v/>
      </c>
    </row>
    <row r="163" spans="9:95">
      <c r="I163" s="59"/>
      <c r="R163" s="64">
        <v>153</v>
      </c>
      <c r="S163" s="55">
        <f t="shared" si="66"/>
        <v>0</v>
      </c>
      <c r="T163" s="55" t="str">
        <f t="shared" ca="1" si="67"/>
        <v/>
      </c>
      <c r="U163" s="55" t="str">
        <f t="shared" ca="1" si="67"/>
        <v/>
      </c>
      <c r="AC163" s="64">
        <v>153</v>
      </c>
      <c r="AD163" s="55">
        <f t="shared" si="68"/>
        <v>0</v>
      </c>
      <c r="AE163" s="55" t="str">
        <f t="shared" ca="1" si="74"/>
        <v/>
      </c>
      <c r="AF163" s="55" t="str">
        <f t="shared" ca="1" si="74"/>
        <v/>
      </c>
      <c r="AH163" s="64">
        <v>153</v>
      </c>
      <c r="AI163" s="55">
        <f t="shared" si="69"/>
        <v>0</v>
      </c>
      <c r="AJ163" s="55" t="str">
        <f t="shared" ca="1" si="75"/>
        <v/>
      </c>
      <c r="AK163" s="55" t="str">
        <f t="shared" ca="1" si="75"/>
        <v/>
      </c>
      <c r="AM163" s="64">
        <v>153</v>
      </c>
      <c r="AN163" s="55">
        <f t="shared" si="70"/>
        <v>0</v>
      </c>
      <c r="AO163" s="55" t="str">
        <f t="shared" ca="1" si="76"/>
        <v/>
      </c>
      <c r="AP163" s="55" t="str">
        <f t="shared" ca="1" si="76"/>
        <v/>
      </c>
      <c r="AR163" s="64">
        <v>153</v>
      </c>
      <c r="AS163" s="55">
        <f t="shared" si="71"/>
        <v>0</v>
      </c>
      <c r="AT163" s="55" t="str">
        <f t="shared" ca="1" si="77"/>
        <v/>
      </c>
      <c r="AU163" s="55" t="str">
        <f t="shared" ca="1" si="77"/>
        <v/>
      </c>
      <c r="CN163" s="64">
        <v>153</v>
      </c>
      <c r="CO163" s="55">
        <f t="shared" si="72"/>
        <v>0</v>
      </c>
      <c r="CP163" s="55" t="str">
        <f t="shared" ca="1" si="73"/>
        <v/>
      </c>
      <c r="CQ163" s="55" t="str">
        <f t="shared" ca="1" si="73"/>
        <v/>
      </c>
    </row>
    <row r="164" spans="9:95">
      <c r="I164" s="59"/>
      <c r="R164" s="64">
        <v>154</v>
      </c>
      <c r="S164" s="55">
        <f t="shared" si="66"/>
        <v>0</v>
      </c>
      <c r="T164" s="55" t="str">
        <f t="shared" ca="1" si="67"/>
        <v/>
      </c>
      <c r="U164" s="55" t="str">
        <f t="shared" ca="1" si="67"/>
        <v/>
      </c>
      <c r="AC164" s="64">
        <v>154</v>
      </c>
      <c r="AD164" s="55">
        <f t="shared" si="68"/>
        <v>0</v>
      </c>
      <c r="AE164" s="55" t="str">
        <f t="shared" ca="1" si="74"/>
        <v/>
      </c>
      <c r="AF164" s="55" t="str">
        <f t="shared" ca="1" si="74"/>
        <v/>
      </c>
      <c r="AH164" s="64">
        <v>154</v>
      </c>
      <c r="AI164" s="55">
        <f t="shared" si="69"/>
        <v>0</v>
      </c>
      <c r="AJ164" s="55" t="str">
        <f t="shared" ca="1" si="75"/>
        <v/>
      </c>
      <c r="AK164" s="55" t="str">
        <f t="shared" ca="1" si="75"/>
        <v/>
      </c>
      <c r="AM164" s="64">
        <v>154</v>
      </c>
      <c r="AN164" s="55">
        <f t="shared" si="70"/>
        <v>0</v>
      </c>
      <c r="AO164" s="55" t="str">
        <f t="shared" ca="1" si="76"/>
        <v/>
      </c>
      <c r="AP164" s="55" t="str">
        <f t="shared" ca="1" si="76"/>
        <v/>
      </c>
      <c r="AR164" s="64">
        <v>154</v>
      </c>
      <c r="AS164" s="55">
        <f t="shared" si="71"/>
        <v>0</v>
      </c>
      <c r="AT164" s="55" t="str">
        <f t="shared" ca="1" si="77"/>
        <v/>
      </c>
      <c r="AU164" s="55" t="str">
        <f t="shared" ca="1" si="77"/>
        <v/>
      </c>
      <c r="CN164" s="64">
        <v>154</v>
      </c>
      <c r="CO164" s="55">
        <f t="shared" si="72"/>
        <v>0</v>
      </c>
      <c r="CP164" s="55" t="str">
        <f t="shared" ca="1" si="73"/>
        <v/>
      </c>
      <c r="CQ164" s="55" t="str">
        <f t="shared" ca="1" si="73"/>
        <v/>
      </c>
    </row>
    <row r="165" spans="9:95">
      <c r="I165" s="59"/>
      <c r="R165" s="64">
        <v>155</v>
      </c>
      <c r="S165" s="55">
        <f t="shared" si="66"/>
        <v>0</v>
      </c>
      <c r="T165" s="55" t="str">
        <f t="shared" ca="1" si="67"/>
        <v/>
      </c>
      <c r="U165" s="55" t="str">
        <f t="shared" ca="1" si="67"/>
        <v/>
      </c>
      <c r="AC165" s="64">
        <v>155</v>
      </c>
      <c r="AD165" s="55">
        <f t="shared" si="68"/>
        <v>0</v>
      </c>
      <c r="AE165" s="55" t="str">
        <f t="shared" ca="1" si="74"/>
        <v/>
      </c>
      <c r="AF165" s="55" t="str">
        <f t="shared" ca="1" si="74"/>
        <v/>
      </c>
      <c r="AH165" s="64">
        <v>155</v>
      </c>
      <c r="AI165" s="55">
        <f t="shared" si="69"/>
        <v>0</v>
      </c>
      <c r="AJ165" s="55" t="str">
        <f t="shared" ca="1" si="75"/>
        <v/>
      </c>
      <c r="AK165" s="55" t="str">
        <f t="shared" ca="1" si="75"/>
        <v/>
      </c>
      <c r="AM165" s="64">
        <v>155</v>
      </c>
      <c r="AN165" s="55">
        <f t="shared" si="70"/>
        <v>0</v>
      </c>
      <c r="AO165" s="55" t="str">
        <f t="shared" ca="1" si="76"/>
        <v/>
      </c>
      <c r="AP165" s="55" t="str">
        <f t="shared" ca="1" si="76"/>
        <v/>
      </c>
      <c r="AR165" s="64">
        <v>155</v>
      </c>
      <c r="AS165" s="55">
        <f t="shared" si="71"/>
        <v>0</v>
      </c>
      <c r="AT165" s="55" t="str">
        <f t="shared" ca="1" si="77"/>
        <v/>
      </c>
      <c r="AU165" s="55" t="str">
        <f t="shared" ca="1" si="77"/>
        <v/>
      </c>
      <c r="CN165" s="64">
        <v>155</v>
      </c>
      <c r="CO165" s="55">
        <f t="shared" si="72"/>
        <v>0</v>
      </c>
      <c r="CP165" s="55" t="str">
        <f t="shared" ca="1" si="73"/>
        <v/>
      </c>
      <c r="CQ165" s="55" t="str">
        <f t="shared" ca="1" si="73"/>
        <v/>
      </c>
    </row>
    <row r="166" spans="9:95">
      <c r="I166" s="59"/>
      <c r="R166" s="64">
        <v>156</v>
      </c>
      <c r="S166" s="55">
        <f t="shared" si="66"/>
        <v>0</v>
      </c>
      <c r="T166" s="55" t="str">
        <f t="shared" ca="1" si="67"/>
        <v/>
      </c>
      <c r="U166" s="55" t="str">
        <f t="shared" ca="1" si="67"/>
        <v/>
      </c>
      <c r="AC166" s="64">
        <v>156</v>
      </c>
      <c r="AD166" s="55">
        <f t="shared" si="68"/>
        <v>0</v>
      </c>
      <c r="AE166" s="55" t="str">
        <f t="shared" ca="1" si="74"/>
        <v/>
      </c>
      <c r="AF166" s="55" t="str">
        <f t="shared" ca="1" si="74"/>
        <v/>
      </c>
      <c r="AH166" s="64">
        <v>156</v>
      </c>
      <c r="AI166" s="55">
        <f t="shared" si="69"/>
        <v>0</v>
      </c>
      <c r="AJ166" s="55" t="str">
        <f t="shared" ca="1" si="75"/>
        <v/>
      </c>
      <c r="AK166" s="55" t="str">
        <f t="shared" ca="1" si="75"/>
        <v/>
      </c>
      <c r="AM166" s="64">
        <v>156</v>
      </c>
      <c r="AN166" s="55">
        <f t="shared" si="70"/>
        <v>0</v>
      </c>
      <c r="AO166" s="55" t="str">
        <f t="shared" ca="1" si="76"/>
        <v/>
      </c>
      <c r="AP166" s="55" t="str">
        <f t="shared" ca="1" si="76"/>
        <v/>
      </c>
      <c r="AR166" s="64">
        <v>156</v>
      </c>
      <c r="AS166" s="55">
        <f t="shared" si="71"/>
        <v>0</v>
      </c>
      <c r="AT166" s="55" t="str">
        <f t="shared" ca="1" si="77"/>
        <v/>
      </c>
      <c r="AU166" s="55" t="str">
        <f t="shared" ca="1" si="77"/>
        <v/>
      </c>
      <c r="CN166" s="64">
        <v>156</v>
      </c>
      <c r="CO166" s="55">
        <f t="shared" si="72"/>
        <v>0</v>
      </c>
      <c r="CP166" s="55" t="str">
        <f t="shared" ca="1" si="73"/>
        <v/>
      </c>
      <c r="CQ166" s="55" t="str">
        <f t="shared" ca="1" si="73"/>
        <v/>
      </c>
    </row>
    <row r="167" spans="9:95">
      <c r="I167" s="59"/>
      <c r="R167" s="64">
        <v>157</v>
      </c>
      <c r="S167" s="55">
        <f t="shared" si="66"/>
        <v>0</v>
      </c>
      <c r="T167" s="55" t="str">
        <f t="shared" ca="1" si="67"/>
        <v/>
      </c>
      <c r="U167" s="55" t="str">
        <f t="shared" ca="1" si="67"/>
        <v/>
      </c>
      <c r="AC167" s="64">
        <v>157</v>
      </c>
      <c r="AD167" s="55">
        <f t="shared" si="68"/>
        <v>0</v>
      </c>
      <c r="AE167" s="55" t="str">
        <f t="shared" ca="1" si="74"/>
        <v/>
      </c>
      <c r="AF167" s="55" t="str">
        <f t="shared" ca="1" si="74"/>
        <v/>
      </c>
      <c r="AH167" s="64">
        <v>157</v>
      </c>
      <c r="AI167" s="55">
        <f t="shared" si="69"/>
        <v>0</v>
      </c>
      <c r="AJ167" s="55" t="str">
        <f t="shared" ca="1" si="75"/>
        <v/>
      </c>
      <c r="AK167" s="55" t="str">
        <f t="shared" ca="1" si="75"/>
        <v/>
      </c>
      <c r="AM167" s="64">
        <v>157</v>
      </c>
      <c r="AN167" s="55">
        <f t="shared" si="70"/>
        <v>0</v>
      </c>
      <c r="AO167" s="55" t="str">
        <f t="shared" ca="1" si="76"/>
        <v/>
      </c>
      <c r="AP167" s="55" t="str">
        <f t="shared" ca="1" si="76"/>
        <v/>
      </c>
      <c r="AR167" s="64">
        <v>157</v>
      </c>
      <c r="AS167" s="55">
        <f t="shared" si="71"/>
        <v>0</v>
      </c>
      <c r="AT167" s="55" t="str">
        <f t="shared" ca="1" si="77"/>
        <v/>
      </c>
      <c r="AU167" s="55" t="str">
        <f t="shared" ca="1" si="77"/>
        <v/>
      </c>
      <c r="CN167" s="64">
        <v>157</v>
      </c>
      <c r="CO167" s="55">
        <f t="shared" si="72"/>
        <v>0</v>
      </c>
      <c r="CP167" s="55" t="str">
        <f t="shared" ca="1" si="73"/>
        <v/>
      </c>
      <c r="CQ167" s="55" t="str">
        <f t="shared" ca="1" si="73"/>
        <v/>
      </c>
    </row>
    <row r="168" spans="9:95">
      <c r="I168" s="59"/>
      <c r="R168" s="64">
        <v>158</v>
      </c>
      <c r="S168" s="55">
        <f t="shared" si="66"/>
        <v>0</v>
      </c>
      <c r="T168" s="55" t="str">
        <f t="shared" ca="1" si="67"/>
        <v/>
      </c>
      <c r="U168" s="55" t="str">
        <f t="shared" ca="1" si="67"/>
        <v/>
      </c>
      <c r="AC168" s="64">
        <v>158</v>
      </c>
      <c r="AD168" s="55">
        <f t="shared" si="68"/>
        <v>0</v>
      </c>
      <c r="AE168" s="55" t="str">
        <f t="shared" ca="1" si="74"/>
        <v/>
      </c>
      <c r="AF168" s="55" t="str">
        <f t="shared" ca="1" si="74"/>
        <v/>
      </c>
      <c r="AH168" s="64">
        <v>158</v>
      </c>
      <c r="AI168" s="55">
        <f t="shared" si="69"/>
        <v>0</v>
      </c>
      <c r="AJ168" s="55" t="str">
        <f t="shared" ca="1" si="75"/>
        <v/>
      </c>
      <c r="AK168" s="55" t="str">
        <f t="shared" ca="1" si="75"/>
        <v/>
      </c>
      <c r="AM168" s="64">
        <v>158</v>
      </c>
      <c r="AN168" s="55">
        <f t="shared" si="70"/>
        <v>0</v>
      </c>
      <c r="AO168" s="55" t="str">
        <f t="shared" ca="1" si="76"/>
        <v/>
      </c>
      <c r="AP168" s="55" t="str">
        <f t="shared" ca="1" si="76"/>
        <v/>
      </c>
      <c r="AR168" s="64">
        <v>158</v>
      </c>
      <c r="AS168" s="55">
        <f t="shared" si="71"/>
        <v>0</v>
      </c>
      <c r="AT168" s="55" t="str">
        <f t="shared" ca="1" si="77"/>
        <v/>
      </c>
      <c r="AU168" s="55" t="str">
        <f t="shared" ca="1" si="77"/>
        <v/>
      </c>
      <c r="CN168" s="64">
        <v>158</v>
      </c>
      <c r="CO168" s="55">
        <f t="shared" si="72"/>
        <v>0</v>
      </c>
      <c r="CP168" s="55" t="str">
        <f t="shared" ca="1" si="73"/>
        <v/>
      </c>
      <c r="CQ168" s="55" t="str">
        <f t="shared" ca="1" si="73"/>
        <v/>
      </c>
    </row>
    <row r="169" spans="9:95">
      <c r="I169" s="59"/>
      <c r="R169" s="64">
        <v>159</v>
      </c>
      <c r="S169" s="55">
        <f t="shared" si="66"/>
        <v>0</v>
      </c>
      <c r="T169" s="55" t="str">
        <f t="shared" ca="1" si="67"/>
        <v/>
      </c>
      <c r="U169" s="55" t="str">
        <f t="shared" ca="1" si="67"/>
        <v/>
      </c>
      <c r="AC169" s="64">
        <v>159</v>
      </c>
      <c r="AD169" s="55">
        <f t="shared" si="68"/>
        <v>0</v>
      </c>
      <c r="AE169" s="55" t="str">
        <f t="shared" ca="1" si="74"/>
        <v/>
      </c>
      <c r="AF169" s="55" t="str">
        <f t="shared" ca="1" si="74"/>
        <v/>
      </c>
      <c r="AH169" s="64">
        <v>159</v>
      </c>
      <c r="AI169" s="55">
        <f t="shared" si="69"/>
        <v>0</v>
      </c>
      <c r="AJ169" s="55" t="str">
        <f t="shared" ca="1" si="75"/>
        <v/>
      </c>
      <c r="AK169" s="55" t="str">
        <f t="shared" ca="1" si="75"/>
        <v/>
      </c>
      <c r="AM169" s="64">
        <v>159</v>
      </c>
      <c r="AN169" s="55">
        <f t="shared" si="70"/>
        <v>0</v>
      </c>
      <c r="AO169" s="55" t="str">
        <f t="shared" ca="1" si="76"/>
        <v/>
      </c>
      <c r="AP169" s="55" t="str">
        <f t="shared" ca="1" si="76"/>
        <v/>
      </c>
      <c r="AR169" s="64">
        <v>159</v>
      </c>
      <c r="AS169" s="55">
        <f t="shared" si="71"/>
        <v>0</v>
      </c>
      <c r="AT169" s="55" t="str">
        <f t="shared" ca="1" si="77"/>
        <v/>
      </c>
      <c r="AU169" s="55" t="str">
        <f t="shared" ca="1" si="77"/>
        <v/>
      </c>
      <c r="CN169" s="64">
        <v>159</v>
      </c>
      <c r="CO169" s="55">
        <f t="shared" si="72"/>
        <v>0</v>
      </c>
      <c r="CP169" s="55" t="str">
        <f t="shared" ca="1" si="73"/>
        <v/>
      </c>
      <c r="CQ169" s="55" t="str">
        <f t="shared" ca="1" si="73"/>
        <v/>
      </c>
    </row>
    <row r="170" spans="9:95">
      <c r="I170" s="59"/>
      <c r="R170" s="64">
        <v>160</v>
      </c>
      <c r="S170" s="55">
        <f t="shared" si="66"/>
        <v>0</v>
      </c>
      <c r="T170" s="55" t="str">
        <f t="shared" ca="1" si="67"/>
        <v/>
      </c>
      <c r="U170" s="55" t="str">
        <f t="shared" ca="1" si="67"/>
        <v/>
      </c>
      <c r="AC170" s="64">
        <v>160</v>
      </c>
      <c r="AD170" s="55">
        <f t="shared" si="68"/>
        <v>0</v>
      </c>
      <c r="AE170" s="55" t="str">
        <f t="shared" ca="1" si="74"/>
        <v/>
      </c>
      <c r="AF170" s="55" t="str">
        <f t="shared" ca="1" si="74"/>
        <v/>
      </c>
      <c r="AH170" s="64">
        <v>160</v>
      </c>
      <c r="AI170" s="55">
        <f t="shared" si="69"/>
        <v>0</v>
      </c>
      <c r="AJ170" s="55" t="str">
        <f t="shared" ca="1" si="75"/>
        <v/>
      </c>
      <c r="AK170" s="55" t="str">
        <f t="shared" ca="1" si="75"/>
        <v/>
      </c>
      <c r="AM170" s="64">
        <v>160</v>
      </c>
      <c r="AN170" s="55">
        <f t="shared" si="70"/>
        <v>0</v>
      </c>
      <c r="AO170" s="55" t="str">
        <f t="shared" ca="1" si="76"/>
        <v/>
      </c>
      <c r="AP170" s="55" t="str">
        <f t="shared" ca="1" si="76"/>
        <v/>
      </c>
      <c r="AR170" s="64">
        <v>160</v>
      </c>
      <c r="AS170" s="55">
        <f t="shared" si="71"/>
        <v>0</v>
      </c>
      <c r="AT170" s="55" t="str">
        <f t="shared" ca="1" si="77"/>
        <v/>
      </c>
      <c r="AU170" s="55" t="str">
        <f t="shared" ca="1" si="77"/>
        <v/>
      </c>
      <c r="CN170" s="64">
        <v>160</v>
      </c>
      <c r="CO170" s="55">
        <f t="shared" si="72"/>
        <v>0</v>
      </c>
      <c r="CP170" s="55" t="str">
        <f t="shared" ca="1" si="73"/>
        <v/>
      </c>
      <c r="CQ170" s="55" t="str">
        <f t="shared" ca="1" si="73"/>
        <v/>
      </c>
    </row>
    <row r="171" spans="9:95">
      <c r="I171" s="59"/>
      <c r="R171" s="64">
        <v>161</v>
      </c>
      <c r="S171" s="55">
        <f t="shared" si="66"/>
        <v>0</v>
      </c>
      <c r="T171" s="55" t="str">
        <f t="shared" ca="1" si="67"/>
        <v/>
      </c>
      <c r="U171" s="55" t="str">
        <f t="shared" ca="1" si="67"/>
        <v/>
      </c>
      <c r="AC171" s="64">
        <v>161</v>
      </c>
      <c r="AD171" s="55">
        <f t="shared" si="68"/>
        <v>0</v>
      </c>
      <c r="AE171" s="55" t="str">
        <f t="shared" ca="1" si="74"/>
        <v/>
      </c>
      <c r="AF171" s="55" t="str">
        <f t="shared" ca="1" si="74"/>
        <v/>
      </c>
      <c r="AH171" s="64">
        <v>161</v>
      </c>
      <c r="AI171" s="55">
        <f t="shared" si="69"/>
        <v>0</v>
      </c>
      <c r="AJ171" s="55" t="str">
        <f t="shared" ca="1" si="75"/>
        <v/>
      </c>
      <c r="AK171" s="55" t="str">
        <f t="shared" ca="1" si="75"/>
        <v/>
      </c>
      <c r="AM171" s="64">
        <v>161</v>
      </c>
      <c r="AN171" s="55">
        <f t="shared" si="70"/>
        <v>0</v>
      </c>
      <c r="AO171" s="55" t="str">
        <f t="shared" ca="1" si="76"/>
        <v/>
      </c>
      <c r="AP171" s="55" t="str">
        <f t="shared" ca="1" si="76"/>
        <v/>
      </c>
      <c r="AR171" s="64">
        <v>161</v>
      </c>
      <c r="AS171" s="55">
        <f t="shared" si="71"/>
        <v>0</v>
      </c>
      <c r="AT171" s="55" t="str">
        <f t="shared" ca="1" si="77"/>
        <v/>
      </c>
      <c r="AU171" s="55" t="str">
        <f t="shared" ca="1" si="77"/>
        <v/>
      </c>
      <c r="CN171" s="64">
        <v>161</v>
      </c>
      <c r="CO171" s="55">
        <f t="shared" si="72"/>
        <v>0</v>
      </c>
      <c r="CP171" s="55" t="str">
        <f t="shared" ca="1" si="73"/>
        <v/>
      </c>
      <c r="CQ171" s="55" t="str">
        <f t="shared" ca="1" si="73"/>
        <v/>
      </c>
    </row>
    <row r="172" spans="9:95">
      <c r="I172" s="59"/>
      <c r="R172" s="64">
        <v>162</v>
      </c>
      <c r="S172" s="55">
        <f t="shared" si="66"/>
        <v>0</v>
      </c>
      <c r="T172" s="55" t="str">
        <f t="shared" ref="T172:U198" ca="1" si="78">IF($S172&gt;0,INDIRECT(T$1&amp;$S172)&amp;"","")</f>
        <v/>
      </c>
      <c r="U172" s="55" t="str">
        <f t="shared" ref="U172:U197" ca="1" si="79">IF($S172&gt;0,INDIRECT(U$1&amp;$S172)&amp;"","")</f>
        <v/>
      </c>
      <c r="AC172" s="64">
        <v>162</v>
      </c>
      <c r="AD172" s="55">
        <f t="shared" si="68"/>
        <v>0</v>
      </c>
      <c r="AE172" s="55" t="str">
        <f t="shared" ref="AE172:AF191" ca="1" si="80">IF($AD172&gt;0,INDIRECT(AE$1&amp;$AD172)&amp;"","")</f>
        <v/>
      </c>
      <c r="AF172" s="55" t="str">
        <f t="shared" ca="1" si="80"/>
        <v/>
      </c>
      <c r="AH172" s="64">
        <v>162</v>
      </c>
      <c r="AI172" s="55">
        <f t="shared" si="69"/>
        <v>0</v>
      </c>
      <c r="AJ172" s="55" t="str">
        <f t="shared" ref="AJ172:AK191" ca="1" si="81">IF($AI172&gt;0,INDIRECT(AJ$1&amp;$AI172)&amp;"","")</f>
        <v/>
      </c>
      <c r="AK172" s="55" t="str">
        <f t="shared" ca="1" si="81"/>
        <v/>
      </c>
      <c r="AM172" s="64">
        <v>162</v>
      </c>
      <c r="AN172" s="55">
        <f t="shared" si="70"/>
        <v>0</v>
      </c>
      <c r="AO172" s="55" t="str">
        <f t="shared" ref="AO172:AP191" ca="1" si="82">IF($AN172&gt;0,INDIRECT(AO$1&amp;$AN172)&amp;"","")</f>
        <v/>
      </c>
      <c r="AP172" s="55" t="str">
        <f t="shared" ca="1" si="82"/>
        <v/>
      </c>
      <c r="AR172" s="64">
        <v>162</v>
      </c>
      <c r="AS172" s="55">
        <f t="shared" si="71"/>
        <v>0</v>
      </c>
      <c r="AT172" s="55" t="str">
        <f t="shared" ref="AT172:AU191" ca="1" si="83">IF($AS172&gt;0,INDIRECT(AT$1&amp;$AS172)&amp;"","")</f>
        <v/>
      </c>
      <c r="AU172" s="55" t="str">
        <f t="shared" ca="1" si="83"/>
        <v/>
      </c>
      <c r="CN172" s="64">
        <v>162</v>
      </c>
      <c r="CO172" s="55">
        <f t="shared" si="72"/>
        <v>0</v>
      </c>
      <c r="CP172" s="55" t="str">
        <f t="shared" ca="1" si="73"/>
        <v/>
      </c>
      <c r="CQ172" s="55" t="str">
        <f t="shared" ca="1" si="73"/>
        <v/>
      </c>
    </row>
    <row r="173" spans="9:95">
      <c r="I173" s="59"/>
      <c r="R173" s="64">
        <v>163</v>
      </c>
      <c r="S173" s="55">
        <f t="shared" si="66"/>
        <v>0</v>
      </c>
      <c r="T173" s="55" t="str">
        <f t="shared" ca="1" si="78"/>
        <v/>
      </c>
      <c r="U173" s="55" t="str">
        <f t="shared" ca="1" si="79"/>
        <v/>
      </c>
      <c r="AC173" s="64">
        <v>163</v>
      </c>
      <c r="AD173" s="55">
        <f t="shared" si="68"/>
        <v>0</v>
      </c>
      <c r="AE173" s="55" t="str">
        <f t="shared" ca="1" si="80"/>
        <v/>
      </c>
      <c r="AF173" s="55" t="str">
        <f t="shared" ca="1" si="80"/>
        <v/>
      </c>
      <c r="AH173" s="64">
        <v>163</v>
      </c>
      <c r="AI173" s="55">
        <f t="shared" si="69"/>
        <v>0</v>
      </c>
      <c r="AJ173" s="55" t="str">
        <f t="shared" ca="1" si="81"/>
        <v/>
      </c>
      <c r="AK173" s="55" t="str">
        <f t="shared" ca="1" si="81"/>
        <v/>
      </c>
      <c r="AM173" s="64">
        <v>163</v>
      </c>
      <c r="AN173" s="55">
        <f t="shared" si="70"/>
        <v>0</v>
      </c>
      <c r="AO173" s="55" t="str">
        <f t="shared" ca="1" si="82"/>
        <v/>
      </c>
      <c r="AP173" s="55" t="str">
        <f t="shared" ca="1" si="82"/>
        <v/>
      </c>
      <c r="AR173" s="64">
        <v>163</v>
      </c>
      <c r="AS173" s="55">
        <f t="shared" si="71"/>
        <v>0</v>
      </c>
      <c r="AT173" s="55" t="str">
        <f t="shared" ca="1" si="83"/>
        <v/>
      </c>
      <c r="AU173" s="55" t="str">
        <f t="shared" ca="1" si="83"/>
        <v/>
      </c>
      <c r="CN173" s="64">
        <v>163</v>
      </c>
      <c r="CO173" s="55">
        <f t="shared" si="72"/>
        <v>0</v>
      </c>
      <c r="CP173" s="55" t="str">
        <f t="shared" ca="1" si="73"/>
        <v/>
      </c>
      <c r="CQ173" s="55" t="str">
        <f t="shared" ca="1" si="73"/>
        <v/>
      </c>
    </row>
    <row r="174" spans="9:95">
      <c r="I174" s="59"/>
      <c r="R174" s="64">
        <v>164</v>
      </c>
      <c r="S174" s="55">
        <f t="shared" si="66"/>
        <v>0</v>
      </c>
      <c r="T174" s="55" t="str">
        <f t="shared" ca="1" si="78"/>
        <v/>
      </c>
      <c r="U174" s="55" t="str">
        <f t="shared" ca="1" si="79"/>
        <v/>
      </c>
      <c r="AC174" s="64">
        <v>164</v>
      </c>
      <c r="AD174" s="55">
        <f t="shared" si="68"/>
        <v>0</v>
      </c>
      <c r="AE174" s="55" t="str">
        <f t="shared" ca="1" si="80"/>
        <v/>
      </c>
      <c r="AF174" s="55" t="str">
        <f t="shared" ca="1" si="80"/>
        <v/>
      </c>
      <c r="AH174" s="64">
        <v>164</v>
      </c>
      <c r="AI174" s="55">
        <f t="shared" si="69"/>
        <v>0</v>
      </c>
      <c r="AJ174" s="55" t="str">
        <f t="shared" ca="1" si="81"/>
        <v/>
      </c>
      <c r="AK174" s="55" t="str">
        <f t="shared" ca="1" si="81"/>
        <v/>
      </c>
      <c r="AM174" s="64">
        <v>164</v>
      </c>
      <c r="AN174" s="55">
        <f t="shared" si="70"/>
        <v>0</v>
      </c>
      <c r="AO174" s="55" t="str">
        <f t="shared" ca="1" si="82"/>
        <v/>
      </c>
      <c r="AP174" s="55" t="str">
        <f t="shared" ca="1" si="82"/>
        <v/>
      </c>
      <c r="AR174" s="64">
        <v>164</v>
      </c>
      <c r="AS174" s="55">
        <f t="shared" si="71"/>
        <v>0</v>
      </c>
      <c r="AT174" s="55" t="str">
        <f t="shared" ca="1" si="83"/>
        <v/>
      </c>
      <c r="AU174" s="55" t="str">
        <f t="shared" ca="1" si="83"/>
        <v/>
      </c>
      <c r="CN174" s="64">
        <v>164</v>
      </c>
      <c r="CO174" s="55">
        <f t="shared" si="72"/>
        <v>0</v>
      </c>
      <c r="CP174" s="55" t="str">
        <f t="shared" ca="1" si="73"/>
        <v/>
      </c>
      <c r="CQ174" s="55" t="str">
        <f t="shared" ca="1" si="73"/>
        <v/>
      </c>
    </row>
    <row r="175" spans="9:95">
      <c r="I175" s="59"/>
      <c r="R175" s="64">
        <v>165</v>
      </c>
      <c r="S175" s="55">
        <f t="shared" si="66"/>
        <v>0</v>
      </c>
      <c r="T175" s="55" t="str">
        <f t="shared" ca="1" si="78"/>
        <v/>
      </c>
      <c r="U175" s="55" t="str">
        <f t="shared" ca="1" si="79"/>
        <v/>
      </c>
      <c r="AC175" s="64">
        <v>165</v>
      </c>
      <c r="AD175" s="55">
        <f t="shared" si="68"/>
        <v>0</v>
      </c>
      <c r="AE175" s="55" t="str">
        <f t="shared" ca="1" si="80"/>
        <v/>
      </c>
      <c r="AF175" s="55" t="str">
        <f t="shared" ca="1" si="80"/>
        <v/>
      </c>
      <c r="AH175" s="64">
        <v>165</v>
      </c>
      <c r="AI175" s="55">
        <f t="shared" si="69"/>
        <v>0</v>
      </c>
      <c r="AJ175" s="55" t="str">
        <f t="shared" ca="1" si="81"/>
        <v/>
      </c>
      <c r="AK175" s="55" t="str">
        <f t="shared" ca="1" si="81"/>
        <v/>
      </c>
      <c r="AM175" s="64">
        <v>165</v>
      </c>
      <c r="AN175" s="55">
        <f t="shared" si="70"/>
        <v>0</v>
      </c>
      <c r="AO175" s="55" t="str">
        <f t="shared" ca="1" si="82"/>
        <v/>
      </c>
      <c r="AP175" s="55" t="str">
        <f t="shared" ca="1" si="82"/>
        <v/>
      </c>
      <c r="AR175" s="64">
        <v>165</v>
      </c>
      <c r="AS175" s="55">
        <f t="shared" si="71"/>
        <v>0</v>
      </c>
      <c r="AT175" s="55" t="str">
        <f t="shared" ca="1" si="83"/>
        <v/>
      </c>
      <c r="AU175" s="55" t="str">
        <f t="shared" ca="1" si="83"/>
        <v/>
      </c>
      <c r="CN175" s="64">
        <v>165</v>
      </c>
      <c r="CO175" s="55">
        <f t="shared" si="72"/>
        <v>0</v>
      </c>
      <c r="CP175" s="55" t="str">
        <f t="shared" ca="1" si="73"/>
        <v/>
      </c>
      <c r="CQ175" s="55" t="str">
        <f t="shared" ca="1" si="73"/>
        <v/>
      </c>
    </row>
    <row r="176" spans="9:95">
      <c r="I176" s="59"/>
      <c r="R176" s="64">
        <v>166</v>
      </c>
      <c r="S176" s="55">
        <f t="shared" si="66"/>
        <v>0</v>
      </c>
      <c r="T176" s="55" t="str">
        <f t="shared" ca="1" si="78"/>
        <v/>
      </c>
      <c r="U176" s="55" t="str">
        <f t="shared" ca="1" si="79"/>
        <v/>
      </c>
      <c r="AC176" s="64">
        <v>166</v>
      </c>
      <c r="AD176" s="55">
        <f t="shared" si="68"/>
        <v>0</v>
      </c>
      <c r="AE176" s="55" t="str">
        <f t="shared" ca="1" si="80"/>
        <v/>
      </c>
      <c r="AF176" s="55" t="str">
        <f t="shared" ca="1" si="80"/>
        <v/>
      </c>
      <c r="AH176" s="64">
        <v>166</v>
      </c>
      <c r="AI176" s="55">
        <f t="shared" si="69"/>
        <v>0</v>
      </c>
      <c r="AJ176" s="55" t="str">
        <f t="shared" ca="1" si="81"/>
        <v/>
      </c>
      <c r="AK176" s="55" t="str">
        <f t="shared" ca="1" si="81"/>
        <v/>
      </c>
      <c r="AM176" s="64">
        <v>166</v>
      </c>
      <c r="AN176" s="55">
        <f t="shared" si="70"/>
        <v>0</v>
      </c>
      <c r="AO176" s="55" t="str">
        <f t="shared" ca="1" si="82"/>
        <v/>
      </c>
      <c r="AP176" s="55" t="str">
        <f t="shared" ca="1" si="82"/>
        <v/>
      </c>
      <c r="AR176" s="64">
        <v>166</v>
      </c>
      <c r="AS176" s="55">
        <f t="shared" si="71"/>
        <v>0</v>
      </c>
      <c r="AT176" s="55" t="str">
        <f t="shared" ca="1" si="83"/>
        <v/>
      </c>
      <c r="AU176" s="55" t="str">
        <f t="shared" ca="1" si="83"/>
        <v/>
      </c>
      <c r="CN176" s="64">
        <v>166</v>
      </c>
      <c r="CO176" s="55">
        <f t="shared" si="72"/>
        <v>0</v>
      </c>
      <c r="CP176" s="55" t="str">
        <f t="shared" ca="1" si="73"/>
        <v/>
      </c>
      <c r="CQ176" s="55" t="str">
        <f t="shared" ca="1" si="73"/>
        <v/>
      </c>
    </row>
    <row r="177" spans="9:95">
      <c r="I177" s="59"/>
      <c r="R177" s="64">
        <v>167</v>
      </c>
      <c r="S177" s="55">
        <f t="shared" si="66"/>
        <v>0</v>
      </c>
      <c r="T177" s="55" t="str">
        <f t="shared" ca="1" si="78"/>
        <v/>
      </c>
      <c r="U177" s="55" t="str">
        <f t="shared" ca="1" si="79"/>
        <v/>
      </c>
      <c r="AC177" s="64">
        <v>167</v>
      </c>
      <c r="AD177" s="55">
        <f t="shared" si="68"/>
        <v>0</v>
      </c>
      <c r="AE177" s="55" t="str">
        <f t="shared" ca="1" si="80"/>
        <v/>
      </c>
      <c r="AF177" s="55" t="str">
        <f t="shared" ca="1" si="80"/>
        <v/>
      </c>
      <c r="AH177" s="64">
        <v>167</v>
      </c>
      <c r="AI177" s="55">
        <f t="shared" si="69"/>
        <v>0</v>
      </c>
      <c r="AJ177" s="55" t="str">
        <f t="shared" ca="1" si="81"/>
        <v/>
      </c>
      <c r="AK177" s="55" t="str">
        <f t="shared" ca="1" si="81"/>
        <v/>
      </c>
      <c r="AM177" s="64">
        <v>167</v>
      </c>
      <c r="AN177" s="55">
        <f t="shared" si="70"/>
        <v>0</v>
      </c>
      <c r="AO177" s="55" t="str">
        <f t="shared" ca="1" si="82"/>
        <v/>
      </c>
      <c r="AP177" s="55" t="str">
        <f t="shared" ca="1" si="82"/>
        <v/>
      </c>
      <c r="AR177" s="64">
        <v>167</v>
      </c>
      <c r="AS177" s="55">
        <f t="shared" si="71"/>
        <v>0</v>
      </c>
      <c r="AT177" s="55" t="str">
        <f t="shared" ca="1" si="83"/>
        <v/>
      </c>
      <c r="AU177" s="55" t="str">
        <f t="shared" ca="1" si="83"/>
        <v/>
      </c>
      <c r="CN177" s="64">
        <v>167</v>
      </c>
      <c r="CO177" s="55">
        <f t="shared" si="72"/>
        <v>0</v>
      </c>
      <c r="CP177" s="55" t="str">
        <f t="shared" ca="1" si="73"/>
        <v/>
      </c>
      <c r="CQ177" s="55" t="str">
        <f t="shared" ca="1" si="73"/>
        <v/>
      </c>
    </row>
    <row r="178" spans="9:95">
      <c r="I178" s="59"/>
      <c r="R178" s="64">
        <v>168</v>
      </c>
      <c r="S178" s="55">
        <f t="shared" si="66"/>
        <v>0</v>
      </c>
      <c r="T178" s="55" t="str">
        <f t="shared" ca="1" si="78"/>
        <v/>
      </c>
      <c r="U178" s="55" t="str">
        <f t="shared" ca="1" si="79"/>
        <v/>
      </c>
      <c r="AC178" s="64">
        <v>168</v>
      </c>
      <c r="AD178" s="55">
        <f t="shared" si="68"/>
        <v>0</v>
      </c>
      <c r="AE178" s="55" t="str">
        <f t="shared" ca="1" si="80"/>
        <v/>
      </c>
      <c r="AF178" s="55" t="str">
        <f t="shared" ca="1" si="80"/>
        <v/>
      </c>
      <c r="AH178" s="64">
        <v>168</v>
      </c>
      <c r="AI178" s="55">
        <f t="shared" si="69"/>
        <v>0</v>
      </c>
      <c r="AJ178" s="55" t="str">
        <f t="shared" ca="1" si="81"/>
        <v/>
      </c>
      <c r="AK178" s="55" t="str">
        <f t="shared" ca="1" si="81"/>
        <v/>
      </c>
      <c r="AM178" s="64">
        <v>168</v>
      </c>
      <c r="AN178" s="55">
        <f t="shared" si="70"/>
        <v>0</v>
      </c>
      <c r="AO178" s="55" t="str">
        <f t="shared" ca="1" si="82"/>
        <v/>
      </c>
      <c r="AP178" s="55" t="str">
        <f t="shared" ca="1" si="82"/>
        <v/>
      </c>
      <c r="AR178" s="64">
        <v>168</v>
      </c>
      <c r="AS178" s="55">
        <f t="shared" si="71"/>
        <v>0</v>
      </c>
      <c r="AT178" s="55" t="str">
        <f t="shared" ca="1" si="83"/>
        <v/>
      </c>
      <c r="AU178" s="55" t="str">
        <f t="shared" ca="1" si="83"/>
        <v/>
      </c>
      <c r="CN178" s="64">
        <v>168</v>
      </c>
      <c r="CO178" s="55">
        <f t="shared" si="72"/>
        <v>0</v>
      </c>
      <c r="CP178" s="55" t="str">
        <f t="shared" ca="1" si="73"/>
        <v/>
      </c>
      <c r="CQ178" s="55" t="str">
        <f t="shared" ca="1" si="73"/>
        <v/>
      </c>
    </row>
    <row r="179" spans="9:95">
      <c r="I179" s="59"/>
      <c r="R179" s="64">
        <v>169</v>
      </c>
      <c r="S179" s="55">
        <f t="shared" si="66"/>
        <v>0</v>
      </c>
      <c r="T179" s="55" t="str">
        <f t="shared" ca="1" si="78"/>
        <v/>
      </c>
      <c r="U179" s="55" t="str">
        <f t="shared" ca="1" si="79"/>
        <v/>
      </c>
      <c r="AC179" s="64">
        <v>169</v>
      </c>
      <c r="AD179" s="55">
        <f t="shared" si="68"/>
        <v>0</v>
      </c>
      <c r="AE179" s="55" t="str">
        <f t="shared" ca="1" si="80"/>
        <v/>
      </c>
      <c r="AF179" s="55" t="str">
        <f t="shared" ca="1" si="80"/>
        <v/>
      </c>
      <c r="AH179" s="64">
        <v>169</v>
      </c>
      <c r="AI179" s="55">
        <f t="shared" si="69"/>
        <v>0</v>
      </c>
      <c r="AJ179" s="55" t="str">
        <f t="shared" ca="1" si="81"/>
        <v/>
      </c>
      <c r="AK179" s="55" t="str">
        <f t="shared" ca="1" si="81"/>
        <v/>
      </c>
      <c r="AM179" s="64">
        <v>169</v>
      </c>
      <c r="AN179" s="55">
        <f t="shared" si="70"/>
        <v>0</v>
      </c>
      <c r="AO179" s="55" t="str">
        <f t="shared" ca="1" si="82"/>
        <v/>
      </c>
      <c r="AP179" s="55" t="str">
        <f t="shared" ca="1" si="82"/>
        <v/>
      </c>
      <c r="AR179" s="64">
        <v>169</v>
      </c>
      <c r="AS179" s="55">
        <f t="shared" si="71"/>
        <v>0</v>
      </c>
      <c r="AT179" s="55" t="str">
        <f t="shared" ca="1" si="83"/>
        <v/>
      </c>
      <c r="AU179" s="55" t="str">
        <f t="shared" ca="1" si="83"/>
        <v/>
      </c>
      <c r="CN179" s="64">
        <v>169</v>
      </c>
      <c r="CO179" s="55">
        <f t="shared" si="72"/>
        <v>0</v>
      </c>
      <c r="CP179" s="55" t="str">
        <f t="shared" ca="1" si="73"/>
        <v/>
      </c>
      <c r="CQ179" s="55" t="str">
        <f t="shared" ca="1" si="73"/>
        <v/>
      </c>
    </row>
    <row r="180" spans="9:95">
      <c r="I180" s="59"/>
      <c r="R180" s="64">
        <v>170</v>
      </c>
      <c r="S180" s="55">
        <f t="shared" si="66"/>
        <v>0</v>
      </c>
      <c r="T180" s="55" t="str">
        <f t="shared" ca="1" si="78"/>
        <v/>
      </c>
      <c r="U180" s="55" t="str">
        <f t="shared" ca="1" si="79"/>
        <v/>
      </c>
      <c r="AC180" s="64">
        <v>170</v>
      </c>
      <c r="AD180" s="55">
        <f t="shared" si="68"/>
        <v>0</v>
      </c>
      <c r="AE180" s="55" t="str">
        <f t="shared" ca="1" si="80"/>
        <v/>
      </c>
      <c r="AF180" s="55" t="str">
        <f t="shared" ca="1" si="80"/>
        <v/>
      </c>
      <c r="AH180" s="64">
        <v>170</v>
      </c>
      <c r="AI180" s="55">
        <f t="shared" si="69"/>
        <v>0</v>
      </c>
      <c r="AJ180" s="55" t="str">
        <f t="shared" ca="1" si="81"/>
        <v/>
      </c>
      <c r="AK180" s="55" t="str">
        <f t="shared" ca="1" si="81"/>
        <v/>
      </c>
      <c r="AM180" s="64">
        <v>170</v>
      </c>
      <c r="AN180" s="55">
        <f t="shared" si="70"/>
        <v>0</v>
      </c>
      <c r="AO180" s="55" t="str">
        <f t="shared" ca="1" si="82"/>
        <v/>
      </c>
      <c r="AP180" s="55" t="str">
        <f t="shared" ca="1" si="82"/>
        <v/>
      </c>
      <c r="AR180" s="64">
        <v>170</v>
      </c>
      <c r="AS180" s="55">
        <f t="shared" si="71"/>
        <v>0</v>
      </c>
      <c r="AT180" s="55" t="str">
        <f t="shared" ca="1" si="83"/>
        <v/>
      </c>
      <c r="AU180" s="55" t="str">
        <f t="shared" ca="1" si="83"/>
        <v/>
      </c>
      <c r="CN180" s="64">
        <v>170</v>
      </c>
      <c r="CO180" s="55">
        <f t="shared" si="72"/>
        <v>0</v>
      </c>
      <c r="CP180" s="55" t="str">
        <f t="shared" ca="1" si="73"/>
        <v/>
      </c>
      <c r="CQ180" s="55" t="str">
        <f t="shared" ca="1" si="73"/>
        <v/>
      </c>
    </row>
    <row r="181" spans="9:95">
      <c r="I181" s="59"/>
      <c r="R181" s="64">
        <v>171</v>
      </c>
      <c r="S181" s="55">
        <f t="shared" si="66"/>
        <v>0</v>
      </c>
      <c r="T181" s="55" t="str">
        <f t="shared" ca="1" si="78"/>
        <v/>
      </c>
      <c r="U181" s="55" t="str">
        <f t="shared" ca="1" si="79"/>
        <v/>
      </c>
      <c r="AC181" s="64">
        <v>171</v>
      </c>
      <c r="AD181" s="55">
        <f t="shared" si="68"/>
        <v>0</v>
      </c>
      <c r="AE181" s="55" t="str">
        <f t="shared" ca="1" si="80"/>
        <v/>
      </c>
      <c r="AF181" s="55" t="str">
        <f t="shared" ca="1" si="80"/>
        <v/>
      </c>
      <c r="AH181" s="64">
        <v>171</v>
      </c>
      <c r="AI181" s="55">
        <f t="shared" si="69"/>
        <v>0</v>
      </c>
      <c r="AJ181" s="55" t="str">
        <f t="shared" ca="1" si="81"/>
        <v/>
      </c>
      <c r="AK181" s="55" t="str">
        <f t="shared" ca="1" si="81"/>
        <v/>
      </c>
      <c r="AM181" s="64">
        <v>171</v>
      </c>
      <c r="AN181" s="55">
        <f t="shared" si="70"/>
        <v>0</v>
      </c>
      <c r="AO181" s="55" t="str">
        <f t="shared" ca="1" si="82"/>
        <v/>
      </c>
      <c r="AP181" s="55" t="str">
        <f t="shared" ca="1" si="82"/>
        <v/>
      </c>
      <c r="AR181" s="64">
        <v>171</v>
      </c>
      <c r="AS181" s="55">
        <f t="shared" si="71"/>
        <v>0</v>
      </c>
      <c r="AT181" s="55" t="str">
        <f t="shared" ca="1" si="83"/>
        <v/>
      </c>
      <c r="AU181" s="55" t="str">
        <f t="shared" ca="1" si="83"/>
        <v/>
      </c>
      <c r="CN181" s="64">
        <v>171</v>
      </c>
      <c r="CO181" s="55">
        <f t="shared" si="72"/>
        <v>0</v>
      </c>
      <c r="CP181" s="55" t="str">
        <f t="shared" ca="1" si="73"/>
        <v/>
      </c>
      <c r="CQ181" s="55" t="str">
        <f t="shared" ca="1" si="73"/>
        <v/>
      </c>
    </row>
    <row r="182" spans="9:95">
      <c r="I182" s="59"/>
      <c r="R182" s="64">
        <v>172</v>
      </c>
      <c r="S182" s="55">
        <f t="shared" si="66"/>
        <v>0</v>
      </c>
      <c r="T182" s="55" t="str">
        <f t="shared" ca="1" si="78"/>
        <v/>
      </c>
      <c r="U182" s="55" t="str">
        <f t="shared" ca="1" si="79"/>
        <v/>
      </c>
      <c r="AC182" s="64">
        <v>172</v>
      </c>
      <c r="AD182" s="55">
        <f t="shared" si="68"/>
        <v>0</v>
      </c>
      <c r="AE182" s="55" t="str">
        <f t="shared" ca="1" si="80"/>
        <v/>
      </c>
      <c r="AF182" s="55" t="str">
        <f t="shared" ca="1" si="80"/>
        <v/>
      </c>
      <c r="AH182" s="64">
        <v>172</v>
      </c>
      <c r="AI182" s="55">
        <f t="shared" si="69"/>
        <v>0</v>
      </c>
      <c r="AJ182" s="55" t="str">
        <f t="shared" ca="1" si="81"/>
        <v/>
      </c>
      <c r="AK182" s="55" t="str">
        <f t="shared" ca="1" si="81"/>
        <v/>
      </c>
      <c r="AM182" s="64">
        <v>172</v>
      </c>
      <c r="AN182" s="55">
        <f t="shared" si="70"/>
        <v>0</v>
      </c>
      <c r="AO182" s="55" t="str">
        <f t="shared" ca="1" si="82"/>
        <v/>
      </c>
      <c r="AP182" s="55" t="str">
        <f t="shared" ca="1" si="82"/>
        <v/>
      </c>
      <c r="AR182" s="64">
        <v>172</v>
      </c>
      <c r="AS182" s="55">
        <f t="shared" si="71"/>
        <v>0</v>
      </c>
      <c r="AT182" s="55" t="str">
        <f t="shared" ca="1" si="83"/>
        <v/>
      </c>
      <c r="AU182" s="55" t="str">
        <f t="shared" ca="1" si="83"/>
        <v/>
      </c>
      <c r="CN182" s="64">
        <v>172</v>
      </c>
      <c r="CO182" s="55">
        <f t="shared" si="72"/>
        <v>0</v>
      </c>
      <c r="CP182" s="55" t="str">
        <f t="shared" ca="1" si="73"/>
        <v/>
      </c>
      <c r="CQ182" s="55" t="str">
        <f t="shared" ca="1" si="73"/>
        <v/>
      </c>
    </row>
    <row r="183" spans="9:95">
      <c r="I183" s="59"/>
      <c r="R183" s="64">
        <v>173</v>
      </c>
      <c r="S183" s="55">
        <f t="shared" si="66"/>
        <v>0</v>
      </c>
      <c r="T183" s="55" t="str">
        <f t="shared" ca="1" si="78"/>
        <v/>
      </c>
      <c r="U183" s="55" t="str">
        <f t="shared" ca="1" si="79"/>
        <v/>
      </c>
      <c r="AC183" s="64">
        <v>173</v>
      </c>
      <c r="AD183" s="55">
        <f t="shared" si="68"/>
        <v>0</v>
      </c>
      <c r="AE183" s="55" t="str">
        <f t="shared" ca="1" si="80"/>
        <v/>
      </c>
      <c r="AF183" s="55" t="str">
        <f t="shared" ca="1" si="80"/>
        <v/>
      </c>
      <c r="AH183" s="64">
        <v>173</v>
      </c>
      <c r="AI183" s="55">
        <f t="shared" si="69"/>
        <v>0</v>
      </c>
      <c r="AJ183" s="55" t="str">
        <f t="shared" ca="1" si="81"/>
        <v/>
      </c>
      <c r="AK183" s="55" t="str">
        <f t="shared" ca="1" si="81"/>
        <v/>
      </c>
      <c r="AM183" s="64">
        <v>173</v>
      </c>
      <c r="AN183" s="55">
        <f t="shared" si="70"/>
        <v>0</v>
      </c>
      <c r="AO183" s="55" t="str">
        <f t="shared" ca="1" si="82"/>
        <v/>
      </c>
      <c r="AP183" s="55" t="str">
        <f t="shared" ca="1" si="82"/>
        <v/>
      </c>
      <c r="AR183" s="64">
        <v>173</v>
      </c>
      <c r="AS183" s="55">
        <f t="shared" si="71"/>
        <v>0</v>
      </c>
      <c r="AT183" s="55" t="str">
        <f t="shared" ca="1" si="83"/>
        <v/>
      </c>
      <c r="AU183" s="55" t="str">
        <f t="shared" ca="1" si="83"/>
        <v/>
      </c>
      <c r="CN183" s="64">
        <v>173</v>
      </c>
      <c r="CO183" s="55">
        <f t="shared" si="72"/>
        <v>0</v>
      </c>
      <c r="CP183" s="55" t="str">
        <f t="shared" ca="1" si="73"/>
        <v/>
      </c>
      <c r="CQ183" s="55" t="str">
        <f t="shared" ca="1" si="73"/>
        <v/>
      </c>
    </row>
    <row r="184" spans="9:95">
      <c r="I184" s="59"/>
      <c r="R184" s="64">
        <v>174</v>
      </c>
      <c r="S184" s="55">
        <f t="shared" si="66"/>
        <v>0</v>
      </c>
      <c r="T184" s="55" t="str">
        <f t="shared" ca="1" si="78"/>
        <v/>
      </c>
      <c r="U184" s="55" t="str">
        <f t="shared" ca="1" si="79"/>
        <v/>
      </c>
      <c r="AC184" s="64">
        <v>174</v>
      </c>
      <c r="AD184" s="55">
        <f t="shared" si="68"/>
        <v>0</v>
      </c>
      <c r="AE184" s="55" t="str">
        <f t="shared" ca="1" si="80"/>
        <v/>
      </c>
      <c r="AF184" s="55" t="str">
        <f t="shared" ca="1" si="80"/>
        <v/>
      </c>
      <c r="AH184" s="64">
        <v>174</v>
      </c>
      <c r="AI184" s="55">
        <f t="shared" si="69"/>
        <v>0</v>
      </c>
      <c r="AJ184" s="55" t="str">
        <f t="shared" ca="1" si="81"/>
        <v/>
      </c>
      <c r="AK184" s="55" t="str">
        <f t="shared" ca="1" si="81"/>
        <v/>
      </c>
      <c r="AM184" s="64">
        <v>174</v>
      </c>
      <c r="AN184" s="55">
        <f t="shared" si="70"/>
        <v>0</v>
      </c>
      <c r="AO184" s="55" t="str">
        <f t="shared" ca="1" si="82"/>
        <v/>
      </c>
      <c r="AP184" s="55" t="str">
        <f t="shared" ca="1" si="82"/>
        <v/>
      </c>
      <c r="AR184" s="64">
        <v>174</v>
      </c>
      <c r="AS184" s="55">
        <f t="shared" si="71"/>
        <v>0</v>
      </c>
      <c r="AT184" s="55" t="str">
        <f t="shared" ca="1" si="83"/>
        <v/>
      </c>
      <c r="AU184" s="55" t="str">
        <f t="shared" ca="1" si="83"/>
        <v/>
      </c>
      <c r="CN184" s="64">
        <v>174</v>
      </c>
      <c r="CO184" s="55">
        <f t="shared" si="72"/>
        <v>0</v>
      </c>
      <c r="CP184" s="55" t="str">
        <f t="shared" ca="1" si="73"/>
        <v/>
      </c>
      <c r="CQ184" s="55" t="str">
        <f t="shared" ca="1" si="73"/>
        <v/>
      </c>
    </row>
    <row r="185" spans="9:95">
      <c r="I185" s="59"/>
      <c r="R185" s="64">
        <v>175</v>
      </c>
      <c r="S185" s="55">
        <f t="shared" si="66"/>
        <v>0</v>
      </c>
      <c r="T185" s="55" t="str">
        <f t="shared" ca="1" si="78"/>
        <v/>
      </c>
      <c r="U185" s="55" t="str">
        <f t="shared" ca="1" si="79"/>
        <v/>
      </c>
      <c r="AC185" s="64">
        <v>175</v>
      </c>
      <c r="AD185" s="55">
        <f t="shared" si="68"/>
        <v>0</v>
      </c>
      <c r="AE185" s="55" t="str">
        <f t="shared" ca="1" si="80"/>
        <v/>
      </c>
      <c r="AF185" s="55" t="str">
        <f t="shared" ca="1" si="80"/>
        <v/>
      </c>
      <c r="AH185" s="64">
        <v>175</v>
      </c>
      <c r="AI185" s="55">
        <f t="shared" si="69"/>
        <v>0</v>
      </c>
      <c r="AJ185" s="55" t="str">
        <f t="shared" ca="1" si="81"/>
        <v/>
      </c>
      <c r="AK185" s="55" t="str">
        <f t="shared" ca="1" si="81"/>
        <v/>
      </c>
      <c r="AM185" s="64">
        <v>175</v>
      </c>
      <c r="AN185" s="55">
        <f t="shared" si="70"/>
        <v>0</v>
      </c>
      <c r="AO185" s="55" t="str">
        <f t="shared" ca="1" si="82"/>
        <v/>
      </c>
      <c r="AP185" s="55" t="str">
        <f t="shared" ca="1" si="82"/>
        <v/>
      </c>
      <c r="AR185" s="64">
        <v>175</v>
      </c>
      <c r="AS185" s="55">
        <f t="shared" si="71"/>
        <v>0</v>
      </c>
      <c r="AT185" s="55" t="str">
        <f t="shared" ca="1" si="83"/>
        <v/>
      </c>
      <c r="AU185" s="55" t="str">
        <f t="shared" ca="1" si="83"/>
        <v/>
      </c>
      <c r="CN185" s="64">
        <v>175</v>
      </c>
      <c r="CO185" s="55">
        <f t="shared" si="72"/>
        <v>0</v>
      </c>
      <c r="CP185" s="55" t="str">
        <f t="shared" ca="1" si="73"/>
        <v/>
      </c>
      <c r="CQ185" s="55" t="str">
        <f t="shared" ca="1" si="73"/>
        <v/>
      </c>
    </row>
    <row r="186" spans="9:95">
      <c r="I186" s="59"/>
      <c r="R186" s="64">
        <v>176</v>
      </c>
      <c r="S186" s="55">
        <f t="shared" si="66"/>
        <v>0</v>
      </c>
      <c r="T186" s="55" t="str">
        <f t="shared" ca="1" si="78"/>
        <v/>
      </c>
      <c r="U186" s="55" t="str">
        <f t="shared" ca="1" si="79"/>
        <v/>
      </c>
      <c r="AC186" s="64">
        <v>176</v>
      </c>
      <c r="AD186" s="55">
        <f t="shared" si="68"/>
        <v>0</v>
      </c>
      <c r="AE186" s="55" t="str">
        <f t="shared" ca="1" si="80"/>
        <v/>
      </c>
      <c r="AF186" s="55" t="str">
        <f t="shared" ca="1" si="80"/>
        <v/>
      </c>
      <c r="AH186" s="64">
        <v>176</v>
      </c>
      <c r="AI186" s="55">
        <f t="shared" si="69"/>
        <v>0</v>
      </c>
      <c r="AJ186" s="55" t="str">
        <f t="shared" ca="1" si="81"/>
        <v/>
      </c>
      <c r="AK186" s="55" t="str">
        <f t="shared" ca="1" si="81"/>
        <v/>
      </c>
      <c r="AM186" s="64">
        <v>176</v>
      </c>
      <c r="AN186" s="55">
        <f t="shared" si="70"/>
        <v>0</v>
      </c>
      <c r="AO186" s="55" t="str">
        <f t="shared" ca="1" si="82"/>
        <v/>
      </c>
      <c r="AP186" s="55" t="str">
        <f t="shared" ca="1" si="82"/>
        <v/>
      </c>
      <c r="AR186" s="64">
        <v>176</v>
      </c>
      <c r="AS186" s="55">
        <f t="shared" si="71"/>
        <v>0</v>
      </c>
      <c r="AT186" s="55" t="str">
        <f t="shared" ca="1" si="83"/>
        <v/>
      </c>
      <c r="AU186" s="55" t="str">
        <f t="shared" ca="1" si="83"/>
        <v/>
      </c>
      <c r="CN186" s="64">
        <v>176</v>
      </c>
      <c r="CO186" s="55">
        <f t="shared" si="72"/>
        <v>0</v>
      </c>
      <c r="CP186" s="55" t="str">
        <f t="shared" ca="1" si="73"/>
        <v/>
      </c>
      <c r="CQ186" s="55" t="str">
        <f t="shared" ca="1" si="73"/>
        <v/>
      </c>
    </row>
    <row r="187" spans="9:95">
      <c r="I187" s="59"/>
      <c r="R187" s="64">
        <v>177</v>
      </c>
      <c r="S187" s="55">
        <f t="shared" si="66"/>
        <v>0</v>
      </c>
      <c r="T187" s="55" t="str">
        <f t="shared" ca="1" si="78"/>
        <v/>
      </c>
      <c r="U187" s="55" t="str">
        <f t="shared" ca="1" si="79"/>
        <v/>
      </c>
      <c r="AC187" s="64">
        <v>177</v>
      </c>
      <c r="AD187" s="55">
        <f t="shared" si="68"/>
        <v>0</v>
      </c>
      <c r="AE187" s="55" t="str">
        <f t="shared" ca="1" si="80"/>
        <v/>
      </c>
      <c r="AF187" s="55" t="str">
        <f t="shared" ca="1" si="80"/>
        <v/>
      </c>
      <c r="AH187" s="64">
        <v>177</v>
      </c>
      <c r="AI187" s="55">
        <f t="shared" si="69"/>
        <v>0</v>
      </c>
      <c r="AJ187" s="55" t="str">
        <f t="shared" ca="1" si="81"/>
        <v/>
      </c>
      <c r="AK187" s="55" t="str">
        <f t="shared" ca="1" si="81"/>
        <v/>
      </c>
      <c r="AM187" s="64">
        <v>177</v>
      </c>
      <c r="AN187" s="55">
        <f t="shared" si="70"/>
        <v>0</v>
      </c>
      <c r="AO187" s="55" t="str">
        <f t="shared" ca="1" si="82"/>
        <v/>
      </c>
      <c r="AP187" s="55" t="str">
        <f t="shared" ca="1" si="82"/>
        <v/>
      </c>
      <c r="AR187" s="64">
        <v>177</v>
      </c>
      <c r="AS187" s="55">
        <f t="shared" si="71"/>
        <v>0</v>
      </c>
      <c r="AT187" s="55" t="str">
        <f t="shared" ca="1" si="83"/>
        <v/>
      </c>
      <c r="AU187" s="55" t="str">
        <f t="shared" ca="1" si="83"/>
        <v/>
      </c>
      <c r="CN187" s="64">
        <v>177</v>
      </c>
      <c r="CO187" s="55">
        <f t="shared" si="72"/>
        <v>0</v>
      </c>
      <c r="CP187" s="55" t="str">
        <f t="shared" ca="1" si="73"/>
        <v/>
      </c>
      <c r="CQ187" s="55" t="str">
        <f t="shared" ca="1" si="73"/>
        <v/>
      </c>
    </row>
    <row r="188" spans="9:95">
      <c r="I188" s="59"/>
      <c r="R188" s="64">
        <v>178</v>
      </c>
      <c r="S188" s="55">
        <f t="shared" si="66"/>
        <v>0</v>
      </c>
      <c r="T188" s="55" t="str">
        <f t="shared" ca="1" si="78"/>
        <v/>
      </c>
      <c r="U188" s="55" t="str">
        <f t="shared" ca="1" si="79"/>
        <v/>
      </c>
      <c r="AC188" s="64">
        <v>178</v>
      </c>
      <c r="AD188" s="55">
        <f t="shared" si="68"/>
        <v>0</v>
      </c>
      <c r="AE188" s="55" t="str">
        <f t="shared" ca="1" si="80"/>
        <v/>
      </c>
      <c r="AF188" s="55" t="str">
        <f t="shared" ca="1" si="80"/>
        <v/>
      </c>
      <c r="AH188" s="64">
        <v>178</v>
      </c>
      <c r="AI188" s="55">
        <f t="shared" si="69"/>
        <v>0</v>
      </c>
      <c r="AJ188" s="55" t="str">
        <f t="shared" ca="1" si="81"/>
        <v/>
      </c>
      <c r="AK188" s="55" t="str">
        <f t="shared" ca="1" si="81"/>
        <v/>
      </c>
      <c r="AM188" s="64">
        <v>178</v>
      </c>
      <c r="AN188" s="55">
        <f t="shared" si="70"/>
        <v>0</v>
      </c>
      <c r="AO188" s="55" t="str">
        <f t="shared" ca="1" si="82"/>
        <v/>
      </c>
      <c r="AP188" s="55" t="str">
        <f t="shared" ca="1" si="82"/>
        <v/>
      </c>
      <c r="AR188" s="64">
        <v>178</v>
      </c>
      <c r="AS188" s="55">
        <f t="shared" si="71"/>
        <v>0</v>
      </c>
      <c r="AT188" s="55" t="str">
        <f t="shared" ca="1" si="83"/>
        <v/>
      </c>
      <c r="AU188" s="55" t="str">
        <f t="shared" ca="1" si="83"/>
        <v/>
      </c>
      <c r="CN188" s="64">
        <v>178</v>
      </c>
      <c r="CO188" s="55">
        <f t="shared" si="72"/>
        <v>0</v>
      </c>
      <c r="CP188" s="55" t="str">
        <f t="shared" ca="1" si="73"/>
        <v/>
      </c>
      <c r="CQ188" s="55" t="str">
        <f t="shared" ca="1" si="73"/>
        <v/>
      </c>
    </row>
    <row r="189" spans="9:95">
      <c r="I189" s="59"/>
      <c r="R189" s="64">
        <v>179</v>
      </c>
      <c r="S189" s="55">
        <f t="shared" si="66"/>
        <v>0</v>
      </c>
      <c r="T189" s="55" t="str">
        <f t="shared" ca="1" si="78"/>
        <v/>
      </c>
      <c r="U189" s="55" t="str">
        <f t="shared" ca="1" si="79"/>
        <v/>
      </c>
      <c r="AC189" s="64">
        <v>179</v>
      </c>
      <c r="AD189" s="55">
        <f t="shared" si="68"/>
        <v>0</v>
      </c>
      <c r="AE189" s="55" t="str">
        <f t="shared" ca="1" si="80"/>
        <v/>
      </c>
      <c r="AF189" s="55" t="str">
        <f t="shared" ca="1" si="80"/>
        <v/>
      </c>
      <c r="AH189" s="64">
        <v>179</v>
      </c>
      <c r="AI189" s="55">
        <f t="shared" si="69"/>
        <v>0</v>
      </c>
      <c r="AJ189" s="55" t="str">
        <f t="shared" ca="1" si="81"/>
        <v/>
      </c>
      <c r="AK189" s="55" t="str">
        <f t="shared" ca="1" si="81"/>
        <v/>
      </c>
      <c r="AM189" s="64">
        <v>179</v>
      </c>
      <c r="AN189" s="55">
        <f t="shared" si="70"/>
        <v>0</v>
      </c>
      <c r="AO189" s="55" t="str">
        <f t="shared" ca="1" si="82"/>
        <v/>
      </c>
      <c r="AP189" s="55" t="str">
        <f t="shared" ca="1" si="82"/>
        <v/>
      </c>
      <c r="AR189" s="64">
        <v>179</v>
      </c>
      <c r="AS189" s="55">
        <f t="shared" si="71"/>
        <v>0</v>
      </c>
      <c r="AT189" s="55" t="str">
        <f t="shared" ca="1" si="83"/>
        <v/>
      </c>
      <c r="AU189" s="55" t="str">
        <f t="shared" ca="1" si="83"/>
        <v/>
      </c>
      <c r="CN189" s="64">
        <v>179</v>
      </c>
      <c r="CO189" s="55">
        <f t="shared" si="72"/>
        <v>0</v>
      </c>
      <c r="CP189" s="55" t="str">
        <f t="shared" ca="1" si="73"/>
        <v/>
      </c>
      <c r="CQ189" s="55" t="str">
        <f t="shared" ca="1" si="73"/>
        <v/>
      </c>
    </row>
    <row r="190" spans="9:95">
      <c r="I190" s="59"/>
      <c r="R190" s="64">
        <v>180</v>
      </c>
      <c r="S190" s="55">
        <f t="shared" si="66"/>
        <v>0</v>
      </c>
      <c r="T190" s="55" t="str">
        <f t="shared" ca="1" si="78"/>
        <v/>
      </c>
      <c r="U190" s="55" t="str">
        <f t="shared" ca="1" si="79"/>
        <v/>
      </c>
      <c r="AC190" s="64">
        <v>180</v>
      </c>
      <c r="AD190" s="55">
        <f t="shared" si="68"/>
        <v>0</v>
      </c>
      <c r="AE190" s="55" t="str">
        <f t="shared" ca="1" si="80"/>
        <v/>
      </c>
      <c r="AF190" s="55" t="str">
        <f t="shared" ca="1" si="80"/>
        <v/>
      </c>
      <c r="AH190" s="64">
        <v>180</v>
      </c>
      <c r="AI190" s="55">
        <f t="shared" si="69"/>
        <v>0</v>
      </c>
      <c r="AJ190" s="55" t="str">
        <f t="shared" ca="1" si="81"/>
        <v/>
      </c>
      <c r="AK190" s="55" t="str">
        <f t="shared" ca="1" si="81"/>
        <v/>
      </c>
      <c r="AM190" s="64">
        <v>180</v>
      </c>
      <c r="AN190" s="55">
        <f t="shared" si="70"/>
        <v>0</v>
      </c>
      <c r="AO190" s="55" t="str">
        <f t="shared" ca="1" si="82"/>
        <v/>
      </c>
      <c r="AP190" s="55" t="str">
        <f t="shared" ca="1" si="82"/>
        <v/>
      </c>
      <c r="AR190" s="64">
        <v>180</v>
      </c>
      <c r="AS190" s="55">
        <f t="shared" si="71"/>
        <v>0</v>
      </c>
      <c r="AT190" s="55" t="str">
        <f t="shared" ca="1" si="83"/>
        <v/>
      </c>
      <c r="AU190" s="55" t="str">
        <f t="shared" ca="1" si="83"/>
        <v/>
      </c>
      <c r="CN190" s="64">
        <v>180</v>
      </c>
      <c r="CO190" s="55">
        <f t="shared" si="72"/>
        <v>0</v>
      </c>
      <c r="CP190" s="55" t="str">
        <f t="shared" ca="1" si="73"/>
        <v/>
      </c>
      <c r="CQ190" s="55" t="str">
        <f t="shared" ca="1" si="73"/>
        <v/>
      </c>
    </row>
    <row r="191" spans="9:95">
      <c r="I191" s="59"/>
      <c r="R191" s="64">
        <v>181</v>
      </c>
      <c r="S191" s="55">
        <f t="shared" si="66"/>
        <v>0</v>
      </c>
      <c r="T191" s="55" t="str">
        <f t="shared" ca="1" si="78"/>
        <v/>
      </c>
      <c r="U191" s="55" t="str">
        <f t="shared" ca="1" si="79"/>
        <v/>
      </c>
      <c r="AC191" s="64">
        <v>181</v>
      </c>
      <c r="AD191" s="55">
        <f t="shared" si="68"/>
        <v>0</v>
      </c>
      <c r="AE191" s="55" t="str">
        <f t="shared" ca="1" si="80"/>
        <v/>
      </c>
      <c r="AF191" s="55" t="str">
        <f t="shared" ca="1" si="80"/>
        <v/>
      </c>
      <c r="AH191" s="64">
        <v>181</v>
      </c>
      <c r="AI191" s="55">
        <f t="shared" si="69"/>
        <v>0</v>
      </c>
      <c r="AJ191" s="55" t="str">
        <f t="shared" ca="1" si="81"/>
        <v/>
      </c>
      <c r="AK191" s="55" t="str">
        <f t="shared" ca="1" si="81"/>
        <v/>
      </c>
      <c r="AM191" s="64">
        <v>181</v>
      </c>
      <c r="AN191" s="55">
        <f t="shared" si="70"/>
        <v>0</v>
      </c>
      <c r="AO191" s="55" t="str">
        <f t="shared" ca="1" si="82"/>
        <v/>
      </c>
      <c r="AP191" s="55" t="str">
        <f t="shared" ca="1" si="82"/>
        <v/>
      </c>
      <c r="AR191" s="64">
        <v>181</v>
      </c>
      <c r="AS191" s="55">
        <f t="shared" si="71"/>
        <v>0</v>
      </c>
      <c r="AT191" s="55" t="str">
        <f t="shared" ca="1" si="83"/>
        <v/>
      </c>
      <c r="AU191" s="55" t="str">
        <f t="shared" ca="1" si="83"/>
        <v/>
      </c>
      <c r="CN191" s="64">
        <v>181</v>
      </c>
      <c r="CO191" s="55">
        <f t="shared" si="72"/>
        <v>0</v>
      </c>
      <c r="CP191" s="55" t="str">
        <f t="shared" ca="1" si="73"/>
        <v/>
      </c>
      <c r="CQ191" s="55" t="str">
        <f t="shared" ca="1" si="73"/>
        <v/>
      </c>
    </row>
    <row r="192" spans="9:95">
      <c r="I192" s="59"/>
      <c r="R192" s="64">
        <v>182</v>
      </c>
      <c r="S192" s="55">
        <f t="shared" si="66"/>
        <v>0</v>
      </c>
      <c r="T192" s="55" t="str">
        <f t="shared" ca="1" si="78"/>
        <v/>
      </c>
      <c r="U192" s="55" t="str">
        <f t="shared" ca="1" si="79"/>
        <v/>
      </c>
      <c r="AC192" s="64">
        <v>182</v>
      </c>
      <c r="AD192" s="55">
        <f t="shared" si="68"/>
        <v>0</v>
      </c>
      <c r="AE192" s="55" t="str">
        <f t="shared" ref="AE192:AF199" ca="1" si="84">IF($AD192&gt;0,INDIRECT(AE$1&amp;$AD192)&amp;"","")</f>
        <v/>
      </c>
      <c r="AF192" s="55" t="str">
        <f t="shared" ca="1" si="84"/>
        <v/>
      </c>
      <c r="AH192" s="64">
        <v>182</v>
      </c>
      <c r="AI192" s="55">
        <f t="shared" si="69"/>
        <v>0</v>
      </c>
      <c r="AJ192" s="55" t="str">
        <f t="shared" ref="AJ192:AK199" ca="1" si="85">IF($AI192&gt;0,INDIRECT(AJ$1&amp;$AI192)&amp;"","")</f>
        <v/>
      </c>
      <c r="AK192" s="55" t="str">
        <f t="shared" ca="1" si="85"/>
        <v/>
      </c>
      <c r="AM192" s="64">
        <v>182</v>
      </c>
      <c r="AN192" s="55">
        <f t="shared" si="70"/>
        <v>0</v>
      </c>
      <c r="AO192" s="55" t="str">
        <f t="shared" ref="AO192:AP199" ca="1" si="86">IF($AN192&gt;0,INDIRECT(AO$1&amp;$AN192)&amp;"","")</f>
        <v/>
      </c>
      <c r="AP192" s="55" t="str">
        <f t="shared" ca="1" si="86"/>
        <v/>
      </c>
      <c r="AR192" s="64">
        <v>182</v>
      </c>
      <c r="AS192" s="55">
        <f t="shared" si="71"/>
        <v>0</v>
      </c>
      <c r="AT192" s="55" t="str">
        <f t="shared" ref="AT192:AU199" ca="1" si="87">IF($AS192&gt;0,INDIRECT(AT$1&amp;$AS192)&amp;"","")</f>
        <v/>
      </c>
      <c r="AU192" s="55" t="str">
        <f t="shared" ca="1" si="87"/>
        <v/>
      </c>
      <c r="CN192" s="64">
        <v>182</v>
      </c>
      <c r="CO192" s="55">
        <f t="shared" si="72"/>
        <v>0</v>
      </c>
      <c r="CP192" s="55" t="str">
        <f t="shared" ca="1" si="73"/>
        <v/>
      </c>
      <c r="CQ192" s="55" t="str">
        <f t="shared" ca="1" si="73"/>
        <v/>
      </c>
    </row>
    <row r="193" spans="9:95">
      <c r="I193" s="59"/>
      <c r="R193" s="64">
        <v>183</v>
      </c>
      <c r="S193" s="55">
        <f t="shared" si="66"/>
        <v>0</v>
      </c>
      <c r="T193" s="55" t="str">
        <f t="shared" ca="1" si="78"/>
        <v/>
      </c>
      <c r="U193" s="55" t="str">
        <f t="shared" ca="1" si="79"/>
        <v/>
      </c>
      <c r="AC193" s="64">
        <v>183</v>
      </c>
      <c r="AD193" s="55">
        <f t="shared" si="68"/>
        <v>0</v>
      </c>
      <c r="AE193" s="55" t="str">
        <f t="shared" ca="1" si="84"/>
        <v/>
      </c>
      <c r="AF193" s="55" t="str">
        <f t="shared" ca="1" si="84"/>
        <v/>
      </c>
      <c r="AH193" s="64">
        <v>183</v>
      </c>
      <c r="AI193" s="55">
        <f t="shared" si="69"/>
        <v>0</v>
      </c>
      <c r="AJ193" s="55" t="str">
        <f t="shared" ca="1" si="85"/>
        <v/>
      </c>
      <c r="AK193" s="55" t="str">
        <f t="shared" ca="1" si="85"/>
        <v/>
      </c>
      <c r="AM193" s="64">
        <v>183</v>
      </c>
      <c r="AN193" s="55">
        <f t="shared" si="70"/>
        <v>0</v>
      </c>
      <c r="AO193" s="55" t="str">
        <f t="shared" ca="1" si="86"/>
        <v/>
      </c>
      <c r="AP193" s="55" t="str">
        <f t="shared" ca="1" si="86"/>
        <v/>
      </c>
      <c r="AR193" s="64">
        <v>183</v>
      </c>
      <c r="AS193" s="55">
        <f t="shared" si="71"/>
        <v>0</v>
      </c>
      <c r="AT193" s="55" t="str">
        <f t="shared" ca="1" si="87"/>
        <v/>
      </c>
      <c r="AU193" s="55" t="str">
        <f t="shared" ca="1" si="87"/>
        <v/>
      </c>
      <c r="CN193" s="64">
        <v>183</v>
      </c>
      <c r="CO193" s="55">
        <f t="shared" si="72"/>
        <v>0</v>
      </c>
      <c r="CP193" s="55" t="str">
        <f t="shared" ca="1" si="73"/>
        <v/>
      </c>
      <c r="CQ193" s="55" t="str">
        <f t="shared" ca="1" si="73"/>
        <v/>
      </c>
    </row>
    <row r="194" spans="9:95">
      <c r="I194" s="59"/>
      <c r="R194" s="64">
        <v>184</v>
      </c>
      <c r="S194" s="55">
        <f t="shared" si="66"/>
        <v>0</v>
      </c>
      <c r="T194" s="55" t="str">
        <f t="shared" ca="1" si="78"/>
        <v/>
      </c>
      <c r="U194" s="55" t="str">
        <f t="shared" ca="1" si="79"/>
        <v/>
      </c>
      <c r="AC194" s="64">
        <v>184</v>
      </c>
      <c r="AD194" s="55">
        <f t="shared" si="68"/>
        <v>0</v>
      </c>
      <c r="AE194" s="55" t="str">
        <f t="shared" ca="1" si="84"/>
        <v/>
      </c>
      <c r="AF194" s="55" t="str">
        <f t="shared" ca="1" si="84"/>
        <v/>
      </c>
      <c r="AH194" s="64">
        <v>184</v>
      </c>
      <c r="AI194" s="55">
        <f t="shared" si="69"/>
        <v>0</v>
      </c>
      <c r="AJ194" s="55" t="str">
        <f t="shared" ca="1" si="85"/>
        <v/>
      </c>
      <c r="AK194" s="55" t="str">
        <f t="shared" ca="1" si="85"/>
        <v/>
      </c>
      <c r="AM194" s="64">
        <v>184</v>
      </c>
      <c r="AN194" s="55">
        <f t="shared" si="70"/>
        <v>0</v>
      </c>
      <c r="AO194" s="55" t="str">
        <f t="shared" ca="1" si="86"/>
        <v/>
      </c>
      <c r="AP194" s="55" t="str">
        <f t="shared" ca="1" si="86"/>
        <v/>
      </c>
      <c r="AR194" s="64">
        <v>184</v>
      </c>
      <c r="AS194" s="55">
        <f t="shared" si="71"/>
        <v>0</v>
      </c>
      <c r="AT194" s="55" t="str">
        <f t="shared" ca="1" si="87"/>
        <v/>
      </c>
      <c r="AU194" s="55" t="str">
        <f t="shared" ca="1" si="87"/>
        <v/>
      </c>
      <c r="CN194" s="64">
        <v>184</v>
      </c>
      <c r="CO194" s="55">
        <f t="shared" si="72"/>
        <v>0</v>
      </c>
      <c r="CP194" s="55" t="str">
        <f t="shared" ca="1" si="73"/>
        <v/>
      </c>
      <c r="CQ194" s="55" t="str">
        <f t="shared" ca="1" si="73"/>
        <v/>
      </c>
    </row>
    <row r="195" spans="9:95">
      <c r="I195" s="59"/>
      <c r="R195" s="64">
        <v>185</v>
      </c>
      <c r="S195" s="55">
        <f t="shared" si="66"/>
        <v>0</v>
      </c>
      <c r="T195" s="55" t="str">
        <f t="shared" ca="1" si="78"/>
        <v/>
      </c>
      <c r="U195" s="55" t="str">
        <f t="shared" ca="1" si="79"/>
        <v/>
      </c>
      <c r="AC195" s="64">
        <v>185</v>
      </c>
      <c r="AD195" s="55">
        <f t="shared" si="68"/>
        <v>0</v>
      </c>
      <c r="AE195" s="55" t="str">
        <f t="shared" ca="1" si="84"/>
        <v/>
      </c>
      <c r="AF195" s="55" t="str">
        <f t="shared" ca="1" si="84"/>
        <v/>
      </c>
      <c r="AH195" s="64">
        <v>185</v>
      </c>
      <c r="AI195" s="55">
        <f t="shared" si="69"/>
        <v>0</v>
      </c>
      <c r="AJ195" s="55" t="str">
        <f t="shared" ca="1" si="85"/>
        <v/>
      </c>
      <c r="AK195" s="55" t="str">
        <f t="shared" ca="1" si="85"/>
        <v/>
      </c>
      <c r="AM195" s="64">
        <v>185</v>
      </c>
      <c r="AN195" s="55">
        <f t="shared" si="70"/>
        <v>0</v>
      </c>
      <c r="AO195" s="55" t="str">
        <f t="shared" ca="1" si="86"/>
        <v/>
      </c>
      <c r="AP195" s="55" t="str">
        <f t="shared" ca="1" si="86"/>
        <v/>
      </c>
      <c r="AR195" s="64">
        <v>185</v>
      </c>
      <c r="AS195" s="55">
        <f t="shared" si="71"/>
        <v>0</v>
      </c>
      <c r="AT195" s="55" t="str">
        <f t="shared" ca="1" si="87"/>
        <v/>
      </c>
      <c r="AU195" s="55" t="str">
        <f t="shared" ca="1" si="87"/>
        <v/>
      </c>
      <c r="CN195" s="64">
        <v>185</v>
      </c>
      <c r="CO195" s="55">
        <f t="shared" si="72"/>
        <v>0</v>
      </c>
      <c r="CP195" s="55" t="str">
        <f t="shared" ca="1" si="73"/>
        <v/>
      </c>
      <c r="CQ195" s="55" t="str">
        <f t="shared" ca="1" si="73"/>
        <v/>
      </c>
    </row>
    <row r="196" spans="9:95">
      <c r="I196" s="59"/>
      <c r="R196" s="64">
        <v>186</v>
      </c>
      <c r="S196" s="55">
        <f t="shared" si="66"/>
        <v>0</v>
      </c>
      <c r="T196" s="55" t="str">
        <f t="shared" ca="1" si="78"/>
        <v/>
      </c>
      <c r="U196" s="55" t="str">
        <f t="shared" ca="1" si="79"/>
        <v/>
      </c>
      <c r="AC196" s="64">
        <v>186</v>
      </c>
      <c r="AD196" s="55">
        <f t="shared" si="68"/>
        <v>0</v>
      </c>
      <c r="AE196" s="55" t="str">
        <f t="shared" ca="1" si="84"/>
        <v/>
      </c>
      <c r="AF196" s="55" t="str">
        <f t="shared" ca="1" si="84"/>
        <v/>
      </c>
      <c r="AH196" s="64">
        <v>186</v>
      </c>
      <c r="AI196" s="55">
        <f t="shared" si="69"/>
        <v>0</v>
      </c>
      <c r="AJ196" s="55" t="str">
        <f t="shared" ca="1" si="85"/>
        <v/>
      </c>
      <c r="AK196" s="55" t="str">
        <f t="shared" ca="1" si="85"/>
        <v/>
      </c>
      <c r="AM196" s="64">
        <v>186</v>
      </c>
      <c r="AN196" s="55">
        <f t="shared" si="70"/>
        <v>0</v>
      </c>
      <c r="AO196" s="55" t="str">
        <f t="shared" ca="1" si="86"/>
        <v/>
      </c>
      <c r="AP196" s="55" t="str">
        <f t="shared" ca="1" si="86"/>
        <v/>
      </c>
      <c r="AR196" s="64">
        <v>186</v>
      </c>
      <c r="AS196" s="55">
        <f t="shared" si="71"/>
        <v>0</v>
      </c>
      <c r="AT196" s="55" t="str">
        <f t="shared" ca="1" si="87"/>
        <v/>
      </c>
      <c r="AU196" s="55" t="str">
        <f t="shared" ca="1" si="87"/>
        <v/>
      </c>
      <c r="CN196" s="64">
        <v>186</v>
      </c>
      <c r="CO196" s="55">
        <f t="shared" si="72"/>
        <v>0</v>
      </c>
      <c r="CP196" s="55" t="str">
        <f t="shared" ca="1" si="73"/>
        <v/>
      </c>
      <c r="CQ196" s="55" t="str">
        <f t="shared" ca="1" si="73"/>
        <v/>
      </c>
    </row>
    <row r="197" spans="9:95">
      <c r="I197" s="59"/>
      <c r="R197" s="64">
        <v>187</v>
      </c>
      <c r="S197" s="55">
        <f t="shared" si="66"/>
        <v>0</v>
      </c>
      <c r="T197" s="55" t="str">
        <f t="shared" ca="1" si="78"/>
        <v/>
      </c>
      <c r="U197" s="55" t="str">
        <f t="shared" ca="1" si="79"/>
        <v/>
      </c>
      <c r="AC197" s="64">
        <v>187</v>
      </c>
      <c r="AD197" s="55">
        <f t="shared" si="68"/>
        <v>0</v>
      </c>
      <c r="AE197" s="55" t="str">
        <f t="shared" ca="1" si="84"/>
        <v/>
      </c>
      <c r="AF197" s="55" t="str">
        <f t="shared" ca="1" si="84"/>
        <v/>
      </c>
      <c r="AH197" s="64">
        <v>187</v>
      </c>
      <c r="AI197" s="55">
        <f t="shared" si="69"/>
        <v>0</v>
      </c>
      <c r="AJ197" s="55" t="str">
        <f t="shared" ca="1" si="85"/>
        <v/>
      </c>
      <c r="AK197" s="55" t="str">
        <f t="shared" ca="1" si="85"/>
        <v/>
      </c>
      <c r="AM197" s="64">
        <v>187</v>
      </c>
      <c r="AN197" s="55">
        <f t="shared" si="70"/>
        <v>0</v>
      </c>
      <c r="AO197" s="55" t="str">
        <f t="shared" ca="1" si="86"/>
        <v/>
      </c>
      <c r="AP197" s="55" t="str">
        <f t="shared" ca="1" si="86"/>
        <v/>
      </c>
      <c r="AR197" s="64">
        <v>187</v>
      </c>
      <c r="AS197" s="55">
        <f t="shared" si="71"/>
        <v>0</v>
      </c>
      <c r="AT197" s="55" t="str">
        <f t="shared" ca="1" si="87"/>
        <v/>
      </c>
      <c r="AU197" s="55" t="str">
        <f t="shared" ca="1" si="87"/>
        <v/>
      </c>
      <c r="CN197" s="64">
        <v>187</v>
      </c>
      <c r="CO197" s="55">
        <f t="shared" si="72"/>
        <v>0</v>
      </c>
      <c r="CP197" s="55" t="str">
        <f t="shared" ca="1" si="73"/>
        <v/>
      </c>
      <c r="CQ197" s="55" t="str">
        <f t="shared" ca="1" si="73"/>
        <v/>
      </c>
    </row>
    <row r="198" spans="9:95">
      <c r="I198" s="59"/>
      <c r="R198" s="64">
        <v>188</v>
      </c>
      <c r="S198" s="55">
        <f t="shared" si="66"/>
        <v>0</v>
      </c>
      <c r="T198" s="55" t="str">
        <f t="shared" ca="1" si="78"/>
        <v/>
      </c>
      <c r="U198" s="55" t="str">
        <f t="shared" ca="1" si="78"/>
        <v/>
      </c>
      <c r="AC198" s="64">
        <v>188</v>
      </c>
      <c r="AD198" s="55">
        <f t="shared" si="68"/>
        <v>0</v>
      </c>
      <c r="AE198" s="55" t="str">
        <f t="shared" ca="1" si="84"/>
        <v/>
      </c>
      <c r="AF198" s="55" t="str">
        <f t="shared" ca="1" si="84"/>
        <v/>
      </c>
      <c r="AH198" s="64">
        <v>188</v>
      </c>
      <c r="AI198" s="55">
        <f t="shared" si="69"/>
        <v>0</v>
      </c>
      <c r="AJ198" s="55" t="str">
        <f t="shared" ca="1" si="85"/>
        <v/>
      </c>
      <c r="AK198" s="55" t="str">
        <f t="shared" ca="1" si="85"/>
        <v/>
      </c>
      <c r="AM198" s="64">
        <v>188</v>
      </c>
      <c r="AN198" s="55">
        <f t="shared" si="70"/>
        <v>0</v>
      </c>
      <c r="AO198" s="55" t="str">
        <f t="shared" ca="1" si="86"/>
        <v/>
      </c>
      <c r="AP198" s="55" t="str">
        <f t="shared" ca="1" si="86"/>
        <v/>
      </c>
      <c r="AR198" s="64">
        <v>188</v>
      </c>
      <c r="AS198" s="55">
        <f t="shared" si="71"/>
        <v>0</v>
      </c>
      <c r="AT198" s="55" t="str">
        <f t="shared" ca="1" si="87"/>
        <v/>
      </c>
      <c r="AU198" s="55" t="str">
        <f t="shared" ca="1" si="87"/>
        <v/>
      </c>
      <c r="CN198" s="64">
        <v>188</v>
      </c>
      <c r="CO198" s="55">
        <f t="shared" si="72"/>
        <v>0</v>
      </c>
      <c r="CP198" s="55" t="str">
        <f t="shared" ca="1" si="73"/>
        <v/>
      </c>
      <c r="CQ198" s="55" t="str">
        <f t="shared" ca="1" si="73"/>
        <v/>
      </c>
    </row>
    <row r="199" spans="9:95">
      <c r="I199" s="59"/>
      <c r="AC199" s="64">
        <v>189</v>
      </c>
      <c r="AD199" s="55">
        <f t="shared" si="68"/>
        <v>0</v>
      </c>
      <c r="AE199" s="55" t="str">
        <f t="shared" ca="1" si="84"/>
        <v/>
      </c>
      <c r="AF199" s="55" t="str">
        <f t="shared" ca="1" si="84"/>
        <v/>
      </c>
      <c r="AH199" s="64">
        <v>189</v>
      </c>
      <c r="AI199" s="55">
        <f t="shared" si="69"/>
        <v>0</v>
      </c>
      <c r="AJ199" s="55" t="str">
        <f t="shared" ca="1" si="85"/>
        <v/>
      </c>
      <c r="AK199" s="55" t="str">
        <f t="shared" ca="1" si="85"/>
        <v/>
      </c>
      <c r="AM199" s="64">
        <v>189</v>
      </c>
      <c r="AN199" s="55">
        <f t="shared" si="70"/>
        <v>0</v>
      </c>
      <c r="AO199" s="55" t="str">
        <f t="shared" ca="1" si="86"/>
        <v/>
      </c>
      <c r="AP199" s="55" t="str">
        <f t="shared" ca="1" si="86"/>
        <v/>
      </c>
      <c r="AR199" s="64">
        <v>189</v>
      </c>
      <c r="AS199" s="55">
        <f t="shared" si="71"/>
        <v>0</v>
      </c>
      <c r="AT199" s="55" t="str">
        <f t="shared" ca="1" si="87"/>
        <v/>
      </c>
      <c r="AU199" s="55" t="str">
        <f t="shared" ca="1" si="87"/>
        <v/>
      </c>
      <c r="CN199" s="64">
        <v>189</v>
      </c>
      <c r="CO199" s="55">
        <f t="shared" si="72"/>
        <v>0</v>
      </c>
      <c r="CP199" s="55" t="str">
        <f t="shared" ca="1" si="73"/>
        <v/>
      </c>
      <c r="CQ199" s="55" t="str">
        <f t="shared" ca="1" si="73"/>
        <v/>
      </c>
    </row>
    <row r="200" spans="9:95">
      <c r="I200" s="61" t="s">
        <v>3504</v>
      </c>
      <c r="J200" s="61" t="s">
        <v>3540</v>
      </c>
      <c r="K200" s="62" t="s">
        <v>3547</v>
      </c>
      <c r="L200" s="62" t="s">
        <v>3542</v>
      </c>
      <c r="M200" s="61" t="s">
        <v>3543</v>
      </c>
      <c r="N200" s="62" t="s">
        <v>3544</v>
      </c>
      <c r="O200" s="61" t="s">
        <v>3545</v>
      </c>
      <c r="Q200" s="643" t="s">
        <v>3504</v>
      </c>
      <c r="R200" s="643" t="s">
        <v>3505</v>
      </c>
      <c r="S200" s="643" t="s">
        <v>3540</v>
      </c>
      <c r="T200" s="644" t="s">
        <v>3548</v>
      </c>
      <c r="U200" s="644" t="s">
        <v>3549</v>
      </c>
      <c r="AC200" s="61" t="s">
        <v>3504</v>
      </c>
      <c r="AD200" s="61" t="s">
        <v>3540</v>
      </c>
      <c r="AE200" s="61" t="s">
        <v>3552</v>
      </c>
      <c r="AF200" s="62" t="s">
        <v>3553</v>
      </c>
      <c r="CN200" s="61" t="s">
        <v>3504</v>
      </c>
      <c r="CO200" s="61" t="s">
        <v>3540</v>
      </c>
      <c r="CP200" s="61" t="s">
        <v>3552</v>
      </c>
      <c r="CQ200" s="62" t="s">
        <v>3553</v>
      </c>
    </row>
    <row r="201" spans="9:95">
      <c r="I201" s="623">
        <v>1</v>
      </c>
      <c r="J201" s="623">
        <v>1</v>
      </c>
      <c r="K201" s="624" t="s">
        <v>3627</v>
      </c>
      <c r="L201" s="625"/>
      <c r="M201" s="624">
        <f>O201-N201+1</f>
        <v>15</v>
      </c>
      <c r="N201" s="636">
        <v>201</v>
      </c>
      <c r="O201" s="636">
        <f>N202-1</f>
        <v>215</v>
      </c>
      <c r="Q201" s="653">
        <v>1</v>
      </c>
      <c r="R201" s="653">
        <v>1</v>
      </c>
      <c r="S201" s="653">
        <v>1</v>
      </c>
      <c r="T201" s="650" t="s">
        <v>3628</v>
      </c>
      <c r="U201" s="654">
        <v>912100</v>
      </c>
      <c r="AC201" s="64">
        <v>1</v>
      </c>
      <c r="AD201" s="64">
        <v>1</v>
      </c>
      <c r="AE201" s="66" t="s">
        <v>3629</v>
      </c>
      <c r="AF201" s="68" t="s">
        <v>1279</v>
      </c>
      <c r="CN201" s="64">
        <v>1</v>
      </c>
      <c r="CO201" s="64">
        <v>1</v>
      </c>
      <c r="CP201" s="66" t="s">
        <v>3629</v>
      </c>
      <c r="CQ201" s="68" t="s">
        <v>1279</v>
      </c>
    </row>
    <row r="202" spans="9:95">
      <c r="I202" s="626">
        <v>1</v>
      </c>
      <c r="J202" s="626">
        <v>2</v>
      </c>
      <c r="K202" s="627" t="s">
        <v>3630</v>
      </c>
      <c r="L202" s="628"/>
      <c r="M202" s="627">
        <f>O202-N202+1</f>
        <v>20</v>
      </c>
      <c r="N202" s="631">
        <v>216</v>
      </c>
      <c r="O202" s="626">
        <v>235</v>
      </c>
      <c r="Q202" s="655">
        <v>1</v>
      </c>
      <c r="R202" s="655">
        <v>1</v>
      </c>
      <c r="S202" s="655">
        <v>2</v>
      </c>
      <c r="T202" s="651" t="s">
        <v>3631</v>
      </c>
      <c r="U202" s="656">
        <v>913000</v>
      </c>
      <c r="AC202" s="64">
        <v>1</v>
      </c>
      <c r="AD202" s="64">
        <v>2</v>
      </c>
      <c r="AE202" s="66" t="s">
        <v>576</v>
      </c>
      <c r="AF202" s="68" t="s">
        <v>1280</v>
      </c>
      <c r="CN202" s="64">
        <v>1</v>
      </c>
      <c r="CO202" s="64">
        <v>2</v>
      </c>
      <c r="CP202" s="66" t="s">
        <v>576</v>
      </c>
      <c r="CQ202" s="68" t="s">
        <v>1280</v>
      </c>
    </row>
    <row r="203" spans="9:95">
      <c r="I203" s="626">
        <v>1</v>
      </c>
      <c r="J203" s="626">
        <v>3</v>
      </c>
      <c r="K203" s="627" t="s">
        <v>3632</v>
      </c>
      <c r="L203" s="628" t="s">
        <v>326</v>
      </c>
      <c r="M203" s="629"/>
      <c r="N203" s="630"/>
      <c r="O203" s="630"/>
      <c r="Q203" s="655">
        <v>1</v>
      </c>
      <c r="R203" s="655">
        <v>1</v>
      </c>
      <c r="S203" s="655">
        <v>3</v>
      </c>
      <c r="T203" s="651" t="s">
        <v>3633</v>
      </c>
      <c r="U203" s="656">
        <v>913100</v>
      </c>
      <c r="AC203" s="64">
        <v>1</v>
      </c>
      <c r="AD203" s="64">
        <v>3</v>
      </c>
      <c r="AE203" s="66" t="s">
        <v>578</v>
      </c>
      <c r="AF203" s="68" t="s">
        <v>1281</v>
      </c>
      <c r="CN203" s="64">
        <v>1</v>
      </c>
      <c r="CO203" s="64">
        <v>3</v>
      </c>
      <c r="CP203" s="66" t="s">
        <v>578</v>
      </c>
      <c r="CQ203" s="68" t="s">
        <v>1281</v>
      </c>
    </row>
    <row r="204" spans="9:95">
      <c r="I204" s="626">
        <v>1</v>
      </c>
      <c r="J204" s="626">
        <v>4</v>
      </c>
      <c r="K204" s="627" t="s">
        <v>3634</v>
      </c>
      <c r="L204" s="628"/>
      <c r="M204" s="627">
        <f t="shared" ref="M204:M222" si="88">O204-N204+1</f>
        <v>133</v>
      </c>
      <c r="N204" s="631">
        <v>236</v>
      </c>
      <c r="O204" s="631">
        <f t="shared" ref="O204:O221" si="89">N205-1</f>
        <v>368</v>
      </c>
      <c r="Q204" s="655">
        <v>1</v>
      </c>
      <c r="R204" s="655">
        <v>1</v>
      </c>
      <c r="S204" s="655">
        <v>4</v>
      </c>
      <c r="T204" s="651" t="s">
        <v>8826</v>
      </c>
      <c r="U204" s="656">
        <v>913200</v>
      </c>
      <c r="AC204" s="64">
        <v>1</v>
      </c>
      <c r="AD204" s="64">
        <v>4</v>
      </c>
      <c r="AE204" s="66" t="s">
        <v>580</v>
      </c>
      <c r="AF204" s="68" t="s">
        <v>1282</v>
      </c>
      <c r="CN204" s="64">
        <v>1</v>
      </c>
      <c r="CO204" s="64">
        <v>4</v>
      </c>
      <c r="CP204" s="66" t="s">
        <v>580</v>
      </c>
      <c r="CQ204" s="68" t="s">
        <v>1282</v>
      </c>
    </row>
    <row r="205" spans="9:95">
      <c r="I205" s="626">
        <v>1</v>
      </c>
      <c r="J205" s="626">
        <v>5</v>
      </c>
      <c r="K205" s="627" t="s">
        <v>3635</v>
      </c>
      <c r="L205" s="628"/>
      <c r="M205" s="627">
        <f t="shared" si="88"/>
        <v>55</v>
      </c>
      <c r="N205" s="631">
        <v>369</v>
      </c>
      <c r="O205" s="631">
        <f t="shared" si="89"/>
        <v>423</v>
      </c>
      <c r="Q205" s="655">
        <v>1</v>
      </c>
      <c r="R205" s="655">
        <v>1</v>
      </c>
      <c r="S205" s="655">
        <v>5</v>
      </c>
      <c r="T205" s="651" t="s">
        <v>3636</v>
      </c>
      <c r="U205" s="656">
        <v>914000</v>
      </c>
      <c r="AC205" s="64">
        <v>1</v>
      </c>
      <c r="AD205" s="64">
        <v>5</v>
      </c>
      <c r="AE205" s="66" t="s">
        <v>582</v>
      </c>
      <c r="AF205" s="68" t="s">
        <v>1283</v>
      </c>
      <c r="CN205" s="64">
        <v>1</v>
      </c>
      <c r="CO205" s="64">
        <v>5</v>
      </c>
      <c r="CP205" s="66" t="s">
        <v>582</v>
      </c>
      <c r="CQ205" s="68" t="s">
        <v>1283</v>
      </c>
    </row>
    <row r="206" spans="9:95">
      <c r="I206" s="626">
        <v>1</v>
      </c>
      <c r="J206" s="626">
        <v>6</v>
      </c>
      <c r="K206" s="627" t="s">
        <v>3637</v>
      </c>
      <c r="L206" s="628"/>
      <c r="M206" s="627">
        <f t="shared" si="88"/>
        <v>66</v>
      </c>
      <c r="N206" s="631">
        <v>424</v>
      </c>
      <c r="O206" s="631">
        <f t="shared" si="89"/>
        <v>489</v>
      </c>
      <c r="Q206" s="655">
        <v>1</v>
      </c>
      <c r="R206" s="655">
        <v>1</v>
      </c>
      <c r="S206" s="655">
        <v>6</v>
      </c>
      <c r="T206" s="651" t="s">
        <v>3638</v>
      </c>
      <c r="U206" s="656">
        <v>915000</v>
      </c>
      <c r="AC206" s="64">
        <v>1</v>
      </c>
      <c r="AD206" s="64">
        <v>6</v>
      </c>
      <c r="AE206" s="66" t="s">
        <v>586</v>
      </c>
      <c r="AF206" s="68" t="s">
        <v>1284</v>
      </c>
      <c r="CN206" s="64">
        <v>1</v>
      </c>
      <c r="CO206" s="64">
        <v>6</v>
      </c>
      <c r="CP206" s="66" t="s">
        <v>586</v>
      </c>
      <c r="CQ206" s="68" t="s">
        <v>1284</v>
      </c>
    </row>
    <row r="207" spans="9:95">
      <c r="I207" s="626">
        <v>1</v>
      </c>
      <c r="J207" s="626">
        <v>7</v>
      </c>
      <c r="K207" s="627" t="s">
        <v>3639</v>
      </c>
      <c r="L207" s="628"/>
      <c r="M207" s="627">
        <f t="shared" si="88"/>
        <v>41</v>
      </c>
      <c r="N207" s="631">
        <v>490</v>
      </c>
      <c r="O207" s="631">
        <f t="shared" si="89"/>
        <v>530</v>
      </c>
      <c r="Q207" s="655">
        <v>1</v>
      </c>
      <c r="R207" s="655">
        <v>1</v>
      </c>
      <c r="S207" s="655">
        <v>7</v>
      </c>
      <c r="T207" s="651" t="s">
        <v>3640</v>
      </c>
      <c r="U207" s="656">
        <v>916000</v>
      </c>
      <c r="AC207" s="64">
        <v>1</v>
      </c>
      <c r="AD207" s="64">
        <v>7</v>
      </c>
      <c r="AE207" s="66" t="s">
        <v>590</v>
      </c>
      <c r="AF207" s="68" t="s">
        <v>1285</v>
      </c>
      <c r="CN207" s="64">
        <v>1</v>
      </c>
      <c r="CO207" s="64">
        <v>7</v>
      </c>
      <c r="CP207" s="66" t="s">
        <v>590</v>
      </c>
      <c r="CQ207" s="68" t="s">
        <v>1285</v>
      </c>
    </row>
    <row r="208" spans="9:95">
      <c r="I208" s="626">
        <v>1</v>
      </c>
      <c r="J208" s="626">
        <v>8</v>
      </c>
      <c r="K208" s="627" t="s">
        <v>3641</v>
      </c>
      <c r="L208" s="628"/>
      <c r="M208" s="627">
        <f t="shared" si="88"/>
        <v>52</v>
      </c>
      <c r="N208" s="631">
        <v>531</v>
      </c>
      <c r="O208" s="631">
        <f t="shared" si="89"/>
        <v>582</v>
      </c>
      <c r="Q208" s="655">
        <v>1</v>
      </c>
      <c r="R208" s="655">
        <v>1</v>
      </c>
      <c r="S208" s="655">
        <v>8</v>
      </c>
      <c r="T208" s="651" t="s">
        <v>3642</v>
      </c>
      <c r="U208" s="656">
        <v>917000</v>
      </c>
      <c r="AC208" s="64">
        <v>1</v>
      </c>
      <c r="AD208" s="64">
        <v>8</v>
      </c>
      <c r="AE208" s="66" t="s">
        <v>592</v>
      </c>
      <c r="AF208" s="68" t="s">
        <v>1286</v>
      </c>
      <c r="CN208" s="64">
        <v>1</v>
      </c>
      <c r="CO208" s="64">
        <v>8</v>
      </c>
      <c r="CP208" s="66" t="s">
        <v>592</v>
      </c>
      <c r="CQ208" s="68" t="s">
        <v>1286</v>
      </c>
    </row>
    <row r="209" spans="9:95">
      <c r="I209" s="626">
        <v>1</v>
      </c>
      <c r="J209" s="626">
        <v>9</v>
      </c>
      <c r="K209" s="627" t="s">
        <v>3643</v>
      </c>
      <c r="L209" s="628"/>
      <c r="M209" s="627">
        <f t="shared" si="88"/>
        <v>46</v>
      </c>
      <c r="N209" s="631">
        <v>583</v>
      </c>
      <c r="O209" s="631">
        <f t="shared" si="89"/>
        <v>628</v>
      </c>
      <c r="Q209" s="655">
        <v>1</v>
      </c>
      <c r="R209" s="655">
        <v>1</v>
      </c>
      <c r="S209" s="655">
        <v>9</v>
      </c>
      <c r="T209" s="651" t="s">
        <v>3644</v>
      </c>
      <c r="U209" s="656">
        <v>918100</v>
      </c>
      <c r="AC209" s="64">
        <v>1</v>
      </c>
      <c r="AD209" s="64">
        <v>9</v>
      </c>
      <c r="AE209" s="66" t="s">
        <v>584</v>
      </c>
      <c r="AF209" s="68" t="s">
        <v>1287</v>
      </c>
      <c r="CN209" s="64">
        <v>1</v>
      </c>
      <c r="CO209" s="64">
        <v>9</v>
      </c>
      <c r="CP209" s="66" t="s">
        <v>584</v>
      </c>
      <c r="CQ209" s="68" t="s">
        <v>1287</v>
      </c>
    </row>
    <row r="210" spans="9:95">
      <c r="I210" s="626">
        <v>1</v>
      </c>
      <c r="J210" s="626">
        <v>10</v>
      </c>
      <c r="K210" s="627" t="s">
        <v>3645</v>
      </c>
      <c r="L210" s="628"/>
      <c r="M210" s="627">
        <f t="shared" si="88"/>
        <v>42</v>
      </c>
      <c r="N210" s="631">
        <v>629</v>
      </c>
      <c r="O210" s="631">
        <f t="shared" si="89"/>
        <v>670</v>
      </c>
      <c r="Q210" s="655">
        <v>1</v>
      </c>
      <c r="R210" s="655">
        <v>1</v>
      </c>
      <c r="S210" s="655">
        <v>10</v>
      </c>
      <c r="T210" s="651" t="s">
        <v>3646</v>
      </c>
      <c r="U210" s="656">
        <v>918110</v>
      </c>
      <c r="AC210" s="64">
        <v>1</v>
      </c>
      <c r="AD210" s="64">
        <v>10</v>
      </c>
      <c r="AE210" s="66" t="s">
        <v>594</v>
      </c>
      <c r="AF210" s="68" t="s">
        <v>1288</v>
      </c>
      <c r="CN210" s="64">
        <v>1</v>
      </c>
      <c r="CO210" s="64">
        <v>10</v>
      </c>
      <c r="CP210" s="66" t="s">
        <v>594</v>
      </c>
      <c r="CQ210" s="68" t="s">
        <v>1288</v>
      </c>
    </row>
    <row r="211" spans="9:95">
      <c r="I211" s="626">
        <v>1</v>
      </c>
      <c r="J211" s="626">
        <v>11</v>
      </c>
      <c r="K211" s="627" t="s">
        <v>3647</v>
      </c>
      <c r="L211" s="628"/>
      <c r="M211" s="627">
        <f t="shared" si="88"/>
        <v>31</v>
      </c>
      <c r="N211" s="631">
        <v>671</v>
      </c>
      <c r="O211" s="631">
        <f t="shared" si="89"/>
        <v>701</v>
      </c>
      <c r="Q211" s="655">
        <v>1</v>
      </c>
      <c r="R211" s="655">
        <v>1</v>
      </c>
      <c r="S211" s="655">
        <v>11</v>
      </c>
      <c r="T211" s="651" t="s">
        <v>3648</v>
      </c>
      <c r="U211" s="656">
        <v>918120</v>
      </c>
      <c r="AC211" s="64">
        <v>1</v>
      </c>
      <c r="AD211" s="64">
        <v>11</v>
      </c>
      <c r="AE211" s="66" t="s">
        <v>588</v>
      </c>
      <c r="AF211" s="68" t="s">
        <v>1289</v>
      </c>
      <c r="CN211" s="64">
        <v>1</v>
      </c>
      <c r="CO211" s="64">
        <v>11</v>
      </c>
      <c r="CP211" s="66" t="s">
        <v>588</v>
      </c>
      <c r="CQ211" s="68" t="s">
        <v>1289</v>
      </c>
    </row>
    <row r="212" spans="9:95">
      <c r="I212" s="626">
        <v>1</v>
      </c>
      <c r="J212" s="626">
        <v>12</v>
      </c>
      <c r="K212" s="627" t="s">
        <v>3649</v>
      </c>
      <c r="L212" s="628"/>
      <c r="M212" s="627">
        <f t="shared" si="88"/>
        <v>62</v>
      </c>
      <c r="N212" s="631">
        <v>702</v>
      </c>
      <c r="O212" s="631">
        <f t="shared" si="89"/>
        <v>763</v>
      </c>
      <c r="Q212" s="655">
        <v>1</v>
      </c>
      <c r="R212" s="655">
        <v>1</v>
      </c>
      <c r="S212" s="655">
        <v>12</v>
      </c>
      <c r="T212" s="651" t="s">
        <v>3650</v>
      </c>
      <c r="U212" s="656">
        <v>918200</v>
      </c>
      <c r="AC212" s="64">
        <v>1</v>
      </c>
      <c r="AD212" s="64">
        <v>12</v>
      </c>
      <c r="AE212" s="66" t="s">
        <v>3651</v>
      </c>
      <c r="AF212" s="68" t="s">
        <v>1290</v>
      </c>
      <c r="CN212" s="64">
        <v>1</v>
      </c>
      <c r="CO212" s="64">
        <v>12</v>
      </c>
      <c r="CP212" s="66" t="s">
        <v>3651</v>
      </c>
      <c r="CQ212" s="68" t="s">
        <v>1290</v>
      </c>
    </row>
    <row r="213" spans="9:95">
      <c r="I213" s="626">
        <v>1</v>
      </c>
      <c r="J213" s="626">
        <v>13</v>
      </c>
      <c r="K213" s="627" t="s">
        <v>3652</v>
      </c>
      <c r="L213" s="628"/>
      <c r="M213" s="627">
        <f t="shared" si="88"/>
        <v>25</v>
      </c>
      <c r="N213" s="631">
        <v>764</v>
      </c>
      <c r="O213" s="631">
        <f t="shared" si="89"/>
        <v>788</v>
      </c>
      <c r="Q213" s="655">
        <v>1</v>
      </c>
      <c r="R213" s="655">
        <v>1</v>
      </c>
      <c r="S213" s="655">
        <v>13</v>
      </c>
      <c r="T213" s="651" t="s">
        <v>3653</v>
      </c>
      <c r="U213" s="656">
        <v>918300</v>
      </c>
      <c r="AC213" s="64">
        <v>1</v>
      </c>
      <c r="AD213" s="64">
        <v>13</v>
      </c>
      <c r="AE213" s="66" t="s">
        <v>3654</v>
      </c>
      <c r="AF213" s="68" t="s">
        <v>1291</v>
      </c>
      <c r="CN213" s="64">
        <v>1</v>
      </c>
      <c r="CO213" s="64">
        <v>13</v>
      </c>
      <c r="CP213" s="66" t="s">
        <v>3654</v>
      </c>
      <c r="CQ213" s="68" t="s">
        <v>1291</v>
      </c>
    </row>
    <row r="214" spans="9:95">
      <c r="I214" s="626">
        <v>1</v>
      </c>
      <c r="J214" s="626">
        <v>14</v>
      </c>
      <c r="K214" s="627" t="s">
        <v>3655</v>
      </c>
      <c r="L214" s="628"/>
      <c r="M214" s="627">
        <f t="shared" si="88"/>
        <v>40</v>
      </c>
      <c r="N214" s="631">
        <v>789</v>
      </c>
      <c r="O214" s="631">
        <f t="shared" si="89"/>
        <v>828</v>
      </c>
      <c r="Q214" s="655">
        <v>1</v>
      </c>
      <c r="R214" s="655">
        <v>1</v>
      </c>
      <c r="S214" s="655">
        <v>14</v>
      </c>
      <c r="T214" s="651" t="s">
        <v>3656</v>
      </c>
      <c r="U214" s="656">
        <v>918500</v>
      </c>
      <c r="AC214" s="64">
        <v>1</v>
      </c>
      <c r="AD214" s="64">
        <v>14</v>
      </c>
      <c r="AE214" s="66" t="s">
        <v>3657</v>
      </c>
      <c r="AF214" s="68" t="s">
        <v>1292</v>
      </c>
      <c r="CN214" s="64">
        <v>1</v>
      </c>
      <c r="CO214" s="64">
        <v>14</v>
      </c>
      <c r="CP214" s="66" t="s">
        <v>3657</v>
      </c>
      <c r="CQ214" s="68" t="s">
        <v>1292</v>
      </c>
    </row>
    <row r="215" spans="9:95">
      <c r="I215" s="626">
        <v>1</v>
      </c>
      <c r="J215" s="626">
        <v>15</v>
      </c>
      <c r="K215" s="627" t="s">
        <v>3658</v>
      </c>
      <c r="L215" s="628"/>
      <c r="M215" s="627">
        <f t="shared" si="88"/>
        <v>15</v>
      </c>
      <c r="N215" s="631">
        <v>829</v>
      </c>
      <c r="O215" s="631">
        <f t="shared" si="89"/>
        <v>843</v>
      </c>
      <c r="Q215" s="657">
        <v>1</v>
      </c>
      <c r="R215" s="657">
        <v>1</v>
      </c>
      <c r="S215" s="657">
        <v>15</v>
      </c>
      <c r="T215" s="658" t="s">
        <v>3041</v>
      </c>
      <c r="U215" s="659">
        <v>919999</v>
      </c>
      <c r="AC215" s="64">
        <v>1</v>
      </c>
      <c r="AD215" s="64">
        <v>15</v>
      </c>
      <c r="AE215" s="66" t="s">
        <v>3659</v>
      </c>
      <c r="AF215" s="68" t="s">
        <v>1293</v>
      </c>
      <c r="CN215" s="64">
        <v>1</v>
      </c>
      <c r="CO215" s="64">
        <v>15</v>
      </c>
      <c r="CP215" s="66" t="s">
        <v>3659</v>
      </c>
      <c r="CQ215" s="68" t="s">
        <v>1293</v>
      </c>
    </row>
    <row r="216" spans="9:95">
      <c r="I216" s="626">
        <v>1</v>
      </c>
      <c r="J216" s="626">
        <v>16</v>
      </c>
      <c r="K216" s="627" t="s">
        <v>3660</v>
      </c>
      <c r="L216" s="628"/>
      <c r="M216" s="627">
        <f t="shared" si="88"/>
        <v>10</v>
      </c>
      <c r="N216" s="631">
        <v>844</v>
      </c>
      <c r="O216" s="631">
        <f t="shared" si="89"/>
        <v>853</v>
      </c>
      <c r="Q216" s="653">
        <v>1</v>
      </c>
      <c r="R216" s="653">
        <v>2</v>
      </c>
      <c r="S216" s="653">
        <v>1</v>
      </c>
      <c r="T216" s="650" t="s">
        <v>3661</v>
      </c>
      <c r="U216" s="654">
        <v>922000</v>
      </c>
      <c r="AC216" s="64">
        <v>1</v>
      </c>
      <c r="AD216" s="64">
        <v>16</v>
      </c>
      <c r="AE216" s="66" t="s">
        <v>3662</v>
      </c>
      <c r="AF216" s="68" t="s">
        <v>1294</v>
      </c>
      <c r="CN216" s="64">
        <v>1</v>
      </c>
      <c r="CO216" s="64">
        <v>16</v>
      </c>
      <c r="CP216" s="66" t="s">
        <v>3662</v>
      </c>
      <c r="CQ216" s="68" t="s">
        <v>1294</v>
      </c>
    </row>
    <row r="217" spans="9:95">
      <c r="I217" s="626">
        <v>1</v>
      </c>
      <c r="J217" s="626">
        <v>17</v>
      </c>
      <c r="K217" s="627" t="s">
        <v>3663</v>
      </c>
      <c r="L217" s="628"/>
      <c r="M217" s="627">
        <f t="shared" si="88"/>
        <v>6</v>
      </c>
      <c r="N217" s="631">
        <v>854</v>
      </c>
      <c r="O217" s="631">
        <f t="shared" si="89"/>
        <v>859</v>
      </c>
      <c r="Q217" s="655">
        <v>1</v>
      </c>
      <c r="R217" s="655">
        <v>2</v>
      </c>
      <c r="S217" s="655">
        <v>2</v>
      </c>
      <c r="T217" s="651" t="s">
        <v>3664</v>
      </c>
      <c r="U217" s="656">
        <v>922100</v>
      </c>
      <c r="AC217" s="64">
        <v>1</v>
      </c>
      <c r="AD217" s="64">
        <v>17</v>
      </c>
      <c r="AE217" s="66" t="s">
        <v>3665</v>
      </c>
      <c r="AF217" s="68" t="s">
        <v>1295</v>
      </c>
      <c r="CN217" s="64">
        <v>1</v>
      </c>
      <c r="CO217" s="64">
        <v>17</v>
      </c>
      <c r="CP217" s="66" t="s">
        <v>3665</v>
      </c>
      <c r="CQ217" s="68" t="s">
        <v>1295</v>
      </c>
    </row>
    <row r="218" spans="9:95">
      <c r="I218" s="626">
        <v>1</v>
      </c>
      <c r="J218" s="626">
        <v>18</v>
      </c>
      <c r="K218" s="627" t="s">
        <v>3666</v>
      </c>
      <c r="L218" s="628"/>
      <c r="M218" s="627">
        <f t="shared" si="88"/>
        <v>5</v>
      </c>
      <c r="N218" s="631">
        <v>860</v>
      </c>
      <c r="O218" s="631">
        <f t="shared" si="89"/>
        <v>864</v>
      </c>
      <c r="Q218" s="655">
        <v>1</v>
      </c>
      <c r="R218" s="655">
        <v>2</v>
      </c>
      <c r="S218" s="655">
        <v>3</v>
      </c>
      <c r="T218" s="651" t="s">
        <v>3667</v>
      </c>
      <c r="U218" s="656">
        <v>922200</v>
      </c>
      <c r="AC218" s="64">
        <v>1</v>
      </c>
      <c r="AD218" s="64">
        <v>18</v>
      </c>
      <c r="AE218" s="66" t="s">
        <v>3668</v>
      </c>
      <c r="AF218" s="68" t="s">
        <v>1296</v>
      </c>
      <c r="CN218" s="64">
        <v>1</v>
      </c>
      <c r="CO218" s="64">
        <v>18</v>
      </c>
      <c r="CP218" s="66" t="s">
        <v>3668</v>
      </c>
      <c r="CQ218" s="68" t="s">
        <v>1296</v>
      </c>
    </row>
    <row r="219" spans="9:95">
      <c r="I219" s="632">
        <v>1</v>
      </c>
      <c r="J219" s="632">
        <v>19</v>
      </c>
      <c r="K219" s="633" t="s">
        <v>3669</v>
      </c>
      <c r="L219" s="634"/>
      <c r="M219" s="633">
        <f t="shared" si="88"/>
        <v>4</v>
      </c>
      <c r="N219" s="635">
        <v>865</v>
      </c>
      <c r="O219" s="635">
        <f t="shared" si="89"/>
        <v>868</v>
      </c>
      <c r="Q219" s="655">
        <v>1</v>
      </c>
      <c r="R219" s="655">
        <v>2</v>
      </c>
      <c r="S219" s="655">
        <v>4</v>
      </c>
      <c r="T219" s="651" t="s">
        <v>3670</v>
      </c>
      <c r="U219" s="656">
        <v>923100</v>
      </c>
      <c r="AC219" s="64">
        <v>1</v>
      </c>
      <c r="AD219" s="64">
        <v>19</v>
      </c>
      <c r="AE219" s="66" t="s">
        <v>3671</v>
      </c>
      <c r="AF219" s="68" t="s">
        <v>1297</v>
      </c>
      <c r="CN219" s="64">
        <v>1</v>
      </c>
      <c r="CO219" s="64">
        <v>19</v>
      </c>
      <c r="CP219" s="66" t="s">
        <v>3671</v>
      </c>
      <c r="CQ219" s="68" t="s">
        <v>1297</v>
      </c>
    </row>
    <row r="220" spans="9:95">
      <c r="I220" s="623">
        <v>2</v>
      </c>
      <c r="J220" s="623">
        <v>1</v>
      </c>
      <c r="K220" s="624" t="s">
        <v>3672</v>
      </c>
      <c r="L220" s="625"/>
      <c r="M220" s="624">
        <f t="shared" si="88"/>
        <v>136</v>
      </c>
      <c r="N220" s="636">
        <v>869</v>
      </c>
      <c r="O220" s="636">
        <f t="shared" si="89"/>
        <v>1004</v>
      </c>
      <c r="Q220" s="655">
        <v>1</v>
      </c>
      <c r="R220" s="655">
        <v>2</v>
      </c>
      <c r="S220" s="655">
        <v>5</v>
      </c>
      <c r="T220" s="651" t="s">
        <v>3673</v>
      </c>
      <c r="U220" s="656">
        <v>923700</v>
      </c>
      <c r="AC220" s="64">
        <v>1</v>
      </c>
      <c r="AD220" s="64">
        <v>20</v>
      </c>
      <c r="AE220" s="66" t="s">
        <v>3674</v>
      </c>
      <c r="AF220" s="68" t="s">
        <v>1298</v>
      </c>
      <c r="CN220" s="64">
        <v>1</v>
      </c>
      <c r="CO220" s="64">
        <v>20</v>
      </c>
      <c r="CP220" s="66" t="s">
        <v>3674</v>
      </c>
      <c r="CQ220" s="68" t="s">
        <v>1298</v>
      </c>
    </row>
    <row r="221" spans="9:95">
      <c r="I221" s="626">
        <v>2</v>
      </c>
      <c r="J221" s="626">
        <v>2</v>
      </c>
      <c r="K221" s="627" t="s">
        <v>3675</v>
      </c>
      <c r="L221" s="628"/>
      <c r="M221" s="627">
        <f t="shared" si="88"/>
        <v>31</v>
      </c>
      <c r="N221" s="631">
        <v>1005</v>
      </c>
      <c r="O221" s="631">
        <f t="shared" si="89"/>
        <v>1035</v>
      </c>
      <c r="Q221" s="655">
        <v>1</v>
      </c>
      <c r="R221" s="655">
        <v>2</v>
      </c>
      <c r="S221" s="655">
        <v>6</v>
      </c>
      <c r="T221" s="651" t="s">
        <v>3676</v>
      </c>
      <c r="U221" s="656">
        <v>923800</v>
      </c>
      <c r="AC221" s="64">
        <v>1</v>
      </c>
      <c r="AD221" s="64">
        <v>21</v>
      </c>
      <c r="AE221" s="66" t="s">
        <v>3677</v>
      </c>
      <c r="AF221" s="68" t="s">
        <v>1299</v>
      </c>
      <c r="CN221" s="64">
        <v>1</v>
      </c>
      <c r="CO221" s="64">
        <v>21</v>
      </c>
      <c r="CP221" s="66" t="s">
        <v>3677</v>
      </c>
      <c r="CQ221" s="68" t="s">
        <v>1299</v>
      </c>
    </row>
    <row r="222" spans="9:95">
      <c r="I222" s="626">
        <v>2</v>
      </c>
      <c r="J222" s="626">
        <v>3</v>
      </c>
      <c r="K222" s="627" t="s">
        <v>3678</v>
      </c>
      <c r="L222" s="628"/>
      <c r="M222" s="627">
        <f t="shared" si="88"/>
        <v>14</v>
      </c>
      <c r="N222" s="631">
        <v>1036</v>
      </c>
      <c r="O222" s="626">
        <v>1049</v>
      </c>
      <c r="Q222" s="655">
        <v>1</v>
      </c>
      <c r="R222" s="655">
        <v>2</v>
      </c>
      <c r="S222" s="655">
        <v>7</v>
      </c>
      <c r="T222" s="651" t="s">
        <v>3679</v>
      </c>
      <c r="U222" s="656">
        <v>923900</v>
      </c>
      <c r="AC222" s="64">
        <v>1</v>
      </c>
      <c r="AD222" s="64">
        <v>22</v>
      </c>
      <c r="AE222" s="66" t="s">
        <v>3680</v>
      </c>
      <c r="AF222" s="68" t="s">
        <v>1300</v>
      </c>
      <c r="CN222" s="64">
        <v>1</v>
      </c>
      <c r="CO222" s="64">
        <v>22</v>
      </c>
      <c r="CP222" s="66" t="s">
        <v>3680</v>
      </c>
      <c r="CQ222" s="68" t="s">
        <v>1300</v>
      </c>
    </row>
    <row r="223" spans="9:95">
      <c r="I223" s="626">
        <v>2</v>
      </c>
      <c r="J223" s="626">
        <v>4</v>
      </c>
      <c r="K223" s="627" t="s">
        <v>3681</v>
      </c>
      <c r="L223" s="637" t="s">
        <v>327</v>
      </c>
      <c r="M223" s="629"/>
      <c r="N223" s="630"/>
      <c r="O223" s="630"/>
      <c r="Q223" s="655">
        <v>1</v>
      </c>
      <c r="R223" s="655">
        <v>2</v>
      </c>
      <c r="S223" s="655">
        <v>8</v>
      </c>
      <c r="T223" s="651" t="s">
        <v>3682</v>
      </c>
      <c r="U223" s="656">
        <v>924300</v>
      </c>
      <c r="AC223" s="64">
        <v>1</v>
      </c>
      <c r="AD223" s="64">
        <v>23</v>
      </c>
      <c r="AE223" s="66" t="s">
        <v>3683</v>
      </c>
      <c r="AF223" s="68" t="s">
        <v>1301</v>
      </c>
      <c r="CN223" s="64">
        <v>1</v>
      </c>
      <c r="CO223" s="64">
        <v>23</v>
      </c>
      <c r="CP223" s="66" t="s">
        <v>3683</v>
      </c>
      <c r="CQ223" s="68" t="s">
        <v>1301</v>
      </c>
    </row>
    <row r="224" spans="9:95">
      <c r="I224" s="626">
        <v>2</v>
      </c>
      <c r="J224" s="626">
        <v>5</v>
      </c>
      <c r="K224" s="627" t="s">
        <v>3684</v>
      </c>
      <c r="L224" s="628"/>
      <c r="M224" s="627">
        <f t="shared" ref="M224:M226" si="90">O224-N224+1</f>
        <v>12</v>
      </c>
      <c r="N224" s="631">
        <v>1050</v>
      </c>
      <c r="O224" s="631">
        <f t="shared" ref="O224:O225" si="91">N225-1</f>
        <v>1061</v>
      </c>
      <c r="Q224" s="655">
        <v>1</v>
      </c>
      <c r="R224" s="655">
        <v>2</v>
      </c>
      <c r="S224" s="655">
        <v>9</v>
      </c>
      <c r="T224" s="651" t="s">
        <v>3685</v>
      </c>
      <c r="U224" s="656">
        <v>924500</v>
      </c>
      <c r="AC224" s="64">
        <v>1</v>
      </c>
      <c r="AD224" s="64">
        <v>24</v>
      </c>
      <c r="AE224" s="66" t="s">
        <v>3686</v>
      </c>
      <c r="AF224" s="68" t="s">
        <v>1302</v>
      </c>
      <c r="CN224" s="64">
        <v>1</v>
      </c>
      <c r="CO224" s="64">
        <v>24</v>
      </c>
      <c r="CP224" s="66" t="s">
        <v>3686</v>
      </c>
      <c r="CQ224" s="68" t="s">
        <v>1302</v>
      </c>
    </row>
    <row r="225" spans="9:95">
      <c r="I225" s="626">
        <v>2</v>
      </c>
      <c r="J225" s="626">
        <v>6</v>
      </c>
      <c r="K225" s="627" t="s">
        <v>3687</v>
      </c>
      <c r="L225" s="628"/>
      <c r="M225" s="627">
        <f t="shared" si="90"/>
        <v>2</v>
      </c>
      <c r="N225" s="631">
        <v>1062</v>
      </c>
      <c r="O225" s="631">
        <f t="shared" si="91"/>
        <v>1063</v>
      </c>
      <c r="Q225" s="655">
        <v>1</v>
      </c>
      <c r="R225" s="655">
        <v>2</v>
      </c>
      <c r="S225" s="655">
        <v>10</v>
      </c>
      <c r="T225" s="651" t="s">
        <v>3688</v>
      </c>
      <c r="U225" s="656">
        <v>926100</v>
      </c>
      <c r="AC225" s="64">
        <v>1</v>
      </c>
      <c r="AD225" s="64">
        <v>25</v>
      </c>
      <c r="AE225" s="66" t="s">
        <v>3689</v>
      </c>
      <c r="AF225" s="68" t="s">
        <v>1303</v>
      </c>
      <c r="CN225" s="64">
        <v>1</v>
      </c>
      <c r="CO225" s="64">
        <v>25</v>
      </c>
      <c r="CP225" s="66" t="s">
        <v>3689</v>
      </c>
      <c r="CQ225" s="68" t="s">
        <v>1303</v>
      </c>
    </row>
    <row r="226" spans="9:95">
      <c r="I226" s="626">
        <v>2</v>
      </c>
      <c r="J226" s="626">
        <v>7</v>
      </c>
      <c r="K226" s="627" t="s">
        <v>9340</v>
      </c>
      <c r="L226" s="628"/>
      <c r="M226" s="627">
        <f t="shared" si="90"/>
        <v>2</v>
      </c>
      <c r="N226" s="631">
        <v>1064</v>
      </c>
      <c r="O226" s="626">
        <v>1065</v>
      </c>
      <c r="Q226" s="655">
        <v>1</v>
      </c>
      <c r="R226" s="655">
        <v>2</v>
      </c>
      <c r="S226" s="655">
        <v>11</v>
      </c>
      <c r="T226" s="651" t="s">
        <v>3690</v>
      </c>
      <c r="U226" s="656">
        <v>926200</v>
      </c>
      <c r="AC226" s="64">
        <v>1</v>
      </c>
      <c r="AD226" s="64">
        <v>26</v>
      </c>
      <c r="AE226" s="66" t="s">
        <v>3691</v>
      </c>
      <c r="AF226" s="68" t="s">
        <v>1304</v>
      </c>
      <c r="CN226" s="64">
        <v>1</v>
      </c>
      <c r="CO226" s="64">
        <v>26</v>
      </c>
      <c r="CP226" s="66" t="s">
        <v>3691</v>
      </c>
      <c r="CQ226" s="68" t="s">
        <v>1304</v>
      </c>
    </row>
    <row r="227" spans="9:95">
      <c r="I227" s="632">
        <v>2</v>
      </c>
      <c r="J227" s="632">
        <v>8</v>
      </c>
      <c r="K227" s="633" t="s">
        <v>3565</v>
      </c>
      <c r="L227" s="638" t="s">
        <v>328</v>
      </c>
      <c r="M227" s="639"/>
      <c r="N227" s="640"/>
      <c r="O227" s="640"/>
      <c r="Q227" s="655">
        <v>1</v>
      </c>
      <c r="R227" s="655">
        <v>2</v>
      </c>
      <c r="S227" s="655">
        <v>12</v>
      </c>
      <c r="T227" s="651" t="s">
        <v>3693</v>
      </c>
      <c r="U227" s="656">
        <v>926300</v>
      </c>
      <c r="AC227" s="64">
        <v>1</v>
      </c>
      <c r="AD227" s="64">
        <v>27</v>
      </c>
      <c r="AE227" s="66" t="s">
        <v>3694</v>
      </c>
      <c r="AF227" s="68" t="s">
        <v>1305</v>
      </c>
      <c r="CN227" s="64">
        <v>1</v>
      </c>
      <c r="CO227" s="64">
        <v>27</v>
      </c>
      <c r="CP227" s="66" t="s">
        <v>3694</v>
      </c>
      <c r="CQ227" s="68" t="s">
        <v>1305</v>
      </c>
    </row>
    <row r="228" spans="9:95">
      <c r="I228" s="623">
        <v>3</v>
      </c>
      <c r="J228" s="623">
        <v>1</v>
      </c>
      <c r="K228" s="624" t="s">
        <v>3692</v>
      </c>
      <c r="L228" s="625"/>
      <c r="M228" s="624">
        <f t="shared" ref="M228:M240" si="92">O228-N228+1</f>
        <v>58</v>
      </c>
      <c r="N228" s="636">
        <v>1066</v>
      </c>
      <c r="O228" s="636">
        <f t="shared" ref="O228:O240" si="93">N229-1</f>
        <v>1123</v>
      </c>
      <c r="Q228" s="655">
        <v>1</v>
      </c>
      <c r="R228" s="655">
        <v>2</v>
      </c>
      <c r="S228" s="655">
        <v>13</v>
      </c>
      <c r="T228" s="651" t="s">
        <v>3696</v>
      </c>
      <c r="U228" s="656">
        <v>926400</v>
      </c>
      <c r="AC228" s="64">
        <v>1</v>
      </c>
      <c r="AD228" s="64">
        <v>28</v>
      </c>
      <c r="AE228" s="66" t="s">
        <v>3697</v>
      </c>
      <c r="AF228" s="68" t="s">
        <v>1306</v>
      </c>
      <c r="CN228" s="64">
        <v>1</v>
      </c>
      <c r="CO228" s="64">
        <v>28</v>
      </c>
      <c r="CP228" s="66" t="s">
        <v>3697</v>
      </c>
      <c r="CQ228" s="68" t="s">
        <v>1306</v>
      </c>
    </row>
    <row r="229" spans="9:95">
      <c r="I229" s="626">
        <v>3</v>
      </c>
      <c r="J229" s="626">
        <v>2</v>
      </c>
      <c r="K229" s="627" t="s">
        <v>3695</v>
      </c>
      <c r="L229" s="628"/>
      <c r="M229" s="627">
        <f t="shared" si="92"/>
        <v>42</v>
      </c>
      <c r="N229" s="631">
        <v>1124</v>
      </c>
      <c r="O229" s="631">
        <f t="shared" si="93"/>
        <v>1165</v>
      </c>
      <c r="Q229" s="655">
        <v>1</v>
      </c>
      <c r="R229" s="655">
        <v>2</v>
      </c>
      <c r="S229" s="655">
        <v>14</v>
      </c>
      <c r="T229" s="651" t="s">
        <v>3699</v>
      </c>
      <c r="U229" s="656">
        <v>926500</v>
      </c>
      <c r="AC229" s="64">
        <v>1</v>
      </c>
      <c r="AD229" s="64">
        <v>29</v>
      </c>
      <c r="AE229" s="66" t="s">
        <v>3700</v>
      </c>
      <c r="AF229" s="68" t="s">
        <v>1307</v>
      </c>
      <c r="CN229" s="64">
        <v>1</v>
      </c>
      <c r="CO229" s="64">
        <v>29</v>
      </c>
      <c r="CP229" s="66" t="s">
        <v>3700</v>
      </c>
      <c r="CQ229" s="68" t="s">
        <v>1307</v>
      </c>
    </row>
    <row r="230" spans="9:95">
      <c r="I230" s="626">
        <v>3</v>
      </c>
      <c r="J230" s="626">
        <v>3</v>
      </c>
      <c r="K230" s="627" t="s">
        <v>3698</v>
      </c>
      <c r="L230" s="628"/>
      <c r="M230" s="627">
        <f t="shared" si="92"/>
        <v>56</v>
      </c>
      <c r="N230" s="631">
        <v>1166</v>
      </c>
      <c r="O230" s="631">
        <f t="shared" si="93"/>
        <v>1221</v>
      </c>
      <c r="Q230" s="655">
        <v>1</v>
      </c>
      <c r="R230" s="655">
        <v>2</v>
      </c>
      <c r="S230" s="655">
        <v>15</v>
      </c>
      <c r="T230" s="651" t="s">
        <v>3702</v>
      </c>
      <c r="U230" s="656">
        <v>926600</v>
      </c>
      <c r="AC230" s="64">
        <v>1</v>
      </c>
      <c r="AD230" s="64">
        <v>30</v>
      </c>
      <c r="AE230" s="66" t="s">
        <v>3703</v>
      </c>
      <c r="AF230" s="68" t="s">
        <v>1308</v>
      </c>
      <c r="CN230" s="64">
        <v>1</v>
      </c>
      <c r="CO230" s="64">
        <v>30</v>
      </c>
      <c r="CP230" s="66" t="s">
        <v>3703</v>
      </c>
      <c r="CQ230" s="68" t="s">
        <v>1308</v>
      </c>
    </row>
    <row r="231" spans="9:95">
      <c r="I231" s="626">
        <v>3</v>
      </c>
      <c r="J231" s="626">
        <v>4</v>
      </c>
      <c r="K231" s="627" t="s">
        <v>3701</v>
      </c>
      <c r="L231" s="628"/>
      <c r="M231" s="627">
        <f t="shared" si="92"/>
        <v>6</v>
      </c>
      <c r="N231" s="631">
        <v>1222</v>
      </c>
      <c r="O231" s="631">
        <f t="shared" si="93"/>
        <v>1227</v>
      </c>
      <c r="Q231" s="655">
        <v>1</v>
      </c>
      <c r="R231" s="655">
        <v>2</v>
      </c>
      <c r="S231" s="655">
        <v>16</v>
      </c>
      <c r="T231" s="651" t="s">
        <v>3705</v>
      </c>
      <c r="U231" s="656">
        <v>926700</v>
      </c>
      <c r="AC231" s="64">
        <v>1</v>
      </c>
      <c r="AD231" s="64">
        <v>31</v>
      </c>
      <c r="AE231" s="66" t="s">
        <v>3706</v>
      </c>
      <c r="AF231" s="68" t="s">
        <v>1309</v>
      </c>
      <c r="CN231" s="64">
        <v>1</v>
      </c>
      <c r="CO231" s="64">
        <v>31</v>
      </c>
      <c r="CP231" s="66" t="s">
        <v>3706</v>
      </c>
      <c r="CQ231" s="68" t="s">
        <v>1309</v>
      </c>
    </row>
    <row r="232" spans="9:95">
      <c r="I232" s="626">
        <v>3</v>
      </c>
      <c r="J232" s="626">
        <v>5</v>
      </c>
      <c r="K232" s="627" t="s">
        <v>3704</v>
      </c>
      <c r="L232" s="628"/>
      <c r="M232" s="627">
        <f t="shared" si="92"/>
        <v>6</v>
      </c>
      <c r="N232" s="631">
        <v>1228</v>
      </c>
      <c r="O232" s="631">
        <f t="shared" si="93"/>
        <v>1233</v>
      </c>
      <c r="Q232" s="655">
        <v>1</v>
      </c>
      <c r="R232" s="655">
        <v>2</v>
      </c>
      <c r="S232" s="655">
        <v>17</v>
      </c>
      <c r="T232" s="651" t="s">
        <v>3708</v>
      </c>
      <c r="U232" s="656">
        <v>926800</v>
      </c>
      <c r="AC232" s="64">
        <v>1</v>
      </c>
      <c r="AD232" s="64">
        <v>32</v>
      </c>
      <c r="AE232" s="66" t="s">
        <v>3709</v>
      </c>
      <c r="AF232" s="68" t="s">
        <v>1310</v>
      </c>
      <c r="CN232" s="64">
        <v>1</v>
      </c>
      <c r="CO232" s="64">
        <v>32</v>
      </c>
      <c r="CP232" s="66" t="s">
        <v>3709</v>
      </c>
      <c r="CQ232" s="68" t="s">
        <v>1310</v>
      </c>
    </row>
    <row r="233" spans="9:95">
      <c r="I233" s="626">
        <v>3</v>
      </c>
      <c r="J233" s="626">
        <v>6</v>
      </c>
      <c r="K233" s="627" t="s">
        <v>3707</v>
      </c>
      <c r="L233" s="628"/>
      <c r="M233" s="627">
        <f t="shared" si="92"/>
        <v>9</v>
      </c>
      <c r="N233" s="631">
        <v>1234</v>
      </c>
      <c r="O233" s="631">
        <f t="shared" si="93"/>
        <v>1242</v>
      </c>
      <c r="Q233" s="655">
        <v>1</v>
      </c>
      <c r="R233" s="655">
        <v>2</v>
      </c>
      <c r="S233" s="655">
        <v>18</v>
      </c>
      <c r="T233" s="651" t="s">
        <v>3711</v>
      </c>
      <c r="U233" s="656">
        <v>926900</v>
      </c>
      <c r="AC233" s="64">
        <v>1</v>
      </c>
      <c r="AD233" s="64">
        <v>33</v>
      </c>
      <c r="AE233" s="66" t="s">
        <v>3712</v>
      </c>
      <c r="AF233" s="68" t="s">
        <v>1311</v>
      </c>
      <c r="CN233" s="64">
        <v>1</v>
      </c>
      <c r="CO233" s="64">
        <v>33</v>
      </c>
      <c r="CP233" s="66" t="s">
        <v>3712</v>
      </c>
      <c r="CQ233" s="68" t="s">
        <v>1311</v>
      </c>
    </row>
    <row r="234" spans="9:95">
      <c r="I234" s="626">
        <v>3</v>
      </c>
      <c r="J234" s="626">
        <v>7</v>
      </c>
      <c r="K234" s="627" t="s">
        <v>3710</v>
      </c>
      <c r="L234" s="628"/>
      <c r="M234" s="627">
        <f t="shared" si="92"/>
        <v>37</v>
      </c>
      <c r="N234" s="631">
        <v>1243</v>
      </c>
      <c r="O234" s="631">
        <f t="shared" si="93"/>
        <v>1279</v>
      </c>
      <c r="Q234" s="655">
        <v>1</v>
      </c>
      <c r="R234" s="655">
        <v>2</v>
      </c>
      <c r="S234" s="655">
        <v>19</v>
      </c>
      <c r="T234" s="651" t="s">
        <v>3714</v>
      </c>
      <c r="U234" s="656">
        <v>927000</v>
      </c>
      <c r="AC234" s="64">
        <v>1</v>
      </c>
      <c r="AD234" s="64">
        <v>34</v>
      </c>
      <c r="AE234" s="66" t="s">
        <v>3715</v>
      </c>
      <c r="AF234" s="68" t="s">
        <v>1312</v>
      </c>
      <c r="CN234" s="64">
        <v>1</v>
      </c>
      <c r="CO234" s="64">
        <v>34</v>
      </c>
      <c r="CP234" s="66" t="s">
        <v>3715</v>
      </c>
      <c r="CQ234" s="68" t="s">
        <v>1312</v>
      </c>
    </row>
    <row r="235" spans="9:95">
      <c r="I235" s="626">
        <v>3</v>
      </c>
      <c r="J235" s="626">
        <v>8</v>
      </c>
      <c r="K235" s="627" t="s">
        <v>3713</v>
      </c>
      <c r="L235" s="628"/>
      <c r="M235" s="627">
        <f t="shared" si="92"/>
        <v>8</v>
      </c>
      <c r="N235" s="631">
        <v>1280</v>
      </c>
      <c r="O235" s="631">
        <f t="shared" si="93"/>
        <v>1287</v>
      </c>
      <c r="Q235" s="657">
        <v>1</v>
      </c>
      <c r="R235" s="657">
        <v>2</v>
      </c>
      <c r="S235" s="657">
        <v>20</v>
      </c>
      <c r="T235" s="658" t="s">
        <v>3041</v>
      </c>
      <c r="U235" s="659">
        <v>929999</v>
      </c>
      <c r="AC235" s="64">
        <v>1</v>
      </c>
      <c r="AD235" s="64">
        <v>35</v>
      </c>
      <c r="AE235" s="66" t="s">
        <v>3717</v>
      </c>
      <c r="AF235" s="68" t="s">
        <v>1313</v>
      </c>
      <c r="CN235" s="64">
        <v>1</v>
      </c>
      <c r="CO235" s="64">
        <v>35</v>
      </c>
      <c r="CP235" s="66" t="s">
        <v>3717</v>
      </c>
      <c r="CQ235" s="68" t="s">
        <v>1313</v>
      </c>
    </row>
    <row r="236" spans="9:95">
      <c r="I236" s="626">
        <v>3</v>
      </c>
      <c r="J236" s="626">
        <v>9</v>
      </c>
      <c r="K236" s="627" t="s">
        <v>3716</v>
      </c>
      <c r="L236" s="628"/>
      <c r="M236" s="627">
        <f t="shared" si="92"/>
        <v>6</v>
      </c>
      <c r="N236" s="631">
        <v>1288</v>
      </c>
      <c r="O236" s="631">
        <f t="shared" si="93"/>
        <v>1293</v>
      </c>
      <c r="Q236" s="653">
        <v>1</v>
      </c>
      <c r="R236" s="653">
        <v>4</v>
      </c>
      <c r="S236" s="653">
        <v>1</v>
      </c>
      <c r="T236" s="650" t="s">
        <v>3719</v>
      </c>
      <c r="U236" s="654">
        <v>810010</v>
      </c>
      <c r="AC236" s="64">
        <v>1</v>
      </c>
      <c r="AD236" s="64">
        <v>36</v>
      </c>
      <c r="AE236" s="66" t="s">
        <v>3720</v>
      </c>
      <c r="AF236" s="68" t="s">
        <v>1314</v>
      </c>
      <c r="CN236" s="64">
        <v>1</v>
      </c>
      <c r="CO236" s="64">
        <v>36</v>
      </c>
      <c r="CP236" s="66" t="s">
        <v>3720</v>
      </c>
      <c r="CQ236" s="68" t="s">
        <v>1314</v>
      </c>
    </row>
    <row r="237" spans="9:95">
      <c r="I237" s="626">
        <v>3</v>
      </c>
      <c r="J237" s="626">
        <v>10</v>
      </c>
      <c r="K237" s="627" t="s">
        <v>3718</v>
      </c>
      <c r="L237" s="628"/>
      <c r="M237" s="627">
        <f t="shared" si="92"/>
        <v>12</v>
      </c>
      <c r="N237" s="631">
        <v>1294</v>
      </c>
      <c r="O237" s="631">
        <f t="shared" si="93"/>
        <v>1305</v>
      </c>
      <c r="Q237" s="655">
        <v>1</v>
      </c>
      <c r="R237" s="655">
        <v>4</v>
      </c>
      <c r="S237" s="655">
        <v>2</v>
      </c>
      <c r="T237" s="651" t="s">
        <v>3722</v>
      </c>
      <c r="U237" s="656">
        <v>810020</v>
      </c>
      <c r="AC237" s="64">
        <v>1</v>
      </c>
      <c r="AD237" s="64">
        <v>37</v>
      </c>
      <c r="AE237" s="66" t="s">
        <v>3723</v>
      </c>
      <c r="AF237" s="68" t="s">
        <v>1315</v>
      </c>
      <c r="CN237" s="64">
        <v>1</v>
      </c>
      <c r="CO237" s="64">
        <v>37</v>
      </c>
      <c r="CP237" s="66" t="s">
        <v>3723</v>
      </c>
      <c r="CQ237" s="68" t="s">
        <v>1315</v>
      </c>
    </row>
    <row r="238" spans="9:95">
      <c r="I238" s="626">
        <v>3</v>
      </c>
      <c r="J238" s="626">
        <v>11</v>
      </c>
      <c r="K238" s="627" t="s">
        <v>3721</v>
      </c>
      <c r="L238" s="628"/>
      <c r="M238" s="627">
        <f t="shared" si="92"/>
        <v>42</v>
      </c>
      <c r="N238" s="631">
        <v>1306</v>
      </c>
      <c r="O238" s="631">
        <f t="shared" si="93"/>
        <v>1347</v>
      </c>
      <c r="Q238" s="655">
        <v>1</v>
      </c>
      <c r="R238" s="655">
        <v>4</v>
      </c>
      <c r="S238" s="655">
        <v>3</v>
      </c>
      <c r="T238" s="651" t="s">
        <v>3724</v>
      </c>
      <c r="U238" s="656">
        <v>810030</v>
      </c>
      <c r="AC238" s="64">
        <v>1</v>
      </c>
      <c r="AD238" s="64">
        <v>38</v>
      </c>
      <c r="AE238" s="66" t="s">
        <v>3725</v>
      </c>
      <c r="AF238" s="68" t="s">
        <v>1316</v>
      </c>
      <c r="CN238" s="64">
        <v>1</v>
      </c>
      <c r="CO238" s="64">
        <v>38</v>
      </c>
      <c r="CP238" s="66" t="s">
        <v>3725</v>
      </c>
      <c r="CQ238" s="68" t="s">
        <v>1316</v>
      </c>
    </row>
    <row r="239" spans="9:95">
      <c r="I239" s="626">
        <v>3</v>
      </c>
      <c r="J239" s="626">
        <v>12</v>
      </c>
      <c r="K239" s="627" t="s">
        <v>8825</v>
      </c>
      <c r="L239" s="628"/>
      <c r="M239" s="627">
        <f t="shared" si="92"/>
        <v>2</v>
      </c>
      <c r="N239" s="631">
        <v>1348</v>
      </c>
      <c r="O239" s="631">
        <f t="shared" si="93"/>
        <v>1349</v>
      </c>
      <c r="Q239" s="655">
        <v>1</v>
      </c>
      <c r="R239" s="655">
        <v>4</v>
      </c>
      <c r="S239" s="655">
        <v>4</v>
      </c>
      <c r="T239" s="651" t="s">
        <v>3727</v>
      </c>
      <c r="U239" s="656">
        <v>810040</v>
      </c>
      <c r="AC239" s="64">
        <v>1</v>
      </c>
      <c r="AD239" s="64">
        <v>39</v>
      </c>
      <c r="AE239" s="66" t="s">
        <v>3728</v>
      </c>
      <c r="AF239" s="68" t="s">
        <v>1317</v>
      </c>
      <c r="CN239" s="64">
        <v>1</v>
      </c>
      <c r="CO239" s="64">
        <v>39</v>
      </c>
      <c r="CP239" s="66" t="s">
        <v>3728</v>
      </c>
      <c r="CQ239" s="68" t="s">
        <v>1317</v>
      </c>
    </row>
    <row r="240" spans="9:95">
      <c r="I240" s="626">
        <v>3</v>
      </c>
      <c r="J240" s="626">
        <v>13</v>
      </c>
      <c r="K240" s="627" t="s">
        <v>3726</v>
      </c>
      <c r="L240" s="628"/>
      <c r="M240" s="627">
        <f t="shared" si="92"/>
        <v>2</v>
      </c>
      <c r="N240" s="631">
        <v>1350</v>
      </c>
      <c r="O240" s="631">
        <f t="shared" si="93"/>
        <v>1351</v>
      </c>
      <c r="Q240" s="655">
        <v>1</v>
      </c>
      <c r="R240" s="655">
        <v>4</v>
      </c>
      <c r="S240" s="655">
        <v>5</v>
      </c>
      <c r="T240" s="651" t="s">
        <v>3730</v>
      </c>
      <c r="U240" s="656">
        <v>810050</v>
      </c>
      <c r="AC240" s="64">
        <v>1</v>
      </c>
      <c r="AD240" s="64">
        <v>40</v>
      </c>
      <c r="AE240" s="66" t="s">
        <v>3731</v>
      </c>
      <c r="AF240" s="68" t="s">
        <v>1318</v>
      </c>
      <c r="CN240" s="64">
        <v>1</v>
      </c>
      <c r="CO240" s="64">
        <v>40</v>
      </c>
      <c r="CP240" s="66" t="s">
        <v>3731</v>
      </c>
      <c r="CQ240" s="68" t="s">
        <v>1318</v>
      </c>
    </row>
    <row r="241" spans="9:95">
      <c r="I241" s="626">
        <v>3</v>
      </c>
      <c r="J241" s="626">
        <v>14</v>
      </c>
      <c r="K241" s="627" t="s">
        <v>3729</v>
      </c>
      <c r="L241" s="628"/>
      <c r="M241" s="627">
        <f>O241-N241+1</f>
        <v>44</v>
      </c>
      <c r="N241" s="631">
        <v>1352</v>
      </c>
      <c r="O241" s="626">
        <v>1395</v>
      </c>
      <c r="Q241" s="655">
        <v>1</v>
      </c>
      <c r="R241" s="655">
        <v>4</v>
      </c>
      <c r="S241" s="655">
        <v>6</v>
      </c>
      <c r="T241" s="651" t="s">
        <v>3733</v>
      </c>
      <c r="U241" s="656">
        <v>811201</v>
      </c>
      <c r="AC241" s="64">
        <v>1</v>
      </c>
      <c r="AD241" s="64">
        <v>41</v>
      </c>
      <c r="AE241" s="66" t="s">
        <v>3734</v>
      </c>
      <c r="AF241" s="68" t="s">
        <v>1319</v>
      </c>
      <c r="CN241" s="64">
        <v>1</v>
      </c>
      <c r="CO241" s="64">
        <v>41</v>
      </c>
      <c r="CP241" s="66" t="s">
        <v>3734</v>
      </c>
      <c r="CQ241" s="68" t="s">
        <v>1319</v>
      </c>
    </row>
    <row r="242" spans="9:95">
      <c r="I242" s="626">
        <v>3</v>
      </c>
      <c r="J242" s="626">
        <v>15</v>
      </c>
      <c r="K242" s="627" t="s">
        <v>3732</v>
      </c>
      <c r="L242" s="637" t="s">
        <v>329</v>
      </c>
      <c r="M242" s="629"/>
      <c r="N242" s="630"/>
      <c r="O242" s="630"/>
      <c r="Q242" s="655">
        <v>1</v>
      </c>
      <c r="R242" s="655">
        <v>4</v>
      </c>
      <c r="S242" s="655">
        <v>7</v>
      </c>
      <c r="T242" s="651" t="s">
        <v>3736</v>
      </c>
      <c r="U242" s="656">
        <v>810099</v>
      </c>
      <c r="AC242" s="64">
        <v>1</v>
      </c>
      <c r="AD242" s="64">
        <v>42</v>
      </c>
      <c r="AE242" s="66" t="s">
        <v>3737</v>
      </c>
      <c r="AF242" s="68" t="s">
        <v>1320</v>
      </c>
      <c r="CN242" s="64">
        <v>1</v>
      </c>
      <c r="CO242" s="64">
        <v>42</v>
      </c>
      <c r="CP242" s="66" t="s">
        <v>3737</v>
      </c>
      <c r="CQ242" s="68" t="s">
        <v>1320</v>
      </c>
    </row>
    <row r="243" spans="9:95">
      <c r="I243" s="626">
        <v>3</v>
      </c>
      <c r="J243" s="626">
        <v>16</v>
      </c>
      <c r="K243" s="627" t="s">
        <v>3735</v>
      </c>
      <c r="L243" s="637" t="s">
        <v>330</v>
      </c>
      <c r="M243" s="629"/>
      <c r="N243" s="630"/>
      <c r="O243" s="630"/>
      <c r="Q243" s="655">
        <v>1</v>
      </c>
      <c r="R243" s="655">
        <v>4</v>
      </c>
      <c r="S243" s="655">
        <v>8</v>
      </c>
      <c r="T243" s="651" t="s">
        <v>3739</v>
      </c>
      <c r="U243" s="656">
        <v>810101</v>
      </c>
      <c r="AC243" s="64">
        <v>1</v>
      </c>
      <c r="AD243" s="64">
        <v>43</v>
      </c>
      <c r="AE243" s="66" t="s">
        <v>3740</v>
      </c>
      <c r="AF243" s="68" t="s">
        <v>1321</v>
      </c>
      <c r="CN243" s="64">
        <v>1</v>
      </c>
      <c r="CO243" s="64">
        <v>43</v>
      </c>
      <c r="CP243" s="66" t="s">
        <v>3740</v>
      </c>
      <c r="CQ243" s="68" t="s">
        <v>1321</v>
      </c>
    </row>
    <row r="244" spans="9:95">
      <c r="I244" s="626">
        <v>3</v>
      </c>
      <c r="J244" s="626">
        <v>17</v>
      </c>
      <c r="K244" s="627" t="s">
        <v>3738</v>
      </c>
      <c r="L244" s="637" t="s">
        <v>331</v>
      </c>
      <c r="M244" s="629"/>
      <c r="N244" s="630"/>
      <c r="O244" s="630"/>
      <c r="Q244" s="655">
        <v>1</v>
      </c>
      <c r="R244" s="655">
        <v>4</v>
      </c>
      <c r="S244" s="655">
        <v>9</v>
      </c>
      <c r="T244" s="651" t="s">
        <v>3742</v>
      </c>
      <c r="U244" s="656">
        <v>811102</v>
      </c>
      <c r="AC244" s="64">
        <v>1</v>
      </c>
      <c r="AD244" s="64">
        <v>44</v>
      </c>
      <c r="AE244" s="66" t="s">
        <v>3743</v>
      </c>
      <c r="AF244" s="68" t="s">
        <v>1322</v>
      </c>
      <c r="CN244" s="64">
        <v>1</v>
      </c>
      <c r="CO244" s="64">
        <v>44</v>
      </c>
      <c r="CP244" s="66" t="s">
        <v>3743</v>
      </c>
      <c r="CQ244" s="68" t="s">
        <v>1322</v>
      </c>
    </row>
    <row r="245" spans="9:95">
      <c r="I245" s="626">
        <v>3</v>
      </c>
      <c r="J245" s="626">
        <v>18</v>
      </c>
      <c r="K245" s="627" t="s">
        <v>3741</v>
      </c>
      <c r="L245" s="628"/>
      <c r="M245" s="627">
        <f>O245-N245+1</f>
        <v>8</v>
      </c>
      <c r="N245" s="631">
        <v>1393</v>
      </c>
      <c r="O245" s="626">
        <v>1400</v>
      </c>
      <c r="Q245" s="655">
        <v>1</v>
      </c>
      <c r="R245" s="655">
        <v>4</v>
      </c>
      <c r="S245" s="655">
        <v>10</v>
      </c>
      <c r="T245" s="651" t="s">
        <v>3745</v>
      </c>
      <c r="U245" s="656">
        <v>811103</v>
      </c>
      <c r="AC245" s="64">
        <v>1</v>
      </c>
      <c r="AD245" s="64">
        <v>45</v>
      </c>
      <c r="AE245" s="66" t="s">
        <v>3746</v>
      </c>
      <c r="AF245" s="68" t="s">
        <v>3308</v>
      </c>
      <c r="CN245" s="64">
        <v>1</v>
      </c>
      <c r="CO245" s="64">
        <v>45</v>
      </c>
      <c r="CP245" s="66" t="s">
        <v>3746</v>
      </c>
      <c r="CQ245" s="68" t="s">
        <v>3308</v>
      </c>
    </row>
    <row r="246" spans="9:95">
      <c r="I246" s="632">
        <v>3</v>
      </c>
      <c r="J246" s="632">
        <v>19</v>
      </c>
      <c r="K246" s="633" t="s">
        <v>3744</v>
      </c>
      <c r="L246" s="638" t="s">
        <v>332</v>
      </c>
      <c r="M246" s="639"/>
      <c r="N246" s="640"/>
      <c r="O246" s="640"/>
      <c r="Q246" s="655">
        <v>1</v>
      </c>
      <c r="R246" s="655">
        <v>4</v>
      </c>
      <c r="S246" s="655">
        <v>11</v>
      </c>
      <c r="T246" s="651" t="s">
        <v>3747</v>
      </c>
      <c r="U246" s="656">
        <v>811115</v>
      </c>
      <c r="AC246" s="64">
        <v>1</v>
      </c>
      <c r="AD246" s="64">
        <v>46</v>
      </c>
      <c r="AE246" s="66" t="s">
        <v>3748</v>
      </c>
      <c r="AF246" s="68" t="s">
        <v>1323</v>
      </c>
      <c r="CN246" s="64">
        <v>1</v>
      </c>
      <c r="CO246" s="64">
        <v>46</v>
      </c>
      <c r="CP246" s="66" t="s">
        <v>3748</v>
      </c>
      <c r="CQ246" s="68" t="s">
        <v>1323</v>
      </c>
    </row>
    <row r="247" spans="9:95">
      <c r="I247" s="623">
        <v>4</v>
      </c>
      <c r="J247" s="623">
        <v>1</v>
      </c>
      <c r="K247" s="624" t="s">
        <v>3563</v>
      </c>
      <c r="L247" s="625"/>
      <c r="M247" s="624">
        <f t="shared" ref="M247:M310" si="94">O247-N247+1</f>
        <v>91</v>
      </c>
      <c r="N247" s="636">
        <v>1404</v>
      </c>
      <c r="O247" s="636">
        <f t="shared" ref="O247:O293" si="95">N248-1</f>
        <v>1494</v>
      </c>
      <c r="Q247" s="655">
        <v>1</v>
      </c>
      <c r="R247" s="655">
        <v>4</v>
      </c>
      <c r="S247" s="655">
        <v>12</v>
      </c>
      <c r="T247" s="651" t="s">
        <v>3749</v>
      </c>
      <c r="U247" s="656">
        <v>810121</v>
      </c>
      <c r="AC247" s="64">
        <v>1</v>
      </c>
      <c r="AD247" s="64">
        <v>47</v>
      </c>
      <c r="AE247" s="66" t="s">
        <v>3750</v>
      </c>
      <c r="AF247" s="68" t="s">
        <v>1324</v>
      </c>
      <c r="CN247" s="64">
        <v>1</v>
      </c>
      <c r="CO247" s="64">
        <v>47</v>
      </c>
      <c r="CP247" s="66" t="s">
        <v>3750</v>
      </c>
      <c r="CQ247" s="68" t="s">
        <v>1324</v>
      </c>
    </row>
    <row r="248" spans="9:95">
      <c r="I248" s="626">
        <v>4</v>
      </c>
      <c r="J248" s="626">
        <v>2</v>
      </c>
      <c r="K248" s="627" t="s">
        <v>3566</v>
      </c>
      <c r="L248" s="628"/>
      <c r="M248" s="627">
        <f t="shared" si="94"/>
        <v>41</v>
      </c>
      <c r="N248" s="631">
        <v>1495</v>
      </c>
      <c r="O248" s="631">
        <f t="shared" si="95"/>
        <v>1535</v>
      </c>
      <c r="Q248" s="655">
        <v>1</v>
      </c>
      <c r="R248" s="655">
        <v>4</v>
      </c>
      <c r="S248" s="655">
        <v>13</v>
      </c>
      <c r="T248" s="651" t="s">
        <v>3751</v>
      </c>
      <c r="U248" s="656">
        <v>811111</v>
      </c>
      <c r="AC248" s="64">
        <v>1</v>
      </c>
      <c r="AD248" s="64">
        <v>48</v>
      </c>
      <c r="AE248" s="66" t="s">
        <v>3752</v>
      </c>
      <c r="AF248" s="68" t="s">
        <v>1325</v>
      </c>
      <c r="CN248" s="64">
        <v>1</v>
      </c>
      <c r="CO248" s="64">
        <v>48</v>
      </c>
      <c r="CP248" s="66" t="s">
        <v>3752</v>
      </c>
      <c r="CQ248" s="68" t="s">
        <v>1325</v>
      </c>
    </row>
    <row r="249" spans="9:95">
      <c r="I249" s="626">
        <v>4</v>
      </c>
      <c r="J249" s="626">
        <v>3</v>
      </c>
      <c r="K249" s="627" t="s">
        <v>3568</v>
      </c>
      <c r="L249" s="628"/>
      <c r="M249" s="627">
        <f t="shared" si="94"/>
        <v>54</v>
      </c>
      <c r="N249" s="631">
        <v>1536</v>
      </c>
      <c r="O249" s="631">
        <f t="shared" si="95"/>
        <v>1589</v>
      </c>
      <c r="Q249" s="655">
        <v>1</v>
      </c>
      <c r="R249" s="655">
        <v>4</v>
      </c>
      <c r="S249" s="655">
        <v>14</v>
      </c>
      <c r="T249" s="651" t="s">
        <v>3753</v>
      </c>
      <c r="U249" s="656">
        <v>811114</v>
      </c>
      <c r="AC249" s="64">
        <v>1</v>
      </c>
      <c r="AD249" s="64">
        <v>49</v>
      </c>
      <c r="AE249" s="66" t="s">
        <v>3754</v>
      </c>
      <c r="AF249" s="68" t="s">
        <v>1326</v>
      </c>
      <c r="CN249" s="64">
        <v>1</v>
      </c>
      <c r="CO249" s="64">
        <v>49</v>
      </c>
      <c r="CP249" s="66" t="s">
        <v>3754</v>
      </c>
      <c r="CQ249" s="68" t="s">
        <v>1326</v>
      </c>
    </row>
    <row r="250" spans="9:95">
      <c r="I250" s="626">
        <v>4</v>
      </c>
      <c r="J250" s="626">
        <v>4</v>
      </c>
      <c r="K250" s="627" t="s">
        <v>3569</v>
      </c>
      <c r="L250" s="628"/>
      <c r="M250" s="627">
        <f t="shared" si="94"/>
        <v>60</v>
      </c>
      <c r="N250" s="631">
        <v>1590</v>
      </c>
      <c r="O250" s="631">
        <f t="shared" si="95"/>
        <v>1649</v>
      </c>
      <c r="Q250" s="655">
        <v>1</v>
      </c>
      <c r="R250" s="655">
        <v>4</v>
      </c>
      <c r="S250" s="655">
        <v>15</v>
      </c>
      <c r="T250" s="651" t="s">
        <v>3755</v>
      </c>
      <c r="U250" s="656">
        <v>811107</v>
      </c>
      <c r="AC250" s="64">
        <v>1</v>
      </c>
      <c r="AD250" s="64">
        <v>50</v>
      </c>
      <c r="AE250" s="66" t="s">
        <v>3756</v>
      </c>
      <c r="AF250" s="68" t="s">
        <v>1327</v>
      </c>
      <c r="CN250" s="64">
        <v>1</v>
      </c>
      <c r="CO250" s="64">
        <v>50</v>
      </c>
      <c r="CP250" s="66" t="s">
        <v>3756</v>
      </c>
      <c r="CQ250" s="68" t="s">
        <v>1327</v>
      </c>
    </row>
    <row r="251" spans="9:95">
      <c r="I251" s="626">
        <v>4</v>
      </c>
      <c r="J251" s="626">
        <v>5</v>
      </c>
      <c r="K251" s="627" t="s">
        <v>3571</v>
      </c>
      <c r="L251" s="628"/>
      <c r="M251" s="627">
        <f t="shared" si="94"/>
        <v>63</v>
      </c>
      <c r="N251" s="631">
        <v>1650</v>
      </c>
      <c r="O251" s="631">
        <f t="shared" si="95"/>
        <v>1712</v>
      </c>
      <c r="Q251" s="655">
        <v>1</v>
      </c>
      <c r="R251" s="655">
        <v>4</v>
      </c>
      <c r="S251" s="655">
        <v>16</v>
      </c>
      <c r="T251" s="651" t="s">
        <v>3757</v>
      </c>
      <c r="U251" s="656">
        <v>811105</v>
      </c>
      <c r="AC251" s="64">
        <v>1</v>
      </c>
      <c r="AD251" s="64">
        <v>51</v>
      </c>
      <c r="AE251" s="66" t="s">
        <v>3758</v>
      </c>
      <c r="AF251" s="68" t="s">
        <v>1328</v>
      </c>
      <c r="CN251" s="64">
        <v>1</v>
      </c>
      <c r="CO251" s="64">
        <v>51</v>
      </c>
      <c r="CP251" s="66" t="s">
        <v>3758</v>
      </c>
      <c r="CQ251" s="68" t="s">
        <v>1328</v>
      </c>
    </row>
    <row r="252" spans="9:95">
      <c r="I252" s="626">
        <v>4</v>
      </c>
      <c r="J252" s="626">
        <v>6</v>
      </c>
      <c r="K252" s="627" t="s">
        <v>3574</v>
      </c>
      <c r="L252" s="628"/>
      <c r="M252" s="627">
        <f t="shared" si="94"/>
        <v>56</v>
      </c>
      <c r="N252" s="631">
        <v>1713</v>
      </c>
      <c r="O252" s="631">
        <f t="shared" si="95"/>
        <v>1768</v>
      </c>
      <c r="Q252" s="655">
        <v>1</v>
      </c>
      <c r="R252" s="655">
        <v>4</v>
      </c>
      <c r="S252" s="655">
        <v>17</v>
      </c>
      <c r="T252" s="651" t="s">
        <v>3759</v>
      </c>
      <c r="U252" s="656">
        <v>811116</v>
      </c>
      <c r="AC252" s="64">
        <v>1</v>
      </c>
      <c r="AD252" s="64">
        <v>52</v>
      </c>
      <c r="AE252" s="66" t="s">
        <v>3760</v>
      </c>
      <c r="AF252" s="68" t="s">
        <v>1329</v>
      </c>
      <c r="CN252" s="64">
        <v>1</v>
      </c>
      <c r="CO252" s="64">
        <v>52</v>
      </c>
      <c r="CP252" s="66" t="s">
        <v>3760</v>
      </c>
      <c r="CQ252" s="68" t="s">
        <v>1329</v>
      </c>
    </row>
    <row r="253" spans="9:95">
      <c r="I253" s="626">
        <v>4</v>
      </c>
      <c r="J253" s="626">
        <v>7</v>
      </c>
      <c r="K253" s="627" t="s">
        <v>3576</v>
      </c>
      <c r="L253" s="628"/>
      <c r="M253" s="627">
        <f t="shared" si="94"/>
        <v>60</v>
      </c>
      <c r="N253" s="631">
        <v>1769</v>
      </c>
      <c r="O253" s="631">
        <f t="shared" si="95"/>
        <v>1828</v>
      </c>
      <c r="Q253" s="655">
        <v>1</v>
      </c>
      <c r="R253" s="655">
        <v>4</v>
      </c>
      <c r="S253" s="655">
        <v>18</v>
      </c>
      <c r="T253" s="651" t="s">
        <v>3761</v>
      </c>
      <c r="U253" s="656">
        <v>811104</v>
      </c>
      <c r="AC253" s="64">
        <v>1</v>
      </c>
      <c r="AD253" s="64">
        <v>53</v>
      </c>
      <c r="AE253" s="66" t="s">
        <v>3762</v>
      </c>
      <c r="AF253" s="68" t="s">
        <v>1330</v>
      </c>
      <c r="CN253" s="64">
        <v>1</v>
      </c>
      <c r="CO253" s="64">
        <v>53</v>
      </c>
      <c r="CP253" s="66" t="s">
        <v>3762</v>
      </c>
      <c r="CQ253" s="68" t="s">
        <v>1330</v>
      </c>
    </row>
    <row r="254" spans="9:95">
      <c r="I254" s="626">
        <v>4</v>
      </c>
      <c r="J254" s="626">
        <v>8</v>
      </c>
      <c r="K254" s="627" t="s">
        <v>3578</v>
      </c>
      <c r="L254" s="628"/>
      <c r="M254" s="627">
        <f t="shared" si="94"/>
        <v>92</v>
      </c>
      <c r="N254" s="631">
        <v>1829</v>
      </c>
      <c r="O254" s="631">
        <f t="shared" si="95"/>
        <v>1920</v>
      </c>
      <c r="Q254" s="655">
        <v>1</v>
      </c>
      <c r="R254" s="655">
        <v>4</v>
      </c>
      <c r="S254" s="655">
        <v>19</v>
      </c>
      <c r="T254" s="651" t="s">
        <v>3763</v>
      </c>
      <c r="U254" s="656">
        <v>811106</v>
      </c>
      <c r="AC254" s="64">
        <v>1</v>
      </c>
      <c r="AD254" s="64">
        <v>54</v>
      </c>
      <c r="AE254" s="66" t="s">
        <v>3764</v>
      </c>
      <c r="AF254" s="68" t="s">
        <v>1331</v>
      </c>
      <c r="CN254" s="64">
        <v>1</v>
      </c>
      <c r="CO254" s="64">
        <v>54</v>
      </c>
      <c r="CP254" s="66" t="s">
        <v>3764</v>
      </c>
      <c r="CQ254" s="68" t="s">
        <v>1331</v>
      </c>
    </row>
    <row r="255" spans="9:95">
      <c r="I255" s="626">
        <v>4</v>
      </c>
      <c r="J255" s="626">
        <v>9</v>
      </c>
      <c r="K255" s="627" t="s">
        <v>3580</v>
      </c>
      <c r="L255" s="628"/>
      <c r="M255" s="627">
        <f t="shared" si="94"/>
        <v>54</v>
      </c>
      <c r="N255" s="631">
        <v>1921</v>
      </c>
      <c r="O255" s="631">
        <f t="shared" si="95"/>
        <v>1974</v>
      </c>
      <c r="Q255" s="655">
        <v>1</v>
      </c>
      <c r="R255" s="655">
        <v>4</v>
      </c>
      <c r="S255" s="655">
        <v>20</v>
      </c>
      <c r="T255" s="651" t="s">
        <v>3765</v>
      </c>
      <c r="U255" s="656">
        <v>811117</v>
      </c>
      <c r="AC255" s="64">
        <v>1</v>
      </c>
      <c r="AD255" s="64">
        <v>55</v>
      </c>
      <c r="AE255" s="66" t="s">
        <v>3766</v>
      </c>
      <c r="AF255" s="68" t="s">
        <v>1332</v>
      </c>
      <c r="CN255" s="64">
        <v>1</v>
      </c>
      <c r="CO255" s="64">
        <v>55</v>
      </c>
      <c r="CP255" s="66" t="s">
        <v>3766</v>
      </c>
      <c r="CQ255" s="68" t="s">
        <v>1332</v>
      </c>
    </row>
    <row r="256" spans="9:95">
      <c r="I256" s="626">
        <v>4</v>
      </c>
      <c r="J256" s="626">
        <v>10</v>
      </c>
      <c r="K256" s="627" t="s">
        <v>3581</v>
      </c>
      <c r="L256" s="628"/>
      <c r="M256" s="627">
        <f t="shared" si="94"/>
        <v>62</v>
      </c>
      <c r="N256" s="631">
        <v>1975</v>
      </c>
      <c r="O256" s="631">
        <f t="shared" si="95"/>
        <v>2036</v>
      </c>
      <c r="Q256" s="655">
        <v>1</v>
      </c>
      <c r="R256" s="655">
        <v>4</v>
      </c>
      <c r="S256" s="655">
        <v>21</v>
      </c>
      <c r="T256" s="651" t="s">
        <v>3767</v>
      </c>
      <c r="U256" s="656">
        <v>811118</v>
      </c>
      <c r="AC256" s="64">
        <v>1</v>
      </c>
      <c r="AD256" s="64">
        <v>56</v>
      </c>
      <c r="AE256" s="66" t="s">
        <v>3768</v>
      </c>
      <c r="AF256" s="68" t="s">
        <v>1333</v>
      </c>
      <c r="CN256" s="64">
        <v>1</v>
      </c>
      <c r="CO256" s="64">
        <v>56</v>
      </c>
      <c r="CP256" s="66" t="s">
        <v>3768</v>
      </c>
      <c r="CQ256" s="68" t="s">
        <v>1333</v>
      </c>
    </row>
    <row r="257" spans="9:95">
      <c r="I257" s="626">
        <v>4</v>
      </c>
      <c r="J257" s="626">
        <v>11</v>
      </c>
      <c r="K257" s="627" t="s">
        <v>3583</v>
      </c>
      <c r="L257" s="628"/>
      <c r="M257" s="627">
        <f t="shared" si="94"/>
        <v>72</v>
      </c>
      <c r="N257" s="631">
        <v>2037</v>
      </c>
      <c r="O257" s="631">
        <f t="shared" si="95"/>
        <v>2108</v>
      </c>
      <c r="Q257" s="655">
        <v>1</v>
      </c>
      <c r="R257" s="655">
        <v>4</v>
      </c>
      <c r="S257" s="655">
        <v>22</v>
      </c>
      <c r="T257" s="651" t="s">
        <v>3769</v>
      </c>
      <c r="U257" s="656">
        <v>810122</v>
      </c>
      <c r="AC257" s="64">
        <v>1</v>
      </c>
      <c r="AD257" s="64">
        <v>57</v>
      </c>
      <c r="AE257" s="66" t="s">
        <v>3770</v>
      </c>
      <c r="AF257" s="68" t="s">
        <v>1334</v>
      </c>
      <c r="CN257" s="64">
        <v>1</v>
      </c>
      <c r="CO257" s="64">
        <v>57</v>
      </c>
      <c r="CP257" s="66" t="s">
        <v>3770</v>
      </c>
      <c r="CQ257" s="68" t="s">
        <v>1334</v>
      </c>
    </row>
    <row r="258" spans="9:95">
      <c r="I258" s="626">
        <v>4</v>
      </c>
      <c r="J258" s="626">
        <v>12</v>
      </c>
      <c r="K258" s="627" t="s">
        <v>3585</v>
      </c>
      <c r="L258" s="628"/>
      <c r="M258" s="627">
        <f t="shared" si="94"/>
        <v>115</v>
      </c>
      <c r="N258" s="631">
        <v>2109</v>
      </c>
      <c r="O258" s="631">
        <f t="shared" si="95"/>
        <v>2223</v>
      </c>
      <c r="Q258" s="655">
        <v>1</v>
      </c>
      <c r="R258" s="655">
        <v>4</v>
      </c>
      <c r="S258" s="655">
        <v>23</v>
      </c>
      <c r="T258" s="651" t="s">
        <v>8827</v>
      </c>
      <c r="U258" s="656">
        <v>810123</v>
      </c>
      <c r="AC258" s="64">
        <v>1</v>
      </c>
      <c r="AD258" s="64">
        <v>58</v>
      </c>
      <c r="AE258" s="66" t="s">
        <v>3772</v>
      </c>
      <c r="AF258" s="68" t="s">
        <v>1335</v>
      </c>
      <c r="CN258" s="64">
        <v>1</v>
      </c>
      <c r="CO258" s="64">
        <v>58</v>
      </c>
      <c r="CP258" s="66" t="s">
        <v>3772</v>
      </c>
      <c r="CQ258" s="68" t="s">
        <v>1335</v>
      </c>
    </row>
    <row r="259" spans="9:95">
      <c r="I259" s="626">
        <v>4</v>
      </c>
      <c r="J259" s="626">
        <v>13</v>
      </c>
      <c r="K259" s="627" t="s">
        <v>3587</v>
      </c>
      <c r="L259" s="628"/>
      <c r="M259" s="627">
        <f t="shared" si="94"/>
        <v>139</v>
      </c>
      <c r="N259" s="631">
        <v>2224</v>
      </c>
      <c r="O259" s="631">
        <f t="shared" si="95"/>
        <v>2362</v>
      </c>
      <c r="Q259" s="655">
        <v>1</v>
      </c>
      <c r="R259" s="655">
        <v>4</v>
      </c>
      <c r="S259" s="655">
        <v>24</v>
      </c>
      <c r="T259" s="651" t="s">
        <v>3771</v>
      </c>
      <c r="U259" s="656">
        <v>810102</v>
      </c>
      <c r="AC259" s="64">
        <v>1</v>
      </c>
      <c r="AD259" s="64">
        <v>59</v>
      </c>
      <c r="AE259" s="66" t="s">
        <v>3774</v>
      </c>
      <c r="AF259" s="68" t="s">
        <v>1336</v>
      </c>
      <c r="CN259" s="64">
        <v>1</v>
      </c>
      <c r="CO259" s="64">
        <v>59</v>
      </c>
      <c r="CP259" s="66" t="s">
        <v>3774</v>
      </c>
      <c r="CQ259" s="68" t="s">
        <v>1336</v>
      </c>
    </row>
    <row r="260" spans="9:95">
      <c r="I260" s="626">
        <v>4</v>
      </c>
      <c r="J260" s="626">
        <v>14</v>
      </c>
      <c r="K260" s="627" t="s">
        <v>3589</v>
      </c>
      <c r="L260" s="628"/>
      <c r="M260" s="627">
        <f t="shared" si="94"/>
        <v>69</v>
      </c>
      <c r="N260" s="631">
        <v>2363</v>
      </c>
      <c r="O260" s="631">
        <f t="shared" si="95"/>
        <v>2431</v>
      </c>
      <c r="Q260" s="655">
        <v>1</v>
      </c>
      <c r="R260" s="655">
        <v>4</v>
      </c>
      <c r="S260" s="655">
        <v>25</v>
      </c>
      <c r="T260" s="651" t="s">
        <v>3773</v>
      </c>
      <c r="U260" s="656">
        <v>810103</v>
      </c>
      <c r="AC260" s="64">
        <v>1</v>
      </c>
      <c r="AD260" s="64">
        <v>60</v>
      </c>
      <c r="AE260" s="66" t="s">
        <v>3776</v>
      </c>
      <c r="AF260" s="68" t="s">
        <v>1337</v>
      </c>
      <c r="CN260" s="64">
        <v>1</v>
      </c>
      <c r="CO260" s="64">
        <v>60</v>
      </c>
      <c r="CP260" s="66" t="s">
        <v>3776</v>
      </c>
      <c r="CQ260" s="68" t="s">
        <v>1337</v>
      </c>
    </row>
    <row r="261" spans="9:95">
      <c r="I261" s="626">
        <v>4</v>
      </c>
      <c r="J261" s="626">
        <v>15</v>
      </c>
      <c r="K261" s="627" t="s">
        <v>9468</v>
      </c>
      <c r="L261" s="628"/>
      <c r="M261" s="627">
        <f t="shared" si="94"/>
        <v>68</v>
      </c>
      <c r="N261" s="631">
        <v>2432</v>
      </c>
      <c r="O261" s="631">
        <f t="shared" si="95"/>
        <v>2499</v>
      </c>
      <c r="Q261" s="655">
        <v>1</v>
      </c>
      <c r="R261" s="655">
        <v>4</v>
      </c>
      <c r="S261" s="655">
        <v>26</v>
      </c>
      <c r="T261" s="651" t="s">
        <v>3775</v>
      </c>
      <c r="U261" s="656">
        <v>810120</v>
      </c>
      <c r="AC261" s="64">
        <v>1</v>
      </c>
      <c r="AD261" s="64">
        <v>61</v>
      </c>
      <c r="AE261" s="66" t="s">
        <v>3778</v>
      </c>
      <c r="AF261" s="68" t="s">
        <v>1338</v>
      </c>
      <c r="CN261" s="64">
        <v>1</v>
      </c>
      <c r="CO261" s="64">
        <v>61</v>
      </c>
      <c r="CP261" s="66" t="s">
        <v>3778</v>
      </c>
      <c r="CQ261" s="68" t="s">
        <v>1338</v>
      </c>
    </row>
    <row r="262" spans="9:95">
      <c r="I262" s="626">
        <v>4</v>
      </c>
      <c r="J262" s="626">
        <v>16</v>
      </c>
      <c r="K262" s="627" t="s">
        <v>9469</v>
      </c>
      <c r="L262" s="628"/>
      <c r="M262" s="627">
        <f t="shared" si="94"/>
        <v>42</v>
      </c>
      <c r="N262" s="631">
        <v>2500</v>
      </c>
      <c r="O262" s="631">
        <f t="shared" si="95"/>
        <v>2541</v>
      </c>
      <c r="Q262" s="655">
        <v>1</v>
      </c>
      <c r="R262" s="655">
        <v>4</v>
      </c>
      <c r="S262" s="655">
        <v>27</v>
      </c>
      <c r="T262" s="651" t="s">
        <v>3777</v>
      </c>
      <c r="U262" s="656">
        <v>810104</v>
      </c>
      <c r="AC262" s="64">
        <v>1</v>
      </c>
      <c r="AD262" s="64">
        <v>62</v>
      </c>
      <c r="AE262" s="66" t="s">
        <v>3780</v>
      </c>
      <c r="AF262" s="68" t="s">
        <v>1339</v>
      </c>
      <c r="CN262" s="64">
        <v>1</v>
      </c>
      <c r="CO262" s="64">
        <v>62</v>
      </c>
      <c r="CP262" s="66" t="s">
        <v>3780</v>
      </c>
      <c r="CQ262" s="68" t="s">
        <v>1339</v>
      </c>
    </row>
    <row r="263" spans="9:95">
      <c r="I263" s="626">
        <v>4</v>
      </c>
      <c r="J263" s="626">
        <v>17</v>
      </c>
      <c r="K263" s="627" t="s">
        <v>9470</v>
      </c>
      <c r="L263" s="628"/>
      <c r="M263" s="627">
        <f t="shared" si="94"/>
        <v>48</v>
      </c>
      <c r="N263" s="631">
        <v>2542</v>
      </c>
      <c r="O263" s="631">
        <f t="shared" si="95"/>
        <v>2589</v>
      </c>
      <c r="Q263" s="655">
        <v>1</v>
      </c>
      <c r="R263" s="655">
        <v>4</v>
      </c>
      <c r="S263" s="655">
        <v>28</v>
      </c>
      <c r="T263" s="651" t="s">
        <v>3779</v>
      </c>
      <c r="U263" s="656">
        <v>810109</v>
      </c>
      <c r="AC263" s="64">
        <v>1</v>
      </c>
      <c r="AD263" s="64">
        <v>63</v>
      </c>
      <c r="AE263" s="66" t="s">
        <v>3782</v>
      </c>
      <c r="AF263" s="68" t="s">
        <v>3309</v>
      </c>
      <c r="CN263" s="64">
        <v>1</v>
      </c>
      <c r="CO263" s="64">
        <v>63</v>
      </c>
      <c r="CP263" s="66" t="s">
        <v>3782</v>
      </c>
      <c r="CQ263" s="68" t="s">
        <v>3309</v>
      </c>
    </row>
    <row r="264" spans="9:95">
      <c r="I264" s="626">
        <v>4</v>
      </c>
      <c r="J264" s="626">
        <v>18</v>
      </c>
      <c r="K264" s="627" t="s">
        <v>9471</v>
      </c>
      <c r="L264" s="628"/>
      <c r="M264" s="627">
        <f t="shared" si="94"/>
        <v>53</v>
      </c>
      <c r="N264" s="631">
        <v>2590</v>
      </c>
      <c r="O264" s="631">
        <f t="shared" si="95"/>
        <v>2642</v>
      </c>
      <c r="Q264" s="655">
        <v>1</v>
      </c>
      <c r="R264" s="655">
        <v>4</v>
      </c>
      <c r="S264" s="655">
        <v>29</v>
      </c>
      <c r="T264" s="651" t="s">
        <v>3781</v>
      </c>
      <c r="U264" s="656">
        <v>810108</v>
      </c>
      <c r="AC264" s="64">
        <v>1</v>
      </c>
      <c r="AD264" s="64">
        <v>64</v>
      </c>
      <c r="AE264" s="66" t="s">
        <v>3784</v>
      </c>
      <c r="AF264" s="68" t="s">
        <v>1340</v>
      </c>
      <c r="CN264" s="64">
        <v>1</v>
      </c>
      <c r="CO264" s="64">
        <v>64</v>
      </c>
      <c r="CP264" s="66" t="s">
        <v>3784</v>
      </c>
      <c r="CQ264" s="68" t="s">
        <v>1340</v>
      </c>
    </row>
    <row r="265" spans="9:95">
      <c r="I265" s="626">
        <v>4</v>
      </c>
      <c r="J265" s="626">
        <v>19</v>
      </c>
      <c r="K265" s="627" t="s">
        <v>9472</v>
      </c>
      <c r="L265" s="628"/>
      <c r="M265" s="627">
        <f t="shared" si="94"/>
        <v>59</v>
      </c>
      <c r="N265" s="631">
        <v>2643</v>
      </c>
      <c r="O265" s="631">
        <f t="shared" si="95"/>
        <v>2701</v>
      </c>
      <c r="Q265" s="655">
        <v>1</v>
      </c>
      <c r="R265" s="655">
        <v>4</v>
      </c>
      <c r="S265" s="655">
        <v>30</v>
      </c>
      <c r="T265" s="651" t="s">
        <v>3783</v>
      </c>
      <c r="U265" s="656">
        <v>810107</v>
      </c>
      <c r="AC265" s="64">
        <v>1</v>
      </c>
      <c r="AD265" s="64">
        <v>65</v>
      </c>
      <c r="AE265" s="66" t="s">
        <v>3786</v>
      </c>
      <c r="AF265" s="68" t="s">
        <v>1341</v>
      </c>
      <c r="CN265" s="64">
        <v>1</v>
      </c>
      <c r="CO265" s="64">
        <v>65</v>
      </c>
      <c r="CP265" s="66" t="s">
        <v>3786</v>
      </c>
      <c r="CQ265" s="68" t="s">
        <v>1341</v>
      </c>
    </row>
    <row r="266" spans="9:95">
      <c r="I266" s="626">
        <v>4</v>
      </c>
      <c r="J266" s="626">
        <v>20</v>
      </c>
      <c r="K266" s="627" t="s">
        <v>9473</v>
      </c>
      <c r="L266" s="628"/>
      <c r="M266" s="627">
        <f t="shared" si="94"/>
        <v>73</v>
      </c>
      <c r="N266" s="631">
        <v>2702</v>
      </c>
      <c r="O266" s="631">
        <f t="shared" si="95"/>
        <v>2774</v>
      </c>
      <c r="Q266" s="655">
        <v>1</v>
      </c>
      <c r="R266" s="655">
        <v>4</v>
      </c>
      <c r="S266" s="655">
        <v>31</v>
      </c>
      <c r="T266" s="651" t="s">
        <v>3785</v>
      </c>
      <c r="U266" s="656">
        <v>810106</v>
      </c>
      <c r="AC266" s="64">
        <v>1</v>
      </c>
      <c r="AD266" s="64">
        <v>66</v>
      </c>
      <c r="AE266" s="66" t="s">
        <v>3788</v>
      </c>
      <c r="AF266" s="68" t="s">
        <v>1342</v>
      </c>
      <c r="CN266" s="64">
        <v>1</v>
      </c>
      <c r="CO266" s="64">
        <v>66</v>
      </c>
      <c r="CP266" s="66" t="s">
        <v>3788</v>
      </c>
      <c r="CQ266" s="68" t="s">
        <v>1342</v>
      </c>
    </row>
    <row r="267" spans="9:95">
      <c r="I267" s="626">
        <v>4</v>
      </c>
      <c r="J267" s="626">
        <v>21</v>
      </c>
      <c r="K267" s="627" t="s">
        <v>9474</v>
      </c>
      <c r="L267" s="628"/>
      <c r="M267" s="627">
        <f t="shared" si="94"/>
        <v>62</v>
      </c>
      <c r="N267" s="631">
        <v>2775</v>
      </c>
      <c r="O267" s="631">
        <f t="shared" si="95"/>
        <v>2836</v>
      </c>
      <c r="Q267" s="655">
        <v>1</v>
      </c>
      <c r="R267" s="655">
        <v>4</v>
      </c>
      <c r="S267" s="655">
        <v>32</v>
      </c>
      <c r="T267" s="651" t="s">
        <v>3787</v>
      </c>
      <c r="U267" s="656">
        <v>810113</v>
      </c>
      <c r="AC267" s="64">
        <v>1</v>
      </c>
      <c r="AD267" s="64">
        <v>67</v>
      </c>
      <c r="AE267" s="66" t="s">
        <v>3790</v>
      </c>
      <c r="AF267" s="68" t="s">
        <v>1343</v>
      </c>
      <c r="CN267" s="64">
        <v>1</v>
      </c>
      <c r="CO267" s="64">
        <v>67</v>
      </c>
      <c r="CP267" s="66" t="s">
        <v>3790</v>
      </c>
      <c r="CQ267" s="68" t="s">
        <v>1343</v>
      </c>
    </row>
    <row r="268" spans="9:95">
      <c r="I268" s="626">
        <v>4</v>
      </c>
      <c r="J268" s="626">
        <v>22</v>
      </c>
      <c r="K268" s="627" t="s">
        <v>9475</v>
      </c>
      <c r="L268" s="628"/>
      <c r="M268" s="627">
        <f t="shared" si="94"/>
        <v>43</v>
      </c>
      <c r="N268" s="631">
        <v>2837</v>
      </c>
      <c r="O268" s="631">
        <f t="shared" si="95"/>
        <v>2879</v>
      </c>
      <c r="Q268" s="655">
        <v>1</v>
      </c>
      <c r="R268" s="655">
        <v>4</v>
      </c>
      <c r="S268" s="655">
        <v>33</v>
      </c>
      <c r="T268" s="651" t="s">
        <v>3789</v>
      </c>
      <c r="U268" s="656">
        <v>810119</v>
      </c>
      <c r="AC268" s="64">
        <v>1</v>
      </c>
      <c r="AD268" s="64">
        <v>68</v>
      </c>
      <c r="AE268" s="66" t="s">
        <v>3792</v>
      </c>
      <c r="AF268" s="68" t="s">
        <v>1344</v>
      </c>
      <c r="CN268" s="64">
        <v>1</v>
      </c>
      <c r="CO268" s="64">
        <v>68</v>
      </c>
      <c r="CP268" s="66" t="s">
        <v>3792</v>
      </c>
      <c r="CQ268" s="68" t="s">
        <v>1344</v>
      </c>
    </row>
    <row r="269" spans="9:95">
      <c r="I269" s="626">
        <v>4</v>
      </c>
      <c r="J269" s="626">
        <v>23</v>
      </c>
      <c r="K269" s="627" t="s">
        <v>9476</v>
      </c>
      <c r="L269" s="628"/>
      <c r="M269" s="627">
        <f t="shared" si="94"/>
        <v>68</v>
      </c>
      <c r="N269" s="631">
        <v>2880</v>
      </c>
      <c r="O269" s="631">
        <f t="shared" si="95"/>
        <v>2947</v>
      </c>
      <c r="Q269" s="655">
        <v>1</v>
      </c>
      <c r="R269" s="655">
        <v>4</v>
      </c>
      <c r="S269" s="655">
        <v>34</v>
      </c>
      <c r="T269" s="651" t="s">
        <v>3791</v>
      </c>
      <c r="U269" s="656">
        <v>811112</v>
      </c>
      <c r="AC269" s="64">
        <v>1</v>
      </c>
      <c r="AD269" s="64">
        <v>69</v>
      </c>
      <c r="AE269" s="66" t="s">
        <v>3794</v>
      </c>
      <c r="AF269" s="68" t="s">
        <v>1345</v>
      </c>
      <c r="CN269" s="64">
        <v>1</v>
      </c>
      <c r="CO269" s="64">
        <v>69</v>
      </c>
      <c r="CP269" s="66" t="s">
        <v>3794</v>
      </c>
      <c r="CQ269" s="68" t="s">
        <v>1345</v>
      </c>
    </row>
    <row r="270" spans="9:95">
      <c r="I270" s="626">
        <v>4</v>
      </c>
      <c r="J270" s="626">
        <v>24</v>
      </c>
      <c r="K270" s="627" t="s">
        <v>9477</v>
      </c>
      <c r="L270" s="628"/>
      <c r="M270" s="627">
        <f t="shared" si="94"/>
        <v>54</v>
      </c>
      <c r="N270" s="631">
        <v>2948</v>
      </c>
      <c r="O270" s="631">
        <f t="shared" si="95"/>
        <v>3001</v>
      </c>
      <c r="Q270" s="655">
        <v>1</v>
      </c>
      <c r="R270" s="655">
        <v>4</v>
      </c>
      <c r="S270" s="655">
        <v>35</v>
      </c>
      <c r="T270" s="651" t="s">
        <v>3793</v>
      </c>
      <c r="U270" s="656">
        <v>810118</v>
      </c>
      <c r="AC270" s="64">
        <v>1</v>
      </c>
      <c r="AD270" s="64">
        <v>70</v>
      </c>
      <c r="AE270" s="66" t="s">
        <v>3796</v>
      </c>
      <c r="AF270" s="68" t="s">
        <v>1346</v>
      </c>
      <c r="CN270" s="64">
        <v>1</v>
      </c>
      <c r="CO270" s="64">
        <v>70</v>
      </c>
      <c r="CP270" s="66" t="s">
        <v>3796</v>
      </c>
      <c r="CQ270" s="68" t="s">
        <v>1346</v>
      </c>
    </row>
    <row r="271" spans="9:95">
      <c r="I271" s="626">
        <v>4</v>
      </c>
      <c r="J271" s="626">
        <v>25</v>
      </c>
      <c r="K271" s="627" t="s">
        <v>3600</v>
      </c>
      <c r="L271" s="628"/>
      <c r="M271" s="627">
        <f t="shared" si="94"/>
        <v>49</v>
      </c>
      <c r="N271" s="631">
        <v>3002</v>
      </c>
      <c r="O271" s="631">
        <f t="shared" si="95"/>
        <v>3050</v>
      </c>
      <c r="Q271" s="655">
        <v>1</v>
      </c>
      <c r="R271" s="655">
        <v>4</v>
      </c>
      <c r="S271" s="655">
        <v>36</v>
      </c>
      <c r="T271" s="651" t="s">
        <v>8828</v>
      </c>
      <c r="U271" s="656">
        <v>810135</v>
      </c>
      <c r="AC271" s="64">
        <v>1</v>
      </c>
      <c r="AD271" s="64">
        <v>71</v>
      </c>
      <c r="AE271" s="66" t="s">
        <v>3798</v>
      </c>
      <c r="AF271" s="68" t="s">
        <v>1347</v>
      </c>
      <c r="CN271" s="64">
        <v>1</v>
      </c>
      <c r="CO271" s="64">
        <v>71</v>
      </c>
      <c r="CP271" s="66" t="s">
        <v>3798</v>
      </c>
      <c r="CQ271" s="68" t="s">
        <v>1347</v>
      </c>
    </row>
    <row r="272" spans="9:95">
      <c r="I272" s="626">
        <v>4</v>
      </c>
      <c r="J272" s="626">
        <v>26</v>
      </c>
      <c r="K272" s="627" t="s">
        <v>3601</v>
      </c>
      <c r="L272" s="628"/>
      <c r="M272" s="627">
        <f t="shared" si="94"/>
        <v>43</v>
      </c>
      <c r="N272" s="631">
        <v>3051</v>
      </c>
      <c r="O272" s="631">
        <f t="shared" si="95"/>
        <v>3093</v>
      </c>
      <c r="Q272" s="655">
        <v>1</v>
      </c>
      <c r="R272" s="655">
        <v>4</v>
      </c>
      <c r="S272" s="655">
        <v>37</v>
      </c>
      <c r="T272" s="651" t="s">
        <v>3795</v>
      </c>
      <c r="U272" s="656">
        <v>810199</v>
      </c>
      <c r="AC272" s="64">
        <v>1</v>
      </c>
      <c r="AD272" s="64">
        <v>72</v>
      </c>
      <c r="AE272" s="66" t="s">
        <v>3800</v>
      </c>
      <c r="AF272" s="68" t="s">
        <v>1348</v>
      </c>
      <c r="CN272" s="64">
        <v>1</v>
      </c>
      <c r="CO272" s="64">
        <v>72</v>
      </c>
      <c r="CP272" s="66" t="s">
        <v>3800</v>
      </c>
      <c r="CQ272" s="68" t="s">
        <v>1348</v>
      </c>
    </row>
    <row r="273" spans="9:95">
      <c r="I273" s="626">
        <v>4</v>
      </c>
      <c r="J273" s="626">
        <v>27</v>
      </c>
      <c r="K273" s="627" t="s">
        <v>3602</v>
      </c>
      <c r="L273" s="628"/>
      <c r="M273" s="627">
        <f t="shared" si="94"/>
        <v>53</v>
      </c>
      <c r="N273" s="631">
        <v>3094</v>
      </c>
      <c r="O273" s="631">
        <f t="shared" si="95"/>
        <v>3146</v>
      </c>
      <c r="Q273" s="655">
        <v>1</v>
      </c>
      <c r="R273" s="655">
        <v>4</v>
      </c>
      <c r="S273" s="655">
        <v>38</v>
      </c>
      <c r="T273" s="651" t="s">
        <v>3797</v>
      </c>
      <c r="U273" s="656">
        <v>810301</v>
      </c>
      <c r="AC273" s="64">
        <v>1</v>
      </c>
      <c r="AD273" s="64">
        <v>73</v>
      </c>
      <c r="AE273" s="66" t="s">
        <v>3802</v>
      </c>
      <c r="AF273" s="68" t="s">
        <v>1349</v>
      </c>
      <c r="CN273" s="64">
        <v>1</v>
      </c>
      <c r="CO273" s="64">
        <v>73</v>
      </c>
      <c r="CP273" s="66" t="s">
        <v>3802</v>
      </c>
      <c r="CQ273" s="68" t="s">
        <v>1349</v>
      </c>
    </row>
    <row r="274" spans="9:95">
      <c r="I274" s="626">
        <v>4</v>
      </c>
      <c r="J274" s="626">
        <v>28</v>
      </c>
      <c r="K274" s="627" t="s">
        <v>3603</v>
      </c>
      <c r="L274" s="628"/>
      <c r="M274" s="627">
        <f t="shared" si="94"/>
        <v>74</v>
      </c>
      <c r="N274" s="631">
        <v>3147</v>
      </c>
      <c r="O274" s="631">
        <f t="shared" si="95"/>
        <v>3220</v>
      </c>
      <c r="Q274" s="655">
        <v>1</v>
      </c>
      <c r="R274" s="655">
        <v>4</v>
      </c>
      <c r="S274" s="655">
        <v>39</v>
      </c>
      <c r="T274" s="651" t="s">
        <v>3799</v>
      </c>
      <c r="U274" s="656">
        <v>810312</v>
      </c>
      <c r="AC274" s="64">
        <v>1</v>
      </c>
      <c r="AD274" s="64">
        <v>74</v>
      </c>
      <c r="AE274" s="66" t="s">
        <v>3804</v>
      </c>
      <c r="AF274" s="68" t="s">
        <v>1350</v>
      </c>
      <c r="CN274" s="64">
        <v>1</v>
      </c>
      <c r="CO274" s="64">
        <v>74</v>
      </c>
      <c r="CP274" s="66" t="s">
        <v>3804</v>
      </c>
      <c r="CQ274" s="68" t="s">
        <v>1350</v>
      </c>
    </row>
    <row r="275" spans="9:95">
      <c r="I275" s="626">
        <v>4</v>
      </c>
      <c r="J275" s="626">
        <v>29</v>
      </c>
      <c r="K275" s="627" t="s">
        <v>3604</v>
      </c>
      <c r="L275" s="628"/>
      <c r="M275" s="627">
        <f t="shared" si="94"/>
        <v>46</v>
      </c>
      <c r="N275" s="631">
        <v>3221</v>
      </c>
      <c r="O275" s="631">
        <f t="shared" si="95"/>
        <v>3266</v>
      </c>
      <c r="Q275" s="655">
        <v>1</v>
      </c>
      <c r="R275" s="655">
        <v>4</v>
      </c>
      <c r="S275" s="655">
        <v>40</v>
      </c>
      <c r="T275" s="651" t="s">
        <v>3801</v>
      </c>
      <c r="U275" s="656">
        <v>810313</v>
      </c>
      <c r="AC275" s="64">
        <v>1</v>
      </c>
      <c r="AD275" s="64">
        <v>75</v>
      </c>
      <c r="AE275" s="66" t="s">
        <v>3806</v>
      </c>
      <c r="AF275" s="68" t="s">
        <v>1351</v>
      </c>
      <c r="CN275" s="64">
        <v>1</v>
      </c>
      <c r="CO275" s="64">
        <v>75</v>
      </c>
      <c r="CP275" s="66" t="s">
        <v>3806</v>
      </c>
      <c r="CQ275" s="68" t="s">
        <v>1351</v>
      </c>
    </row>
    <row r="276" spans="9:95">
      <c r="I276" s="626">
        <v>4</v>
      </c>
      <c r="J276" s="626">
        <v>30</v>
      </c>
      <c r="K276" s="627" t="s">
        <v>3605</v>
      </c>
      <c r="L276" s="628"/>
      <c r="M276" s="627">
        <f t="shared" si="94"/>
        <v>38</v>
      </c>
      <c r="N276" s="631">
        <v>3267</v>
      </c>
      <c r="O276" s="631">
        <f t="shared" si="95"/>
        <v>3304</v>
      </c>
      <c r="Q276" s="655">
        <v>1</v>
      </c>
      <c r="R276" s="655">
        <v>4</v>
      </c>
      <c r="S276" s="655">
        <v>41</v>
      </c>
      <c r="T276" s="651" t="s">
        <v>3803</v>
      </c>
      <c r="U276" s="656">
        <v>810302</v>
      </c>
      <c r="AC276" s="64">
        <v>1</v>
      </c>
      <c r="AD276" s="64">
        <v>76</v>
      </c>
      <c r="AE276" s="66" t="s">
        <v>3808</v>
      </c>
      <c r="AF276" s="68" t="s">
        <v>1352</v>
      </c>
      <c r="CN276" s="64">
        <v>1</v>
      </c>
      <c r="CO276" s="64">
        <v>76</v>
      </c>
      <c r="CP276" s="66" t="s">
        <v>3808</v>
      </c>
      <c r="CQ276" s="68" t="s">
        <v>1352</v>
      </c>
    </row>
    <row r="277" spans="9:95">
      <c r="I277" s="626">
        <v>4</v>
      </c>
      <c r="J277" s="626">
        <v>31</v>
      </c>
      <c r="K277" s="627" t="s">
        <v>3606</v>
      </c>
      <c r="L277" s="628"/>
      <c r="M277" s="627">
        <f t="shared" si="94"/>
        <v>41</v>
      </c>
      <c r="N277" s="631">
        <v>3305</v>
      </c>
      <c r="O277" s="631">
        <f t="shared" si="95"/>
        <v>3345</v>
      </c>
      <c r="Q277" s="655">
        <v>1</v>
      </c>
      <c r="R277" s="655">
        <v>4</v>
      </c>
      <c r="S277" s="655">
        <v>42</v>
      </c>
      <c r="T277" s="651" t="s">
        <v>3805</v>
      </c>
      <c r="U277" s="656">
        <v>810307</v>
      </c>
      <c r="AC277" s="64">
        <v>1</v>
      </c>
      <c r="AD277" s="64">
        <v>77</v>
      </c>
      <c r="AE277" s="66" t="s">
        <v>3810</v>
      </c>
      <c r="AF277" s="68" t="s">
        <v>1353</v>
      </c>
      <c r="CN277" s="64">
        <v>1</v>
      </c>
      <c r="CO277" s="64">
        <v>77</v>
      </c>
      <c r="CP277" s="66" t="s">
        <v>3810</v>
      </c>
      <c r="CQ277" s="68" t="s">
        <v>1353</v>
      </c>
    </row>
    <row r="278" spans="9:95">
      <c r="I278" s="626">
        <v>4</v>
      </c>
      <c r="J278" s="626">
        <v>32</v>
      </c>
      <c r="K278" s="627" t="s">
        <v>3607</v>
      </c>
      <c r="L278" s="628"/>
      <c r="M278" s="627">
        <f t="shared" si="94"/>
        <v>45</v>
      </c>
      <c r="N278" s="631">
        <v>3346</v>
      </c>
      <c r="O278" s="631">
        <f t="shared" si="95"/>
        <v>3390</v>
      </c>
      <c r="Q278" s="655">
        <v>1</v>
      </c>
      <c r="R278" s="655">
        <v>4</v>
      </c>
      <c r="S278" s="655">
        <v>43</v>
      </c>
      <c r="T278" s="651" t="s">
        <v>3807</v>
      </c>
      <c r="U278" s="656">
        <v>810303</v>
      </c>
      <c r="AC278" s="64">
        <v>1</v>
      </c>
      <c r="AD278" s="64">
        <v>78</v>
      </c>
      <c r="AE278" s="66" t="s">
        <v>3812</v>
      </c>
      <c r="AF278" s="68" t="s">
        <v>1354</v>
      </c>
      <c r="CN278" s="64">
        <v>1</v>
      </c>
      <c r="CO278" s="64">
        <v>78</v>
      </c>
      <c r="CP278" s="66" t="s">
        <v>3812</v>
      </c>
      <c r="CQ278" s="68" t="s">
        <v>1354</v>
      </c>
    </row>
    <row r="279" spans="9:95">
      <c r="I279" s="626">
        <v>4</v>
      </c>
      <c r="J279" s="626">
        <v>33</v>
      </c>
      <c r="K279" s="627" t="s">
        <v>3608</v>
      </c>
      <c r="L279" s="628"/>
      <c r="M279" s="627">
        <f t="shared" si="94"/>
        <v>45</v>
      </c>
      <c r="N279" s="631">
        <v>3391</v>
      </c>
      <c r="O279" s="631">
        <f t="shared" si="95"/>
        <v>3435</v>
      </c>
      <c r="Q279" s="655">
        <v>1</v>
      </c>
      <c r="R279" s="655">
        <v>4</v>
      </c>
      <c r="S279" s="655">
        <v>44</v>
      </c>
      <c r="T279" s="651" t="s">
        <v>3809</v>
      </c>
      <c r="U279" s="656">
        <v>810305</v>
      </c>
      <c r="AC279" s="64">
        <v>1</v>
      </c>
      <c r="AD279" s="64">
        <v>79</v>
      </c>
      <c r="AE279" s="66" t="s">
        <v>3814</v>
      </c>
      <c r="AF279" s="68" t="s">
        <v>1355</v>
      </c>
      <c r="CN279" s="64">
        <v>1</v>
      </c>
      <c r="CO279" s="64">
        <v>79</v>
      </c>
      <c r="CP279" s="66" t="s">
        <v>3814</v>
      </c>
      <c r="CQ279" s="68" t="s">
        <v>1355</v>
      </c>
    </row>
    <row r="280" spans="9:95">
      <c r="I280" s="626">
        <v>4</v>
      </c>
      <c r="J280" s="626">
        <v>34</v>
      </c>
      <c r="K280" s="627" t="s">
        <v>3609</v>
      </c>
      <c r="L280" s="628"/>
      <c r="M280" s="627">
        <f t="shared" si="94"/>
        <v>35</v>
      </c>
      <c r="N280" s="631">
        <v>3436</v>
      </c>
      <c r="O280" s="631">
        <f t="shared" si="95"/>
        <v>3470</v>
      </c>
      <c r="Q280" s="655">
        <v>1</v>
      </c>
      <c r="R280" s="655">
        <v>4</v>
      </c>
      <c r="S280" s="655">
        <v>45</v>
      </c>
      <c r="T280" s="651" t="s">
        <v>3811</v>
      </c>
      <c r="U280" s="656">
        <v>810306</v>
      </c>
      <c r="AC280" s="64">
        <v>1</v>
      </c>
      <c r="AD280" s="64">
        <v>80</v>
      </c>
      <c r="AE280" s="66" t="s">
        <v>3816</v>
      </c>
      <c r="AF280" s="68" t="s">
        <v>1356</v>
      </c>
      <c r="CN280" s="64">
        <v>1</v>
      </c>
      <c r="CO280" s="64">
        <v>80</v>
      </c>
      <c r="CP280" s="66" t="s">
        <v>3816</v>
      </c>
      <c r="CQ280" s="68" t="s">
        <v>1356</v>
      </c>
    </row>
    <row r="281" spans="9:95">
      <c r="I281" s="626">
        <v>4</v>
      </c>
      <c r="J281" s="626">
        <v>35</v>
      </c>
      <c r="K281" s="627" t="s">
        <v>3610</v>
      </c>
      <c r="L281" s="628"/>
      <c r="M281" s="627">
        <f t="shared" si="94"/>
        <v>61</v>
      </c>
      <c r="N281" s="631">
        <v>3471</v>
      </c>
      <c r="O281" s="631">
        <f t="shared" si="95"/>
        <v>3531</v>
      </c>
      <c r="Q281" s="655">
        <v>1</v>
      </c>
      <c r="R281" s="655">
        <v>4</v>
      </c>
      <c r="S281" s="655">
        <v>46</v>
      </c>
      <c r="T281" s="651" t="s">
        <v>3813</v>
      </c>
      <c r="U281" s="656">
        <v>810304</v>
      </c>
      <c r="AC281" s="64">
        <v>1</v>
      </c>
      <c r="AD281" s="64">
        <v>81</v>
      </c>
      <c r="AE281" s="66" t="s">
        <v>3818</v>
      </c>
      <c r="AF281" s="68" t="s">
        <v>1357</v>
      </c>
      <c r="CN281" s="64">
        <v>1</v>
      </c>
      <c r="CO281" s="64">
        <v>81</v>
      </c>
      <c r="CP281" s="66" t="s">
        <v>3818</v>
      </c>
      <c r="CQ281" s="68" t="s">
        <v>1357</v>
      </c>
    </row>
    <row r="282" spans="9:95">
      <c r="I282" s="626">
        <v>4</v>
      </c>
      <c r="J282" s="626">
        <v>36</v>
      </c>
      <c r="K282" s="627" t="s">
        <v>3611</v>
      </c>
      <c r="L282" s="628"/>
      <c r="M282" s="627">
        <f t="shared" si="94"/>
        <v>38</v>
      </c>
      <c r="N282" s="631">
        <v>3532</v>
      </c>
      <c r="O282" s="631">
        <f t="shared" si="95"/>
        <v>3569</v>
      </c>
      <c r="Q282" s="655">
        <v>1</v>
      </c>
      <c r="R282" s="655">
        <v>4</v>
      </c>
      <c r="S282" s="655">
        <v>47</v>
      </c>
      <c r="T282" s="651" t="s">
        <v>3815</v>
      </c>
      <c r="U282" s="656">
        <v>810399</v>
      </c>
      <c r="AC282" s="64">
        <v>1</v>
      </c>
      <c r="AD282" s="64">
        <v>82</v>
      </c>
      <c r="AE282" s="66" t="s">
        <v>3820</v>
      </c>
      <c r="AF282" s="68" t="s">
        <v>1358</v>
      </c>
      <c r="CN282" s="64">
        <v>1</v>
      </c>
      <c r="CO282" s="64">
        <v>82</v>
      </c>
      <c r="CP282" s="66" t="s">
        <v>3820</v>
      </c>
      <c r="CQ282" s="68" t="s">
        <v>1358</v>
      </c>
    </row>
    <row r="283" spans="9:95">
      <c r="I283" s="626">
        <v>4</v>
      </c>
      <c r="J283" s="626">
        <v>37</v>
      </c>
      <c r="K283" s="627" t="s">
        <v>3612</v>
      </c>
      <c r="L283" s="628"/>
      <c r="M283" s="627">
        <f t="shared" si="94"/>
        <v>41</v>
      </c>
      <c r="N283" s="631">
        <v>3570</v>
      </c>
      <c r="O283" s="631">
        <f t="shared" si="95"/>
        <v>3610</v>
      </c>
      <c r="Q283" s="655">
        <v>1</v>
      </c>
      <c r="R283" s="655">
        <v>4</v>
      </c>
      <c r="S283" s="655">
        <v>48</v>
      </c>
      <c r="T283" s="651" t="s">
        <v>3817</v>
      </c>
      <c r="U283" s="656">
        <v>810201</v>
      </c>
      <c r="AC283" s="64">
        <v>1</v>
      </c>
      <c r="AD283" s="64">
        <v>83</v>
      </c>
      <c r="AE283" s="66" t="s">
        <v>3822</v>
      </c>
      <c r="AF283" s="68" t="s">
        <v>1359</v>
      </c>
      <c r="CN283" s="64">
        <v>1</v>
      </c>
      <c r="CO283" s="64">
        <v>83</v>
      </c>
      <c r="CP283" s="66" t="s">
        <v>3822</v>
      </c>
      <c r="CQ283" s="68" t="s">
        <v>1359</v>
      </c>
    </row>
    <row r="284" spans="9:95">
      <c r="I284" s="626">
        <v>4</v>
      </c>
      <c r="J284" s="626">
        <v>38</v>
      </c>
      <c r="K284" s="627" t="s">
        <v>3613</v>
      </c>
      <c r="L284" s="628"/>
      <c r="M284" s="627">
        <f t="shared" si="94"/>
        <v>42</v>
      </c>
      <c r="N284" s="631">
        <v>3611</v>
      </c>
      <c r="O284" s="631">
        <f t="shared" si="95"/>
        <v>3652</v>
      </c>
      <c r="Q284" s="655">
        <v>1</v>
      </c>
      <c r="R284" s="655">
        <v>4</v>
      </c>
      <c r="S284" s="655">
        <v>49</v>
      </c>
      <c r="T284" s="651" t="s">
        <v>3819</v>
      </c>
      <c r="U284" s="656">
        <v>810213</v>
      </c>
      <c r="AC284" s="64">
        <v>1</v>
      </c>
      <c r="AD284" s="64">
        <v>84</v>
      </c>
      <c r="AE284" s="66" t="s">
        <v>3824</v>
      </c>
      <c r="AF284" s="68" t="s">
        <v>1360</v>
      </c>
      <c r="CN284" s="64">
        <v>1</v>
      </c>
      <c r="CO284" s="64">
        <v>84</v>
      </c>
      <c r="CP284" s="66" t="s">
        <v>3824</v>
      </c>
      <c r="CQ284" s="68" t="s">
        <v>1360</v>
      </c>
    </row>
    <row r="285" spans="9:95">
      <c r="I285" s="626">
        <v>4</v>
      </c>
      <c r="J285" s="626">
        <v>39</v>
      </c>
      <c r="K285" s="627" t="s">
        <v>3614</v>
      </c>
      <c r="L285" s="628"/>
      <c r="M285" s="627">
        <f t="shared" si="94"/>
        <v>55</v>
      </c>
      <c r="N285" s="631">
        <v>3653</v>
      </c>
      <c r="O285" s="631">
        <f t="shared" si="95"/>
        <v>3707</v>
      </c>
      <c r="Q285" s="655">
        <v>1</v>
      </c>
      <c r="R285" s="655">
        <v>4</v>
      </c>
      <c r="S285" s="655">
        <v>50</v>
      </c>
      <c r="T285" s="651" t="s">
        <v>3821</v>
      </c>
      <c r="U285" s="656">
        <v>810202</v>
      </c>
      <c r="AC285" s="64">
        <v>1</v>
      </c>
      <c r="AD285" s="64">
        <v>85</v>
      </c>
      <c r="AE285" s="66" t="s">
        <v>3826</v>
      </c>
      <c r="AF285" s="68" t="s">
        <v>1361</v>
      </c>
      <c r="CN285" s="64">
        <v>1</v>
      </c>
      <c r="CO285" s="64">
        <v>85</v>
      </c>
      <c r="CP285" s="66" t="s">
        <v>3826</v>
      </c>
      <c r="CQ285" s="68" t="s">
        <v>1361</v>
      </c>
    </row>
    <row r="286" spans="9:95">
      <c r="I286" s="626">
        <v>4</v>
      </c>
      <c r="J286" s="626">
        <v>40</v>
      </c>
      <c r="K286" s="627" t="s">
        <v>3615</v>
      </c>
      <c r="L286" s="628"/>
      <c r="M286" s="627">
        <f t="shared" si="94"/>
        <v>48</v>
      </c>
      <c r="N286" s="631">
        <v>3708</v>
      </c>
      <c r="O286" s="631">
        <f t="shared" si="95"/>
        <v>3755</v>
      </c>
      <c r="Q286" s="655">
        <v>1</v>
      </c>
      <c r="R286" s="655">
        <v>4</v>
      </c>
      <c r="S286" s="655">
        <v>51</v>
      </c>
      <c r="T286" s="651" t="s">
        <v>3823</v>
      </c>
      <c r="U286" s="656">
        <v>810205</v>
      </c>
      <c r="AC286" s="64">
        <v>1</v>
      </c>
      <c r="AD286" s="64">
        <v>86</v>
      </c>
      <c r="AE286" s="66" t="s">
        <v>3828</v>
      </c>
      <c r="AF286" s="68" t="s">
        <v>1362</v>
      </c>
      <c r="CN286" s="64">
        <v>1</v>
      </c>
      <c r="CO286" s="64">
        <v>86</v>
      </c>
      <c r="CP286" s="66" t="s">
        <v>3828</v>
      </c>
      <c r="CQ286" s="68" t="s">
        <v>1362</v>
      </c>
    </row>
    <row r="287" spans="9:95">
      <c r="I287" s="626">
        <v>4</v>
      </c>
      <c r="J287" s="626">
        <v>41</v>
      </c>
      <c r="K287" s="627" t="s">
        <v>3616</v>
      </c>
      <c r="L287" s="628"/>
      <c r="M287" s="627">
        <f t="shared" si="94"/>
        <v>29</v>
      </c>
      <c r="N287" s="631">
        <v>3756</v>
      </c>
      <c r="O287" s="631">
        <f t="shared" si="95"/>
        <v>3784</v>
      </c>
      <c r="Q287" s="655">
        <v>1</v>
      </c>
      <c r="R287" s="655">
        <v>4</v>
      </c>
      <c r="S287" s="655">
        <v>52</v>
      </c>
      <c r="T287" s="651" t="s">
        <v>3825</v>
      </c>
      <c r="U287" s="656">
        <v>810204</v>
      </c>
      <c r="AC287" s="64">
        <v>1</v>
      </c>
      <c r="AD287" s="64">
        <v>87</v>
      </c>
      <c r="AE287" s="66" t="s">
        <v>3830</v>
      </c>
      <c r="AF287" s="68" t="s">
        <v>1363</v>
      </c>
      <c r="CN287" s="64">
        <v>1</v>
      </c>
      <c r="CO287" s="64">
        <v>87</v>
      </c>
      <c r="CP287" s="66" t="s">
        <v>3830</v>
      </c>
      <c r="CQ287" s="68" t="s">
        <v>1363</v>
      </c>
    </row>
    <row r="288" spans="9:95">
      <c r="I288" s="626">
        <v>4</v>
      </c>
      <c r="J288" s="626">
        <v>42</v>
      </c>
      <c r="K288" s="627" t="s">
        <v>3617</v>
      </c>
      <c r="L288" s="628"/>
      <c r="M288" s="627">
        <f t="shared" si="94"/>
        <v>55</v>
      </c>
      <c r="N288" s="631">
        <v>3785</v>
      </c>
      <c r="O288" s="631">
        <f t="shared" si="95"/>
        <v>3839</v>
      </c>
      <c r="Q288" s="655">
        <v>1</v>
      </c>
      <c r="R288" s="655">
        <v>4</v>
      </c>
      <c r="S288" s="655">
        <v>53</v>
      </c>
      <c r="T288" s="651" t="s">
        <v>3827</v>
      </c>
      <c r="U288" s="656">
        <v>810214</v>
      </c>
      <c r="AC288" s="64">
        <v>1</v>
      </c>
      <c r="AD288" s="64">
        <v>88</v>
      </c>
      <c r="AE288" s="66" t="s">
        <v>3832</v>
      </c>
      <c r="AF288" s="68" t="s">
        <v>1364</v>
      </c>
      <c r="CN288" s="64">
        <v>1</v>
      </c>
      <c r="CO288" s="64">
        <v>88</v>
      </c>
      <c r="CP288" s="66" t="s">
        <v>3832</v>
      </c>
      <c r="CQ288" s="68" t="s">
        <v>1364</v>
      </c>
    </row>
    <row r="289" spans="9:95">
      <c r="I289" s="626">
        <v>4</v>
      </c>
      <c r="J289" s="626">
        <v>43</v>
      </c>
      <c r="K289" s="627" t="s">
        <v>3618</v>
      </c>
      <c r="L289" s="628"/>
      <c r="M289" s="627">
        <f t="shared" si="94"/>
        <v>51</v>
      </c>
      <c r="N289" s="631">
        <v>3840</v>
      </c>
      <c r="O289" s="631">
        <f t="shared" si="95"/>
        <v>3890</v>
      </c>
      <c r="Q289" s="655">
        <v>1</v>
      </c>
      <c r="R289" s="655">
        <v>4</v>
      </c>
      <c r="S289" s="655">
        <v>54</v>
      </c>
      <c r="T289" s="651" t="s">
        <v>3829</v>
      </c>
      <c r="U289" s="656">
        <v>810299</v>
      </c>
      <c r="AC289" s="64">
        <v>1</v>
      </c>
      <c r="AD289" s="64">
        <v>89</v>
      </c>
      <c r="AE289" s="66" t="s">
        <v>3834</v>
      </c>
      <c r="AF289" s="68" t="s">
        <v>1365</v>
      </c>
      <c r="CN289" s="64">
        <v>1</v>
      </c>
      <c r="CO289" s="64">
        <v>89</v>
      </c>
      <c r="CP289" s="66" t="s">
        <v>3834</v>
      </c>
      <c r="CQ289" s="68" t="s">
        <v>1365</v>
      </c>
    </row>
    <row r="290" spans="9:95">
      <c r="I290" s="626">
        <v>4</v>
      </c>
      <c r="J290" s="626">
        <v>44</v>
      </c>
      <c r="K290" s="627" t="s">
        <v>3619</v>
      </c>
      <c r="L290" s="628"/>
      <c r="M290" s="627">
        <f t="shared" si="94"/>
        <v>39</v>
      </c>
      <c r="N290" s="631">
        <v>3891</v>
      </c>
      <c r="O290" s="631">
        <f t="shared" si="95"/>
        <v>3929</v>
      </c>
      <c r="Q290" s="655">
        <v>1</v>
      </c>
      <c r="R290" s="655">
        <v>4</v>
      </c>
      <c r="S290" s="655">
        <v>55</v>
      </c>
      <c r="T290" s="651" t="s">
        <v>3831</v>
      </c>
      <c r="U290" s="656">
        <v>810501</v>
      </c>
      <c r="AC290" s="64">
        <v>1</v>
      </c>
      <c r="AD290" s="64">
        <v>90</v>
      </c>
      <c r="AE290" s="66" t="s">
        <v>3836</v>
      </c>
      <c r="AF290" s="68" t="s">
        <v>1366</v>
      </c>
      <c r="CN290" s="64">
        <v>1</v>
      </c>
      <c r="CO290" s="64">
        <v>90</v>
      </c>
      <c r="CP290" s="66" t="s">
        <v>3836</v>
      </c>
      <c r="CQ290" s="68" t="s">
        <v>1366</v>
      </c>
    </row>
    <row r="291" spans="9:95">
      <c r="I291" s="626">
        <v>4</v>
      </c>
      <c r="J291" s="626">
        <v>45</v>
      </c>
      <c r="K291" s="627" t="s">
        <v>3620</v>
      </c>
      <c r="L291" s="628"/>
      <c r="M291" s="627">
        <f t="shared" si="94"/>
        <v>39</v>
      </c>
      <c r="N291" s="631">
        <v>3930</v>
      </c>
      <c r="O291" s="631">
        <f t="shared" si="95"/>
        <v>3968</v>
      </c>
      <c r="Q291" s="655">
        <v>1</v>
      </c>
      <c r="R291" s="655">
        <v>4</v>
      </c>
      <c r="S291" s="655">
        <v>56</v>
      </c>
      <c r="T291" s="651" t="s">
        <v>3833</v>
      </c>
      <c r="U291" s="656">
        <v>810503</v>
      </c>
      <c r="AC291" s="64">
        <v>1</v>
      </c>
      <c r="AD291" s="64">
        <v>91</v>
      </c>
      <c r="AE291" s="66" t="s">
        <v>3838</v>
      </c>
      <c r="AF291" s="68" t="s">
        <v>1367</v>
      </c>
      <c r="CN291" s="64">
        <v>1</v>
      </c>
      <c r="CO291" s="64">
        <v>91</v>
      </c>
      <c r="CP291" s="66" t="s">
        <v>3838</v>
      </c>
      <c r="CQ291" s="68" t="s">
        <v>1367</v>
      </c>
    </row>
    <row r="292" spans="9:95">
      <c r="I292" s="626">
        <v>4</v>
      </c>
      <c r="J292" s="626">
        <v>46</v>
      </c>
      <c r="K292" s="627" t="s">
        <v>3621</v>
      </c>
      <c r="L292" s="628"/>
      <c r="M292" s="627">
        <f t="shared" si="94"/>
        <v>43</v>
      </c>
      <c r="N292" s="631">
        <v>3969</v>
      </c>
      <c r="O292" s="631">
        <f t="shared" si="95"/>
        <v>4011</v>
      </c>
      <c r="Q292" s="655">
        <v>1</v>
      </c>
      <c r="R292" s="655">
        <v>4</v>
      </c>
      <c r="S292" s="655">
        <v>57</v>
      </c>
      <c r="T292" s="651" t="s">
        <v>3835</v>
      </c>
      <c r="U292" s="656">
        <v>810517</v>
      </c>
      <c r="AC292" s="64">
        <v>1</v>
      </c>
      <c r="AD292" s="64">
        <v>92</v>
      </c>
      <c r="AE292" s="66" t="s">
        <v>3840</v>
      </c>
      <c r="AF292" s="68" t="s">
        <v>1368</v>
      </c>
      <c r="CN292" s="64">
        <v>1</v>
      </c>
      <c r="CO292" s="64">
        <v>92</v>
      </c>
      <c r="CP292" s="66" t="s">
        <v>3840</v>
      </c>
      <c r="CQ292" s="68" t="s">
        <v>1368</v>
      </c>
    </row>
    <row r="293" spans="9:95">
      <c r="I293" s="632">
        <v>4</v>
      </c>
      <c r="J293" s="632">
        <v>47</v>
      </c>
      <c r="K293" s="633" t="s">
        <v>3622</v>
      </c>
      <c r="L293" s="634"/>
      <c r="M293" s="633">
        <f t="shared" si="94"/>
        <v>45</v>
      </c>
      <c r="N293" s="635">
        <v>4012</v>
      </c>
      <c r="O293" s="635">
        <f t="shared" si="95"/>
        <v>4056</v>
      </c>
      <c r="Q293" s="655">
        <v>1</v>
      </c>
      <c r="R293" s="655">
        <v>4</v>
      </c>
      <c r="S293" s="655">
        <v>58</v>
      </c>
      <c r="T293" s="651" t="s">
        <v>3837</v>
      </c>
      <c r="U293" s="656">
        <v>810515</v>
      </c>
      <c r="AC293" s="64">
        <v>1</v>
      </c>
      <c r="AD293" s="64">
        <v>93</v>
      </c>
      <c r="AE293" s="66" t="s">
        <v>3842</v>
      </c>
      <c r="AF293" s="68" t="s">
        <v>1369</v>
      </c>
      <c r="CN293" s="64">
        <v>1</v>
      </c>
      <c r="CO293" s="64">
        <v>93</v>
      </c>
      <c r="CP293" s="66" t="s">
        <v>3842</v>
      </c>
      <c r="CQ293" s="68" t="s">
        <v>1369</v>
      </c>
    </row>
    <row r="294" spans="9:95">
      <c r="I294" s="623">
        <v>5</v>
      </c>
      <c r="J294" s="623">
        <v>1</v>
      </c>
      <c r="K294" s="624" t="s">
        <v>3629</v>
      </c>
      <c r="L294" s="625"/>
      <c r="M294" s="624">
        <f t="shared" si="94"/>
        <v>32</v>
      </c>
      <c r="N294" s="636">
        <v>4057</v>
      </c>
      <c r="O294" s="636">
        <f t="shared" ref="O294:O310" si="96">N295-1</f>
        <v>4088</v>
      </c>
      <c r="Q294" s="655">
        <v>1</v>
      </c>
      <c r="R294" s="655">
        <v>4</v>
      </c>
      <c r="S294" s="655">
        <v>59</v>
      </c>
      <c r="T294" s="651" t="s">
        <v>3839</v>
      </c>
      <c r="U294" s="656">
        <v>810504</v>
      </c>
      <c r="AC294" s="64">
        <v>1</v>
      </c>
      <c r="AD294" s="64">
        <v>94</v>
      </c>
      <c r="AE294" s="66" t="s">
        <v>3845</v>
      </c>
      <c r="AF294" s="68" t="s">
        <v>1370</v>
      </c>
      <c r="CN294" s="64">
        <v>1</v>
      </c>
      <c r="CO294" s="64">
        <v>94</v>
      </c>
      <c r="CP294" s="66" t="s">
        <v>3845</v>
      </c>
      <c r="CQ294" s="68" t="s">
        <v>1370</v>
      </c>
    </row>
    <row r="295" spans="9:95">
      <c r="I295" s="626">
        <v>5</v>
      </c>
      <c r="J295" s="626">
        <v>2</v>
      </c>
      <c r="K295" s="627" t="s">
        <v>3843</v>
      </c>
      <c r="L295" s="628"/>
      <c r="M295" s="627">
        <f t="shared" si="94"/>
        <v>24</v>
      </c>
      <c r="N295" s="631">
        <v>4089</v>
      </c>
      <c r="O295" s="631">
        <f t="shared" si="96"/>
        <v>4112</v>
      </c>
      <c r="Q295" s="655">
        <v>1</v>
      </c>
      <c r="R295" s="655">
        <v>4</v>
      </c>
      <c r="S295" s="655">
        <v>60</v>
      </c>
      <c r="T295" s="651" t="s">
        <v>3841</v>
      </c>
      <c r="U295" s="656">
        <v>810518</v>
      </c>
      <c r="AC295" s="64">
        <v>1</v>
      </c>
      <c r="AD295" s="64">
        <v>95</v>
      </c>
      <c r="AE295" s="66" t="s">
        <v>3848</v>
      </c>
      <c r="AF295" s="68" t="s">
        <v>1371</v>
      </c>
      <c r="CN295" s="64">
        <v>1</v>
      </c>
      <c r="CO295" s="64">
        <v>95</v>
      </c>
      <c r="CP295" s="66" t="s">
        <v>3848</v>
      </c>
      <c r="CQ295" s="68" t="s">
        <v>1371</v>
      </c>
    </row>
    <row r="296" spans="9:95">
      <c r="I296" s="626">
        <v>5</v>
      </c>
      <c r="J296" s="626">
        <v>3</v>
      </c>
      <c r="K296" s="627" t="s">
        <v>3846</v>
      </c>
      <c r="L296" s="628"/>
      <c r="M296" s="627">
        <f t="shared" si="94"/>
        <v>25</v>
      </c>
      <c r="N296" s="631">
        <v>4113</v>
      </c>
      <c r="O296" s="631">
        <f t="shared" si="96"/>
        <v>4137</v>
      </c>
      <c r="Q296" s="655">
        <v>1</v>
      </c>
      <c r="R296" s="655">
        <v>4</v>
      </c>
      <c r="S296" s="655">
        <v>61</v>
      </c>
      <c r="T296" s="651" t="s">
        <v>8829</v>
      </c>
      <c r="U296" s="656">
        <v>810516</v>
      </c>
      <c r="AC296" s="64">
        <v>1</v>
      </c>
      <c r="AD296" s="64">
        <v>96</v>
      </c>
      <c r="AE296" s="66" t="s">
        <v>3851</v>
      </c>
      <c r="AF296" s="68" t="s">
        <v>1372</v>
      </c>
      <c r="CN296" s="64">
        <v>1</v>
      </c>
      <c r="CO296" s="64">
        <v>96</v>
      </c>
      <c r="CP296" s="66" t="s">
        <v>3851</v>
      </c>
      <c r="CQ296" s="68" t="s">
        <v>1372</v>
      </c>
    </row>
    <row r="297" spans="9:95">
      <c r="I297" s="626">
        <v>5</v>
      </c>
      <c r="J297" s="626">
        <v>4</v>
      </c>
      <c r="K297" s="627" t="s">
        <v>3849</v>
      </c>
      <c r="L297" s="628"/>
      <c r="M297" s="627">
        <f t="shared" si="94"/>
        <v>22</v>
      </c>
      <c r="N297" s="631">
        <v>4138</v>
      </c>
      <c r="O297" s="631">
        <f t="shared" si="96"/>
        <v>4159</v>
      </c>
      <c r="Q297" s="655">
        <v>1</v>
      </c>
      <c r="R297" s="655">
        <v>4</v>
      </c>
      <c r="S297" s="655">
        <v>62</v>
      </c>
      <c r="T297" s="651" t="s">
        <v>3844</v>
      </c>
      <c r="U297" s="656">
        <v>810502</v>
      </c>
      <c r="AC297" s="64">
        <v>1</v>
      </c>
      <c r="AD297" s="64">
        <v>97</v>
      </c>
      <c r="AE297" s="66" t="s">
        <v>3854</v>
      </c>
      <c r="AF297" s="68" t="s">
        <v>1373</v>
      </c>
      <c r="CN297" s="64">
        <v>1</v>
      </c>
      <c r="CO297" s="64">
        <v>97</v>
      </c>
      <c r="CP297" s="66" t="s">
        <v>3854</v>
      </c>
      <c r="CQ297" s="68" t="s">
        <v>1373</v>
      </c>
    </row>
    <row r="298" spans="9:95">
      <c r="I298" s="626">
        <v>5</v>
      </c>
      <c r="J298" s="626">
        <v>5</v>
      </c>
      <c r="K298" s="627" t="s">
        <v>3852</v>
      </c>
      <c r="L298" s="628"/>
      <c r="M298" s="627">
        <f t="shared" si="94"/>
        <v>53</v>
      </c>
      <c r="N298" s="631">
        <v>4160</v>
      </c>
      <c r="O298" s="631">
        <f t="shared" si="96"/>
        <v>4212</v>
      </c>
      <c r="Q298" s="655">
        <v>1</v>
      </c>
      <c r="R298" s="655">
        <v>4</v>
      </c>
      <c r="S298" s="655">
        <v>63</v>
      </c>
      <c r="T298" s="651" t="s">
        <v>3847</v>
      </c>
      <c r="U298" s="656">
        <v>810506</v>
      </c>
      <c r="AC298" s="64">
        <v>1</v>
      </c>
      <c r="AD298" s="64">
        <v>98</v>
      </c>
      <c r="AE298" s="66" t="s">
        <v>3856</v>
      </c>
      <c r="AF298" s="68" t="s">
        <v>1374</v>
      </c>
      <c r="CN298" s="64">
        <v>1</v>
      </c>
      <c r="CO298" s="64">
        <v>98</v>
      </c>
      <c r="CP298" s="66" t="s">
        <v>3856</v>
      </c>
      <c r="CQ298" s="68" t="s">
        <v>1374</v>
      </c>
    </row>
    <row r="299" spans="9:95">
      <c r="I299" s="626">
        <v>5</v>
      </c>
      <c r="J299" s="626">
        <v>6</v>
      </c>
      <c r="K299" s="627" t="s">
        <v>3855</v>
      </c>
      <c r="L299" s="628"/>
      <c r="M299" s="627">
        <f t="shared" si="94"/>
        <v>28</v>
      </c>
      <c r="N299" s="631">
        <v>4213</v>
      </c>
      <c r="O299" s="631">
        <f t="shared" si="96"/>
        <v>4240</v>
      </c>
      <c r="Q299" s="655">
        <v>1</v>
      </c>
      <c r="R299" s="655">
        <v>4</v>
      </c>
      <c r="S299" s="655">
        <v>64</v>
      </c>
      <c r="T299" s="651" t="s">
        <v>3850</v>
      </c>
      <c r="U299" s="656">
        <v>810522</v>
      </c>
      <c r="AC299" s="64">
        <v>1</v>
      </c>
      <c r="AD299" s="64">
        <v>99</v>
      </c>
      <c r="AE299" s="66" t="s">
        <v>3859</v>
      </c>
      <c r="AF299" s="68" t="s">
        <v>1375</v>
      </c>
      <c r="CN299" s="64">
        <v>1</v>
      </c>
      <c r="CO299" s="64">
        <v>99</v>
      </c>
      <c r="CP299" s="66" t="s">
        <v>3859</v>
      </c>
      <c r="CQ299" s="68" t="s">
        <v>1375</v>
      </c>
    </row>
    <row r="300" spans="9:95">
      <c r="I300" s="626">
        <v>5</v>
      </c>
      <c r="J300" s="626">
        <v>7</v>
      </c>
      <c r="K300" s="627" t="s">
        <v>3857</v>
      </c>
      <c r="L300" s="628"/>
      <c r="M300" s="627">
        <f t="shared" si="94"/>
        <v>16</v>
      </c>
      <c r="N300" s="631">
        <v>4241</v>
      </c>
      <c r="O300" s="631">
        <f t="shared" si="96"/>
        <v>4256</v>
      </c>
      <c r="Q300" s="655">
        <v>1</v>
      </c>
      <c r="R300" s="655">
        <v>4</v>
      </c>
      <c r="S300" s="655">
        <v>65</v>
      </c>
      <c r="T300" s="651" t="s">
        <v>3853</v>
      </c>
      <c r="U300" s="656">
        <v>810505</v>
      </c>
      <c r="AC300" s="64">
        <v>1</v>
      </c>
      <c r="AD300" s="64">
        <v>100</v>
      </c>
      <c r="AE300" s="66" t="s">
        <v>3862</v>
      </c>
      <c r="AF300" s="68" t="s">
        <v>1376</v>
      </c>
      <c r="CN300" s="64">
        <v>1</v>
      </c>
      <c r="CO300" s="64">
        <v>100</v>
      </c>
      <c r="CP300" s="66" t="s">
        <v>3862</v>
      </c>
      <c r="CQ300" s="68" t="s">
        <v>1376</v>
      </c>
    </row>
    <row r="301" spans="9:95">
      <c r="I301" s="626">
        <v>5</v>
      </c>
      <c r="J301" s="626">
        <v>8</v>
      </c>
      <c r="K301" s="627" t="s">
        <v>3860</v>
      </c>
      <c r="L301" s="628"/>
      <c r="M301" s="627">
        <f t="shared" si="94"/>
        <v>34</v>
      </c>
      <c r="N301" s="631">
        <v>4257</v>
      </c>
      <c r="O301" s="631">
        <f t="shared" si="96"/>
        <v>4290</v>
      </c>
      <c r="Q301" s="655">
        <v>1</v>
      </c>
      <c r="R301" s="655">
        <v>4</v>
      </c>
      <c r="S301" s="655">
        <v>66</v>
      </c>
      <c r="T301" s="651" t="s">
        <v>3858</v>
      </c>
      <c r="U301" s="656">
        <v>810521</v>
      </c>
      <c r="AC301" s="64">
        <v>1</v>
      </c>
      <c r="AD301" s="64">
        <v>101</v>
      </c>
      <c r="AE301" s="66" t="s">
        <v>3865</v>
      </c>
      <c r="AF301" s="68" t="s">
        <v>1377</v>
      </c>
      <c r="CN301" s="64">
        <v>1</v>
      </c>
      <c r="CO301" s="64">
        <v>101</v>
      </c>
      <c r="CP301" s="66" t="s">
        <v>3865</v>
      </c>
      <c r="CQ301" s="68" t="s">
        <v>1377</v>
      </c>
    </row>
    <row r="302" spans="9:95">
      <c r="I302" s="626">
        <v>5</v>
      </c>
      <c r="J302" s="626">
        <v>9</v>
      </c>
      <c r="K302" s="627" t="s">
        <v>3863</v>
      </c>
      <c r="L302" s="628"/>
      <c r="M302" s="627">
        <f t="shared" si="94"/>
        <v>19</v>
      </c>
      <c r="N302" s="631">
        <v>4291</v>
      </c>
      <c r="O302" s="631">
        <f t="shared" si="96"/>
        <v>4309</v>
      </c>
      <c r="Q302" s="655">
        <v>1</v>
      </c>
      <c r="R302" s="655">
        <v>4</v>
      </c>
      <c r="S302" s="655">
        <v>67</v>
      </c>
      <c r="T302" s="651" t="s">
        <v>3861</v>
      </c>
      <c r="U302" s="656">
        <v>810519</v>
      </c>
      <c r="AC302" s="64">
        <v>1</v>
      </c>
      <c r="AD302" s="64">
        <v>102</v>
      </c>
      <c r="AE302" s="66" t="s">
        <v>3868</v>
      </c>
      <c r="AF302" s="68" t="s">
        <v>1378</v>
      </c>
      <c r="CN302" s="64">
        <v>1</v>
      </c>
      <c r="CO302" s="64">
        <v>102</v>
      </c>
      <c r="CP302" s="66" t="s">
        <v>3868</v>
      </c>
      <c r="CQ302" s="68" t="s">
        <v>1378</v>
      </c>
    </row>
    <row r="303" spans="9:95">
      <c r="I303" s="626">
        <v>5</v>
      </c>
      <c r="J303" s="626">
        <v>10</v>
      </c>
      <c r="K303" s="627" t="s">
        <v>3866</v>
      </c>
      <c r="L303" s="628"/>
      <c r="M303" s="627">
        <f t="shared" si="94"/>
        <v>22</v>
      </c>
      <c r="N303" s="631">
        <v>4310</v>
      </c>
      <c r="O303" s="631">
        <f t="shared" si="96"/>
        <v>4331</v>
      </c>
      <c r="Q303" s="655">
        <v>1</v>
      </c>
      <c r="R303" s="655">
        <v>4</v>
      </c>
      <c r="S303" s="655">
        <v>68</v>
      </c>
      <c r="T303" s="651" t="s">
        <v>3864</v>
      </c>
      <c r="U303" s="656">
        <v>810599</v>
      </c>
      <c r="AC303" s="64">
        <v>1</v>
      </c>
      <c r="AD303" s="64">
        <v>103</v>
      </c>
      <c r="AE303" s="66" t="s">
        <v>3870</v>
      </c>
      <c r="AF303" s="68" t="s">
        <v>1379</v>
      </c>
      <c r="CN303" s="64">
        <v>1</v>
      </c>
      <c r="CO303" s="64">
        <v>103</v>
      </c>
      <c r="CP303" s="66" t="s">
        <v>3870</v>
      </c>
      <c r="CQ303" s="68" t="s">
        <v>1379</v>
      </c>
    </row>
    <row r="304" spans="9:95">
      <c r="I304" s="626">
        <v>5</v>
      </c>
      <c r="J304" s="626">
        <v>11</v>
      </c>
      <c r="K304" s="627" t="s">
        <v>3869</v>
      </c>
      <c r="L304" s="628"/>
      <c r="M304" s="627">
        <f t="shared" si="94"/>
        <v>35</v>
      </c>
      <c r="N304" s="631">
        <v>4332</v>
      </c>
      <c r="O304" s="631">
        <f t="shared" si="96"/>
        <v>4366</v>
      </c>
      <c r="Q304" s="655">
        <v>1</v>
      </c>
      <c r="R304" s="655">
        <v>4</v>
      </c>
      <c r="S304" s="655">
        <v>69</v>
      </c>
      <c r="T304" s="651" t="s">
        <v>3867</v>
      </c>
      <c r="U304" s="656">
        <v>810401</v>
      </c>
      <c r="AC304" s="64">
        <v>1</v>
      </c>
      <c r="AD304" s="64">
        <v>104</v>
      </c>
      <c r="AE304" s="66" t="s">
        <v>3873</v>
      </c>
      <c r="AF304" s="68" t="s">
        <v>1380</v>
      </c>
      <c r="CN304" s="64">
        <v>1</v>
      </c>
      <c r="CO304" s="64">
        <v>104</v>
      </c>
      <c r="CP304" s="66" t="s">
        <v>3873</v>
      </c>
      <c r="CQ304" s="68" t="s">
        <v>1380</v>
      </c>
    </row>
    <row r="305" spans="9:95">
      <c r="I305" s="626">
        <v>5</v>
      </c>
      <c r="J305" s="626">
        <v>12</v>
      </c>
      <c r="K305" s="627" t="s">
        <v>3871</v>
      </c>
      <c r="L305" s="628"/>
      <c r="M305" s="627">
        <f t="shared" si="94"/>
        <v>36</v>
      </c>
      <c r="N305" s="631">
        <v>4367</v>
      </c>
      <c r="O305" s="631">
        <f t="shared" si="96"/>
        <v>4402</v>
      </c>
      <c r="Q305" s="655">
        <v>1</v>
      </c>
      <c r="R305" s="655">
        <v>4</v>
      </c>
      <c r="S305" s="655">
        <v>70</v>
      </c>
      <c r="T305" s="651" t="s">
        <v>9248</v>
      </c>
      <c r="U305" s="656">
        <v>810423</v>
      </c>
      <c r="AC305" s="64">
        <v>1</v>
      </c>
      <c r="AD305" s="64">
        <v>105</v>
      </c>
      <c r="AE305" s="66" t="s">
        <v>3876</v>
      </c>
      <c r="AF305" s="68" t="s">
        <v>1381</v>
      </c>
      <c r="CN305" s="64">
        <v>1</v>
      </c>
      <c r="CO305" s="64">
        <v>105</v>
      </c>
      <c r="CP305" s="66" t="s">
        <v>3876</v>
      </c>
      <c r="CQ305" s="68" t="s">
        <v>1381</v>
      </c>
    </row>
    <row r="306" spans="9:95">
      <c r="I306" s="626">
        <v>5</v>
      </c>
      <c r="J306" s="626">
        <v>13</v>
      </c>
      <c r="K306" s="627" t="s">
        <v>3874</v>
      </c>
      <c r="L306" s="628"/>
      <c r="M306" s="627">
        <f t="shared" si="94"/>
        <v>54</v>
      </c>
      <c r="N306" s="631">
        <v>4403</v>
      </c>
      <c r="O306" s="631">
        <f t="shared" si="96"/>
        <v>4456</v>
      </c>
      <c r="Q306" s="655">
        <v>1</v>
      </c>
      <c r="R306" s="655">
        <v>4</v>
      </c>
      <c r="S306" s="655">
        <v>71</v>
      </c>
      <c r="T306" s="651" t="s">
        <v>9384</v>
      </c>
      <c r="U306" s="656">
        <v>810416</v>
      </c>
      <c r="AC306" s="64">
        <v>1</v>
      </c>
      <c r="AD306" s="64">
        <v>106</v>
      </c>
      <c r="AE306" s="66" t="s">
        <v>3878</v>
      </c>
      <c r="AF306" s="68" t="s">
        <v>1382</v>
      </c>
      <c r="CN306" s="64">
        <v>1</v>
      </c>
      <c r="CO306" s="64">
        <v>106</v>
      </c>
      <c r="CP306" s="66" t="s">
        <v>3878</v>
      </c>
      <c r="CQ306" s="68" t="s">
        <v>1382</v>
      </c>
    </row>
    <row r="307" spans="9:95">
      <c r="I307" s="626">
        <v>5</v>
      </c>
      <c r="J307" s="626">
        <v>14</v>
      </c>
      <c r="K307" s="627" t="s">
        <v>3877</v>
      </c>
      <c r="L307" s="628"/>
      <c r="M307" s="627">
        <f t="shared" si="94"/>
        <v>26</v>
      </c>
      <c r="N307" s="631">
        <v>4457</v>
      </c>
      <c r="O307" s="631">
        <f t="shared" si="96"/>
        <v>4482</v>
      </c>
      <c r="Q307" s="655">
        <v>1</v>
      </c>
      <c r="R307" s="655">
        <v>4</v>
      </c>
      <c r="S307" s="655">
        <v>72</v>
      </c>
      <c r="T307" s="651" t="s">
        <v>9385</v>
      </c>
      <c r="U307" s="656">
        <v>810424</v>
      </c>
      <c r="AC307" s="64">
        <v>1</v>
      </c>
      <c r="AD307" s="64">
        <v>107</v>
      </c>
      <c r="AE307" s="66" t="s">
        <v>3881</v>
      </c>
      <c r="AF307" s="68" t="s">
        <v>1383</v>
      </c>
      <c r="CN307" s="64">
        <v>1</v>
      </c>
      <c r="CO307" s="64">
        <v>107</v>
      </c>
      <c r="CP307" s="66" t="s">
        <v>3881</v>
      </c>
      <c r="CQ307" s="68" t="s">
        <v>1383</v>
      </c>
    </row>
    <row r="308" spans="9:95">
      <c r="I308" s="626">
        <v>5</v>
      </c>
      <c r="J308" s="626">
        <v>15</v>
      </c>
      <c r="K308" s="627" t="s">
        <v>3879</v>
      </c>
      <c r="L308" s="628"/>
      <c r="M308" s="627">
        <f t="shared" si="94"/>
        <v>34</v>
      </c>
      <c r="N308" s="631">
        <v>4483</v>
      </c>
      <c r="O308" s="631">
        <f t="shared" si="96"/>
        <v>4516</v>
      </c>
      <c r="Q308" s="655">
        <v>1</v>
      </c>
      <c r="R308" s="655">
        <v>4</v>
      </c>
      <c r="S308" s="655">
        <v>73</v>
      </c>
      <c r="T308" s="651" t="s">
        <v>9247</v>
      </c>
      <c r="U308" s="656">
        <v>810422</v>
      </c>
      <c r="AC308" s="64">
        <v>1</v>
      </c>
      <c r="AD308" s="64">
        <v>108</v>
      </c>
      <c r="AE308" s="66" t="s">
        <v>3884</v>
      </c>
      <c r="AF308" s="68" t="s">
        <v>1384</v>
      </c>
      <c r="CN308" s="64">
        <v>1</v>
      </c>
      <c r="CO308" s="64">
        <v>108</v>
      </c>
      <c r="CP308" s="66" t="s">
        <v>3884</v>
      </c>
      <c r="CQ308" s="68" t="s">
        <v>1384</v>
      </c>
    </row>
    <row r="309" spans="9:95">
      <c r="I309" s="626">
        <v>5</v>
      </c>
      <c r="J309" s="626">
        <v>16</v>
      </c>
      <c r="K309" s="627" t="s">
        <v>3882</v>
      </c>
      <c r="L309" s="628"/>
      <c r="M309" s="627">
        <f t="shared" si="94"/>
        <v>24</v>
      </c>
      <c r="N309" s="631">
        <v>4517</v>
      </c>
      <c r="O309" s="631">
        <f t="shared" si="96"/>
        <v>4540</v>
      </c>
      <c r="Q309" s="655">
        <v>1</v>
      </c>
      <c r="R309" s="655">
        <v>4</v>
      </c>
      <c r="S309" s="655">
        <v>74</v>
      </c>
      <c r="T309" s="651" t="s">
        <v>3872</v>
      </c>
      <c r="U309" s="656">
        <v>810403</v>
      </c>
      <c r="AC309" s="64">
        <v>1</v>
      </c>
      <c r="AD309" s="64">
        <v>109</v>
      </c>
      <c r="AE309" s="66" t="s">
        <v>3887</v>
      </c>
      <c r="AF309" s="68" t="s">
        <v>1385</v>
      </c>
      <c r="CN309" s="64">
        <v>1</v>
      </c>
      <c r="CO309" s="64">
        <v>109</v>
      </c>
      <c r="CP309" s="66" t="s">
        <v>3887</v>
      </c>
      <c r="CQ309" s="68" t="s">
        <v>1385</v>
      </c>
    </row>
    <row r="310" spans="9:95">
      <c r="I310" s="626">
        <v>5</v>
      </c>
      <c r="J310" s="626">
        <v>17</v>
      </c>
      <c r="K310" s="627" t="s">
        <v>3885</v>
      </c>
      <c r="L310" s="628"/>
      <c r="M310" s="627">
        <f t="shared" si="94"/>
        <v>26</v>
      </c>
      <c r="N310" s="631">
        <v>4541</v>
      </c>
      <c r="O310" s="631">
        <f t="shared" si="96"/>
        <v>4566</v>
      </c>
      <c r="Q310" s="655">
        <v>1</v>
      </c>
      <c r="R310" s="655">
        <v>4</v>
      </c>
      <c r="S310" s="655">
        <v>75</v>
      </c>
      <c r="T310" s="651" t="s">
        <v>3875</v>
      </c>
      <c r="U310" s="656">
        <v>810402</v>
      </c>
      <c r="AC310" s="64">
        <v>1</v>
      </c>
      <c r="AD310" s="64">
        <v>110</v>
      </c>
      <c r="AE310" s="66" t="s">
        <v>3890</v>
      </c>
      <c r="AF310" s="68" t="s">
        <v>1386</v>
      </c>
      <c r="CN310" s="64">
        <v>1</v>
      </c>
      <c r="CO310" s="64">
        <v>110</v>
      </c>
      <c r="CP310" s="66" t="s">
        <v>3890</v>
      </c>
      <c r="CQ310" s="68" t="s">
        <v>1386</v>
      </c>
    </row>
    <row r="311" spans="9:95">
      <c r="I311" s="626">
        <v>5</v>
      </c>
      <c r="J311" s="626">
        <v>18</v>
      </c>
      <c r="K311" s="627" t="s">
        <v>3888</v>
      </c>
      <c r="L311" s="628"/>
      <c r="M311" s="627">
        <f t="shared" ref="M311:M360" si="97">O311-N311+1</f>
        <v>27</v>
      </c>
      <c r="N311" s="631">
        <v>4567</v>
      </c>
      <c r="O311" s="631">
        <f t="shared" ref="O311:O359" si="98">N312-1</f>
        <v>4593</v>
      </c>
      <c r="Q311" s="655">
        <v>1</v>
      </c>
      <c r="R311" s="655">
        <v>4</v>
      </c>
      <c r="S311" s="655">
        <v>76</v>
      </c>
      <c r="T311" s="651" t="s">
        <v>8830</v>
      </c>
      <c r="U311" s="656">
        <v>810408</v>
      </c>
      <c r="AC311" s="64">
        <v>1</v>
      </c>
      <c r="AD311" s="64">
        <v>111</v>
      </c>
      <c r="AE311" s="66" t="s">
        <v>3893</v>
      </c>
      <c r="AF311" s="68" t="s">
        <v>1387</v>
      </c>
      <c r="CN311" s="64">
        <v>1</v>
      </c>
      <c r="CO311" s="64">
        <v>111</v>
      </c>
      <c r="CP311" s="66" t="s">
        <v>3893</v>
      </c>
      <c r="CQ311" s="68" t="s">
        <v>1387</v>
      </c>
    </row>
    <row r="312" spans="9:95">
      <c r="I312" s="626">
        <v>5</v>
      </c>
      <c r="J312" s="626">
        <v>19</v>
      </c>
      <c r="K312" s="627" t="s">
        <v>3891</v>
      </c>
      <c r="L312" s="628"/>
      <c r="M312" s="627">
        <f t="shared" si="97"/>
        <v>27</v>
      </c>
      <c r="N312" s="631">
        <v>4594</v>
      </c>
      <c r="O312" s="631">
        <f t="shared" si="98"/>
        <v>4620</v>
      </c>
      <c r="Q312" s="655">
        <v>1</v>
      </c>
      <c r="R312" s="655">
        <v>4</v>
      </c>
      <c r="S312" s="655">
        <v>77</v>
      </c>
      <c r="T312" s="651" t="s">
        <v>3880</v>
      </c>
      <c r="U312" s="656">
        <v>810420</v>
      </c>
      <c r="AC312" s="64">
        <v>1</v>
      </c>
      <c r="AD312" s="64">
        <v>112</v>
      </c>
      <c r="AE312" s="66" t="s">
        <v>3895</v>
      </c>
      <c r="AF312" s="68" t="s">
        <v>1388</v>
      </c>
      <c r="CN312" s="64">
        <v>1</v>
      </c>
      <c r="CO312" s="64">
        <v>112</v>
      </c>
      <c r="CP312" s="66" t="s">
        <v>3895</v>
      </c>
      <c r="CQ312" s="68" t="s">
        <v>1388</v>
      </c>
    </row>
    <row r="313" spans="9:95">
      <c r="I313" s="632">
        <v>5</v>
      </c>
      <c r="J313" s="632">
        <v>20</v>
      </c>
      <c r="K313" s="633" t="s">
        <v>3894</v>
      </c>
      <c r="L313" s="634"/>
      <c r="M313" s="633">
        <f t="shared" si="97"/>
        <v>24</v>
      </c>
      <c r="N313" s="635">
        <v>4621</v>
      </c>
      <c r="O313" s="635">
        <f t="shared" si="98"/>
        <v>4644</v>
      </c>
      <c r="Q313" s="655">
        <v>1</v>
      </c>
      <c r="R313" s="655">
        <v>4</v>
      </c>
      <c r="S313" s="655">
        <v>78</v>
      </c>
      <c r="T313" s="651" t="s">
        <v>3883</v>
      </c>
      <c r="U313" s="656">
        <v>810410</v>
      </c>
      <c r="AC313" s="64">
        <v>1</v>
      </c>
      <c r="AD313" s="64">
        <v>113</v>
      </c>
      <c r="AE313" s="66" t="s">
        <v>3897</v>
      </c>
      <c r="AF313" s="68" t="s">
        <v>1389</v>
      </c>
      <c r="CN313" s="64">
        <v>1</v>
      </c>
      <c r="CO313" s="64">
        <v>113</v>
      </c>
      <c r="CP313" s="66" t="s">
        <v>3897</v>
      </c>
      <c r="CQ313" s="68" t="s">
        <v>1389</v>
      </c>
    </row>
    <row r="314" spans="9:95">
      <c r="I314" s="623">
        <v>6</v>
      </c>
      <c r="J314" s="623">
        <v>1</v>
      </c>
      <c r="K314" s="641" t="s">
        <v>3896</v>
      </c>
      <c r="L314" s="625"/>
      <c r="M314" s="624">
        <f t="shared" si="97"/>
        <v>188</v>
      </c>
      <c r="N314" s="636">
        <v>4645</v>
      </c>
      <c r="O314" s="636">
        <f t="shared" si="98"/>
        <v>4832</v>
      </c>
      <c r="Q314" s="655">
        <v>1</v>
      </c>
      <c r="R314" s="655">
        <v>4</v>
      </c>
      <c r="S314" s="655">
        <v>79</v>
      </c>
      <c r="T314" s="651" t="s">
        <v>3886</v>
      </c>
      <c r="U314" s="656">
        <v>810404</v>
      </c>
      <c r="AC314" s="64">
        <v>1</v>
      </c>
      <c r="AD314" s="64">
        <v>114</v>
      </c>
      <c r="AE314" s="66" t="s">
        <v>3899</v>
      </c>
      <c r="AF314" s="68" t="s">
        <v>1390</v>
      </c>
      <c r="CN314" s="64">
        <v>1</v>
      </c>
      <c r="CO314" s="64">
        <v>114</v>
      </c>
      <c r="CP314" s="66" t="s">
        <v>3899</v>
      </c>
      <c r="CQ314" s="68" t="s">
        <v>1390</v>
      </c>
    </row>
    <row r="315" spans="9:95">
      <c r="I315" s="626">
        <v>6</v>
      </c>
      <c r="J315" s="626">
        <v>2</v>
      </c>
      <c r="K315" s="627" t="s">
        <v>3898</v>
      </c>
      <c r="L315" s="628"/>
      <c r="M315" s="627">
        <f t="shared" si="97"/>
        <v>41</v>
      </c>
      <c r="N315" s="631">
        <v>4833</v>
      </c>
      <c r="O315" s="631">
        <f t="shared" si="98"/>
        <v>4873</v>
      </c>
      <c r="Q315" s="655">
        <v>1</v>
      </c>
      <c r="R315" s="655">
        <v>4</v>
      </c>
      <c r="S315" s="655">
        <v>80</v>
      </c>
      <c r="T315" s="651" t="s">
        <v>3889</v>
      </c>
      <c r="U315" s="656">
        <v>810405</v>
      </c>
      <c r="AC315" s="64">
        <v>1</v>
      </c>
      <c r="AD315" s="64">
        <v>115</v>
      </c>
      <c r="AE315" s="66" t="s">
        <v>3902</v>
      </c>
      <c r="AF315" s="68" t="s">
        <v>3310</v>
      </c>
      <c r="CN315" s="64">
        <v>1</v>
      </c>
      <c r="CO315" s="64">
        <v>115</v>
      </c>
      <c r="CP315" s="66" t="s">
        <v>3902</v>
      </c>
      <c r="CQ315" s="68" t="s">
        <v>3310</v>
      </c>
    </row>
    <row r="316" spans="9:95">
      <c r="I316" s="626">
        <v>6</v>
      </c>
      <c r="J316" s="626">
        <v>3</v>
      </c>
      <c r="K316" s="627" t="s">
        <v>3900</v>
      </c>
      <c r="L316" s="628"/>
      <c r="M316" s="627">
        <f t="shared" si="97"/>
        <v>33</v>
      </c>
      <c r="N316" s="631">
        <v>4874</v>
      </c>
      <c r="O316" s="631">
        <f t="shared" si="98"/>
        <v>4906</v>
      </c>
      <c r="Q316" s="655">
        <v>1</v>
      </c>
      <c r="R316" s="655">
        <v>4</v>
      </c>
      <c r="S316" s="655">
        <v>81</v>
      </c>
      <c r="T316" s="651" t="s">
        <v>3892</v>
      </c>
      <c r="U316" s="656">
        <v>810406</v>
      </c>
      <c r="AC316" s="64">
        <v>1</v>
      </c>
      <c r="AD316" s="64">
        <v>116</v>
      </c>
      <c r="AE316" s="66" t="s">
        <v>3905</v>
      </c>
      <c r="AF316" s="68" t="s">
        <v>1391</v>
      </c>
      <c r="CN316" s="64">
        <v>1</v>
      </c>
      <c r="CO316" s="64">
        <v>116</v>
      </c>
      <c r="CP316" s="66" t="s">
        <v>3905</v>
      </c>
      <c r="CQ316" s="68" t="s">
        <v>1391</v>
      </c>
    </row>
    <row r="317" spans="9:95">
      <c r="I317" s="626">
        <v>6</v>
      </c>
      <c r="J317" s="626">
        <v>4</v>
      </c>
      <c r="K317" s="627" t="s">
        <v>3903</v>
      </c>
      <c r="L317" s="628"/>
      <c r="M317" s="627">
        <f t="shared" si="97"/>
        <v>34</v>
      </c>
      <c r="N317" s="631">
        <v>4907</v>
      </c>
      <c r="O317" s="631">
        <f t="shared" si="98"/>
        <v>4940</v>
      </c>
      <c r="Q317" s="655">
        <v>1</v>
      </c>
      <c r="R317" s="655">
        <v>4</v>
      </c>
      <c r="S317" s="655">
        <v>82</v>
      </c>
      <c r="T317" s="651" t="s">
        <v>8831</v>
      </c>
      <c r="U317" s="656">
        <v>810417</v>
      </c>
      <c r="AC317" s="64">
        <v>1</v>
      </c>
      <c r="AD317" s="64">
        <v>117</v>
      </c>
      <c r="AE317" s="66" t="s">
        <v>3908</v>
      </c>
      <c r="AF317" s="68" t="s">
        <v>1392</v>
      </c>
      <c r="CN317" s="64">
        <v>1</v>
      </c>
      <c r="CO317" s="64">
        <v>117</v>
      </c>
      <c r="CP317" s="66" t="s">
        <v>3908</v>
      </c>
      <c r="CQ317" s="68" t="s">
        <v>1392</v>
      </c>
    </row>
    <row r="318" spans="9:95">
      <c r="I318" s="626">
        <v>6</v>
      </c>
      <c r="J318" s="626">
        <v>5</v>
      </c>
      <c r="K318" s="627" t="s">
        <v>3906</v>
      </c>
      <c r="L318" s="628"/>
      <c r="M318" s="627">
        <f t="shared" si="97"/>
        <v>25</v>
      </c>
      <c r="N318" s="631">
        <v>4941</v>
      </c>
      <c r="O318" s="631">
        <f t="shared" si="98"/>
        <v>4965</v>
      </c>
      <c r="Q318" s="655">
        <v>1</v>
      </c>
      <c r="R318" s="655">
        <v>4</v>
      </c>
      <c r="S318" s="655">
        <v>83</v>
      </c>
      <c r="T318" s="651" t="s">
        <v>8832</v>
      </c>
      <c r="U318" s="656">
        <v>810421</v>
      </c>
      <c r="AC318" s="64">
        <v>1</v>
      </c>
      <c r="AD318" s="64">
        <v>118</v>
      </c>
      <c r="AE318" s="66" t="s">
        <v>3911</v>
      </c>
      <c r="AF318" s="68" t="s">
        <v>1393</v>
      </c>
      <c r="CN318" s="64">
        <v>1</v>
      </c>
      <c r="CO318" s="64">
        <v>118</v>
      </c>
      <c r="CP318" s="66" t="s">
        <v>3911</v>
      </c>
      <c r="CQ318" s="68" t="s">
        <v>1393</v>
      </c>
    </row>
    <row r="319" spans="9:95">
      <c r="I319" s="626">
        <v>6</v>
      </c>
      <c r="J319" s="626">
        <v>6</v>
      </c>
      <c r="K319" s="627" t="s">
        <v>3909</v>
      </c>
      <c r="L319" s="628"/>
      <c r="M319" s="627">
        <f t="shared" si="97"/>
        <v>35</v>
      </c>
      <c r="N319" s="631">
        <v>4966</v>
      </c>
      <c r="O319" s="631">
        <f t="shared" si="98"/>
        <v>5000</v>
      </c>
      <c r="Q319" s="655">
        <v>1</v>
      </c>
      <c r="R319" s="655">
        <v>4</v>
      </c>
      <c r="S319" s="655">
        <v>84</v>
      </c>
      <c r="T319" s="651" t="s">
        <v>3901</v>
      </c>
      <c r="U319" s="656">
        <v>810499</v>
      </c>
      <c r="AC319" s="64">
        <v>1</v>
      </c>
      <c r="AD319" s="64">
        <v>119</v>
      </c>
      <c r="AE319" s="66" t="s">
        <v>3914</v>
      </c>
      <c r="AF319" s="68" t="s">
        <v>1394</v>
      </c>
      <c r="CN319" s="64">
        <v>1</v>
      </c>
      <c r="CO319" s="64">
        <v>119</v>
      </c>
      <c r="CP319" s="66" t="s">
        <v>3914</v>
      </c>
      <c r="CQ319" s="68" t="s">
        <v>1394</v>
      </c>
    </row>
    <row r="320" spans="9:95">
      <c r="I320" s="626">
        <v>6</v>
      </c>
      <c r="J320" s="626">
        <v>7</v>
      </c>
      <c r="K320" s="627" t="s">
        <v>3912</v>
      </c>
      <c r="L320" s="628"/>
      <c r="M320" s="627">
        <f t="shared" si="97"/>
        <v>59</v>
      </c>
      <c r="N320" s="631">
        <v>5001</v>
      </c>
      <c r="O320" s="631">
        <f t="shared" si="98"/>
        <v>5059</v>
      </c>
      <c r="Q320" s="655">
        <v>1</v>
      </c>
      <c r="R320" s="655">
        <v>4</v>
      </c>
      <c r="S320" s="655">
        <v>85</v>
      </c>
      <c r="T320" s="651" t="s">
        <v>3904</v>
      </c>
      <c r="U320" s="656">
        <v>811001</v>
      </c>
      <c r="AC320" s="64">
        <v>1</v>
      </c>
      <c r="AD320" s="64">
        <v>120</v>
      </c>
      <c r="AE320" s="66" t="s">
        <v>3917</v>
      </c>
      <c r="AF320" s="68" t="s">
        <v>1395</v>
      </c>
      <c r="CN320" s="64">
        <v>1</v>
      </c>
      <c r="CO320" s="64">
        <v>120</v>
      </c>
      <c r="CP320" s="66" t="s">
        <v>3917</v>
      </c>
      <c r="CQ320" s="68" t="s">
        <v>1395</v>
      </c>
    </row>
    <row r="321" spans="9:95">
      <c r="I321" s="626">
        <v>6</v>
      </c>
      <c r="J321" s="626">
        <v>8</v>
      </c>
      <c r="K321" s="627" t="s">
        <v>3915</v>
      </c>
      <c r="L321" s="628"/>
      <c r="M321" s="627">
        <f t="shared" si="97"/>
        <v>44</v>
      </c>
      <c r="N321" s="631">
        <v>5060</v>
      </c>
      <c r="O321" s="631">
        <f t="shared" si="98"/>
        <v>5103</v>
      </c>
      <c r="Q321" s="655">
        <v>1</v>
      </c>
      <c r="R321" s="655">
        <v>4</v>
      </c>
      <c r="S321" s="655">
        <v>86</v>
      </c>
      <c r="T321" s="651" t="s">
        <v>3907</v>
      </c>
      <c r="U321" s="656">
        <v>811019</v>
      </c>
      <c r="AC321" s="64">
        <v>1</v>
      </c>
      <c r="AD321" s="64">
        <v>121</v>
      </c>
      <c r="AE321" s="66" t="s">
        <v>3920</v>
      </c>
      <c r="AF321" s="68" t="s">
        <v>1396</v>
      </c>
      <c r="CN321" s="64">
        <v>1</v>
      </c>
      <c r="CO321" s="64">
        <v>121</v>
      </c>
      <c r="CP321" s="66" t="s">
        <v>3920</v>
      </c>
      <c r="CQ321" s="68" t="s">
        <v>1396</v>
      </c>
    </row>
    <row r="322" spans="9:95">
      <c r="I322" s="626">
        <v>6</v>
      </c>
      <c r="J322" s="626">
        <v>9</v>
      </c>
      <c r="K322" s="627" t="s">
        <v>3918</v>
      </c>
      <c r="L322" s="628"/>
      <c r="M322" s="627">
        <f t="shared" si="97"/>
        <v>25</v>
      </c>
      <c r="N322" s="631">
        <v>5104</v>
      </c>
      <c r="O322" s="631">
        <f t="shared" si="98"/>
        <v>5128</v>
      </c>
      <c r="Q322" s="655">
        <v>1</v>
      </c>
      <c r="R322" s="655">
        <v>4</v>
      </c>
      <c r="S322" s="655">
        <v>87</v>
      </c>
      <c r="T322" s="651" t="s">
        <v>3910</v>
      </c>
      <c r="U322" s="656">
        <v>811002</v>
      </c>
      <c r="AC322" s="64">
        <v>1</v>
      </c>
      <c r="AD322" s="64">
        <v>122</v>
      </c>
      <c r="AE322" s="66" t="s">
        <v>3923</v>
      </c>
      <c r="AF322" s="68" t="s">
        <v>1397</v>
      </c>
      <c r="CN322" s="64">
        <v>1</v>
      </c>
      <c r="CO322" s="64">
        <v>122</v>
      </c>
      <c r="CP322" s="66" t="s">
        <v>3923</v>
      </c>
      <c r="CQ322" s="68" t="s">
        <v>1397</v>
      </c>
    </row>
    <row r="323" spans="9:95">
      <c r="I323" s="626">
        <v>6</v>
      </c>
      <c r="J323" s="626">
        <v>10</v>
      </c>
      <c r="K323" s="627" t="s">
        <v>3921</v>
      </c>
      <c r="L323" s="628"/>
      <c r="M323" s="627">
        <f t="shared" si="97"/>
        <v>35</v>
      </c>
      <c r="N323" s="631">
        <v>5129</v>
      </c>
      <c r="O323" s="631">
        <f t="shared" si="98"/>
        <v>5163</v>
      </c>
      <c r="Q323" s="655">
        <v>1</v>
      </c>
      <c r="R323" s="655">
        <v>4</v>
      </c>
      <c r="S323" s="655">
        <v>88</v>
      </c>
      <c r="T323" s="651" t="s">
        <v>3913</v>
      </c>
      <c r="U323" s="656">
        <v>811021</v>
      </c>
      <c r="AC323" s="64">
        <v>1</v>
      </c>
      <c r="AD323" s="64">
        <v>123</v>
      </c>
      <c r="AE323" s="66" t="s">
        <v>3926</v>
      </c>
      <c r="AF323" s="68" t="s">
        <v>1398</v>
      </c>
      <c r="CN323" s="64">
        <v>1</v>
      </c>
      <c r="CO323" s="64">
        <v>123</v>
      </c>
      <c r="CP323" s="66" t="s">
        <v>3926</v>
      </c>
      <c r="CQ323" s="68" t="s">
        <v>1398</v>
      </c>
    </row>
    <row r="324" spans="9:95">
      <c r="I324" s="626">
        <v>6</v>
      </c>
      <c r="J324" s="626">
        <v>11</v>
      </c>
      <c r="K324" s="627" t="s">
        <v>3924</v>
      </c>
      <c r="L324" s="628"/>
      <c r="M324" s="627">
        <f t="shared" si="97"/>
        <v>62</v>
      </c>
      <c r="N324" s="631">
        <v>5164</v>
      </c>
      <c r="O324" s="631">
        <f t="shared" si="98"/>
        <v>5225</v>
      </c>
      <c r="Q324" s="655">
        <v>1</v>
      </c>
      <c r="R324" s="655">
        <v>4</v>
      </c>
      <c r="S324" s="655">
        <v>89</v>
      </c>
      <c r="T324" s="651" t="s">
        <v>3916</v>
      </c>
      <c r="U324" s="656">
        <v>811020</v>
      </c>
      <c r="AC324" s="64">
        <v>1</v>
      </c>
      <c r="AD324" s="64">
        <v>124</v>
      </c>
      <c r="AE324" s="66" t="s">
        <v>3929</v>
      </c>
      <c r="AF324" s="68" t="s">
        <v>1399</v>
      </c>
      <c r="CN324" s="64">
        <v>1</v>
      </c>
      <c r="CO324" s="64">
        <v>124</v>
      </c>
      <c r="CP324" s="66" t="s">
        <v>3929</v>
      </c>
      <c r="CQ324" s="68" t="s">
        <v>1399</v>
      </c>
    </row>
    <row r="325" spans="9:95">
      <c r="I325" s="626">
        <v>6</v>
      </c>
      <c r="J325" s="626">
        <v>12</v>
      </c>
      <c r="K325" s="627" t="s">
        <v>3927</v>
      </c>
      <c r="L325" s="628"/>
      <c r="M325" s="627">
        <f t="shared" si="97"/>
        <v>53</v>
      </c>
      <c r="N325" s="631">
        <v>5226</v>
      </c>
      <c r="O325" s="631">
        <f t="shared" si="98"/>
        <v>5278</v>
      </c>
      <c r="Q325" s="655">
        <v>1</v>
      </c>
      <c r="R325" s="655">
        <v>4</v>
      </c>
      <c r="S325" s="655">
        <v>90</v>
      </c>
      <c r="T325" s="651" t="s">
        <v>3919</v>
      </c>
      <c r="U325" s="656">
        <v>811010</v>
      </c>
      <c r="AC325" s="64">
        <v>1</v>
      </c>
      <c r="AD325" s="64">
        <v>125</v>
      </c>
      <c r="AE325" s="66" t="s">
        <v>3932</v>
      </c>
      <c r="AF325" s="68" t="s">
        <v>1400</v>
      </c>
      <c r="CN325" s="64">
        <v>1</v>
      </c>
      <c r="CO325" s="64">
        <v>125</v>
      </c>
      <c r="CP325" s="66" t="s">
        <v>3932</v>
      </c>
      <c r="CQ325" s="68" t="s">
        <v>1400</v>
      </c>
    </row>
    <row r="326" spans="9:95">
      <c r="I326" s="626">
        <v>6</v>
      </c>
      <c r="J326" s="626">
        <v>13</v>
      </c>
      <c r="K326" s="642" t="s">
        <v>3930</v>
      </c>
      <c r="L326" s="628"/>
      <c r="M326" s="627">
        <f t="shared" si="97"/>
        <v>62</v>
      </c>
      <c r="N326" s="631">
        <v>5279</v>
      </c>
      <c r="O326" s="631">
        <f t="shared" si="98"/>
        <v>5340</v>
      </c>
      <c r="Q326" s="655">
        <v>1</v>
      </c>
      <c r="R326" s="655">
        <v>4</v>
      </c>
      <c r="S326" s="655">
        <v>91</v>
      </c>
      <c r="T326" s="651" t="s">
        <v>3922</v>
      </c>
      <c r="U326" s="656">
        <v>811004</v>
      </c>
      <c r="AC326" s="64">
        <v>1</v>
      </c>
      <c r="AD326" s="64">
        <v>126</v>
      </c>
      <c r="AE326" s="66" t="s">
        <v>3935</v>
      </c>
      <c r="AF326" s="68" t="s">
        <v>1401</v>
      </c>
      <c r="CN326" s="64">
        <v>1</v>
      </c>
      <c r="CO326" s="64">
        <v>126</v>
      </c>
      <c r="CP326" s="66" t="s">
        <v>3935</v>
      </c>
      <c r="CQ326" s="68" t="s">
        <v>1401</v>
      </c>
    </row>
    <row r="327" spans="9:95">
      <c r="I327" s="626">
        <v>6</v>
      </c>
      <c r="J327" s="626">
        <v>14</v>
      </c>
      <c r="K327" s="627" t="s">
        <v>3933</v>
      </c>
      <c r="L327" s="628"/>
      <c r="M327" s="627">
        <f t="shared" si="97"/>
        <v>31</v>
      </c>
      <c r="N327" s="631">
        <v>5341</v>
      </c>
      <c r="O327" s="631">
        <f t="shared" si="98"/>
        <v>5371</v>
      </c>
      <c r="Q327" s="655">
        <v>1</v>
      </c>
      <c r="R327" s="655">
        <v>4</v>
      </c>
      <c r="S327" s="655">
        <v>92</v>
      </c>
      <c r="T327" s="651" t="s">
        <v>3925</v>
      </c>
      <c r="U327" s="656">
        <v>811017</v>
      </c>
      <c r="AC327" s="64">
        <v>1</v>
      </c>
      <c r="AD327" s="64">
        <v>127</v>
      </c>
      <c r="AE327" s="66" t="s">
        <v>3937</v>
      </c>
      <c r="AF327" s="68" t="s">
        <v>1402</v>
      </c>
      <c r="CN327" s="64">
        <v>1</v>
      </c>
      <c r="CO327" s="64">
        <v>127</v>
      </c>
      <c r="CP327" s="66" t="s">
        <v>3937</v>
      </c>
      <c r="CQ327" s="68" t="s">
        <v>1402</v>
      </c>
    </row>
    <row r="328" spans="9:95">
      <c r="I328" s="626">
        <v>6</v>
      </c>
      <c r="J328" s="626">
        <v>15</v>
      </c>
      <c r="K328" s="627" t="s">
        <v>3940</v>
      </c>
      <c r="L328" s="628"/>
      <c r="M328" s="627">
        <f t="shared" si="97"/>
        <v>29</v>
      </c>
      <c r="N328" s="631">
        <v>5372</v>
      </c>
      <c r="O328" s="631">
        <f t="shared" si="98"/>
        <v>5400</v>
      </c>
      <c r="Q328" s="655">
        <v>1</v>
      </c>
      <c r="R328" s="655">
        <v>4</v>
      </c>
      <c r="S328" s="655">
        <v>93</v>
      </c>
      <c r="T328" s="651" t="s">
        <v>3928</v>
      </c>
      <c r="U328" s="656">
        <v>811003</v>
      </c>
      <c r="AC328" s="64">
        <v>1</v>
      </c>
      <c r="AD328" s="64">
        <v>128</v>
      </c>
      <c r="AE328" s="66" t="s">
        <v>3939</v>
      </c>
      <c r="AF328" s="68" t="s">
        <v>1403</v>
      </c>
      <c r="CN328" s="64">
        <v>1</v>
      </c>
      <c r="CO328" s="64">
        <v>128</v>
      </c>
      <c r="CP328" s="66" t="s">
        <v>3939</v>
      </c>
      <c r="CQ328" s="68" t="s">
        <v>1403</v>
      </c>
    </row>
    <row r="329" spans="9:95">
      <c r="I329" s="626">
        <v>6</v>
      </c>
      <c r="J329" s="626">
        <v>16</v>
      </c>
      <c r="K329" s="627" t="s">
        <v>3943</v>
      </c>
      <c r="L329" s="628"/>
      <c r="M329" s="627">
        <f t="shared" si="97"/>
        <v>15</v>
      </c>
      <c r="N329" s="631">
        <v>5401</v>
      </c>
      <c r="O329" s="631">
        <f t="shared" si="98"/>
        <v>5415</v>
      </c>
      <c r="Q329" s="655">
        <v>1</v>
      </c>
      <c r="R329" s="655">
        <v>4</v>
      </c>
      <c r="S329" s="655">
        <v>94</v>
      </c>
      <c r="T329" s="651" t="s">
        <v>3931</v>
      </c>
      <c r="U329" s="656">
        <v>811022</v>
      </c>
      <c r="AC329" s="64">
        <v>1</v>
      </c>
      <c r="AD329" s="64">
        <v>129</v>
      </c>
      <c r="AE329" s="66" t="s">
        <v>3942</v>
      </c>
      <c r="AF329" s="68" t="s">
        <v>1404</v>
      </c>
      <c r="CN329" s="64">
        <v>1</v>
      </c>
      <c r="CO329" s="64">
        <v>129</v>
      </c>
      <c r="CP329" s="66" t="s">
        <v>3942</v>
      </c>
      <c r="CQ329" s="68" t="s">
        <v>1404</v>
      </c>
    </row>
    <row r="330" spans="9:95">
      <c r="I330" s="626">
        <v>6</v>
      </c>
      <c r="J330" s="626">
        <v>17</v>
      </c>
      <c r="K330" s="627" t="s">
        <v>3946</v>
      </c>
      <c r="L330" s="628"/>
      <c r="M330" s="627">
        <f t="shared" si="97"/>
        <v>19</v>
      </c>
      <c r="N330" s="631">
        <v>5416</v>
      </c>
      <c r="O330" s="631">
        <f t="shared" si="98"/>
        <v>5434</v>
      </c>
      <c r="Q330" s="655">
        <v>1</v>
      </c>
      <c r="R330" s="655">
        <v>4</v>
      </c>
      <c r="S330" s="655">
        <v>95</v>
      </c>
      <c r="T330" s="651" t="s">
        <v>3934</v>
      </c>
      <c r="U330" s="656">
        <v>811099</v>
      </c>
      <c r="AC330" s="64">
        <v>1</v>
      </c>
      <c r="AD330" s="64">
        <v>130</v>
      </c>
      <c r="AE330" s="66" t="s">
        <v>3945</v>
      </c>
      <c r="AF330" s="68" t="s">
        <v>1405</v>
      </c>
      <c r="CN330" s="64">
        <v>1</v>
      </c>
      <c r="CO330" s="64">
        <v>130</v>
      </c>
      <c r="CP330" s="66" t="s">
        <v>3945</v>
      </c>
      <c r="CQ330" s="68" t="s">
        <v>1405</v>
      </c>
    </row>
    <row r="331" spans="9:95">
      <c r="I331" s="626">
        <v>6</v>
      </c>
      <c r="J331" s="626">
        <v>18</v>
      </c>
      <c r="K331" s="627" t="s">
        <v>3957</v>
      </c>
      <c r="L331" s="628"/>
      <c r="M331" s="627">
        <f t="shared" si="97"/>
        <v>17</v>
      </c>
      <c r="N331" s="631">
        <v>5435</v>
      </c>
      <c r="O331" s="631">
        <f t="shared" si="98"/>
        <v>5451</v>
      </c>
      <c r="Q331" s="655">
        <v>1</v>
      </c>
      <c r="R331" s="655">
        <v>4</v>
      </c>
      <c r="S331" s="655">
        <v>96</v>
      </c>
      <c r="T331" s="651" t="s">
        <v>3936</v>
      </c>
      <c r="U331" s="656">
        <v>810901</v>
      </c>
      <c r="AC331" s="64">
        <v>1</v>
      </c>
      <c r="AD331" s="64">
        <v>131</v>
      </c>
      <c r="AE331" s="66" t="s">
        <v>3948</v>
      </c>
      <c r="AF331" s="68" t="s">
        <v>3311</v>
      </c>
      <c r="CN331" s="64">
        <v>1</v>
      </c>
      <c r="CO331" s="64">
        <v>131</v>
      </c>
      <c r="CP331" s="66" t="s">
        <v>3948</v>
      </c>
      <c r="CQ331" s="68" t="s">
        <v>3311</v>
      </c>
    </row>
    <row r="332" spans="9:95">
      <c r="I332" s="626">
        <v>6</v>
      </c>
      <c r="J332" s="626">
        <v>19</v>
      </c>
      <c r="K332" s="627" t="s">
        <v>9478</v>
      </c>
      <c r="L332" s="628"/>
      <c r="M332" s="627">
        <f t="shared" si="97"/>
        <v>27</v>
      </c>
      <c r="N332" s="631">
        <v>5452</v>
      </c>
      <c r="O332" s="631">
        <f t="shared" si="98"/>
        <v>5478</v>
      </c>
      <c r="Q332" s="655">
        <v>1</v>
      </c>
      <c r="R332" s="655">
        <v>4</v>
      </c>
      <c r="S332" s="655">
        <v>97</v>
      </c>
      <c r="T332" s="651" t="s">
        <v>3938</v>
      </c>
      <c r="U332" s="656">
        <v>810903</v>
      </c>
      <c r="AC332" s="64">
        <v>1</v>
      </c>
      <c r="AD332" s="64">
        <v>132</v>
      </c>
      <c r="AE332" s="66" t="s">
        <v>3950</v>
      </c>
      <c r="AF332" s="68" t="s">
        <v>1406</v>
      </c>
      <c r="CN332" s="64">
        <v>1</v>
      </c>
      <c r="CO332" s="64">
        <v>132</v>
      </c>
      <c r="CP332" s="66" t="s">
        <v>3950</v>
      </c>
      <c r="CQ332" s="68" t="s">
        <v>1406</v>
      </c>
    </row>
    <row r="333" spans="9:95">
      <c r="I333" s="626">
        <v>6</v>
      </c>
      <c r="J333" s="626">
        <v>20</v>
      </c>
      <c r="K333" s="627" t="s">
        <v>9479</v>
      </c>
      <c r="L333" s="628"/>
      <c r="M333" s="627">
        <f t="shared" si="97"/>
        <v>85</v>
      </c>
      <c r="N333" s="631">
        <v>5479</v>
      </c>
      <c r="O333" s="631">
        <f t="shared" si="98"/>
        <v>5563</v>
      </c>
      <c r="Q333" s="655">
        <v>1</v>
      </c>
      <c r="R333" s="655">
        <v>4</v>
      </c>
      <c r="S333" s="655">
        <v>98</v>
      </c>
      <c r="T333" s="651" t="s">
        <v>3941</v>
      </c>
      <c r="U333" s="656">
        <v>810915</v>
      </c>
      <c r="AC333" s="64">
        <v>1</v>
      </c>
      <c r="AD333" s="64">
        <v>133</v>
      </c>
      <c r="AE333" s="66" t="s">
        <v>3952</v>
      </c>
      <c r="AF333" s="68" t="s">
        <v>1407</v>
      </c>
      <c r="CN333" s="64">
        <v>1</v>
      </c>
      <c r="CO333" s="64">
        <v>133</v>
      </c>
      <c r="CP333" s="66" t="s">
        <v>3952</v>
      </c>
      <c r="CQ333" s="68" t="s">
        <v>1407</v>
      </c>
    </row>
    <row r="334" spans="9:95">
      <c r="I334" s="626">
        <v>6</v>
      </c>
      <c r="J334" s="626">
        <v>21</v>
      </c>
      <c r="K334" s="627" t="s">
        <v>9480</v>
      </c>
      <c r="L334" s="628"/>
      <c r="M334" s="627">
        <f t="shared" si="97"/>
        <v>42</v>
      </c>
      <c r="N334" s="631">
        <v>5564</v>
      </c>
      <c r="O334" s="631">
        <f t="shared" si="98"/>
        <v>5605</v>
      </c>
      <c r="Q334" s="655">
        <v>1</v>
      </c>
      <c r="R334" s="655">
        <v>4</v>
      </c>
      <c r="S334" s="655">
        <v>99</v>
      </c>
      <c r="T334" s="651" t="s">
        <v>3944</v>
      </c>
      <c r="U334" s="656">
        <v>810914</v>
      </c>
      <c r="AC334" s="64">
        <v>1</v>
      </c>
      <c r="AD334" s="64">
        <v>134</v>
      </c>
      <c r="AE334" s="66" t="s">
        <v>3954</v>
      </c>
      <c r="AF334" s="68" t="s">
        <v>1408</v>
      </c>
      <c r="CN334" s="64">
        <v>1</v>
      </c>
      <c r="CO334" s="64">
        <v>134</v>
      </c>
      <c r="CP334" s="66" t="s">
        <v>3954</v>
      </c>
      <c r="CQ334" s="68" t="s">
        <v>1408</v>
      </c>
    </row>
    <row r="335" spans="9:95">
      <c r="I335" s="626">
        <v>6</v>
      </c>
      <c r="J335" s="626">
        <v>22</v>
      </c>
      <c r="K335" s="627" t="s">
        <v>9481</v>
      </c>
      <c r="L335" s="628"/>
      <c r="M335" s="627">
        <f t="shared" si="97"/>
        <v>33</v>
      </c>
      <c r="N335" s="631">
        <v>5606</v>
      </c>
      <c r="O335" s="631">
        <f t="shared" si="98"/>
        <v>5638</v>
      </c>
      <c r="Q335" s="655">
        <v>1</v>
      </c>
      <c r="R335" s="655">
        <v>4</v>
      </c>
      <c r="S335" s="655">
        <v>100</v>
      </c>
      <c r="T335" s="651" t="s">
        <v>3947</v>
      </c>
      <c r="U335" s="656">
        <v>810912</v>
      </c>
      <c r="AC335" s="64">
        <v>1</v>
      </c>
      <c r="AD335" s="64">
        <v>135</v>
      </c>
      <c r="AE335" s="66" t="s">
        <v>3956</v>
      </c>
      <c r="AF335" s="68" t="s">
        <v>1409</v>
      </c>
      <c r="CN335" s="64">
        <v>1</v>
      </c>
      <c r="CO335" s="64">
        <v>135</v>
      </c>
      <c r="CP335" s="66" t="s">
        <v>3956</v>
      </c>
      <c r="CQ335" s="68" t="s">
        <v>1409</v>
      </c>
    </row>
    <row r="336" spans="9:95">
      <c r="I336" s="626">
        <v>6</v>
      </c>
      <c r="J336" s="626">
        <v>23</v>
      </c>
      <c r="K336" s="627" t="s">
        <v>9482</v>
      </c>
      <c r="L336" s="628"/>
      <c r="M336" s="627">
        <f t="shared" si="97"/>
        <v>53</v>
      </c>
      <c r="N336" s="631">
        <v>5639</v>
      </c>
      <c r="O336" s="631">
        <f t="shared" si="98"/>
        <v>5691</v>
      </c>
      <c r="Q336" s="655">
        <v>1</v>
      </c>
      <c r="R336" s="655">
        <v>4</v>
      </c>
      <c r="S336" s="655">
        <v>101</v>
      </c>
      <c r="T336" s="651" t="s">
        <v>3949</v>
      </c>
      <c r="U336" s="656">
        <v>810902</v>
      </c>
      <c r="AC336" s="64">
        <v>1</v>
      </c>
      <c r="AD336" s="64">
        <v>136</v>
      </c>
      <c r="AE336" s="66" t="s">
        <v>3959</v>
      </c>
      <c r="AF336" s="68" t="s">
        <v>1410</v>
      </c>
      <c r="CN336" s="64">
        <v>1</v>
      </c>
      <c r="CO336" s="64">
        <v>136</v>
      </c>
      <c r="CP336" s="66" t="s">
        <v>3959</v>
      </c>
      <c r="CQ336" s="68" t="s">
        <v>1410</v>
      </c>
    </row>
    <row r="337" spans="9:95">
      <c r="I337" s="626">
        <v>6</v>
      </c>
      <c r="J337" s="626">
        <v>24</v>
      </c>
      <c r="K337" s="627" t="s">
        <v>9483</v>
      </c>
      <c r="L337" s="628"/>
      <c r="M337" s="627">
        <f t="shared" si="97"/>
        <v>29</v>
      </c>
      <c r="N337" s="631">
        <v>5692</v>
      </c>
      <c r="O337" s="631">
        <f t="shared" si="98"/>
        <v>5720</v>
      </c>
      <c r="Q337" s="655">
        <v>1</v>
      </c>
      <c r="R337" s="655">
        <v>4</v>
      </c>
      <c r="S337" s="655">
        <v>102</v>
      </c>
      <c r="T337" s="651" t="s">
        <v>3951</v>
      </c>
      <c r="U337" s="656">
        <v>810920</v>
      </c>
      <c r="AC337" s="64">
        <v>1</v>
      </c>
      <c r="AD337" s="64">
        <v>137</v>
      </c>
      <c r="AE337" s="66" t="s">
        <v>3962</v>
      </c>
      <c r="AF337" s="68" t="s">
        <v>1411</v>
      </c>
      <c r="CN337" s="64">
        <v>1</v>
      </c>
      <c r="CO337" s="64">
        <v>137</v>
      </c>
      <c r="CP337" s="66" t="s">
        <v>3962</v>
      </c>
      <c r="CQ337" s="68" t="s">
        <v>1411</v>
      </c>
    </row>
    <row r="338" spans="9:95">
      <c r="I338" s="626">
        <v>6</v>
      </c>
      <c r="J338" s="626">
        <v>25</v>
      </c>
      <c r="K338" s="627" t="s">
        <v>3960</v>
      </c>
      <c r="L338" s="628"/>
      <c r="M338" s="627">
        <f t="shared" si="97"/>
        <v>19</v>
      </c>
      <c r="N338" s="631">
        <v>5721</v>
      </c>
      <c r="O338" s="631">
        <f t="shared" si="98"/>
        <v>5739</v>
      </c>
      <c r="Q338" s="655">
        <v>1</v>
      </c>
      <c r="R338" s="655">
        <v>4</v>
      </c>
      <c r="S338" s="655">
        <v>103</v>
      </c>
      <c r="T338" s="651" t="s">
        <v>3953</v>
      </c>
      <c r="U338" s="656">
        <v>810921</v>
      </c>
      <c r="AC338" s="64">
        <v>1</v>
      </c>
      <c r="AD338" s="64">
        <v>138</v>
      </c>
      <c r="AE338" s="66" t="s">
        <v>3965</v>
      </c>
      <c r="AF338" s="68" t="s">
        <v>1412</v>
      </c>
      <c r="CN338" s="64">
        <v>1</v>
      </c>
      <c r="CO338" s="64">
        <v>138</v>
      </c>
      <c r="CP338" s="66" t="s">
        <v>3965</v>
      </c>
      <c r="CQ338" s="68" t="s">
        <v>1412</v>
      </c>
    </row>
    <row r="339" spans="9:95">
      <c r="I339" s="626">
        <v>6</v>
      </c>
      <c r="J339" s="626">
        <v>26</v>
      </c>
      <c r="K339" s="627" t="s">
        <v>3963</v>
      </c>
      <c r="L339" s="628"/>
      <c r="M339" s="627">
        <f t="shared" si="97"/>
        <v>25</v>
      </c>
      <c r="N339" s="631">
        <v>5740</v>
      </c>
      <c r="O339" s="631">
        <f t="shared" si="98"/>
        <v>5764</v>
      </c>
      <c r="Q339" s="655">
        <v>1</v>
      </c>
      <c r="R339" s="655">
        <v>4</v>
      </c>
      <c r="S339" s="655">
        <v>104</v>
      </c>
      <c r="T339" s="651" t="s">
        <v>3955</v>
      </c>
      <c r="U339" s="656">
        <v>810904</v>
      </c>
      <c r="AC339" s="64">
        <v>1</v>
      </c>
      <c r="AD339" s="64">
        <v>139</v>
      </c>
      <c r="AE339" s="66" t="s">
        <v>3968</v>
      </c>
      <c r="AF339" s="68" t="s">
        <v>1413</v>
      </c>
      <c r="CN339" s="64">
        <v>1</v>
      </c>
      <c r="CO339" s="64">
        <v>139</v>
      </c>
      <c r="CP339" s="66" t="s">
        <v>3968</v>
      </c>
      <c r="CQ339" s="68" t="s">
        <v>1413</v>
      </c>
    </row>
    <row r="340" spans="9:95">
      <c r="I340" s="626">
        <v>6</v>
      </c>
      <c r="J340" s="626">
        <v>27</v>
      </c>
      <c r="K340" s="627" t="s">
        <v>3966</v>
      </c>
      <c r="L340" s="628"/>
      <c r="M340" s="627">
        <f t="shared" si="97"/>
        <v>41</v>
      </c>
      <c r="N340" s="631">
        <v>5765</v>
      </c>
      <c r="O340" s="631">
        <f t="shared" si="98"/>
        <v>5805</v>
      </c>
      <c r="Q340" s="655">
        <v>1</v>
      </c>
      <c r="R340" s="655">
        <v>4</v>
      </c>
      <c r="S340" s="655">
        <v>105</v>
      </c>
      <c r="T340" s="651" t="s">
        <v>3958</v>
      </c>
      <c r="U340" s="656">
        <v>810918</v>
      </c>
      <c r="AC340" s="64">
        <v>1</v>
      </c>
      <c r="AD340" s="64">
        <v>140</v>
      </c>
      <c r="AE340" s="66" t="s">
        <v>3971</v>
      </c>
      <c r="AF340" s="68" t="s">
        <v>1414</v>
      </c>
      <c r="CN340" s="64">
        <v>1</v>
      </c>
      <c r="CO340" s="64">
        <v>140</v>
      </c>
      <c r="CP340" s="66" t="s">
        <v>3971</v>
      </c>
      <c r="CQ340" s="68" t="s">
        <v>1414</v>
      </c>
    </row>
    <row r="341" spans="9:95">
      <c r="I341" s="626">
        <v>6</v>
      </c>
      <c r="J341" s="626">
        <v>28</v>
      </c>
      <c r="K341" s="627" t="s">
        <v>3969</v>
      </c>
      <c r="L341" s="628"/>
      <c r="M341" s="627">
        <f t="shared" si="97"/>
        <v>40</v>
      </c>
      <c r="N341" s="631">
        <v>5806</v>
      </c>
      <c r="O341" s="631">
        <f t="shared" si="98"/>
        <v>5845</v>
      </c>
      <c r="Q341" s="655">
        <v>1</v>
      </c>
      <c r="R341" s="655">
        <v>4</v>
      </c>
      <c r="S341" s="655">
        <v>106</v>
      </c>
      <c r="T341" s="651" t="s">
        <v>3961</v>
      </c>
      <c r="U341" s="656">
        <v>810999</v>
      </c>
      <c r="AC341" s="64">
        <v>1</v>
      </c>
      <c r="AD341" s="64">
        <v>141</v>
      </c>
      <c r="AE341" s="66" t="s">
        <v>3974</v>
      </c>
      <c r="AF341" s="68" t="s">
        <v>1415</v>
      </c>
      <c r="CN341" s="64">
        <v>1</v>
      </c>
      <c r="CO341" s="64">
        <v>141</v>
      </c>
      <c r="CP341" s="66" t="s">
        <v>3974</v>
      </c>
      <c r="CQ341" s="68" t="s">
        <v>1415</v>
      </c>
    </row>
    <row r="342" spans="9:95">
      <c r="I342" s="626">
        <v>6</v>
      </c>
      <c r="J342" s="626">
        <v>29</v>
      </c>
      <c r="K342" s="627" t="s">
        <v>3972</v>
      </c>
      <c r="L342" s="628"/>
      <c r="M342" s="627">
        <f t="shared" si="97"/>
        <v>39</v>
      </c>
      <c r="N342" s="631">
        <v>5846</v>
      </c>
      <c r="O342" s="631">
        <f t="shared" si="98"/>
        <v>5884</v>
      </c>
      <c r="Q342" s="655">
        <v>1</v>
      </c>
      <c r="R342" s="655">
        <v>4</v>
      </c>
      <c r="S342" s="655">
        <v>107</v>
      </c>
      <c r="T342" s="651" t="s">
        <v>3964</v>
      </c>
      <c r="U342" s="656">
        <v>810801</v>
      </c>
      <c r="AC342" s="64">
        <v>1</v>
      </c>
      <c r="AD342" s="64">
        <v>142</v>
      </c>
      <c r="AE342" s="66" t="s">
        <v>3977</v>
      </c>
      <c r="AF342" s="68" t="s">
        <v>1416</v>
      </c>
      <c r="CN342" s="64">
        <v>1</v>
      </c>
      <c r="CO342" s="64">
        <v>142</v>
      </c>
      <c r="CP342" s="66" t="s">
        <v>3977</v>
      </c>
      <c r="CQ342" s="68" t="s">
        <v>1416</v>
      </c>
    </row>
    <row r="343" spans="9:95">
      <c r="I343" s="626">
        <v>6</v>
      </c>
      <c r="J343" s="626">
        <v>30</v>
      </c>
      <c r="K343" s="627" t="s">
        <v>3975</v>
      </c>
      <c r="L343" s="628"/>
      <c r="M343" s="627">
        <f t="shared" si="97"/>
        <v>30</v>
      </c>
      <c r="N343" s="631">
        <v>5885</v>
      </c>
      <c r="O343" s="631">
        <f t="shared" si="98"/>
        <v>5914</v>
      </c>
      <c r="Q343" s="655">
        <v>1</v>
      </c>
      <c r="R343" s="655">
        <v>4</v>
      </c>
      <c r="S343" s="655">
        <v>108</v>
      </c>
      <c r="T343" s="651" t="s">
        <v>3967</v>
      </c>
      <c r="U343" s="656">
        <v>810813</v>
      </c>
      <c r="AC343" s="64">
        <v>1</v>
      </c>
      <c r="AD343" s="64">
        <v>143</v>
      </c>
      <c r="AE343" s="66" t="s">
        <v>3980</v>
      </c>
      <c r="AF343" s="68" t="s">
        <v>1417</v>
      </c>
      <c r="CN343" s="64">
        <v>1</v>
      </c>
      <c r="CO343" s="64">
        <v>143</v>
      </c>
      <c r="CP343" s="66" t="s">
        <v>3980</v>
      </c>
      <c r="CQ343" s="68" t="s">
        <v>1417</v>
      </c>
    </row>
    <row r="344" spans="9:95">
      <c r="I344" s="626">
        <v>6</v>
      </c>
      <c r="J344" s="626">
        <v>31</v>
      </c>
      <c r="K344" s="627" t="s">
        <v>3978</v>
      </c>
      <c r="L344" s="628"/>
      <c r="M344" s="627">
        <f t="shared" si="97"/>
        <v>19</v>
      </c>
      <c r="N344" s="631">
        <v>5915</v>
      </c>
      <c r="O344" s="631">
        <f t="shared" si="98"/>
        <v>5933</v>
      </c>
      <c r="Q344" s="655">
        <v>1</v>
      </c>
      <c r="R344" s="655">
        <v>4</v>
      </c>
      <c r="S344" s="655">
        <v>109</v>
      </c>
      <c r="T344" s="651" t="s">
        <v>3970</v>
      </c>
      <c r="U344" s="656">
        <v>810804</v>
      </c>
      <c r="AC344" s="64">
        <v>1</v>
      </c>
      <c r="AD344" s="64">
        <v>144</v>
      </c>
      <c r="AE344" s="66" t="s">
        <v>3983</v>
      </c>
      <c r="AF344" s="68" t="s">
        <v>1418</v>
      </c>
      <c r="CN344" s="64">
        <v>1</v>
      </c>
      <c r="CO344" s="64">
        <v>144</v>
      </c>
      <c r="CP344" s="66" t="s">
        <v>3983</v>
      </c>
      <c r="CQ344" s="68" t="s">
        <v>1418</v>
      </c>
    </row>
    <row r="345" spans="9:95">
      <c r="I345" s="626">
        <v>6</v>
      </c>
      <c r="J345" s="626">
        <v>32</v>
      </c>
      <c r="K345" s="627" t="s">
        <v>3981</v>
      </c>
      <c r="L345" s="628"/>
      <c r="M345" s="627">
        <f t="shared" si="97"/>
        <v>19</v>
      </c>
      <c r="N345" s="631">
        <v>5934</v>
      </c>
      <c r="O345" s="631">
        <f t="shared" si="98"/>
        <v>5952</v>
      </c>
      <c r="Q345" s="655">
        <v>1</v>
      </c>
      <c r="R345" s="655">
        <v>4</v>
      </c>
      <c r="S345" s="655">
        <v>110</v>
      </c>
      <c r="T345" s="651" t="s">
        <v>3973</v>
      </c>
      <c r="U345" s="656">
        <v>810815</v>
      </c>
      <c r="AC345" s="64">
        <v>1</v>
      </c>
      <c r="AD345" s="64">
        <v>145</v>
      </c>
      <c r="AE345" s="66" t="s">
        <v>3986</v>
      </c>
      <c r="AF345" s="68" t="s">
        <v>1419</v>
      </c>
      <c r="CN345" s="64">
        <v>1</v>
      </c>
      <c r="CO345" s="64">
        <v>145</v>
      </c>
      <c r="CP345" s="66" t="s">
        <v>3986</v>
      </c>
      <c r="CQ345" s="68" t="s">
        <v>1419</v>
      </c>
    </row>
    <row r="346" spans="9:95">
      <c r="I346" s="626">
        <v>6</v>
      </c>
      <c r="J346" s="626">
        <v>33</v>
      </c>
      <c r="K346" s="627" t="s">
        <v>3984</v>
      </c>
      <c r="L346" s="628"/>
      <c r="M346" s="627">
        <f t="shared" si="97"/>
        <v>26</v>
      </c>
      <c r="N346" s="631">
        <v>5953</v>
      </c>
      <c r="O346" s="631">
        <f t="shared" si="98"/>
        <v>5978</v>
      </c>
      <c r="Q346" s="655">
        <v>1</v>
      </c>
      <c r="R346" s="655">
        <v>4</v>
      </c>
      <c r="S346" s="655">
        <v>111</v>
      </c>
      <c r="T346" s="651" t="s">
        <v>3976</v>
      </c>
      <c r="U346" s="656">
        <v>810803</v>
      </c>
      <c r="AC346" s="64">
        <v>1</v>
      </c>
      <c r="AD346" s="64">
        <v>146</v>
      </c>
      <c r="AE346" s="66" t="s">
        <v>3989</v>
      </c>
      <c r="AF346" s="68" t="s">
        <v>3312</v>
      </c>
      <c r="CN346" s="64">
        <v>1</v>
      </c>
      <c r="CO346" s="64">
        <v>146</v>
      </c>
      <c r="CP346" s="66" t="s">
        <v>3989</v>
      </c>
      <c r="CQ346" s="68" t="s">
        <v>3312</v>
      </c>
    </row>
    <row r="347" spans="9:95">
      <c r="I347" s="626">
        <v>6</v>
      </c>
      <c r="J347" s="626">
        <v>34</v>
      </c>
      <c r="K347" s="627" t="s">
        <v>3987</v>
      </c>
      <c r="L347" s="628"/>
      <c r="M347" s="627">
        <f t="shared" si="97"/>
        <v>23</v>
      </c>
      <c r="N347" s="631">
        <v>5979</v>
      </c>
      <c r="O347" s="631">
        <f t="shared" si="98"/>
        <v>6001</v>
      </c>
      <c r="Q347" s="655">
        <v>1</v>
      </c>
      <c r="R347" s="655">
        <v>4</v>
      </c>
      <c r="S347" s="655">
        <v>112</v>
      </c>
      <c r="T347" s="651" t="s">
        <v>3979</v>
      </c>
      <c r="U347" s="656">
        <v>810802</v>
      </c>
      <c r="AC347" s="64">
        <v>1</v>
      </c>
      <c r="AD347" s="64">
        <v>147</v>
      </c>
      <c r="AE347" s="66" t="s">
        <v>3992</v>
      </c>
      <c r="AF347" s="68" t="s">
        <v>1420</v>
      </c>
      <c r="CN347" s="64">
        <v>1</v>
      </c>
      <c r="CO347" s="64">
        <v>147</v>
      </c>
      <c r="CP347" s="66" t="s">
        <v>3992</v>
      </c>
      <c r="CQ347" s="68" t="s">
        <v>1420</v>
      </c>
    </row>
    <row r="348" spans="9:95">
      <c r="I348" s="626">
        <v>6</v>
      </c>
      <c r="J348" s="626">
        <v>35</v>
      </c>
      <c r="K348" s="627" t="s">
        <v>3990</v>
      </c>
      <c r="L348" s="628"/>
      <c r="M348" s="627">
        <f t="shared" si="97"/>
        <v>21</v>
      </c>
      <c r="N348" s="631">
        <v>6002</v>
      </c>
      <c r="O348" s="631">
        <f t="shared" si="98"/>
        <v>6022</v>
      </c>
      <c r="Q348" s="655">
        <v>1</v>
      </c>
      <c r="R348" s="655">
        <v>4</v>
      </c>
      <c r="S348" s="655">
        <v>113</v>
      </c>
      <c r="T348" s="651" t="s">
        <v>3982</v>
      </c>
      <c r="U348" s="656">
        <v>810818</v>
      </c>
      <c r="AC348" s="64">
        <v>1</v>
      </c>
      <c r="AD348" s="64">
        <v>148</v>
      </c>
      <c r="AE348" s="66" t="s">
        <v>3995</v>
      </c>
      <c r="AF348" s="68" t="s">
        <v>1421</v>
      </c>
      <c r="CN348" s="64">
        <v>1</v>
      </c>
      <c r="CO348" s="64">
        <v>148</v>
      </c>
      <c r="CP348" s="66" t="s">
        <v>3995</v>
      </c>
      <c r="CQ348" s="68" t="s">
        <v>1421</v>
      </c>
    </row>
    <row r="349" spans="9:95">
      <c r="I349" s="626">
        <v>6</v>
      </c>
      <c r="J349" s="626">
        <v>36</v>
      </c>
      <c r="K349" s="627" t="s">
        <v>3993</v>
      </c>
      <c r="L349" s="628"/>
      <c r="M349" s="627">
        <f t="shared" si="97"/>
        <v>24</v>
      </c>
      <c r="N349" s="631">
        <v>6023</v>
      </c>
      <c r="O349" s="631">
        <f t="shared" si="98"/>
        <v>6046</v>
      </c>
      <c r="Q349" s="655">
        <v>1</v>
      </c>
      <c r="R349" s="655">
        <v>4</v>
      </c>
      <c r="S349" s="655">
        <v>114</v>
      </c>
      <c r="T349" s="651" t="s">
        <v>3985</v>
      </c>
      <c r="U349" s="656">
        <v>810807</v>
      </c>
      <c r="AC349" s="64">
        <v>1</v>
      </c>
      <c r="AD349" s="64">
        <v>149</v>
      </c>
      <c r="AE349" s="66" t="s">
        <v>3998</v>
      </c>
      <c r="AF349" s="68" t="s">
        <v>1422</v>
      </c>
      <c r="CN349" s="64">
        <v>1</v>
      </c>
      <c r="CO349" s="64">
        <v>149</v>
      </c>
      <c r="CP349" s="66" t="s">
        <v>3998</v>
      </c>
      <c r="CQ349" s="68" t="s">
        <v>1422</v>
      </c>
    </row>
    <row r="350" spans="9:95">
      <c r="I350" s="626">
        <v>6</v>
      </c>
      <c r="J350" s="626">
        <v>37</v>
      </c>
      <c r="K350" s="627" t="s">
        <v>3996</v>
      </c>
      <c r="L350" s="628"/>
      <c r="M350" s="627">
        <f t="shared" si="97"/>
        <v>18</v>
      </c>
      <c r="N350" s="631">
        <v>6047</v>
      </c>
      <c r="O350" s="631">
        <f t="shared" si="98"/>
        <v>6064</v>
      </c>
      <c r="Q350" s="655">
        <v>1</v>
      </c>
      <c r="R350" s="655">
        <v>4</v>
      </c>
      <c r="S350" s="655">
        <v>115</v>
      </c>
      <c r="T350" s="651" t="s">
        <v>3988</v>
      </c>
      <c r="U350" s="656">
        <v>810808</v>
      </c>
      <c r="AC350" s="64">
        <v>1</v>
      </c>
      <c r="AD350" s="64">
        <v>150</v>
      </c>
      <c r="AE350" s="66" t="s">
        <v>4001</v>
      </c>
      <c r="AF350" s="68" t="s">
        <v>1423</v>
      </c>
      <c r="CN350" s="64">
        <v>1</v>
      </c>
      <c r="CO350" s="64">
        <v>150</v>
      </c>
      <c r="CP350" s="66" t="s">
        <v>4001</v>
      </c>
      <c r="CQ350" s="68" t="s">
        <v>1423</v>
      </c>
    </row>
    <row r="351" spans="9:95">
      <c r="I351" s="626">
        <v>6</v>
      </c>
      <c r="J351" s="626">
        <v>38</v>
      </c>
      <c r="K351" s="627" t="s">
        <v>3999</v>
      </c>
      <c r="L351" s="628"/>
      <c r="M351" s="627">
        <f t="shared" si="97"/>
        <v>22</v>
      </c>
      <c r="N351" s="631">
        <v>6065</v>
      </c>
      <c r="O351" s="631">
        <f t="shared" si="98"/>
        <v>6086</v>
      </c>
      <c r="Q351" s="655">
        <v>1</v>
      </c>
      <c r="R351" s="655">
        <v>4</v>
      </c>
      <c r="S351" s="655">
        <v>116</v>
      </c>
      <c r="T351" s="651" t="s">
        <v>3991</v>
      </c>
      <c r="U351" s="656">
        <v>810806</v>
      </c>
      <c r="AC351" s="64">
        <v>1</v>
      </c>
      <c r="AD351" s="64">
        <v>151</v>
      </c>
      <c r="AE351" s="66" t="s">
        <v>4004</v>
      </c>
      <c r="AF351" s="68" t="s">
        <v>3313</v>
      </c>
      <c r="CN351" s="64">
        <v>1</v>
      </c>
      <c r="CO351" s="64">
        <v>151</v>
      </c>
      <c r="CP351" s="66" t="s">
        <v>4004</v>
      </c>
      <c r="CQ351" s="68" t="s">
        <v>3313</v>
      </c>
    </row>
    <row r="352" spans="9:95">
      <c r="I352" s="626">
        <v>6</v>
      </c>
      <c r="J352" s="626">
        <v>39</v>
      </c>
      <c r="K352" s="627" t="s">
        <v>4002</v>
      </c>
      <c r="L352" s="628"/>
      <c r="M352" s="627">
        <f t="shared" si="97"/>
        <v>34</v>
      </c>
      <c r="N352" s="631">
        <v>6087</v>
      </c>
      <c r="O352" s="631">
        <f t="shared" si="98"/>
        <v>6120</v>
      </c>
      <c r="Q352" s="655">
        <v>1</v>
      </c>
      <c r="R352" s="655">
        <v>4</v>
      </c>
      <c r="S352" s="655">
        <v>117</v>
      </c>
      <c r="T352" s="651" t="s">
        <v>3994</v>
      </c>
      <c r="U352" s="656">
        <v>810805</v>
      </c>
      <c r="AC352" s="64">
        <v>1</v>
      </c>
      <c r="AD352" s="64">
        <v>152</v>
      </c>
      <c r="AE352" s="66" t="s">
        <v>4007</v>
      </c>
      <c r="AF352" s="68" t="s">
        <v>3314</v>
      </c>
      <c r="CN352" s="64">
        <v>1</v>
      </c>
      <c r="CO352" s="64">
        <v>152</v>
      </c>
      <c r="CP352" s="66" t="s">
        <v>4007</v>
      </c>
      <c r="CQ352" s="68" t="s">
        <v>3314</v>
      </c>
    </row>
    <row r="353" spans="9:95">
      <c r="I353" s="626">
        <v>6</v>
      </c>
      <c r="J353" s="626">
        <v>40</v>
      </c>
      <c r="K353" s="627" t="s">
        <v>4005</v>
      </c>
      <c r="L353" s="628"/>
      <c r="M353" s="627">
        <f t="shared" si="97"/>
        <v>58</v>
      </c>
      <c r="N353" s="631">
        <v>6121</v>
      </c>
      <c r="O353" s="631">
        <f t="shared" si="98"/>
        <v>6178</v>
      </c>
      <c r="Q353" s="655">
        <v>1</v>
      </c>
      <c r="R353" s="655">
        <v>4</v>
      </c>
      <c r="S353" s="655">
        <v>118</v>
      </c>
      <c r="T353" s="651" t="s">
        <v>3997</v>
      </c>
      <c r="U353" s="656">
        <v>810899</v>
      </c>
      <c r="AC353" s="64">
        <v>1</v>
      </c>
      <c r="AD353" s="64">
        <v>153</v>
      </c>
      <c r="AE353" s="66" t="s">
        <v>4010</v>
      </c>
      <c r="AF353" s="68" t="s">
        <v>3315</v>
      </c>
      <c r="CN353" s="64">
        <v>1</v>
      </c>
      <c r="CO353" s="64">
        <v>153</v>
      </c>
      <c r="CP353" s="66" t="s">
        <v>4010</v>
      </c>
      <c r="CQ353" s="68" t="s">
        <v>3315</v>
      </c>
    </row>
    <row r="354" spans="9:95">
      <c r="I354" s="626">
        <v>6</v>
      </c>
      <c r="J354" s="626">
        <v>41</v>
      </c>
      <c r="K354" s="627" t="s">
        <v>4008</v>
      </c>
      <c r="L354" s="628"/>
      <c r="M354" s="627">
        <f t="shared" si="97"/>
        <v>20</v>
      </c>
      <c r="N354" s="631">
        <v>6179</v>
      </c>
      <c r="O354" s="631">
        <f t="shared" si="98"/>
        <v>6198</v>
      </c>
      <c r="Q354" s="655">
        <v>1</v>
      </c>
      <c r="R354" s="655">
        <v>4</v>
      </c>
      <c r="S354" s="655">
        <v>119</v>
      </c>
      <c r="T354" s="651" t="s">
        <v>4000</v>
      </c>
      <c r="U354" s="656">
        <v>810601</v>
      </c>
      <c r="AC354" s="64">
        <v>1</v>
      </c>
      <c r="AD354" s="64">
        <v>154</v>
      </c>
      <c r="AE354" s="66" t="s">
        <v>4013</v>
      </c>
      <c r="AF354" s="68" t="s">
        <v>1424</v>
      </c>
      <c r="CN354" s="64">
        <v>1</v>
      </c>
      <c r="CO354" s="64">
        <v>154</v>
      </c>
      <c r="CP354" s="66" t="s">
        <v>4013</v>
      </c>
      <c r="CQ354" s="68" t="s">
        <v>1424</v>
      </c>
    </row>
    <row r="355" spans="9:95">
      <c r="I355" s="626">
        <v>6</v>
      </c>
      <c r="J355" s="626">
        <v>42</v>
      </c>
      <c r="K355" s="627" t="s">
        <v>4011</v>
      </c>
      <c r="L355" s="628"/>
      <c r="M355" s="627">
        <f t="shared" si="97"/>
        <v>26</v>
      </c>
      <c r="N355" s="631">
        <v>6199</v>
      </c>
      <c r="O355" s="631">
        <f t="shared" si="98"/>
        <v>6224</v>
      </c>
      <c r="Q355" s="655">
        <v>1</v>
      </c>
      <c r="R355" s="655">
        <v>4</v>
      </c>
      <c r="S355" s="655">
        <v>120</v>
      </c>
      <c r="T355" s="651" t="s">
        <v>4003</v>
      </c>
      <c r="U355" s="656">
        <v>810603</v>
      </c>
      <c r="AC355" s="64">
        <v>1</v>
      </c>
      <c r="AD355" s="64">
        <v>155</v>
      </c>
      <c r="AE355" s="66" t="s">
        <v>4016</v>
      </c>
      <c r="AF355" s="68" t="s">
        <v>1425</v>
      </c>
      <c r="CN355" s="64">
        <v>1</v>
      </c>
      <c r="CO355" s="64">
        <v>155</v>
      </c>
      <c r="CP355" s="66" t="s">
        <v>4016</v>
      </c>
      <c r="CQ355" s="68" t="s">
        <v>1425</v>
      </c>
    </row>
    <row r="356" spans="9:95">
      <c r="I356" s="626">
        <v>6</v>
      </c>
      <c r="J356" s="626">
        <v>43</v>
      </c>
      <c r="K356" s="627" t="s">
        <v>4014</v>
      </c>
      <c r="L356" s="628"/>
      <c r="M356" s="627">
        <f t="shared" si="97"/>
        <v>44</v>
      </c>
      <c r="N356" s="631">
        <v>6225</v>
      </c>
      <c r="O356" s="631">
        <f t="shared" si="98"/>
        <v>6268</v>
      </c>
      <c r="Q356" s="655">
        <v>1</v>
      </c>
      <c r="R356" s="655">
        <v>4</v>
      </c>
      <c r="S356" s="655">
        <v>121</v>
      </c>
      <c r="T356" s="651" t="s">
        <v>4006</v>
      </c>
      <c r="U356" s="656">
        <v>810609</v>
      </c>
      <c r="AC356" s="64">
        <v>1</v>
      </c>
      <c r="AD356" s="64">
        <v>156</v>
      </c>
      <c r="AE356" s="66" t="s">
        <v>4019</v>
      </c>
      <c r="AF356" s="68" t="s">
        <v>1426</v>
      </c>
      <c r="CN356" s="64">
        <v>1</v>
      </c>
      <c r="CO356" s="64">
        <v>156</v>
      </c>
      <c r="CP356" s="66" t="s">
        <v>4019</v>
      </c>
      <c r="CQ356" s="68" t="s">
        <v>1426</v>
      </c>
    </row>
    <row r="357" spans="9:95">
      <c r="I357" s="626">
        <v>6</v>
      </c>
      <c r="J357" s="626">
        <v>44</v>
      </c>
      <c r="K357" s="627" t="s">
        <v>4017</v>
      </c>
      <c r="L357" s="628"/>
      <c r="M357" s="627">
        <f t="shared" si="97"/>
        <v>18</v>
      </c>
      <c r="N357" s="631">
        <v>6269</v>
      </c>
      <c r="O357" s="631">
        <f t="shared" si="98"/>
        <v>6286</v>
      </c>
      <c r="Q357" s="655">
        <v>1</v>
      </c>
      <c r="R357" s="655">
        <v>4</v>
      </c>
      <c r="S357" s="655">
        <v>122</v>
      </c>
      <c r="T357" s="651" t="s">
        <v>4009</v>
      </c>
      <c r="U357" s="656">
        <v>810608</v>
      </c>
      <c r="AC357" s="64">
        <v>1</v>
      </c>
      <c r="AD357" s="64">
        <v>157</v>
      </c>
      <c r="AE357" s="66" t="s">
        <v>4022</v>
      </c>
      <c r="AF357" s="68" t="s">
        <v>1427</v>
      </c>
      <c r="CN357" s="64">
        <v>1</v>
      </c>
      <c r="CO357" s="64">
        <v>157</v>
      </c>
      <c r="CP357" s="66" t="s">
        <v>4022</v>
      </c>
      <c r="CQ357" s="68" t="s">
        <v>1427</v>
      </c>
    </row>
    <row r="358" spans="9:95">
      <c r="I358" s="626">
        <v>6</v>
      </c>
      <c r="J358" s="626">
        <v>45</v>
      </c>
      <c r="K358" s="627" t="s">
        <v>4020</v>
      </c>
      <c r="L358" s="628"/>
      <c r="M358" s="627">
        <f t="shared" si="97"/>
        <v>26</v>
      </c>
      <c r="N358" s="631">
        <v>6287</v>
      </c>
      <c r="O358" s="631">
        <f t="shared" si="98"/>
        <v>6312</v>
      </c>
      <c r="Q358" s="655">
        <v>1</v>
      </c>
      <c r="R358" s="655">
        <v>4</v>
      </c>
      <c r="S358" s="655">
        <v>123</v>
      </c>
      <c r="T358" s="651" t="s">
        <v>4012</v>
      </c>
      <c r="U358" s="656">
        <v>810607</v>
      </c>
      <c r="AC358" s="64">
        <v>1</v>
      </c>
      <c r="AD358" s="64">
        <v>158</v>
      </c>
      <c r="AE358" s="66" t="s">
        <v>4025</v>
      </c>
      <c r="AF358" s="68" t="s">
        <v>1428</v>
      </c>
      <c r="CN358" s="64">
        <v>1</v>
      </c>
      <c r="CO358" s="64">
        <v>158</v>
      </c>
      <c r="CP358" s="66" t="s">
        <v>4025</v>
      </c>
      <c r="CQ358" s="68" t="s">
        <v>1428</v>
      </c>
    </row>
    <row r="359" spans="9:95">
      <c r="I359" s="626">
        <v>6</v>
      </c>
      <c r="J359" s="626">
        <v>46</v>
      </c>
      <c r="K359" s="627" t="s">
        <v>4023</v>
      </c>
      <c r="L359" s="628"/>
      <c r="M359" s="627">
        <f t="shared" si="97"/>
        <v>43</v>
      </c>
      <c r="N359" s="631">
        <v>6313</v>
      </c>
      <c r="O359" s="631">
        <f t="shared" si="98"/>
        <v>6355</v>
      </c>
      <c r="Q359" s="655">
        <v>1</v>
      </c>
      <c r="R359" s="655">
        <v>4</v>
      </c>
      <c r="S359" s="655">
        <v>124</v>
      </c>
      <c r="T359" s="651" t="s">
        <v>4015</v>
      </c>
      <c r="U359" s="656">
        <v>810602</v>
      </c>
      <c r="AC359" s="64">
        <v>1</v>
      </c>
      <c r="AD359" s="64">
        <v>159</v>
      </c>
      <c r="AE359" s="66" t="s">
        <v>4028</v>
      </c>
      <c r="AF359" s="68" t="s">
        <v>1429</v>
      </c>
      <c r="CN359" s="64">
        <v>1</v>
      </c>
      <c r="CO359" s="64">
        <v>159</v>
      </c>
      <c r="CP359" s="66" t="s">
        <v>4028</v>
      </c>
      <c r="CQ359" s="68" t="s">
        <v>1429</v>
      </c>
    </row>
    <row r="360" spans="9:95">
      <c r="I360" s="632">
        <v>6</v>
      </c>
      <c r="J360" s="632">
        <v>47</v>
      </c>
      <c r="K360" s="633" t="s">
        <v>4026</v>
      </c>
      <c r="L360" s="634"/>
      <c r="M360" s="633">
        <f t="shared" si="97"/>
        <v>43</v>
      </c>
      <c r="N360" s="635">
        <v>6356</v>
      </c>
      <c r="O360" s="632">
        <v>6398</v>
      </c>
      <c r="Q360" s="655">
        <v>1</v>
      </c>
      <c r="R360" s="655">
        <v>4</v>
      </c>
      <c r="S360" s="655">
        <v>125</v>
      </c>
      <c r="T360" s="651" t="s">
        <v>4018</v>
      </c>
      <c r="U360" s="656">
        <v>810611</v>
      </c>
      <c r="AC360" s="64">
        <v>1</v>
      </c>
      <c r="AD360" s="64">
        <v>160</v>
      </c>
      <c r="AE360" s="66" t="s">
        <v>4031</v>
      </c>
      <c r="AF360" s="68" t="s">
        <v>3316</v>
      </c>
      <c r="CN360" s="64">
        <v>1</v>
      </c>
      <c r="CO360" s="64">
        <v>160</v>
      </c>
      <c r="CP360" s="66" t="s">
        <v>4031</v>
      </c>
      <c r="CQ360" s="68" t="s">
        <v>3316</v>
      </c>
    </row>
    <row r="361" spans="9:95">
      <c r="I361" s="623">
        <v>7</v>
      </c>
      <c r="J361" s="623">
        <v>1</v>
      </c>
      <c r="K361" s="624" t="s">
        <v>4029</v>
      </c>
      <c r="L361" s="646" t="s">
        <v>1267</v>
      </c>
      <c r="M361" s="647"/>
      <c r="N361" s="648"/>
      <c r="O361" s="648"/>
      <c r="Q361" s="655">
        <v>1</v>
      </c>
      <c r="R361" s="655">
        <v>4</v>
      </c>
      <c r="S361" s="655">
        <v>126</v>
      </c>
      <c r="T361" s="651" t="s">
        <v>4021</v>
      </c>
      <c r="U361" s="656">
        <v>810699</v>
      </c>
      <c r="AC361" s="64">
        <v>1</v>
      </c>
      <c r="AD361" s="64">
        <v>161</v>
      </c>
      <c r="AE361" s="66" t="s">
        <v>4034</v>
      </c>
      <c r="AF361" s="68" t="s">
        <v>1430</v>
      </c>
      <c r="CN361" s="64">
        <v>1</v>
      </c>
      <c r="CO361" s="64">
        <v>161</v>
      </c>
      <c r="CP361" s="66" t="s">
        <v>4034</v>
      </c>
      <c r="CQ361" s="68" t="s">
        <v>1430</v>
      </c>
    </row>
    <row r="362" spans="9:95">
      <c r="I362" s="626">
        <v>7</v>
      </c>
      <c r="J362" s="626">
        <v>2</v>
      </c>
      <c r="K362" s="627" t="s">
        <v>4032</v>
      </c>
      <c r="L362" s="637" t="s">
        <v>1268</v>
      </c>
      <c r="M362" s="629"/>
      <c r="N362" s="630"/>
      <c r="O362" s="630"/>
      <c r="Q362" s="655">
        <v>1</v>
      </c>
      <c r="R362" s="655">
        <v>4</v>
      </c>
      <c r="S362" s="655">
        <v>127</v>
      </c>
      <c r="T362" s="651" t="s">
        <v>4024</v>
      </c>
      <c r="U362" s="656">
        <v>810701</v>
      </c>
      <c r="AC362" s="64">
        <v>1</v>
      </c>
      <c r="AD362" s="64">
        <v>162</v>
      </c>
      <c r="AE362" s="66" t="s">
        <v>4037</v>
      </c>
      <c r="AF362" s="68" t="s">
        <v>1431</v>
      </c>
      <c r="CN362" s="64">
        <v>1</v>
      </c>
      <c r="CO362" s="64">
        <v>162</v>
      </c>
      <c r="CP362" s="66" t="s">
        <v>4037</v>
      </c>
      <c r="CQ362" s="68" t="s">
        <v>1431</v>
      </c>
    </row>
    <row r="363" spans="9:95">
      <c r="I363" s="626">
        <v>7</v>
      </c>
      <c r="J363" s="626">
        <v>3</v>
      </c>
      <c r="K363" s="627" t="s">
        <v>4035</v>
      </c>
      <c r="L363" s="637" t="s">
        <v>1269</v>
      </c>
      <c r="M363" s="629"/>
      <c r="N363" s="630"/>
      <c r="O363" s="630"/>
      <c r="Q363" s="655">
        <v>1</v>
      </c>
      <c r="R363" s="655">
        <v>4</v>
      </c>
      <c r="S363" s="655">
        <v>128</v>
      </c>
      <c r="T363" s="651" t="s">
        <v>4027</v>
      </c>
      <c r="U363" s="656">
        <v>810704</v>
      </c>
      <c r="AC363" s="64">
        <v>1</v>
      </c>
      <c r="AD363" s="64">
        <v>163</v>
      </c>
      <c r="AE363" s="66" t="s">
        <v>4040</v>
      </c>
      <c r="AF363" s="68" t="s">
        <v>1432</v>
      </c>
      <c r="CN363" s="64">
        <v>1</v>
      </c>
      <c r="CO363" s="64">
        <v>163</v>
      </c>
      <c r="CP363" s="66" t="s">
        <v>4040</v>
      </c>
      <c r="CQ363" s="68" t="s">
        <v>1432</v>
      </c>
    </row>
    <row r="364" spans="9:95">
      <c r="I364" s="626">
        <v>7</v>
      </c>
      <c r="J364" s="626">
        <v>4</v>
      </c>
      <c r="K364" s="627" t="s">
        <v>4038</v>
      </c>
      <c r="L364" s="637" t="s">
        <v>1270</v>
      </c>
      <c r="M364" s="629"/>
      <c r="N364" s="630"/>
      <c r="O364" s="630"/>
      <c r="Q364" s="655">
        <v>1</v>
      </c>
      <c r="R364" s="655">
        <v>4</v>
      </c>
      <c r="S364" s="655">
        <v>129</v>
      </c>
      <c r="T364" s="651" t="s">
        <v>4030</v>
      </c>
      <c r="U364" s="656">
        <v>810712</v>
      </c>
      <c r="AC364" s="64">
        <v>1</v>
      </c>
      <c r="AD364" s="64">
        <v>164</v>
      </c>
      <c r="AE364" s="66" t="s">
        <v>4042</v>
      </c>
      <c r="AF364" s="68" t="s">
        <v>1433</v>
      </c>
      <c r="CN364" s="64">
        <v>1</v>
      </c>
      <c r="CO364" s="64">
        <v>164</v>
      </c>
      <c r="CP364" s="66" t="s">
        <v>4042</v>
      </c>
      <c r="CQ364" s="68" t="s">
        <v>1433</v>
      </c>
    </row>
    <row r="365" spans="9:95">
      <c r="I365" s="626">
        <v>7</v>
      </c>
      <c r="J365" s="626">
        <v>5</v>
      </c>
      <c r="K365" s="627" t="s">
        <v>4041</v>
      </c>
      <c r="L365" s="637" t="s">
        <v>1271</v>
      </c>
      <c r="M365" s="629"/>
      <c r="N365" s="630"/>
      <c r="O365" s="630"/>
      <c r="Q365" s="655">
        <v>1</v>
      </c>
      <c r="R365" s="655">
        <v>4</v>
      </c>
      <c r="S365" s="655">
        <v>130</v>
      </c>
      <c r="T365" s="651" t="s">
        <v>4033</v>
      </c>
      <c r="U365" s="656">
        <v>810703</v>
      </c>
      <c r="AC365" s="64">
        <v>1</v>
      </c>
      <c r="AD365" s="64">
        <v>165</v>
      </c>
      <c r="AE365" s="66" t="s">
        <v>4045</v>
      </c>
      <c r="AF365" s="68" t="s">
        <v>1434</v>
      </c>
      <c r="CN365" s="64">
        <v>1</v>
      </c>
      <c r="CO365" s="64">
        <v>165</v>
      </c>
      <c r="CP365" s="66" t="s">
        <v>4045</v>
      </c>
      <c r="CQ365" s="68" t="s">
        <v>1434</v>
      </c>
    </row>
    <row r="366" spans="9:95">
      <c r="I366" s="626">
        <v>7</v>
      </c>
      <c r="J366" s="626">
        <v>6</v>
      </c>
      <c r="K366" s="627" t="s">
        <v>4043</v>
      </c>
      <c r="L366" s="637" t="s">
        <v>1272</v>
      </c>
      <c r="M366" s="629"/>
      <c r="N366" s="630"/>
      <c r="O366" s="630"/>
      <c r="Q366" s="655">
        <v>1</v>
      </c>
      <c r="R366" s="655">
        <v>4</v>
      </c>
      <c r="S366" s="655">
        <v>131</v>
      </c>
      <c r="T366" s="651" t="s">
        <v>4036</v>
      </c>
      <c r="U366" s="656">
        <v>810702</v>
      </c>
      <c r="AC366" s="64">
        <v>1</v>
      </c>
      <c r="AD366" s="64">
        <v>166</v>
      </c>
      <c r="AE366" s="66" t="s">
        <v>4047</v>
      </c>
      <c r="AF366" s="68" t="s">
        <v>1435</v>
      </c>
      <c r="CN366" s="64">
        <v>1</v>
      </c>
      <c r="CO366" s="64">
        <v>166</v>
      </c>
      <c r="CP366" s="66" t="s">
        <v>4047</v>
      </c>
      <c r="CQ366" s="68" t="s">
        <v>1435</v>
      </c>
    </row>
    <row r="367" spans="9:95">
      <c r="I367" s="626">
        <v>7</v>
      </c>
      <c r="J367" s="626">
        <v>7</v>
      </c>
      <c r="K367" s="627" t="s">
        <v>4046</v>
      </c>
      <c r="L367" s="637" t="s">
        <v>1273</v>
      </c>
      <c r="M367" s="629"/>
      <c r="N367" s="630"/>
      <c r="O367" s="630"/>
      <c r="Q367" s="655">
        <v>1</v>
      </c>
      <c r="R367" s="655">
        <v>4</v>
      </c>
      <c r="S367" s="655">
        <v>132</v>
      </c>
      <c r="T367" s="651" t="s">
        <v>4039</v>
      </c>
      <c r="U367" s="656">
        <v>810799</v>
      </c>
      <c r="AC367" s="64">
        <v>1</v>
      </c>
      <c r="AD367" s="64">
        <v>167</v>
      </c>
      <c r="AE367" s="66" t="s">
        <v>4049</v>
      </c>
      <c r="AF367" s="68" t="s">
        <v>1436</v>
      </c>
      <c r="CN367" s="64">
        <v>1</v>
      </c>
      <c r="CO367" s="64">
        <v>167</v>
      </c>
      <c r="CP367" s="66" t="s">
        <v>4049</v>
      </c>
      <c r="CQ367" s="68" t="s">
        <v>1436</v>
      </c>
    </row>
    <row r="368" spans="9:95">
      <c r="I368" s="626">
        <v>7</v>
      </c>
      <c r="J368" s="626">
        <v>8</v>
      </c>
      <c r="K368" s="627" t="s">
        <v>4048</v>
      </c>
      <c r="L368" s="637" t="s">
        <v>1274</v>
      </c>
      <c r="M368" s="629"/>
      <c r="N368" s="630"/>
      <c r="O368" s="630"/>
      <c r="Q368" s="657">
        <v>1</v>
      </c>
      <c r="R368" s="657">
        <v>4</v>
      </c>
      <c r="S368" s="657">
        <v>133</v>
      </c>
      <c r="T368" s="658" t="s">
        <v>3041</v>
      </c>
      <c r="U368" s="659">
        <v>819999</v>
      </c>
      <c r="AC368" s="64">
        <v>1</v>
      </c>
      <c r="AD368" s="64">
        <v>168</v>
      </c>
      <c r="AE368" s="66" t="s">
        <v>4052</v>
      </c>
      <c r="AF368" s="68" t="s">
        <v>1437</v>
      </c>
      <c r="CN368" s="64">
        <v>1</v>
      </c>
      <c r="CO368" s="64">
        <v>168</v>
      </c>
      <c r="CP368" s="66" t="s">
        <v>4052</v>
      </c>
      <c r="CQ368" s="68" t="s">
        <v>1437</v>
      </c>
    </row>
    <row r="369" spans="9:95">
      <c r="I369" s="626">
        <v>7</v>
      </c>
      <c r="J369" s="626">
        <v>9</v>
      </c>
      <c r="K369" s="627" t="s">
        <v>4050</v>
      </c>
      <c r="L369" s="637" t="s">
        <v>1275</v>
      </c>
      <c r="M369" s="629"/>
      <c r="N369" s="630"/>
      <c r="O369" s="630"/>
      <c r="Q369" s="653">
        <v>1</v>
      </c>
      <c r="R369" s="653">
        <v>5</v>
      </c>
      <c r="S369" s="653">
        <v>1</v>
      </c>
      <c r="T369" s="650" t="s">
        <v>4044</v>
      </c>
      <c r="U369" s="654">
        <v>822000</v>
      </c>
      <c r="AC369" s="64">
        <v>1</v>
      </c>
      <c r="AD369" s="64">
        <v>169</v>
      </c>
      <c r="AE369" s="66" t="s">
        <v>4055</v>
      </c>
      <c r="AF369" s="68" t="s">
        <v>1438</v>
      </c>
      <c r="CN369" s="64">
        <v>1</v>
      </c>
      <c r="CO369" s="64">
        <v>169</v>
      </c>
      <c r="CP369" s="66" t="s">
        <v>4055</v>
      </c>
      <c r="CQ369" s="68" t="s">
        <v>1438</v>
      </c>
    </row>
    <row r="370" spans="9:95">
      <c r="I370" s="626">
        <v>7</v>
      </c>
      <c r="J370" s="626">
        <v>10</v>
      </c>
      <c r="K370" s="627" t="s">
        <v>4053</v>
      </c>
      <c r="L370" s="637" t="s">
        <v>1276</v>
      </c>
      <c r="M370" s="629"/>
      <c r="N370" s="630"/>
      <c r="O370" s="630"/>
      <c r="Q370" s="655">
        <v>1</v>
      </c>
      <c r="R370" s="655">
        <v>5</v>
      </c>
      <c r="S370" s="655">
        <v>2</v>
      </c>
      <c r="T370" s="651" t="s">
        <v>8833</v>
      </c>
      <c r="U370" s="656">
        <v>822010</v>
      </c>
      <c r="AC370" s="64">
        <v>1</v>
      </c>
      <c r="AD370" s="64">
        <v>170</v>
      </c>
      <c r="AE370" s="66" t="s">
        <v>4058</v>
      </c>
      <c r="AF370" s="68" t="s">
        <v>1439</v>
      </c>
      <c r="CN370" s="64">
        <v>1</v>
      </c>
      <c r="CO370" s="64">
        <v>170</v>
      </c>
      <c r="CP370" s="66" t="s">
        <v>4058</v>
      </c>
      <c r="CQ370" s="68" t="s">
        <v>1439</v>
      </c>
    </row>
    <row r="371" spans="9:95">
      <c r="I371" s="626">
        <v>7</v>
      </c>
      <c r="J371" s="626">
        <v>11</v>
      </c>
      <c r="K371" s="627" t="s">
        <v>4056</v>
      </c>
      <c r="L371" s="637" t="s">
        <v>1277</v>
      </c>
      <c r="M371" s="629"/>
      <c r="N371" s="630"/>
      <c r="O371" s="630"/>
      <c r="Q371" s="655">
        <v>1</v>
      </c>
      <c r="R371" s="655">
        <v>5</v>
      </c>
      <c r="S371" s="655">
        <v>3</v>
      </c>
      <c r="T371" s="651" t="s">
        <v>8834</v>
      </c>
      <c r="U371" s="656">
        <v>822020</v>
      </c>
      <c r="AC371" s="64">
        <v>1</v>
      </c>
      <c r="AD371" s="64">
        <v>171</v>
      </c>
      <c r="AE371" s="66" t="s">
        <v>4061</v>
      </c>
      <c r="AF371" s="68" t="s">
        <v>1440</v>
      </c>
      <c r="CN371" s="64">
        <v>1</v>
      </c>
      <c r="CO371" s="64">
        <v>171</v>
      </c>
      <c r="CP371" s="66" t="s">
        <v>4061</v>
      </c>
      <c r="CQ371" s="68" t="s">
        <v>1440</v>
      </c>
    </row>
    <row r="372" spans="9:95">
      <c r="I372" s="632">
        <v>7</v>
      </c>
      <c r="J372" s="632">
        <v>12</v>
      </c>
      <c r="K372" s="649" t="s">
        <v>4059</v>
      </c>
      <c r="L372" s="638" t="s">
        <v>1278</v>
      </c>
      <c r="M372" s="639"/>
      <c r="N372" s="640"/>
      <c r="O372" s="640"/>
      <c r="Q372" s="655">
        <v>1</v>
      </c>
      <c r="R372" s="655">
        <v>5</v>
      </c>
      <c r="S372" s="655">
        <v>4</v>
      </c>
      <c r="T372" s="651" t="s">
        <v>3664</v>
      </c>
      <c r="U372" s="656">
        <v>822100</v>
      </c>
      <c r="AC372" s="64">
        <v>1</v>
      </c>
      <c r="AD372" s="64">
        <v>172</v>
      </c>
      <c r="AE372" s="66" t="s">
        <v>4064</v>
      </c>
      <c r="AF372" s="68" t="s">
        <v>1441</v>
      </c>
      <c r="CN372" s="64">
        <v>1</v>
      </c>
      <c r="CO372" s="64">
        <v>172</v>
      </c>
      <c r="CP372" s="66" t="s">
        <v>4064</v>
      </c>
      <c r="CQ372" s="68" t="s">
        <v>1441</v>
      </c>
    </row>
    <row r="373" spans="9:95">
      <c r="I373" s="623">
        <v>8</v>
      </c>
      <c r="J373" s="623">
        <v>1</v>
      </c>
      <c r="K373" s="650" t="s">
        <v>4062</v>
      </c>
      <c r="L373" s="646">
        <v>782001</v>
      </c>
      <c r="M373" s="647"/>
      <c r="N373" s="648"/>
      <c r="O373" s="648"/>
      <c r="Q373" s="655">
        <v>1</v>
      </c>
      <c r="R373" s="655">
        <v>5</v>
      </c>
      <c r="S373" s="655">
        <v>5</v>
      </c>
      <c r="T373" s="651" t="s">
        <v>3667</v>
      </c>
      <c r="U373" s="656">
        <v>822700</v>
      </c>
      <c r="AC373" s="64">
        <v>1</v>
      </c>
      <c r="AD373" s="64">
        <v>173</v>
      </c>
      <c r="AE373" s="66" t="s">
        <v>4067</v>
      </c>
      <c r="AF373" s="68" t="s">
        <v>1442</v>
      </c>
      <c r="CN373" s="64">
        <v>1</v>
      </c>
      <c r="CO373" s="64">
        <v>173</v>
      </c>
      <c r="CP373" s="66" t="s">
        <v>4067</v>
      </c>
      <c r="CQ373" s="68" t="s">
        <v>1442</v>
      </c>
    </row>
    <row r="374" spans="9:95">
      <c r="I374" s="626">
        <v>8</v>
      </c>
      <c r="J374" s="626">
        <v>2</v>
      </c>
      <c r="K374" s="651" t="s">
        <v>4065</v>
      </c>
      <c r="L374" s="637">
        <v>782002</v>
      </c>
      <c r="M374" s="629"/>
      <c r="N374" s="630"/>
      <c r="O374" s="630"/>
      <c r="Q374" s="655">
        <v>1</v>
      </c>
      <c r="R374" s="655">
        <v>5</v>
      </c>
      <c r="S374" s="655">
        <v>6</v>
      </c>
      <c r="T374" s="651" t="s">
        <v>4051</v>
      </c>
      <c r="U374" s="656">
        <v>822200</v>
      </c>
      <c r="AC374" s="64">
        <v>1</v>
      </c>
      <c r="AD374" s="64">
        <v>174</v>
      </c>
      <c r="AE374" s="66" t="s">
        <v>4070</v>
      </c>
      <c r="AF374" s="68" t="s">
        <v>1443</v>
      </c>
      <c r="CN374" s="64">
        <v>1</v>
      </c>
      <c r="CO374" s="64">
        <v>174</v>
      </c>
      <c r="CP374" s="66" t="s">
        <v>4070</v>
      </c>
      <c r="CQ374" s="68" t="s">
        <v>1443</v>
      </c>
    </row>
    <row r="375" spans="9:95">
      <c r="I375" s="626">
        <v>8</v>
      </c>
      <c r="J375" s="626">
        <v>3</v>
      </c>
      <c r="K375" s="651" t="s">
        <v>4068</v>
      </c>
      <c r="L375" s="637">
        <v>782003</v>
      </c>
      <c r="M375" s="629"/>
      <c r="N375" s="630"/>
      <c r="O375" s="630"/>
      <c r="Q375" s="655">
        <v>1</v>
      </c>
      <c r="R375" s="655">
        <v>5</v>
      </c>
      <c r="S375" s="655">
        <v>7</v>
      </c>
      <c r="T375" s="651" t="s">
        <v>4054</v>
      </c>
      <c r="U375" s="656">
        <v>822300</v>
      </c>
      <c r="AC375" s="64">
        <v>1</v>
      </c>
      <c r="AD375" s="64">
        <v>175</v>
      </c>
      <c r="AE375" s="66" t="s">
        <v>4073</v>
      </c>
      <c r="AF375" s="68" t="s">
        <v>1444</v>
      </c>
      <c r="CN375" s="64">
        <v>1</v>
      </c>
      <c r="CO375" s="64">
        <v>175</v>
      </c>
      <c r="CP375" s="66" t="s">
        <v>4073</v>
      </c>
      <c r="CQ375" s="68" t="s">
        <v>1444</v>
      </c>
    </row>
    <row r="376" spans="9:95">
      <c r="I376" s="626">
        <v>8</v>
      </c>
      <c r="J376" s="626">
        <v>4</v>
      </c>
      <c r="K376" s="651" t="s">
        <v>4071</v>
      </c>
      <c r="L376" s="637">
        <v>782004</v>
      </c>
      <c r="M376" s="629"/>
      <c r="N376" s="630"/>
      <c r="O376" s="630"/>
      <c r="Q376" s="655">
        <v>1</v>
      </c>
      <c r="R376" s="655">
        <v>5</v>
      </c>
      <c r="S376" s="655">
        <v>8</v>
      </c>
      <c r="T376" s="651" t="s">
        <v>4057</v>
      </c>
      <c r="U376" s="656">
        <v>822400</v>
      </c>
      <c r="AC376" s="64">
        <v>1</v>
      </c>
      <c r="AD376" s="64">
        <v>176</v>
      </c>
      <c r="AE376" s="66" t="s">
        <v>4076</v>
      </c>
      <c r="AF376" s="68" t="s">
        <v>1445</v>
      </c>
      <c r="CN376" s="64">
        <v>1</v>
      </c>
      <c r="CO376" s="64">
        <v>176</v>
      </c>
      <c r="CP376" s="66" t="s">
        <v>4076</v>
      </c>
      <c r="CQ376" s="68" t="s">
        <v>1445</v>
      </c>
    </row>
    <row r="377" spans="9:95">
      <c r="I377" s="626">
        <v>8</v>
      </c>
      <c r="J377" s="626">
        <v>5</v>
      </c>
      <c r="K377" s="651" t="s">
        <v>4074</v>
      </c>
      <c r="L377" s="637">
        <v>782005</v>
      </c>
      <c r="M377" s="629"/>
      <c r="N377" s="630"/>
      <c r="O377" s="630"/>
      <c r="Q377" s="655">
        <v>1</v>
      </c>
      <c r="R377" s="655">
        <v>5</v>
      </c>
      <c r="S377" s="655">
        <v>9</v>
      </c>
      <c r="T377" s="651" t="s">
        <v>4060</v>
      </c>
      <c r="U377" s="656">
        <v>822800</v>
      </c>
      <c r="AC377" s="64">
        <v>1</v>
      </c>
      <c r="AD377" s="64">
        <v>177</v>
      </c>
      <c r="AE377" s="66" t="s">
        <v>4078</v>
      </c>
      <c r="AF377" s="68" t="s">
        <v>1446</v>
      </c>
      <c r="CN377" s="64">
        <v>1</v>
      </c>
      <c r="CO377" s="64">
        <v>177</v>
      </c>
      <c r="CP377" s="66" t="s">
        <v>4078</v>
      </c>
      <c r="CQ377" s="68" t="s">
        <v>1446</v>
      </c>
    </row>
    <row r="378" spans="9:95">
      <c r="I378" s="626">
        <v>8</v>
      </c>
      <c r="J378" s="626">
        <v>6</v>
      </c>
      <c r="K378" s="651" t="s">
        <v>9338</v>
      </c>
      <c r="L378" s="637">
        <v>782006</v>
      </c>
      <c r="M378" s="629"/>
      <c r="N378" s="630"/>
      <c r="O378" s="630"/>
      <c r="Q378" s="655">
        <v>1</v>
      </c>
      <c r="R378" s="655">
        <v>5</v>
      </c>
      <c r="S378" s="655">
        <v>10</v>
      </c>
      <c r="T378" s="651" t="s">
        <v>4063</v>
      </c>
      <c r="U378" s="656">
        <v>822500</v>
      </c>
      <c r="AC378" s="64">
        <v>1</v>
      </c>
      <c r="AD378" s="64">
        <v>178</v>
      </c>
      <c r="AE378" s="66" t="s">
        <v>4080</v>
      </c>
      <c r="AF378" s="68" t="s">
        <v>1447</v>
      </c>
      <c r="CN378" s="64">
        <v>1</v>
      </c>
      <c r="CO378" s="64">
        <v>178</v>
      </c>
      <c r="CP378" s="66" t="s">
        <v>4080</v>
      </c>
      <c r="CQ378" s="68" t="s">
        <v>1447</v>
      </c>
    </row>
    <row r="379" spans="9:95">
      <c r="I379" s="626">
        <v>8</v>
      </c>
      <c r="J379" s="626">
        <v>7</v>
      </c>
      <c r="K379" s="651" t="s">
        <v>4079</v>
      </c>
      <c r="L379" s="637">
        <v>782007</v>
      </c>
      <c r="M379" s="629"/>
      <c r="N379" s="630"/>
      <c r="O379" s="630"/>
      <c r="Q379" s="655">
        <v>1</v>
      </c>
      <c r="R379" s="655">
        <v>5</v>
      </c>
      <c r="S379" s="655">
        <v>11</v>
      </c>
      <c r="T379" s="651" t="s">
        <v>4066</v>
      </c>
      <c r="U379" s="656">
        <v>822600</v>
      </c>
      <c r="AC379" s="64">
        <v>1</v>
      </c>
      <c r="AD379" s="64">
        <v>179</v>
      </c>
      <c r="AE379" s="66" t="s">
        <v>4083</v>
      </c>
      <c r="AF379" s="68" t="s">
        <v>1448</v>
      </c>
      <c r="CN379" s="64">
        <v>1</v>
      </c>
      <c r="CO379" s="64">
        <v>179</v>
      </c>
      <c r="CP379" s="66" t="s">
        <v>4083</v>
      </c>
      <c r="CQ379" s="68" t="s">
        <v>1448</v>
      </c>
    </row>
    <row r="380" spans="9:95">
      <c r="I380" s="626">
        <v>8</v>
      </c>
      <c r="J380" s="626">
        <v>8</v>
      </c>
      <c r="K380" s="651" t="s">
        <v>4081</v>
      </c>
      <c r="L380" s="637">
        <v>782008</v>
      </c>
      <c r="M380" s="629"/>
      <c r="N380" s="630"/>
      <c r="O380" s="630"/>
      <c r="Q380" s="655">
        <v>1</v>
      </c>
      <c r="R380" s="655">
        <v>5</v>
      </c>
      <c r="S380" s="655">
        <v>12</v>
      </c>
      <c r="T380" s="651" t="s">
        <v>4069</v>
      </c>
      <c r="U380" s="656">
        <v>823000</v>
      </c>
      <c r="AC380" s="64">
        <v>1</v>
      </c>
      <c r="AD380" s="64">
        <v>180</v>
      </c>
      <c r="AE380" s="66" t="s">
        <v>4086</v>
      </c>
      <c r="AF380" s="68" t="s">
        <v>1449</v>
      </c>
      <c r="CN380" s="64">
        <v>1</v>
      </c>
      <c r="CO380" s="64">
        <v>180</v>
      </c>
      <c r="CP380" s="66" t="s">
        <v>4086</v>
      </c>
      <c r="CQ380" s="68" t="s">
        <v>1449</v>
      </c>
    </row>
    <row r="381" spans="9:95">
      <c r="I381" s="626">
        <v>8</v>
      </c>
      <c r="J381" s="626">
        <v>9</v>
      </c>
      <c r="K381" s="651" t="s">
        <v>4084</v>
      </c>
      <c r="L381" s="637">
        <v>782009</v>
      </c>
      <c r="M381" s="629"/>
      <c r="N381" s="630"/>
      <c r="O381" s="630"/>
      <c r="Q381" s="655">
        <v>1</v>
      </c>
      <c r="R381" s="655">
        <v>5</v>
      </c>
      <c r="S381" s="655">
        <v>13</v>
      </c>
      <c r="T381" s="651" t="s">
        <v>4072</v>
      </c>
      <c r="U381" s="656">
        <v>823100</v>
      </c>
      <c r="AC381" s="64">
        <v>1</v>
      </c>
      <c r="AD381" s="64">
        <v>181</v>
      </c>
      <c r="AE381" s="66" t="s">
        <v>4089</v>
      </c>
      <c r="AF381" s="68" t="s">
        <v>1450</v>
      </c>
      <c r="CN381" s="64">
        <v>1</v>
      </c>
      <c r="CO381" s="64">
        <v>181</v>
      </c>
      <c r="CP381" s="66" t="s">
        <v>4089</v>
      </c>
      <c r="CQ381" s="68" t="s">
        <v>1450</v>
      </c>
    </row>
    <row r="382" spans="9:95">
      <c r="I382" s="626">
        <v>8</v>
      </c>
      <c r="J382" s="626">
        <v>10</v>
      </c>
      <c r="K382" s="651" t="s">
        <v>4087</v>
      </c>
      <c r="L382" s="637">
        <v>782010</v>
      </c>
      <c r="M382" s="629"/>
      <c r="N382" s="630"/>
      <c r="O382" s="630"/>
      <c r="Q382" s="655">
        <v>1</v>
      </c>
      <c r="R382" s="655">
        <v>5</v>
      </c>
      <c r="S382" s="655">
        <v>14</v>
      </c>
      <c r="T382" s="651" t="s">
        <v>4075</v>
      </c>
      <c r="U382" s="656">
        <v>823500</v>
      </c>
      <c r="AC382" s="64">
        <v>1</v>
      </c>
      <c r="AD382" s="64">
        <v>182</v>
      </c>
      <c r="AE382" s="66" t="s">
        <v>4091</v>
      </c>
      <c r="AF382" s="68" t="s">
        <v>1451</v>
      </c>
      <c r="CN382" s="64">
        <v>1</v>
      </c>
      <c r="CO382" s="64">
        <v>182</v>
      </c>
      <c r="CP382" s="66" t="s">
        <v>4091</v>
      </c>
      <c r="CQ382" s="68" t="s">
        <v>1451</v>
      </c>
    </row>
    <row r="383" spans="9:95">
      <c r="I383" s="632">
        <v>8</v>
      </c>
      <c r="J383" s="632">
        <v>11</v>
      </c>
      <c r="K383" s="652" t="s">
        <v>9466</v>
      </c>
      <c r="L383" s="638">
        <v>790200</v>
      </c>
      <c r="M383" s="639"/>
      <c r="N383" s="640"/>
      <c r="O383" s="640"/>
      <c r="Q383" s="655">
        <v>1</v>
      </c>
      <c r="R383" s="655">
        <v>5</v>
      </c>
      <c r="S383" s="655">
        <v>15</v>
      </c>
      <c r="T383" s="651" t="s">
        <v>4077</v>
      </c>
      <c r="U383" s="656">
        <v>823700</v>
      </c>
      <c r="AC383" s="64">
        <v>1</v>
      </c>
      <c r="AD383" s="64">
        <v>183</v>
      </c>
      <c r="AE383" s="66" t="s">
        <v>4093</v>
      </c>
      <c r="AF383" s="68" t="s">
        <v>1452</v>
      </c>
      <c r="CN383" s="64">
        <v>1</v>
      </c>
      <c r="CO383" s="64">
        <v>183</v>
      </c>
      <c r="CP383" s="66" t="s">
        <v>4093</v>
      </c>
      <c r="CQ383" s="68" t="s">
        <v>1452</v>
      </c>
    </row>
    <row r="384" spans="9:95">
      <c r="I384" s="623">
        <v>9</v>
      </c>
      <c r="J384" s="623">
        <v>1</v>
      </c>
      <c r="K384" s="650" t="s">
        <v>9437</v>
      </c>
      <c r="L384" s="646">
        <v>785005</v>
      </c>
      <c r="M384" s="647"/>
      <c r="N384" s="648"/>
      <c r="O384" s="648"/>
      <c r="Q384" s="655">
        <v>1</v>
      </c>
      <c r="R384" s="655">
        <v>5</v>
      </c>
      <c r="S384" s="655">
        <v>16</v>
      </c>
      <c r="T384" s="651" t="s">
        <v>8835</v>
      </c>
      <c r="U384" s="656">
        <v>829300</v>
      </c>
      <c r="AC384" s="64">
        <v>1</v>
      </c>
      <c r="AD384" s="64">
        <v>184</v>
      </c>
      <c r="AE384" s="66" t="s">
        <v>4095</v>
      </c>
      <c r="AF384" s="68" t="s">
        <v>1453</v>
      </c>
      <c r="CN384" s="64">
        <v>1</v>
      </c>
      <c r="CO384" s="64">
        <v>184</v>
      </c>
      <c r="CP384" s="66" t="s">
        <v>4095</v>
      </c>
      <c r="CQ384" s="68" t="s">
        <v>1453</v>
      </c>
    </row>
    <row r="385" spans="9:95">
      <c r="I385" s="626">
        <v>9</v>
      </c>
      <c r="J385" s="626">
        <v>2</v>
      </c>
      <c r="K385" s="651" t="s">
        <v>9438</v>
      </c>
      <c r="L385" s="637">
        <v>785006</v>
      </c>
      <c r="M385" s="629"/>
      <c r="N385" s="630"/>
      <c r="O385" s="630"/>
      <c r="Q385" s="655">
        <v>1</v>
      </c>
      <c r="R385" s="655">
        <v>5</v>
      </c>
      <c r="S385" s="655">
        <v>17</v>
      </c>
      <c r="T385" s="651" t="s">
        <v>4082</v>
      </c>
      <c r="U385" s="656">
        <v>824000</v>
      </c>
      <c r="AC385" s="64">
        <v>1</v>
      </c>
      <c r="AD385" s="64">
        <v>185</v>
      </c>
      <c r="AE385" s="66" t="s">
        <v>4098</v>
      </c>
      <c r="AF385" s="68" t="s">
        <v>1454</v>
      </c>
      <c r="CN385" s="64">
        <v>1</v>
      </c>
      <c r="CO385" s="64">
        <v>185</v>
      </c>
      <c r="CP385" s="66" t="s">
        <v>4098</v>
      </c>
      <c r="CQ385" s="68" t="s">
        <v>1454</v>
      </c>
    </row>
    <row r="386" spans="9:95">
      <c r="I386" s="626">
        <v>9</v>
      </c>
      <c r="J386" s="626">
        <v>3</v>
      </c>
      <c r="K386" s="651" t="s">
        <v>4096</v>
      </c>
      <c r="L386" s="637">
        <v>785007</v>
      </c>
      <c r="M386" s="629"/>
      <c r="N386" s="630"/>
      <c r="O386" s="630"/>
      <c r="Q386" s="655">
        <v>1</v>
      </c>
      <c r="R386" s="655">
        <v>5</v>
      </c>
      <c r="S386" s="655">
        <v>18</v>
      </c>
      <c r="T386" s="651" t="s">
        <v>8836</v>
      </c>
      <c r="U386" s="656">
        <v>829500</v>
      </c>
      <c r="AC386" s="64">
        <v>1</v>
      </c>
      <c r="AD386" s="64">
        <v>186</v>
      </c>
      <c r="AE386" s="66" t="s">
        <v>4100</v>
      </c>
      <c r="AF386" s="68" t="s">
        <v>1455</v>
      </c>
      <c r="CN386" s="64">
        <v>1</v>
      </c>
      <c r="CO386" s="64">
        <v>186</v>
      </c>
      <c r="CP386" s="66" t="s">
        <v>4100</v>
      </c>
      <c r="CQ386" s="68" t="s">
        <v>1455</v>
      </c>
    </row>
    <row r="387" spans="9:95">
      <c r="I387" s="626">
        <v>9</v>
      </c>
      <c r="J387" s="626">
        <v>4</v>
      </c>
      <c r="K387" s="651" t="s">
        <v>9436</v>
      </c>
      <c r="L387" s="637">
        <v>785008</v>
      </c>
      <c r="M387" s="629"/>
      <c r="N387" s="630"/>
      <c r="O387" s="630"/>
      <c r="Q387" s="655">
        <v>1</v>
      </c>
      <c r="R387" s="655">
        <v>5</v>
      </c>
      <c r="S387" s="655">
        <v>19</v>
      </c>
      <c r="T387" s="651" t="s">
        <v>4085</v>
      </c>
      <c r="U387" s="656">
        <v>824100</v>
      </c>
      <c r="AC387" s="64">
        <v>1</v>
      </c>
      <c r="AD387" s="64">
        <v>187</v>
      </c>
      <c r="AE387" s="66" t="s">
        <v>4103</v>
      </c>
      <c r="AF387" s="68" t="s">
        <v>1456</v>
      </c>
      <c r="CN387" s="64">
        <v>1</v>
      </c>
      <c r="CO387" s="64">
        <v>187</v>
      </c>
      <c r="CP387" s="66" t="s">
        <v>4103</v>
      </c>
      <c r="CQ387" s="68" t="s">
        <v>1456</v>
      </c>
    </row>
    <row r="388" spans="9:95">
      <c r="I388" s="626">
        <v>9</v>
      </c>
      <c r="J388" s="626">
        <v>5</v>
      </c>
      <c r="K388" s="651" t="s">
        <v>4101</v>
      </c>
      <c r="L388" s="637">
        <v>785004</v>
      </c>
      <c r="M388" s="629"/>
      <c r="N388" s="630"/>
      <c r="O388" s="630"/>
      <c r="Q388" s="655">
        <v>1</v>
      </c>
      <c r="R388" s="655">
        <v>5</v>
      </c>
      <c r="S388" s="655">
        <v>20</v>
      </c>
      <c r="T388" s="651" t="s">
        <v>4088</v>
      </c>
      <c r="U388" s="656">
        <v>824300</v>
      </c>
      <c r="AC388" s="64">
        <v>1</v>
      </c>
      <c r="AD388" s="64">
        <v>188</v>
      </c>
      <c r="AE388" s="66" t="s">
        <v>4105</v>
      </c>
      <c r="AF388" s="68" t="s">
        <v>1457</v>
      </c>
      <c r="CN388" s="64">
        <v>1</v>
      </c>
      <c r="CO388" s="64">
        <v>188</v>
      </c>
      <c r="CP388" s="66" t="s">
        <v>4105</v>
      </c>
      <c r="CQ388" s="68" t="s">
        <v>1457</v>
      </c>
    </row>
    <row r="389" spans="9:95">
      <c r="I389" s="632">
        <v>9</v>
      </c>
      <c r="J389" s="632">
        <v>6</v>
      </c>
      <c r="K389" s="652" t="s">
        <v>9467</v>
      </c>
      <c r="L389" s="638">
        <v>790300</v>
      </c>
      <c r="M389" s="639"/>
      <c r="N389" s="640"/>
      <c r="O389" s="640"/>
      <c r="Q389" s="655">
        <v>1</v>
      </c>
      <c r="R389" s="655">
        <v>5</v>
      </c>
      <c r="S389" s="655">
        <v>21</v>
      </c>
      <c r="T389" s="651" t="s">
        <v>4090</v>
      </c>
      <c r="U389" s="656">
        <v>824500</v>
      </c>
      <c r="AC389" s="64">
        <v>1</v>
      </c>
      <c r="AD389" s="64">
        <v>189</v>
      </c>
      <c r="AE389" s="66" t="s">
        <v>4108</v>
      </c>
      <c r="AF389" s="68" t="s">
        <v>1458</v>
      </c>
      <c r="CN389" s="64">
        <v>1</v>
      </c>
      <c r="CO389" s="64">
        <v>189</v>
      </c>
      <c r="CP389" s="66" t="s">
        <v>4108</v>
      </c>
      <c r="CQ389" s="68" t="s">
        <v>1458</v>
      </c>
    </row>
    <row r="390" spans="9:95">
      <c r="I390" s="623">
        <v>10</v>
      </c>
      <c r="J390" s="623">
        <v>1</v>
      </c>
      <c r="K390" s="624" t="s">
        <v>4106</v>
      </c>
      <c r="L390" s="646">
        <v>783001</v>
      </c>
      <c r="M390" s="647"/>
      <c r="N390" s="648"/>
      <c r="O390" s="648"/>
      <c r="Q390" s="655">
        <v>1</v>
      </c>
      <c r="R390" s="655">
        <v>5</v>
      </c>
      <c r="S390" s="655">
        <v>22</v>
      </c>
      <c r="T390" s="651" t="s">
        <v>4092</v>
      </c>
      <c r="U390" s="656">
        <v>824600</v>
      </c>
      <c r="AC390" s="64">
        <v>2</v>
      </c>
      <c r="AD390" s="64">
        <v>1</v>
      </c>
      <c r="AE390" s="66" t="s">
        <v>4111</v>
      </c>
      <c r="AF390" s="68" t="s">
        <v>1459</v>
      </c>
      <c r="CN390" s="64">
        <v>2</v>
      </c>
      <c r="CO390" s="64">
        <v>1</v>
      </c>
      <c r="CP390" s="66" t="s">
        <v>4111</v>
      </c>
      <c r="CQ390" s="68" t="s">
        <v>1459</v>
      </c>
    </row>
    <row r="391" spans="9:95">
      <c r="I391" s="626">
        <v>10</v>
      </c>
      <c r="J391" s="626">
        <v>2</v>
      </c>
      <c r="K391" s="627" t="s">
        <v>4109</v>
      </c>
      <c r="L391" s="637">
        <v>783002</v>
      </c>
      <c r="M391" s="629"/>
      <c r="N391" s="630"/>
      <c r="O391" s="630"/>
      <c r="Q391" s="655">
        <v>1</v>
      </c>
      <c r="R391" s="655">
        <v>5</v>
      </c>
      <c r="S391" s="655">
        <v>23</v>
      </c>
      <c r="T391" s="651" t="s">
        <v>4094</v>
      </c>
      <c r="U391" s="656">
        <v>824700</v>
      </c>
      <c r="AC391" s="64">
        <v>2</v>
      </c>
      <c r="AD391" s="64">
        <v>2</v>
      </c>
      <c r="AE391" s="66" t="s">
        <v>4114</v>
      </c>
      <c r="AF391" s="68" t="s">
        <v>1460</v>
      </c>
      <c r="CN391" s="64">
        <v>2</v>
      </c>
      <c r="CO391" s="64">
        <v>2</v>
      </c>
      <c r="CP391" s="66" t="s">
        <v>4114</v>
      </c>
      <c r="CQ391" s="68" t="s">
        <v>1460</v>
      </c>
    </row>
    <row r="392" spans="9:95">
      <c r="I392" s="626">
        <v>10</v>
      </c>
      <c r="J392" s="626">
        <v>3</v>
      </c>
      <c r="K392" s="627" t="s">
        <v>9433</v>
      </c>
      <c r="L392" s="637">
        <v>783008</v>
      </c>
      <c r="M392" s="629"/>
      <c r="N392" s="630"/>
      <c r="O392" s="630"/>
      <c r="Q392" s="655">
        <v>1</v>
      </c>
      <c r="R392" s="655">
        <v>5</v>
      </c>
      <c r="S392" s="655">
        <v>24</v>
      </c>
      <c r="T392" s="651" t="s">
        <v>4097</v>
      </c>
      <c r="U392" s="656">
        <v>824900</v>
      </c>
      <c r="AC392" s="64">
        <v>2</v>
      </c>
      <c r="AD392" s="64">
        <v>3</v>
      </c>
      <c r="AE392" s="66" t="s">
        <v>4117</v>
      </c>
      <c r="AF392" s="68" t="s">
        <v>1461</v>
      </c>
      <c r="CN392" s="64">
        <v>2</v>
      </c>
      <c r="CO392" s="64">
        <v>3</v>
      </c>
      <c r="CP392" s="66" t="s">
        <v>4117</v>
      </c>
      <c r="CQ392" s="68" t="s">
        <v>1461</v>
      </c>
    </row>
    <row r="393" spans="9:95">
      <c r="I393" s="626">
        <v>10</v>
      </c>
      <c r="J393" s="626">
        <v>4</v>
      </c>
      <c r="K393" s="627" t="s">
        <v>9434</v>
      </c>
      <c r="L393" s="637">
        <v>783009</v>
      </c>
      <c r="M393" s="629"/>
      <c r="N393" s="630"/>
      <c r="O393" s="630"/>
      <c r="Q393" s="655">
        <v>1</v>
      </c>
      <c r="R393" s="655">
        <v>5</v>
      </c>
      <c r="S393" s="655">
        <v>25</v>
      </c>
      <c r="T393" s="651" t="s">
        <v>4099</v>
      </c>
      <c r="U393" s="656">
        <v>825100</v>
      </c>
      <c r="AC393" s="64">
        <v>2</v>
      </c>
      <c r="AD393" s="64">
        <v>4</v>
      </c>
      <c r="AE393" s="66" t="s">
        <v>4120</v>
      </c>
      <c r="AF393" s="68" t="s">
        <v>1462</v>
      </c>
      <c r="CN393" s="64">
        <v>2</v>
      </c>
      <c r="CO393" s="64">
        <v>4</v>
      </c>
      <c r="CP393" s="66" t="s">
        <v>4120</v>
      </c>
      <c r="CQ393" s="68" t="s">
        <v>1462</v>
      </c>
    </row>
    <row r="394" spans="9:95">
      <c r="I394" s="626">
        <v>10</v>
      </c>
      <c r="J394" s="626">
        <v>5</v>
      </c>
      <c r="K394" s="627" t="s">
        <v>9435</v>
      </c>
      <c r="L394" s="637">
        <v>783010</v>
      </c>
      <c r="M394" s="629"/>
      <c r="N394" s="630"/>
      <c r="O394" s="630"/>
      <c r="Q394" s="655">
        <v>1</v>
      </c>
      <c r="R394" s="655">
        <v>5</v>
      </c>
      <c r="S394" s="655">
        <v>26</v>
      </c>
      <c r="T394" s="651" t="s">
        <v>4102</v>
      </c>
      <c r="U394" s="656">
        <v>825000</v>
      </c>
      <c r="AC394" s="64">
        <v>2</v>
      </c>
      <c r="AD394" s="64">
        <v>5</v>
      </c>
      <c r="AE394" s="66" t="s">
        <v>4123</v>
      </c>
      <c r="AF394" s="68" t="s">
        <v>1463</v>
      </c>
      <c r="CN394" s="64">
        <v>2</v>
      </c>
      <c r="CO394" s="64">
        <v>5</v>
      </c>
      <c r="CP394" s="66" t="s">
        <v>4123</v>
      </c>
      <c r="CQ394" s="68" t="s">
        <v>1463</v>
      </c>
    </row>
    <row r="395" spans="9:95">
      <c r="I395" s="626">
        <v>10</v>
      </c>
      <c r="J395" s="626">
        <v>6</v>
      </c>
      <c r="K395" s="627" t="s">
        <v>4112</v>
      </c>
      <c r="L395" s="637">
        <v>783003</v>
      </c>
      <c r="M395" s="629"/>
      <c r="N395" s="630"/>
      <c r="O395" s="630"/>
      <c r="Q395" s="655">
        <v>1</v>
      </c>
      <c r="R395" s="655">
        <v>5</v>
      </c>
      <c r="S395" s="655">
        <v>27</v>
      </c>
      <c r="T395" s="651" t="s">
        <v>4104</v>
      </c>
      <c r="U395" s="656">
        <v>825500</v>
      </c>
      <c r="AC395" s="64">
        <v>2</v>
      </c>
      <c r="AD395" s="64">
        <v>6</v>
      </c>
      <c r="AE395" s="66" t="s">
        <v>4126</v>
      </c>
      <c r="AF395" s="68" t="s">
        <v>1464</v>
      </c>
      <c r="CN395" s="64">
        <v>2</v>
      </c>
      <c r="CO395" s="64">
        <v>6</v>
      </c>
      <c r="CP395" s="66" t="s">
        <v>4126</v>
      </c>
      <c r="CQ395" s="68" t="s">
        <v>1464</v>
      </c>
    </row>
    <row r="396" spans="9:95">
      <c r="I396" s="626">
        <v>10</v>
      </c>
      <c r="J396" s="626">
        <v>7</v>
      </c>
      <c r="K396" s="627" t="s">
        <v>4115</v>
      </c>
      <c r="L396" s="637">
        <v>783004</v>
      </c>
      <c r="M396" s="629"/>
      <c r="N396" s="630"/>
      <c r="O396" s="630"/>
      <c r="Q396" s="655">
        <v>1</v>
      </c>
      <c r="R396" s="655">
        <v>5</v>
      </c>
      <c r="S396" s="655">
        <v>28</v>
      </c>
      <c r="T396" s="651" t="s">
        <v>4107</v>
      </c>
      <c r="U396" s="656">
        <v>825600</v>
      </c>
      <c r="AC396" s="64">
        <v>2</v>
      </c>
      <c r="AD396" s="64">
        <v>7</v>
      </c>
      <c r="AE396" s="66" t="s">
        <v>4129</v>
      </c>
      <c r="AF396" s="68" t="s">
        <v>1465</v>
      </c>
      <c r="CN396" s="64">
        <v>2</v>
      </c>
      <c r="CO396" s="64">
        <v>7</v>
      </c>
      <c r="CP396" s="66" t="s">
        <v>4129</v>
      </c>
      <c r="CQ396" s="68" t="s">
        <v>1465</v>
      </c>
    </row>
    <row r="397" spans="9:95">
      <c r="I397" s="626">
        <v>10</v>
      </c>
      <c r="J397" s="626">
        <v>8</v>
      </c>
      <c r="K397" s="627" t="s">
        <v>4118</v>
      </c>
      <c r="L397" s="637">
        <v>783005</v>
      </c>
      <c r="M397" s="629"/>
      <c r="N397" s="630"/>
      <c r="O397" s="630"/>
      <c r="Q397" s="655">
        <v>1</v>
      </c>
      <c r="R397" s="655">
        <v>5</v>
      </c>
      <c r="S397" s="655">
        <v>29</v>
      </c>
      <c r="T397" s="651" t="s">
        <v>4110</v>
      </c>
      <c r="U397" s="656">
        <v>825700</v>
      </c>
      <c r="AC397" s="64">
        <v>2</v>
      </c>
      <c r="AD397" s="64">
        <v>8</v>
      </c>
      <c r="AE397" s="66" t="s">
        <v>4132</v>
      </c>
      <c r="AF397" s="68" t="s">
        <v>1466</v>
      </c>
      <c r="CN397" s="64">
        <v>2</v>
      </c>
      <c r="CO397" s="64">
        <v>8</v>
      </c>
      <c r="CP397" s="66" t="s">
        <v>4132</v>
      </c>
      <c r="CQ397" s="68" t="s">
        <v>1466</v>
      </c>
    </row>
    <row r="398" spans="9:95">
      <c r="I398" s="626">
        <v>10</v>
      </c>
      <c r="J398" s="626">
        <v>9</v>
      </c>
      <c r="K398" s="627" t="s">
        <v>4121</v>
      </c>
      <c r="L398" s="637">
        <v>783006</v>
      </c>
      <c r="M398" s="629"/>
      <c r="N398" s="630"/>
      <c r="O398" s="630"/>
      <c r="Q398" s="655">
        <v>1</v>
      </c>
      <c r="R398" s="655">
        <v>5</v>
      </c>
      <c r="S398" s="655">
        <v>30</v>
      </c>
      <c r="T398" s="651" t="s">
        <v>4113</v>
      </c>
      <c r="U398" s="656">
        <v>826500</v>
      </c>
      <c r="AC398" s="64">
        <v>2</v>
      </c>
      <c r="AD398" s="64">
        <v>9</v>
      </c>
      <c r="AE398" s="66" t="s">
        <v>4135</v>
      </c>
      <c r="AF398" s="68" t="s">
        <v>1467</v>
      </c>
      <c r="CN398" s="64">
        <v>2</v>
      </c>
      <c r="CO398" s="64">
        <v>9</v>
      </c>
      <c r="CP398" s="66" t="s">
        <v>4135</v>
      </c>
      <c r="CQ398" s="68" t="s">
        <v>1467</v>
      </c>
    </row>
    <row r="399" spans="9:95">
      <c r="I399" s="626">
        <v>10</v>
      </c>
      <c r="J399" s="626">
        <v>10</v>
      </c>
      <c r="K399" s="627" t="s">
        <v>4124</v>
      </c>
      <c r="L399" s="637">
        <v>783007</v>
      </c>
      <c r="M399" s="629"/>
      <c r="N399" s="630"/>
      <c r="O399" s="630"/>
      <c r="Q399" s="655">
        <v>1</v>
      </c>
      <c r="R399" s="655">
        <v>5</v>
      </c>
      <c r="S399" s="655">
        <v>31</v>
      </c>
      <c r="T399" s="651" t="s">
        <v>4116</v>
      </c>
      <c r="U399" s="656">
        <v>826700</v>
      </c>
      <c r="AC399" s="64">
        <v>2</v>
      </c>
      <c r="AD399" s="64">
        <v>10</v>
      </c>
      <c r="AE399" s="66" t="s">
        <v>4138</v>
      </c>
      <c r="AF399" s="68" t="s">
        <v>3317</v>
      </c>
      <c r="CN399" s="64">
        <v>2</v>
      </c>
      <c r="CO399" s="64">
        <v>10</v>
      </c>
      <c r="CP399" s="66" t="s">
        <v>4138</v>
      </c>
      <c r="CQ399" s="68" t="s">
        <v>3317</v>
      </c>
    </row>
    <row r="400" spans="9:95">
      <c r="I400" s="626">
        <v>10</v>
      </c>
      <c r="J400" s="626">
        <v>11</v>
      </c>
      <c r="K400" s="627" t="s">
        <v>4127</v>
      </c>
      <c r="L400" s="637">
        <v>751000</v>
      </c>
      <c r="M400" s="629"/>
      <c r="N400" s="630"/>
      <c r="O400" s="630"/>
      <c r="Q400" s="655">
        <v>1</v>
      </c>
      <c r="R400" s="655">
        <v>5</v>
      </c>
      <c r="S400" s="655">
        <v>32</v>
      </c>
      <c r="T400" s="651" t="s">
        <v>4119</v>
      </c>
      <c r="U400" s="656">
        <v>826800</v>
      </c>
      <c r="AC400" s="64">
        <v>2</v>
      </c>
      <c r="AD400" s="64">
        <v>11</v>
      </c>
      <c r="AE400" s="66" t="s">
        <v>4141</v>
      </c>
      <c r="AF400" s="68" t="s">
        <v>1468</v>
      </c>
      <c r="CN400" s="64">
        <v>2</v>
      </c>
      <c r="CO400" s="64">
        <v>11</v>
      </c>
      <c r="CP400" s="66" t="s">
        <v>4141</v>
      </c>
      <c r="CQ400" s="68" t="s">
        <v>1468</v>
      </c>
    </row>
    <row r="401" spans="9:95">
      <c r="I401" s="626">
        <v>10</v>
      </c>
      <c r="J401" s="626">
        <v>12</v>
      </c>
      <c r="K401" s="651" t="s">
        <v>4130</v>
      </c>
      <c r="L401" s="637">
        <v>784001</v>
      </c>
      <c r="M401" s="629"/>
      <c r="N401" s="630"/>
      <c r="O401" s="630"/>
      <c r="Q401" s="655">
        <v>1</v>
      </c>
      <c r="R401" s="655">
        <v>5</v>
      </c>
      <c r="S401" s="655">
        <v>33</v>
      </c>
      <c r="T401" s="651" t="s">
        <v>4122</v>
      </c>
      <c r="U401" s="656">
        <v>829400</v>
      </c>
      <c r="AC401" s="64">
        <v>2</v>
      </c>
      <c r="AD401" s="64">
        <v>12</v>
      </c>
      <c r="AE401" s="66" t="s">
        <v>4144</v>
      </c>
      <c r="AF401" s="68" t="s">
        <v>1469</v>
      </c>
      <c r="CN401" s="64">
        <v>2</v>
      </c>
      <c r="CO401" s="64">
        <v>12</v>
      </c>
      <c r="CP401" s="66" t="s">
        <v>4144</v>
      </c>
      <c r="CQ401" s="68" t="s">
        <v>1469</v>
      </c>
    </row>
    <row r="402" spans="9:95">
      <c r="I402" s="626">
        <v>10</v>
      </c>
      <c r="J402" s="626">
        <v>13</v>
      </c>
      <c r="K402" s="651" t="s">
        <v>4133</v>
      </c>
      <c r="L402" s="637">
        <v>784002</v>
      </c>
      <c r="M402" s="629"/>
      <c r="N402" s="630"/>
      <c r="O402" s="630"/>
      <c r="Q402" s="655">
        <v>1</v>
      </c>
      <c r="R402" s="655">
        <v>5</v>
      </c>
      <c r="S402" s="655">
        <v>34</v>
      </c>
      <c r="T402" s="651" t="s">
        <v>4125</v>
      </c>
      <c r="U402" s="656">
        <v>827500</v>
      </c>
      <c r="AC402" s="64">
        <v>2</v>
      </c>
      <c r="AD402" s="64">
        <v>13</v>
      </c>
      <c r="AE402" s="66" t="s">
        <v>4146</v>
      </c>
      <c r="AF402" s="68" t="s">
        <v>1470</v>
      </c>
      <c r="CN402" s="64">
        <v>2</v>
      </c>
      <c r="CO402" s="64">
        <v>13</v>
      </c>
      <c r="CP402" s="66" t="s">
        <v>4146</v>
      </c>
      <c r="CQ402" s="68" t="s">
        <v>1470</v>
      </c>
    </row>
    <row r="403" spans="9:95">
      <c r="I403" s="626">
        <v>10</v>
      </c>
      <c r="J403" s="626">
        <v>14</v>
      </c>
      <c r="K403" s="651" t="s">
        <v>4136</v>
      </c>
      <c r="L403" s="637">
        <v>784003</v>
      </c>
      <c r="M403" s="629"/>
      <c r="N403" s="630"/>
      <c r="O403" s="630"/>
      <c r="Q403" s="655">
        <v>1</v>
      </c>
      <c r="R403" s="655">
        <v>5</v>
      </c>
      <c r="S403" s="655">
        <v>35</v>
      </c>
      <c r="T403" s="651" t="s">
        <v>4128</v>
      </c>
      <c r="U403" s="656">
        <v>828300</v>
      </c>
      <c r="AC403" s="64">
        <v>2</v>
      </c>
      <c r="AD403" s="64">
        <v>14</v>
      </c>
      <c r="AE403" s="66" t="s">
        <v>4149</v>
      </c>
      <c r="AF403" s="68" t="s">
        <v>1471</v>
      </c>
      <c r="CN403" s="64">
        <v>2</v>
      </c>
      <c r="CO403" s="64">
        <v>14</v>
      </c>
      <c r="CP403" s="66" t="s">
        <v>4149</v>
      </c>
      <c r="CQ403" s="68" t="s">
        <v>1471</v>
      </c>
    </row>
    <row r="404" spans="9:95">
      <c r="I404" s="626">
        <v>10</v>
      </c>
      <c r="J404" s="626">
        <v>15</v>
      </c>
      <c r="K404" s="651" t="s">
        <v>4139</v>
      </c>
      <c r="L404" s="637">
        <v>784004</v>
      </c>
      <c r="M404" s="629"/>
      <c r="N404" s="630"/>
      <c r="O404" s="630"/>
      <c r="Q404" s="655">
        <v>1</v>
      </c>
      <c r="R404" s="655">
        <v>5</v>
      </c>
      <c r="S404" s="655">
        <v>36</v>
      </c>
      <c r="T404" s="651" t="s">
        <v>4131</v>
      </c>
      <c r="U404" s="656">
        <v>827600</v>
      </c>
      <c r="AC404" s="64">
        <v>2</v>
      </c>
      <c r="AD404" s="64">
        <v>15</v>
      </c>
      <c r="AE404" s="66" t="s">
        <v>4152</v>
      </c>
      <c r="AF404" s="68" t="s">
        <v>1472</v>
      </c>
      <c r="CN404" s="64">
        <v>2</v>
      </c>
      <c r="CO404" s="64">
        <v>15</v>
      </c>
      <c r="CP404" s="66" t="s">
        <v>4152</v>
      </c>
      <c r="CQ404" s="68" t="s">
        <v>1472</v>
      </c>
    </row>
    <row r="405" spans="9:95">
      <c r="I405" s="626">
        <v>10</v>
      </c>
      <c r="J405" s="626">
        <v>16</v>
      </c>
      <c r="K405" s="651" t="s">
        <v>4142</v>
      </c>
      <c r="L405" s="637">
        <v>784005</v>
      </c>
      <c r="M405" s="629"/>
      <c r="N405" s="630"/>
      <c r="O405" s="630"/>
      <c r="Q405" s="655">
        <v>1</v>
      </c>
      <c r="R405" s="655">
        <v>5</v>
      </c>
      <c r="S405" s="655">
        <v>37</v>
      </c>
      <c r="T405" s="651" t="s">
        <v>4134</v>
      </c>
      <c r="U405" s="656">
        <v>827700</v>
      </c>
      <c r="AC405" s="64">
        <v>2</v>
      </c>
      <c r="AD405" s="64">
        <v>16</v>
      </c>
      <c r="AE405" s="66" t="s">
        <v>4155</v>
      </c>
      <c r="AF405" s="68" t="s">
        <v>1473</v>
      </c>
      <c r="CN405" s="64">
        <v>2</v>
      </c>
      <c r="CO405" s="64">
        <v>16</v>
      </c>
      <c r="CP405" s="66" t="s">
        <v>4155</v>
      </c>
      <c r="CQ405" s="68" t="s">
        <v>1473</v>
      </c>
    </row>
    <row r="406" spans="9:95">
      <c r="I406" s="626">
        <v>10</v>
      </c>
      <c r="J406" s="626">
        <v>17</v>
      </c>
      <c r="K406" s="651" t="s">
        <v>9339</v>
      </c>
      <c r="L406" s="637">
        <v>784006</v>
      </c>
      <c r="M406" s="629"/>
      <c r="N406" s="630"/>
      <c r="O406" s="630"/>
      <c r="Q406" s="655">
        <v>1</v>
      </c>
      <c r="R406" s="655">
        <v>5</v>
      </c>
      <c r="S406" s="655">
        <v>38</v>
      </c>
      <c r="T406" s="651" t="s">
        <v>4137</v>
      </c>
      <c r="U406" s="656">
        <v>828200</v>
      </c>
      <c r="AC406" s="64">
        <v>2</v>
      </c>
      <c r="AD406" s="64">
        <v>17</v>
      </c>
      <c r="AE406" s="66" t="s">
        <v>4158</v>
      </c>
      <c r="AF406" s="68" t="s">
        <v>1474</v>
      </c>
      <c r="CN406" s="64">
        <v>2</v>
      </c>
      <c r="CO406" s="64">
        <v>17</v>
      </c>
      <c r="CP406" s="66" t="s">
        <v>4158</v>
      </c>
      <c r="CQ406" s="68" t="s">
        <v>1474</v>
      </c>
    </row>
    <row r="407" spans="9:95">
      <c r="I407" s="626">
        <v>10</v>
      </c>
      <c r="J407" s="626">
        <v>18</v>
      </c>
      <c r="K407" s="651" t="s">
        <v>4147</v>
      </c>
      <c r="L407" s="637">
        <v>784007</v>
      </c>
      <c r="M407" s="629"/>
      <c r="N407" s="630"/>
      <c r="O407" s="630"/>
      <c r="Q407" s="655">
        <v>1</v>
      </c>
      <c r="R407" s="655">
        <v>5</v>
      </c>
      <c r="S407" s="655">
        <v>39</v>
      </c>
      <c r="T407" s="651" t="s">
        <v>4140</v>
      </c>
      <c r="U407" s="656">
        <v>828000</v>
      </c>
      <c r="AC407" s="64">
        <v>2</v>
      </c>
      <c r="AD407" s="64">
        <v>18</v>
      </c>
      <c r="AE407" s="66" t="s">
        <v>4161</v>
      </c>
      <c r="AF407" s="68" t="s">
        <v>1475</v>
      </c>
      <c r="CN407" s="64">
        <v>2</v>
      </c>
      <c r="CO407" s="64">
        <v>18</v>
      </c>
      <c r="CP407" s="66" t="s">
        <v>4161</v>
      </c>
      <c r="CQ407" s="68" t="s">
        <v>1475</v>
      </c>
    </row>
    <row r="408" spans="9:95">
      <c r="I408" s="626">
        <v>10</v>
      </c>
      <c r="J408" s="626">
        <v>19</v>
      </c>
      <c r="K408" s="651" t="s">
        <v>4150</v>
      </c>
      <c r="L408" s="637">
        <v>784008</v>
      </c>
      <c r="M408" s="629"/>
      <c r="N408" s="630"/>
      <c r="O408" s="630"/>
      <c r="Q408" s="655">
        <v>1</v>
      </c>
      <c r="R408" s="655">
        <v>5</v>
      </c>
      <c r="S408" s="655">
        <v>40</v>
      </c>
      <c r="T408" s="651" t="s">
        <v>4143</v>
      </c>
      <c r="U408" s="656">
        <v>826000</v>
      </c>
      <c r="AC408" s="64">
        <v>2</v>
      </c>
      <c r="AD408" s="64">
        <v>19</v>
      </c>
      <c r="AE408" s="66" t="s">
        <v>4164</v>
      </c>
      <c r="AF408" s="68" t="s">
        <v>1476</v>
      </c>
      <c r="CN408" s="64">
        <v>2</v>
      </c>
      <c r="CO408" s="64">
        <v>19</v>
      </c>
      <c r="CP408" s="66" t="s">
        <v>4164</v>
      </c>
      <c r="CQ408" s="68" t="s">
        <v>1476</v>
      </c>
    </row>
    <row r="409" spans="9:95">
      <c r="I409" s="626">
        <v>10</v>
      </c>
      <c r="J409" s="626">
        <v>20</v>
      </c>
      <c r="K409" s="651" t="s">
        <v>4153</v>
      </c>
      <c r="L409" s="637">
        <v>784009</v>
      </c>
      <c r="M409" s="629"/>
      <c r="N409" s="630"/>
      <c r="O409" s="630"/>
      <c r="Q409" s="655">
        <v>1</v>
      </c>
      <c r="R409" s="655">
        <v>5</v>
      </c>
      <c r="S409" s="655">
        <v>41</v>
      </c>
      <c r="T409" s="651" t="s">
        <v>4145</v>
      </c>
      <c r="U409" s="656">
        <v>826600</v>
      </c>
      <c r="AC409" s="64">
        <v>2</v>
      </c>
      <c r="AD409" s="64">
        <v>20</v>
      </c>
      <c r="AE409" s="66" t="s">
        <v>4167</v>
      </c>
      <c r="AF409" s="68" t="s">
        <v>1477</v>
      </c>
      <c r="CN409" s="64">
        <v>2</v>
      </c>
      <c r="CO409" s="64">
        <v>20</v>
      </c>
      <c r="CP409" s="66" t="s">
        <v>4167</v>
      </c>
      <c r="CQ409" s="68" t="s">
        <v>1477</v>
      </c>
    </row>
    <row r="410" spans="9:95">
      <c r="I410" s="626">
        <v>10</v>
      </c>
      <c r="J410" s="626">
        <v>21</v>
      </c>
      <c r="K410" s="651" t="s">
        <v>4156</v>
      </c>
      <c r="L410" s="637">
        <v>784010</v>
      </c>
      <c r="M410" s="629"/>
      <c r="N410" s="630"/>
      <c r="O410" s="630"/>
      <c r="Q410" s="655">
        <v>1</v>
      </c>
      <c r="R410" s="655">
        <v>5</v>
      </c>
      <c r="S410" s="655">
        <v>42</v>
      </c>
      <c r="T410" s="651" t="s">
        <v>4148</v>
      </c>
      <c r="U410" s="656">
        <v>826900</v>
      </c>
      <c r="AC410" s="64">
        <v>2</v>
      </c>
      <c r="AD410" s="64">
        <v>21</v>
      </c>
      <c r="AE410" s="66" t="s">
        <v>4170</v>
      </c>
      <c r="AF410" s="68" t="s">
        <v>1478</v>
      </c>
      <c r="CN410" s="64">
        <v>2</v>
      </c>
      <c r="CO410" s="64">
        <v>21</v>
      </c>
      <c r="CP410" s="66" t="s">
        <v>4170</v>
      </c>
      <c r="CQ410" s="68" t="s">
        <v>1478</v>
      </c>
    </row>
    <row r="411" spans="9:95">
      <c r="I411" s="626">
        <v>10</v>
      </c>
      <c r="J411" s="626">
        <v>22</v>
      </c>
      <c r="K411" s="651" t="s">
        <v>4159</v>
      </c>
      <c r="L411" s="637">
        <v>784011</v>
      </c>
      <c r="M411" s="629"/>
      <c r="N411" s="630"/>
      <c r="O411" s="630"/>
      <c r="Q411" s="655">
        <v>1</v>
      </c>
      <c r="R411" s="655">
        <v>5</v>
      </c>
      <c r="S411" s="655">
        <v>43</v>
      </c>
      <c r="T411" s="651" t="s">
        <v>4151</v>
      </c>
      <c r="U411" s="656">
        <v>828500</v>
      </c>
      <c r="AC411" s="64">
        <v>2</v>
      </c>
      <c r="AD411" s="64">
        <v>22</v>
      </c>
      <c r="AE411" s="66" t="s">
        <v>4173</v>
      </c>
      <c r="AF411" s="68" t="s">
        <v>1479</v>
      </c>
      <c r="CN411" s="64">
        <v>2</v>
      </c>
      <c r="CO411" s="64">
        <v>22</v>
      </c>
      <c r="CP411" s="66" t="s">
        <v>4173</v>
      </c>
      <c r="CQ411" s="68" t="s">
        <v>1479</v>
      </c>
    </row>
    <row r="412" spans="9:95">
      <c r="I412" s="626">
        <v>10</v>
      </c>
      <c r="J412" s="626">
        <v>23</v>
      </c>
      <c r="K412" s="651" t="s">
        <v>4162</v>
      </c>
      <c r="L412" s="637">
        <v>784012</v>
      </c>
      <c r="M412" s="629"/>
      <c r="N412" s="630"/>
      <c r="O412" s="630"/>
      <c r="Q412" s="655">
        <v>1</v>
      </c>
      <c r="R412" s="655">
        <v>5</v>
      </c>
      <c r="S412" s="655">
        <v>44</v>
      </c>
      <c r="T412" s="651" t="s">
        <v>9386</v>
      </c>
      <c r="U412" s="656">
        <v>829600</v>
      </c>
      <c r="AC412" s="64">
        <v>2</v>
      </c>
      <c r="AD412" s="64">
        <v>23</v>
      </c>
      <c r="AE412" s="66" t="s">
        <v>4175</v>
      </c>
      <c r="AF412" s="68" t="s">
        <v>1480</v>
      </c>
      <c r="CN412" s="64">
        <v>2</v>
      </c>
      <c r="CO412" s="64">
        <v>23</v>
      </c>
      <c r="CP412" s="66" t="s">
        <v>4175</v>
      </c>
      <c r="CQ412" s="68" t="s">
        <v>1480</v>
      </c>
    </row>
    <row r="413" spans="9:95">
      <c r="I413" s="626">
        <v>10</v>
      </c>
      <c r="J413" s="626">
        <v>24</v>
      </c>
      <c r="K413" s="651" t="s">
        <v>4165</v>
      </c>
      <c r="L413" s="637">
        <v>784013</v>
      </c>
      <c r="M413" s="629"/>
      <c r="N413" s="630"/>
      <c r="O413" s="630"/>
      <c r="Q413" s="655">
        <v>1</v>
      </c>
      <c r="R413" s="655">
        <v>5</v>
      </c>
      <c r="S413" s="655">
        <v>45</v>
      </c>
      <c r="T413" s="651" t="s">
        <v>4154</v>
      </c>
      <c r="U413" s="656">
        <v>828700</v>
      </c>
      <c r="AC413" s="64">
        <v>2</v>
      </c>
      <c r="AD413" s="64">
        <v>24</v>
      </c>
      <c r="AE413" s="66" t="s">
        <v>4177</v>
      </c>
      <c r="AF413" s="68" t="s">
        <v>1481</v>
      </c>
      <c r="CN413" s="64">
        <v>2</v>
      </c>
      <c r="CO413" s="64">
        <v>24</v>
      </c>
      <c r="CP413" s="66" t="s">
        <v>4177</v>
      </c>
      <c r="CQ413" s="68" t="s">
        <v>1481</v>
      </c>
    </row>
    <row r="414" spans="9:95">
      <c r="I414" s="626">
        <v>10</v>
      </c>
      <c r="J414" s="626">
        <v>25</v>
      </c>
      <c r="K414" s="651" t="s">
        <v>4168</v>
      </c>
      <c r="L414" s="637">
        <v>784014</v>
      </c>
      <c r="M414" s="629"/>
      <c r="N414" s="630"/>
      <c r="O414" s="630"/>
      <c r="Q414" s="655">
        <v>1</v>
      </c>
      <c r="R414" s="655">
        <v>5</v>
      </c>
      <c r="S414" s="655">
        <v>46</v>
      </c>
      <c r="T414" s="651" t="s">
        <v>4157</v>
      </c>
      <c r="U414" s="656">
        <v>829200</v>
      </c>
      <c r="AC414" s="64">
        <v>2</v>
      </c>
      <c r="AD414" s="64">
        <v>25</v>
      </c>
      <c r="AE414" s="66" t="s">
        <v>4179</v>
      </c>
      <c r="AF414" s="68" t="s">
        <v>1482</v>
      </c>
      <c r="CN414" s="64">
        <v>2</v>
      </c>
      <c r="CO414" s="64">
        <v>25</v>
      </c>
      <c r="CP414" s="66" t="s">
        <v>4179</v>
      </c>
      <c r="CQ414" s="68" t="s">
        <v>1482</v>
      </c>
    </row>
    <row r="415" spans="9:95">
      <c r="I415" s="626">
        <v>10</v>
      </c>
      <c r="J415" s="626">
        <v>26</v>
      </c>
      <c r="K415" s="651" t="s">
        <v>4171</v>
      </c>
      <c r="L415" s="637">
        <v>784015</v>
      </c>
      <c r="M415" s="629"/>
      <c r="N415" s="630"/>
      <c r="O415" s="630"/>
      <c r="Q415" s="655">
        <v>1</v>
      </c>
      <c r="R415" s="655">
        <v>5</v>
      </c>
      <c r="S415" s="655">
        <v>47</v>
      </c>
      <c r="T415" s="651" t="s">
        <v>4160</v>
      </c>
      <c r="U415" s="656">
        <v>632208</v>
      </c>
      <c r="AC415" s="64">
        <v>2</v>
      </c>
      <c r="AD415" s="64">
        <v>26</v>
      </c>
      <c r="AE415" s="66" t="s">
        <v>4180</v>
      </c>
      <c r="AF415" s="68" t="s">
        <v>1483</v>
      </c>
      <c r="CN415" s="64">
        <v>2</v>
      </c>
      <c r="CO415" s="64">
        <v>26</v>
      </c>
      <c r="CP415" s="66" t="s">
        <v>4180</v>
      </c>
      <c r="CQ415" s="68" t="s">
        <v>1483</v>
      </c>
    </row>
    <row r="416" spans="9:95">
      <c r="I416" s="632">
        <v>10</v>
      </c>
      <c r="J416" s="632">
        <v>27</v>
      </c>
      <c r="K416" s="652" t="s">
        <v>9465</v>
      </c>
      <c r="L416" s="638">
        <v>790400</v>
      </c>
      <c r="M416" s="639"/>
      <c r="N416" s="640"/>
      <c r="O416" s="640"/>
      <c r="Q416" s="655">
        <v>1</v>
      </c>
      <c r="R416" s="655">
        <v>5</v>
      </c>
      <c r="S416" s="655">
        <v>48</v>
      </c>
      <c r="T416" s="651" t="s">
        <v>4163</v>
      </c>
      <c r="U416" s="656">
        <v>632207</v>
      </c>
      <c r="AC416" s="64">
        <v>2</v>
      </c>
      <c r="AD416" s="64">
        <v>27</v>
      </c>
      <c r="AE416" s="66" t="s">
        <v>4181</v>
      </c>
      <c r="AF416" s="68" t="s">
        <v>1484</v>
      </c>
      <c r="CN416" s="64">
        <v>2</v>
      </c>
      <c r="CO416" s="64">
        <v>27</v>
      </c>
      <c r="CP416" s="66" t="s">
        <v>4181</v>
      </c>
      <c r="CQ416" s="68" t="s">
        <v>1484</v>
      </c>
    </row>
    <row r="417" spans="17:95">
      <c r="Q417" s="655">
        <v>1</v>
      </c>
      <c r="R417" s="655">
        <v>5</v>
      </c>
      <c r="S417" s="655">
        <v>49</v>
      </c>
      <c r="T417" s="651" t="s">
        <v>4166</v>
      </c>
      <c r="U417" s="656">
        <v>631203</v>
      </c>
      <c r="AC417" s="64">
        <v>2</v>
      </c>
      <c r="AD417" s="64">
        <v>28</v>
      </c>
      <c r="AE417" s="66" t="s">
        <v>4182</v>
      </c>
      <c r="AF417" s="68" t="s">
        <v>1485</v>
      </c>
      <c r="CN417" s="64">
        <v>2</v>
      </c>
      <c r="CO417" s="64">
        <v>28</v>
      </c>
      <c r="CP417" s="66" t="s">
        <v>4182</v>
      </c>
      <c r="CQ417" s="68" t="s">
        <v>1485</v>
      </c>
    </row>
    <row r="418" spans="17:95">
      <c r="Q418" s="655">
        <v>1</v>
      </c>
      <c r="R418" s="655">
        <v>5</v>
      </c>
      <c r="S418" s="655">
        <v>50</v>
      </c>
      <c r="T418" s="651" t="s">
        <v>4169</v>
      </c>
      <c r="U418" s="656">
        <v>632206</v>
      </c>
      <c r="AC418" s="64">
        <v>2</v>
      </c>
      <c r="AD418" s="64">
        <v>29</v>
      </c>
      <c r="AE418" s="66" t="s">
        <v>4183</v>
      </c>
      <c r="AF418" s="68" t="s">
        <v>1486</v>
      </c>
      <c r="CN418" s="64">
        <v>2</v>
      </c>
      <c r="CO418" s="64">
        <v>29</v>
      </c>
      <c r="CP418" s="66" t="s">
        <v>4183</v>
      </c>
      <c r="CQ418" s="68" t="s">
        <v>1486</v>
      </c>
    </row>
    <row r="419" spans="17:95">
      <c r="Q419" s="655">
        <v>1</v>
      </c>
      <c r="R419" s="655">
        <v>5</v>
      </c>
      <c r="S419" s="655">
        <v>51</v>
      </c>
      <c r="T419" s="651" t="s">
        <v>4172</v>
      </c>
      <c r="U419" s="656">
        <v>631202</v>
      </c>
      <c r="AC419" s="64">
        <v>2</v>
      </c>
      <c r="AD419" s="64">
        <v>30</v>
      </c>
      <c r="AE419" s="66" t="s">
        <v>4184</v>
      </c>
      <c r="AF419" s="68" t="s">
        <v>3318</v>
      </c>
      <c r="CN419" s="64">
        <v>2</v>
      </c>
      <c r="CO419" s="64">
        <v>30</v>
      </c>
      <c r="CP419" s="66" t="s">
        <v>4184</v>
      </c>
      <c r="CQ419" s="68" t="s">
        <v>3318</v>
      </c>
    </row>
    <row r="420" spans="17:95">
      <c r="Q420" s="655">
        <v>1</v>
      </c>
      <c r="R420" s="655">
        <v>5</v>
      </c>
      <c r="S420" s="655">
        <v>52</v>
      </c>
      <c r="T420" s="651" t="s">
        <v>4174</v>
      </c>
      <c r="U420" s="656">
        <v>632205</v>
      </c>
      <c r="AC420" s="64">
        <v>2</v>
      </c>
      <c r="AD420" s="64">
        <v>31</v>
      </c>
      <c r="AE420" s="66" t="s">
        <v>4185</v>
      </c>
      <c r="AF420" s="68" t="s">
        <v>1487</v>
      </c>
      <c r="CN420" s="64">
        <v>2</v>
      </c>
      <c r="CO420" s="64">
        <v>31</v>
      </c>
      <c r="CP420" s="66" t="s">
        <v>4185</v>
      </c>
      <c r="CQ420" s="68" t="s">
        <v>1487</v>
      </c>
    </row>
    <row r="421" spans="17:95">
      <c r="Q421" s="655">
        <v>1</v>
      </c>
      <c r="R421" s="655">
        <v>5</v>
      </c>
      <c r="S421" s="655">
        <v>53</v>
      </c>
      <c r="T421" s="651" t="s">
        <v>4176</v>
      </c>
      <c r="U421" s="656">
        <v>632212</v>
      </c>
      <c r="AC421" s="64">
        <v>2</v>
      </c>
      <c r="AD421" s="64">
        <v>32</v>
      </c>
      <c r="AE421" s="66" t="s">
        <v>4186</v>
      </c>
      <c r="AF421" s="68" t="s">
        <v>1488</v>
      </c>
      <c r="CN421" s="64">
        <v>2</v>
      </c>
      <c r="CO421" s="64">
        <v>32</v>
      </c>
      <c r="CP421" s="66" t="s">
        <v>4186</v>
      </c>
      <c r="CQ421" s="68" t="s">
        <v>1488</v>
      </c>
    </row>
    <row r="422" spans="17:95">
      <c r="Q422" s="655">
        <v>1</v>
      </c>
      <c r="R422" s="655">
        <v>5</v>
      </c>
      <c r="S422" s="655">
        <v>54</v>
      </c>
      <c r="T422" s="651" t="s">
        <v>4178</v>
      </c>
      <c r="U422" s="656">
        <v>632204</v>
      </c>
      <c r="AC422" s="64">
        <v>2</v>
      </c>
      <c r="AD422" s="64">
        <v>33</v>
      </c>
      <c r="AE422" s="66" t="s">
        <v>4187</v>
      </c>
      <c r="AF422" s="68" t="s">
        <v>1489</v>
      </c>
      <c r="CN422" s="64">
        <v>2</v>
      </c>
      <c r="CO422" s="64">
        <v>33</v>
      </c>
      <c r="CP422" s="66" t="s">
        <v>4187</v>
      </c>
      <c r="CQ422" s="68" t="s">
        <v>1489</v>
      </c>
    </row>
    <row r="423" spans="17:95">
      <c r="Q423" s="657">
        <v>1</v>
      </c>
      <c r="R423" s="657">
        <v>5</v>
      </c>
      <c r="S423" s="657">
        <v>55</v>
      </c>
      <c r="T423" s="658" t="s">
        <v>3041</v>
      </c>
      <c r="U423" s="659">
        <v>829999</v>
      </c>
      <c r="AC423" s="64">
        <v>2</v>
      </c>
      <c r="AD423" s="64">
        <v>34</v>
      </c>
      <c r="AE423" s="66" t="s">
        <v>4188</v>
      </c>
      <c r="AF423" s="68" t="s">
        <v>1490</v>
      </c>
      <c r="CN423" s="64">
        <v>2</v>
      </c>
      <c r="CO423" s="64">
        <v>34</v>
      </c>
      <c r="CP423" s="66" t="s">
        <v>4188</v>
      </c>
      <c r="CQ423" s="68" t="s">
        <v>1490</v>
      </c>
    </row>
    <row r="424" spans="17:95">
      <c r="Q424" s="653">
        <v>1</v>
      </c>
      <c r="R424" s="653">
        <v>6</v>
      </c>
      <c r="S424" s="653">
        <v>1</v>
      </c>
      <c r="T424" s="650" t="s">
        <v>4044</v>
      </c>
      <c r="U424" s="654">
        <v>832000</v>
      </c>
      <c r="AC424" s="64">
        <v>2</v>
      </c>
      <c r="AD424" s="64">
        <v>35</v>
      </c>
      <c r="AE424" s="66" t="s">
        <v>4189</v>
      </c>
      <c r="AF424" s="68" t="s">
        <v>1491</v>
      </c>
      <c r="CN424" s="64">
        <v>2</v>
      </c>
      <c r="CO424" s="64">
        <v>35</v>
      </c>
      <c r="CP424" s="66" t="s">
        <v>4189</v>
      </c>
      <c r="CQ424" s="68" t="s">
        <v>1491</v>
      </c>
    </row>
    <row r="425" spans="17:95">
      <c r="Q425" s="655">
        <v>1</v>
      </c>
      <c r="R425" s="655">
        <v>6</v>
      </c>
      <c r="S425" s="655">
        <v>2</v>
      </c>
      <c r="T425" s="651" t="s">
        <v>8833</v>
      </c>
      <c r="U425" s="656">
        <v>832010</v>
      </c>
      <c r="AC425" s="64">
        <v>2</v>
      </c>
      <c r="AD425" s="64">
        <v>36</v>
      </c>
      <c r="AE425" s="66" t="s">
        <v>4191</v>
      </c>
      <c r="AF425" s="68" t="s">
        <v>1492</v>
      </c>
      <c r="CN425" s="64">
        <v>2</v>
      </c>
      <c r="CO425" s="64">
        <v>36</v>
      </c>
      <c r="CP425" s="66" t="s">
        <v>4191</v>
      </c>
      <c r="CQ425" s="68" t="s">
        <v>1492</v>
      </c>
    </row>
    <row r="426" spans="17:95">
      <c r="Q426" s="655">
        <v>1</v>
      </c>
      <c r="R426" s="655">
        <v>6</v>
      </c>
      <c r="S426" s="655">
        <v>3</v>
      </c>
      <c r="T426" s="651" t="s">
        <v>8834</v>
      </c>
      <c r="U426" s="656">
        <v>832020</v>
      </c>
      <c r="AC426" s="64">
        <v>2</v>
      </c>
      <c r="AD426" s="64">
        <v>37</v>
      </c>
      <c r="AE426" s="66" t="s">
        <v>4193</v>
      </c>
      <c r="AF426" s="68" t="s">
        <v>1493</v>
      </c>
      <c r="CN426" s="64">
        <v>2</v>
      </c>
      <c r="CO426" s="64">
        <v>37</v>
      </c>
      <c r="CP426" s="66" t="s">
        <v>4193</v>
      </c>
      <c r="CQ426" s="68" t="s">
        <v>1493</v>
      </c>
    </row>
    <row r="427" spans="17:95">
      <c r="Q427" s="655">
        <v>1</v>
      </c>
      <c r="R427" s="655">
        <v>6</v>
      </c>
      <c r="S427" s="655">
        <v>4</v>
      </c>
      <c r="T427" s="651" t="s">
        <v>3664</v>
      </c>
      <c r="U427" s="656">
        <v>832100</v>
      </c>
      <c r="AC427" s="64">
        <v>2</v>
      </c>
      <c r="AD427" s="64">
        <v>38</v>
      </c>
      <c r="AE427" s="66" t="s">
        <v>4195</v>
      </c>
      <c r="AF427" s="68" t="s">
        <v>1494</v>
      </c>
      <c r="CN427" s="64">
        <v>2</v>
      </c>
      <c r="CO427" s="64">
        <v>38</v>
      </c>
      <c r="CP427" s="66" t="s">
        <v>4195</v>
      </c>
      <c r="CQ427" s="68" t="s">
        <v>1494</v>
      </c>
    </row>
    <row r="428" spans="17:95">
      <c r="Q428" s="655">
        <v>1</v>
      </c>
      <c r="R428" s="655">
        <v>6</v>
      </c>
      <c r="S428" s="655">
        <v>5</v>
      </c>
      <c r="T428" s="651" t="s">
        <v>3667</v>
      </c>
      <c r="U428" s="656">
        <v>832200</v>
      </c>
      <c r="AC428" s="64">
        <v>2</v>
      </c>
      <c r="AD428" s="64">
        <v>39</v>
      </c>
      <c r="AE428" s="66" t="s">
        <v>4197</v>
      </c>
      <c r="AF428" s="68" t="s">
        <v>1495</v>
      </c>
      <c r="CN428" s="64">
        <v>2</v>
      </c>
      <c r="CO428" s="64">
        <v>39</v>
      </c>
      <c r="CP428" s="66" t="s">
        <v>4197</v>
      </c>
      <c r="CQ428" s="68" t="s">
        <v>1495</v>
      </c>
    </row>
    <row r="429" spans="17:95">
      <c r="Q429" s="655">
        <v>1</v>
      </c>
      <c r="R429" s="655">
        <v>6</v>
      </c>
      <c r="S429" s="655">
        <v>6</v>
      </c>
      <c r="T429" s="651" t="s">
        <v>4051</v>
      </c>
      <c r="U429" s="656">
        <v>832700</v>
      </c>
      <c r="AC429" s="64">
        <v>2</v>
      </c>
      <c r="AD429" s="64">
        <v>40</v>
      </c>
      <c r="AE429" s="66" t="s">
        <v>4199</v>
      </c>
      <c r="AF429" s="68" t="s">
        <v>1496</v>
      </c>
      <c r="CN429" s="64">
        <v>2</v>
      </c>
      <c r="CO429" s="64">
        <v>40</v>
      </c>
      <c r="CP429" s="66" t="s">
        <v>4199</v>
      </c>
      <c r="CQ429" s="68" t="s">
        <v>1496</v>
      </c>
    </row>
    <row r="430" spans="17:95">
      <c r="Q430" s="655">
        <v>1</v>
      </c>
      <c r="R430" s="655">
        <v>6</v>
      </c>
      <c r="S430" s="655">
        <v>7</v>
      </c>
      <c r="T430" s="651" t="s">
        <v>4054</v>
      </c>
      <c r="U430" s="656">
        <v>832300</v>
      </c>
      <c r="AC430" s="64">
        <v>3</v>
      </c>
      <c r="AD430" s="64">
        <v>1</v>
      </c>
      <c r="AE430" s="66" t="s">
        <v>4201</v>
      </c>
      <c r="AF430" s="68" t="s">
        <v>1497</v>
      </c>
      <c r="CN430" s="64">
        <v>3</v>
      </c>
      <c r="CO430" s="64">
        <v>1</v>
      </c>
      <c r="CP430" s="66" t="s">
        <v>4201</v>
      </c>
      <c r="CQ430" s="68" t="s">
        <v>1497</v>
      </c>
    </row>
    <row r="431" spans="17:95">
      <c r="Q431" s="655">
        <v>1</v>
      </c>
      <c r="R431" s="655">
        <v>6</v>
      </c>
      <c r="S431" s="655">
        <v>8</v>
      </c>
      <c r="T431" s="651" t="s">
        <v>4057</v>
      </c>
      <c r="U431" s="656">
        <v>832400</v>
      </c>
      <c r="AC431" s="64">
        <v>3</v>
      </c>
      <c r="AD431" s="64">
        <v>2</v>
      </c>
      <c r="AE431" s="66" t="s">
        <v>4203</v>
      </c>
      <c r="AF431" s="68" t="s">
        <v>1498</v>
      </c>
      <c r="CN431" s="64">
        <v>3</v>
      </c>
      <c r="CO431" s="64">
        <v>2</v>
      </c>
      <c r="CP431" s="66" t="s">
        <v>4203</v>
      </c>
      <c r="CQ431" s="68" t="s">
        <v>1498</v>
      </c>
    </row>
    <row r="432" spans="17:95">
      <c r="Q432" s="655">
        <v>1</v>
      </c>
      <c r="R432" s="655">
        <v>6</v>
      </c>
      <c r="S432" s="655">
        <v>9</v>
      </c>
      <c r="T432" s="651" t="s">
        <v>4060</v>
      </c>
      <c r="U432" s="656">
        <v>832800</v>
      </c>
      <c r="AC432" s="64">
        <v>3</v>
      </c>
      <c r="AD432" s="64">
        <v>3</v>
      </c>
      <c r="AE432" s="66" t="s">
        <v>4205</v>
      </c>
      <c r="AF432" s="68" t="s">
        <v>1499</v>
      </c>
      <c r="CN432" s="64">
        <v>3</v>
      </c>
      <c r="CO432" s="64">
        <v>3</v>
      </c>
      <c r="CP432" s="66" t="s">
        <v>4205</v>
      </c>
      <c r="CQ432" s="68" t="s">
        <v>1499</v>
      </c>
    </row>
    <row r="433" spans="17:95">
      <c r="Q433" s="655">
        <v>1</v>
      </c>
      <c r="R433" s="655">
        <v>6</v>
      </c>
      <c r="S433" s="655">
        <v>10</v>
      </c>
      <c r="T433" s="651" t="s">
        <v>4063</v>
      </c>
      <c r="U433" s="656">
        <v>832500</v>
      </c>
      <c r="AC433" s="64">
        <v>3</v>
      </c>
      <c r="AD433" s="64">
        <v>4</v>
      </c>
      <c r="AE433" s="66" t="s">
        <v>4207</v>
      </c>
      <c r="AF433" s="68" t="s">
        <v>1500</v>
      </c>
      <c r="CN433" s="64">
        <v>3</v>
      </c>
      <c r="CO433" s="64">
        <v>4</v>
      </c>
      <c r="CP433" s="66" t="s">
        <v>4207</v>
      </c>
      <c r="CQ433" s="68" t="s">
        <v>1500</v>
      </c>
    </row>
    <row r="434" spans="17:95">
      <c r="Q434" s="655">
        <v>1</v>
      </c>
      <c r="R434" s="655">
        <v>6</v>
      </c>
      <c r="S434" s="655">
        <v>11</v>
      </c>
      <c r="T434" s="651" t="s">
        <v>4066</v>
      </c>
      <c r="U434" s="656">
        <v>832600</v>
      </c>
      <c r="AC434" s="64">
        <v>3</v>
      </c>
      <c r="AD434" s="64">
        <v>5</v>
      </c>
      <c r="AE434" s="66" t="s">
        <v>4209</v>
      </c>
      <c r="AF434" s="68" t="s">
        <v>1501</v>
      </c>
      <c r="CN434" s="64">
        <v>3</v>
      </c>
      <c r="CO434" s="64">
        <v>5</v>
      </c>
      <c r="CP434" s="66" t="s">
        <v>4209</v>
      </c>
      <c r="CQ434" s="68" t="s">
        <v>1501</v>
      </c>
    </row>
    <row r="435" spans="17:95">
      <c r="Q435" s="655">
        <v>1</v>
      </c>
      <c r="R435" s="655">
        <v>6</v>
      </c>
      <c r="S435" s="655">
        <v>12</v>
      </c>
      <c r="T435" s="651" t="s">
        <v>4190</v>
      </c>
      <c r="U435" s="656">
        <v>834500</v>
      </c>
      <c r="AC435" s="64">
        <v>3</v>
      </c>
      <c r="AD435" s="64">
        <v>6</v>
      </c>
      <c r="AE435" s="66" t="s">
        <v>4211</v>
      </c>
      <c r="AF435" s="68" t="s">
        <v>1502</v>
      </c>
      <c r="CN435" s="64">
        <v>3</v>
      </c>
      <c r="CO435" s="64">
        <v>6</v>
      </c>
      <c r="CP435" s="66" t="s">
        <v>4211</v>
      </c>
      <c r="CQ435" s="68" t="s">
        <v>1502</v>
      </c>
    </row>
    <row r="436" spans="17:95">
      <c r="Q436" s="655">
        <v>1</v>
      </c>
      <c r="R436" s="655">
        <v>6</v>
      </c>
      <c r="S436" s="655">
        <v>13</v>
      </c>
      <c r="T436" s="651" t="s">
        <v>4192</v>
      </c>
      <c r="U436" s="656">
        <v>835000</v>
      </c>
      <c r="AC436" s="64">
        <v>3</v>
      </c>
      <c r="AD436" s="64">
        <v>7</v>
      </c>
      <c r="AE436" s="66" t="s">
        <v>4213</v>
      </c>
      <c r="AF436" s="68" t="s">
        <v>1503</v>
      </c>
      <c r="CN436" s="64">
        <v>3</v>
      </c>
      <c r="CO436" s="64">
        <v>7</v>
      </c>
      <c r="CP436" s="66" t="s">
        <v>4213</v>
      </c>
      <c r="CQ436" s="68" t="s">
        <v>1503</v>
      </c>
    </row>
    <row r="437" spans="17:95">
      <c r="Q437" s="655">
        <v>1</v>
      </c>
      <c r="R437" s="655">
        <v>6</v>
      </c>
      <c r="S437" s="655">
        <v>14</v>
      </c>
      <c r="T437" s="651" t="s">
        <v>4194</v>
      </c>
      <c r="U437" s="656">
        <v>833200</v>
      </c>
      <c r="AC437" s="64">
        <v>3</v>
      </c>
      <c r="AD437" s="64">
        <v>8</v>
      </c>
      <c r="AE437" s="66" t="s">
        <v>4215</v>
      </c>
      <c r="AF437" s="68" t="s">
        <v>1504</v>
      </c>
      <c r="CN437" s="64">
        <v>3</v>
      </c>
      <c r="CO437" s="64">
        <v>8</v>
      </c>
      <c r="CP437" s="66" t="s">
        <v>4215</v>
      </c>
      <c r="CQ437" s="68" t="s">
        <v>1504</v>
      </c>
    </row>
    <row r="438" spans="17:95">
      <c r="Q438" s="655">
        <v>1</v>
      </c>
      <c r="R438" s="655">
        <v>6</v>
      </c>
      <c r="S438" s="655">
        <v>15</v>
      </c>
      <c r="T438" s="651" t="s">
        <v>4196</v>
      </c>
      <c r="U438" s="656">
        <v>833300</v>
      </c>
      <c r="AC438" s="64">
        <v>3</v>
      </c>
      <c r="AD438" s="64">
        <v>9</v>
      </c>
      <c r="AE438" s="66" t="s">
        <v>4216</v>
      </c>
      <c r="AF438" s="68" t="s">
        <v>1505</v>
      </c>
      <c r="CN438" s="64">
        <v>3</v>
      </c>
      <c r="CO438" s="64">
        <v>9</v>
      </c>
      <c r="CP438" s="66" t="s">
        <v>4216</v>
      </c>
      <c r="CQ438" s="68" t="s">
        <v>1505</v>
      </c>
    </row>
    <row r="439" spans="17:95">
      <c r="Q439" s="655">
        <v>1</v>
      </c>
      <c r="R439" s="655">
        <v>6</v>
      </c>
      <c r="S439" s="655">
        <v>16</v>
      </c>
      <c r="T439" s="651" t="s">
        <v>4198</v>
      </c>
      <c r="U439" s="656">
        <v>835100</v>
      </c>
      <c r="AC439" s="64">
        <v>3</v>
      </c>
      <c r="AD439" s="64">
        <v>10</v>
      </c>
      <c r="AE439" s="66" t="s">
        <v>4218</v>
      </c>
      <c r="AF439" s="68" t="s">
        <v>1506</v>
      </c>
      <c r="CN439" s="64">
        <v>3</v>
      </c>
      <c r="CO439" s="64">
        <v>10</v>
      </c>
      <c r="CP439" s="66" t="s">
        <v>4218</v>
      </c>
      <c r="CQ439" s="68" t="s">
        <v>1506</v>
      </c>
    </row>
    <row r="440" spans="17:95">
      <c r="Q440" s="655">
        <v>1</v>
      </c>
      <c r="R440" s="655">
        <v>6</v>
      </c>
      <c r="S440" s="655">
        <v>17</v>
      </c>
      <c r="T440" s="651" t="s">
        <v>4200</v>
      </c>
      <c r="U440" s="656">
        <v>833700</v>
      </c>
      <c r="AC440" s="64">
        <v>3</v>
      </c>
      <c r="AD440" s="64">
        <v>11</v>
      </c>
      <c r="AE440" s="66" t="s">
        <v>4220</v>
      </c>
      <c r="AF440" s="68" t="s">
        <v>1507</v>
      </c>
      <c r="CN440" s="64">
        <v>3</v>
      </c>
      <c r="CO440" s="64">
        <v>11</v>
      </c>
      <c r="CP440" s="66" t="s">
        <v>4220</v>
      </c>
      <c r="CQ440" s="68" t="s">
        <v>1507</v>
      </c>
    </row>
    <row r="441" spans="17:95">
      <c r="Q441" s="655">
        <v>1</v>
      </c>
      <c r="R441" s="655">
        <v>6</v>
      </c>
      <c r="S441" s="655">
        <v>18</v>
      </c>
      <c r="T441" s="651" t="s">
        <v>4202</v>
      </c>
      <c r="U441" s="656">
        <v>833100</v>
      </c>
      <c r="AC441" s="64">
        <v>3</v>
      </c>
      <c r="AD441" s="64">
        <v>12</v>
      </c>
      <c r="AE441" s="66" t="s">
        <v>4222</v>
      </c>
      <c r="AF441" s="68" t="s">
        <v>3319</v>
      </c>
      <c r="CN441" s="64">
        <v>3</v>
      </c>
      <c r="CO441" s="64">
        <v>12</v>
      </c>
      <c r="CP441" s="66" t="s">
        <v>4222</v>
      </c>
      <c r="CQ441" s="68" t="s">
        <v>3319</v>
      </c>
    </row>
    <row r="442" spans="17:95">
      <c r="Q442" s="655">
        <v>1</v>
      </c>
      <c r="R442" s="655">
        <v>6</v>
      </c>
      <c r="S442" s="655">
        <v>19</v>
      </c>
      <c r="T442" s="651" t="s">
        <v>4204</v>
      </c>
      <c r="U442" s="656">
        <v>834600</v>
      </c>
      <c r="AC442" s="64">
        <v>3</v>
      </c>
      <c r="AD442" s="64">
        <v>13</v>
      </c>
      <c r="AE442" s="66" t="s">
        <v>4224</v>
      </c>
      <c r="AF442" s="68" t="s">
        <v>3320</v>
      </c>
      <c r="CN442" s="64">
        <v>3</v>
      </c>
      <c r="CO442" s="64">
        <v>13</v>
      </c>
      <c r="CP442" s="66" t="s">
        <v>4224</v>
      </c>
      <c r="CQ442" s="68" t="s">
        <v>3320</v>
      </c>
    </row>
    <row r="443" spans="17:95">
      <c r="Q443" s="655">
        <v>1</v>
      </c>
      <c r="R443" s="655">
        <v>6</v>
      </c>
      <c r="S443" s="655">
        <v>20</v>
      </c>
      <c r="T443" s="651" t="s">
        <v>4206</v>
      </c>
      <c r="U443" s="656">
        <v>835600</v>
      </c>
      <c r="AC443" s="64">
        <v>3</v>
      </c>
      <c r="AD443" s="64">
        <v>14</v>
      </c>
      <c r="AE443" s="66" t="s">
        <v>4226</v>
      </c>
      <c r="AF443" s="68" t="s">
        <v>3321</v>
      </c>
      <c r="CN443" s="64">
        <v>3</v>
      </c>
      <c r="CO443" s="64">
        <v>14</v>
      </c>
      <c r="CP443" s="66" t="s">
        <v>4226</v>
      </c>
      <c r="CQ443" s="68" t="s">
        <v>3321</v>
      </c>
    </row>
    <row r="444" spans="17:95">
      <c r="Q444" s="655">
        <v>1</v>
      </c>
      <c r="R444" s="655">
        <v>6</v>
      </c>
      <c r="S444" s="655">
        <v>21</v>
      </c>
      <c r="T444" s="651" t="s">
        <v>8837</v>
      </c>
      <c r="U444" s="656">
        <v>836700</v>
      </c>
      <c r="AC444" s="64">
        <v>3</v>
      </c>
      <c r="AD444" s="64">
        <v>15</v>
      </c>
      <c r="AE444" s="66" t="s">
        <v>4228</v>
      </c>
      <c r="AF444" s="68" t="s">
        <v>1508</v>
      </c>
      <c r="CN444" s="64">
        <v>3</v>
      </c>
      <c r="CO444" s="64">
        <v>15</v>
      </c>
      <c r="CP444" s="66" t="s">
        <v>4228</v>
      </c>
      <c r="CQ444" s="68" t="s">
        <v>1508</v>
      </c>
    </row>
    <row r="445" spans="17:95">
      <c r="Q445" s="655">
        <v>1</v>
      </c>
      <c r="R445" s="655">
        <v>6</v>
      </c>
      <c r="S445" s="655">
        <v>22</v>
      </c>
      <c r="T445" s="651" t="s">
        <v>4208</v>
      </c>
      <c r="U445" s="656">
        <v>836000</v>
      </c>
      <c r="AC445" s="64">
        <v>3</v>
      </c>
      <c r="AD445" s="64">
        <v>16</v>
      </c>
      <c r="AE445" s="66" t="s">
        <v>4230</v>
      </c>
      <c r="AF445" s="68" t="s">
        <v>1509</v>
      </c>
      <c r="CN445" s="64">
        <v>3</v>
      </c>
      <c r="CO445" s="64">
        <v>16</v>
      </c>
      <c r="CP445" s="66" t="s">
        <v>4230</v>
      </c>
      <c r="CQ445" s="68" t="s">
        <v>1509</v>
      </c>
    </row>
    <row r="446" spans="17:95">
      <c r="Q446" s="655">
        <v>1</v>
      </c>
      <c r="R446" s="655">
        <v>6</v>
      </c>
      <c r="S446" s="655">
        <v>23</v>
      </c>
      <c r="T446" s="651" t="s">
        <v>8838</v>
      </c>
      <c r="U446" s="656">
        <v>836800</v>
      </c>
      <c r="AC446" s="64">
        <v>3</v>
      </c>
      <c r="AD446" s="64">
        <v>17</v>
      </c>
      <c r="AE446" s="66" t="s">
        <v>4232</v>
      </c>
      <c r="AF446" s="68" t="s">
        <v>1510</v>
      </c>
      <c r="CN446" s="64">
        <v>3</v>
      </c>
      <c r="CO446" s="64">
        <v>17</v>
      </c>
      <c r="CP446" s="66" t="s">
        <v>4232</v>
      </c>
      <c r="CQ446" s="68" t="s">
        <v>1510</v>
      </c>
    </row>
    <row r="447" spans="17:95">
      <c r="Q447" s="655">
        <v>1</v>
      </c>
      <c r="R447" s="655">
        <v>6</v>
      </c>
      <c r="S447" s="655">
        <v>24</v>
      </c>
      <c r="T447" s="651" t="s">
        <v>4210</v>
      </c>
      <c r="U447" s="656">
        <v>834100</v>
      </c>
      <c r="AC447" s="64">
        <v>3</v>
      </c>
      <c r="AD447" s="64">
        <v>18</v>
      </c>
      <c r="AE447" s="66" t="s">
        <v>4234</v>
      </c>
      <c r="AF447" s="68" t="s">
        <v>1511</v>
      </c>
      <c r="CN447" s="64">
        <v>3</v>
      </c>
      <c r="CO447" s="64">
        <v>18</v>
      </c>
      <c r="CP447" s="66" t="s">
        <v>4234</v>
      </c>
      <c r="CQ447" s="68" t="s">
        <v>1511</v>
      </c>
    </row>
    <row r="448" spans="17:95">
      <c r="Q448" s="655">
        <v>1</v>
      </c>
      <c r="R448" s="655">
        <v>6</v>
      </c>
      <c r="S448" s="655">
        <v>25</v>
      </c>
      <c r="T448" s="651" t="s">
        <v>4212</v>
      </c>
      <c r="U448" s="656">
        <v>833600</v>
      </c>
      <c r="AC448" s="64">
        <v>3</v>
      </c>
      <c r="AD448" s="64">
        <v>19</v>
      </c>
      <c r="AE448" s="66" t="s">
        <v>4236</v>
      </c>
      <c r="AF448" s="68" t="s">
        <v>1512</v>
      </c>
      <c r="CN448" s="64">
        <v>3</v>
      </c>
      <c r="CO448" s="64">
        <v>19</v>
      </c>
      <c r="CP448" s="66" t="s">
        <v>4236</v>
      </c>
      <c r="CQ448" s="68" t="s">
        <v>1512</v>
      </c>
    </row>
    <row r="449" spans="17:95">
      <c r="Q449" s="655">
        <v>1</v>
      </c>
      <c r="R449" s="655">
        <v>6</v>
      </c>
      <c r="S449" s="655">
        <v>26</v>
      </c>
      <c r="T449" s="651" t="s">
        <v>4214</v>
      </c>
      <c r="U449" s="656">
        <v>836600</v>
      </c>
      <c r="AC449" s="64">
        <v>3</v>
      </c>
      <c r="AD449" s="64">
        <v>20</v>
      </c>
      <c r="AE449" s="66" t="s">
        <v>4238</v>
      </c>
      <c r="AF449" s="68" t="s">
        <v>3322</v>
      </c>
      <c r="CN449" s="64">
        <v>3</v>
      </c>
      <c r="CO449" s="64">
        <v>20</v>
      </c>
      <c r="CP449" s="66" t="s">
        <v>4238</v>
      </c>
      <c r="CQ449" s="68" t="s">
        <v>3322</v>
      </c>
    </row>
    <row r="450" spans="17:95">
      <c r="Q450" s="655">
        <v>1</v>
      </c>
      <c r="R450" s="655">
        <v>6</v>
      </c>
      <c r="S450" s="655">
        <v>27</v>
      </c>
      <c r="T450" s="651" t="s">
        <v>4217</v>
      </c>
      <c r="U450" s="656">
        <v>837500</v>
      </c>
      <c r="AC450" s="64">
        <v>3</v>
      </c>
      <c r="AD450" s="64">
        <v>21</v>
      </c>
      <c r="AE450" s="66" t="s">
        <v>4240</v>
      </c>
      <c r="AF450" s="68" t="s">
        <v>1513</v>
      </c>
      <c r="CN450" s="64">
        <v>3</v>
      </c>
      <c r="CO450" s="64">
        <v>21</v>
      </c>
      <c r="CP450" s="66" t="s">
        <v>4240</v>
      </c>
      <c r="CQ450" s="68" t="s">
        <v>1513</v>
      </c>
    </row>
    <row r="451" spans="17:95">
      <c r="Q451" s="655">
        <v>1</v>
      </c>
      <c r="R451" s="655">
        <v>6</v>
      </c>
      <c r="S451" s="655">
        <v>28</v>
      </c>
      <c r="T451" s="651" t="s">
        <v>8839</v>
      </c>
      <c r="U451" s="656">
        <v>834200</v>
      </c>
      <c r="AC451" s="64">
        <v>3</v>
      </c>
      <c r="AD451" s="64">
        <v>22</v>
      </c>
      <c r="AE451" s="66" t="s">
        <v>4242</v>
      </c>
      <c r="AF451" s="68" t="s">
        <v>1514</v>
      </c>
      <c r="CN451" s="64">
        <v>3</v>
      </c>
      <c r="CO451" s="64">
        <v>22</v>
      </c>
      <c r="CP451" s="66" t="s">
        <v>4242</v>
      </c>
      <c r="CQ451" s="68" t="s">
        <v>1514</v>
      </c>
    </row>
    <row r="452" spans="17:95">
      <c r="Q452" s="655">
        <v>1</v>
      </c>
      <c r="R452" s="655">
        <v>6</v>
      </c>
      <c r="S452" s="655">
        <v>29</v>
      </c>
      <c r="T452" s="651" t="s">
        <v>4219</v>
      </c>
      <c r="U452" s="656">
        <v>837600</v>
      </c>
      <c r="AC452" s="64">
        <v>3</v>
      </c>
      <c r="AD452" s="64">
        <v>23</v>
      </c>
      <c r="AE452" s="66" t="s">
        <v>4244</v>
      </c>
      <c r="AF452" s="68" t="s">
        <v>1515</v>
      </c>
      <c r="CN452" s="64">
        <v>3</v>
      </c>
      <c r="CO452" s="64">
        <v>23</v>
      </c>
      <c r="CP452" s="66" t="s">
        <v>4244</v>
      </c>
      <c r="CQ452" s="68" t="s">
        <v>1515</v>
      </c>
    </row>
    <row r="453" spans="17:95">
      <c r="Q453" s="655">
        <v>1</v>
      </c>
      <c r="R453" s="655">
        <v>6</v>
      </c>
      <c r="S453" s="655">
        <v>30</v>
      </c>
      <c r="T453" s="651" t="s">
        <v>4221</v>
      </c>
      <c r="U453" s="656">
        <v>836100</v>
      </c>
      <c r="AC453" s="64">
        <v>3</v>
      </c>
      <c r="AD453" s="64">
        <v>24</v>
      </c>
      <c r="AE453" s="66" t="s">
        <v>4246</v>
      </c>
      <c r="AF453" s="68" t="s">
        <v>1516</v>
      </c>
      <c r="CN453" s="64">
        <v>3</v>
      </c>
      <c r="CO453" s="64">
        <v>24</v>
      </c>
      <c r="CP453" s="66" t="s">
        <v>4246</v>
      </c>
      <c r="CQ453" s="68" t="s">
        <v>1516</v>
      </c>
    </row>
    <row r="454" spans="17:95">
      <c r="Q454" s="655">
        <v>1</v>
      </c>
      <c r="R454" s="655">
        <v>6</v>
      </c>
      <c r="S454" s="655">
        <v>31</v>
      </c>
      <c r="T454" s="651" t="s">
        <v>4223</v>
      </c>
      <c r="U454" s="656">
        <v>837800</v>
      </c>
      <c r="AC454" s="64">
        <v>3</v>
      </c>
      <c r="AD454" s="64">
        <v>25</v>
      </c>
      <c r="AE454" s="66" t="s">
        <v>4248</v>
      </c>
      <c r="AF454" s="68" t="s">
        <v>1517</v>
      </c>
      <c r="CN454" s="64">
        <v>3</v>
      </c>
      <c r="CO454" s="64">
        <v>25</v>
      </c>
      <c r="CP454" s="66" t="s">
        <v>4248</v>
      </c>
      <c r="CQ454" s="68" t="s">
        <v>1517</v>
      </c>
    </row>
    <row r="455" spans="17:95">
      <c r="Q455" s="655">
        <v>1</v>
      </c>
      <c r="R455" s="655">
        <v>6</v>
      </c>
      <c r="S455" s="655">
        <v>32</v>
      </c>
      <c r="T455" s="651" t="s">
        <v>4225</v>
      </c>
      <c r="U455" s="656">
        <v>837700</v>
      </c>
      <c r="AC455" s="64">
        <v>3</v>
      </c>
      <c r="AD455" s="64">
        <v>26</v>
      </c>
      <c r="AE455" s="66" t="s">
        <v>4250</v>
      </c>
      <c r="AF455" s="68" t="s">
        <v>1518</v>
      </c>
      <c r="CN455" s="64">
        <v>3</v>
      </c>
      <c r="CO455" s="64">
        <v>26</v>
      </c>
      <c r="CP455" s="66" t="s">
        <v>4250</v>
      </c>
      <c r="CQ455" s="68" t="s">
        <v>1518</v>
      </c>
    </row>
    <row r="456" spans="17:95">
      <c r="Q456" s="655">
        <v>1</v>
      </c>
      <c r="R456" s="655">
        <v>6</v>
      </c>
      <c r="S456" s="655">
        <v>33</v>
      </c>
      <c r="T456" s="651" t="s">
        <v>4227</v>
      </c>
      <c r="U456" s="656">
        <v>835700</v>
      </c>
      <c r="AC456" s="64">
        <v>3</v>
      </c>
      <c r="AD456" s="64">
        <v>27</v>
      </c>
      <c r="AE456" s="66" t="s">
        <v>4252</v>
      </c>
      <c r="AF456" s="68" t="s">
        <v>1519</v>
      </c>
      <c r="CN456" s="64">
        <v>3</v>
      </c>
      <c r="CO456" s="64">
        <v>27</v>
      </c>
      <c r="CP456" s="66" t="s">
        <v>4252</v>
      </c>
      <c r="CQ456" s="68" t="s">
        <v>1519</v>
      </c>
    </row>
    <row r="457" spans="17:95">
      <c r="Q457" s="655">
        <v>1</v>
      </c>
      <c r="R457" s="655">
        <v>6</v>
      </c>
      <c r="S457" s="655">
        <v>34</v>
      </c>
      <c r="T457" s="651" t="s">
        <v>4229</v>
      </c>
      <c r="U457" s="656">
        <v>835800</v>
      </c>
      <c r="AC457" s="64">
        <v>3</v>
      </c>
      <c r="AD457" s="64">
        <v>28</v>
      </c>
      <c r="AE457" s="66" t="s">
        <v>4254</v>
      </c>
      <c r="AF457" s="68" t="s">
        <v>1520</v>
      </c>
      <c r="CN457" s="64">
        <v>3</v>
      </c>
      <c r="CO457" s="64">
        <v>28</v>
      </c>
      <c r="CP457" s="66" t="s">
        <v>4254</v>
      </c>
      <c r="CQ457" s="68" t="s">
        <v>1520</v>
      </c>
    </row>
    <row r="458" spans="17:95">
      <c r="Q458" s="655">
        <v>1</v>
      </c>
      <c r="R458" s="655">
        <v>6</v>
      </c>
      <c r="S458" s="655">
        <v>35</v>
      </c>
      <c r="T458" s="651" t="s">
        <v>4231</v>
      </c>
      <c r="U458" s="656">
        <v>835200</v>
      </c>
      <c r="AC458" s="64">
        <v>3</v>
      </c>
      <c r="AD458" s="64">
        <v>29</v>
      </c>
      <c r="AE458" s="66" t="s">
        <v>4256</v>
      </c>
      <c r="AF458" s="68" t="s">
        <v>1521</v>
      </c>
      <c r="CN458" s="64">
        <v>3</v>
      </c>
      <c r="CO458" s="64">
        <v>29</v>
      </c>
      <c r="CP458" s="66" t="s">
        <v>4256</v>
      </c>
      <c r="CQ458" s="68" t="s">
        <v>1521</v>
      </c>
    </row>
    <row r="459" spans="17:95">
      <c r="Q459" s="655">
        <v>1</v>
      </c>
      <c r="R459" s="655">
        <v>6</v>
      </c>
      <c r="S459" s="655">
        <v>36</v>
      </c>
      <c r="T459" s="651" t="s">
        <v>4233</v>
      </c>
      <c r="U459" s="656">
        <v>836200</v>
      </c>
      <c r="AC459" s="64">
        <v>3</v>
      </c>
      <c r="AD459" s="64">
        <v>30</v>
      </c>
      <c r="AE459" s="66" t="s">
        <v>4258</v>
      </c>
      <c r="AF459" s="68" t="s">
        <v>1522</v>
      </c>
      <c r="CN459" s="64">
        <v>3</v>
      </c>
      <c r="CO459" s="64">
        <v>30</v>
      </c>
      <c r="CP459" s="66" t="s">
        <v>4258</v>
      </c>
      <c r="CQ459" s="68" t="s">
        <v>1522</v>
      </c>
    </row>
    <row r="460" spans="17:95">
      <c r="Q460" s="655">
        <v>1</v>
      </c>
      <c r="R460" s="655">
        <v>6</v>
      </c>
      <c r="S460" s="655">
        <v>37</v>
      </c>
      <c r="T460" s="651" t="s">
        <v>4235</v>
      </c>
      <c r="U460" s="656">
        <v>836300</v>
      </c>
      <c r="AC460" s="64">
        <v>3</v>
      </c>
      <c r="AD460" s="64">
        <v>31</v>
      </c>
      <c r="AE460" s="66" t="s">
        <v>4260</v>
      </c>
      <c r="AF460" s="68" t="s">
        <v>1523</v>
      </c>
      <c r="CN460" s="64">
        <v>3</v>
      </c>
      <c r="CO460" s="64">
        <v>31</v>
      </c>
      <c r="CP460" s="66" t="s">
        <v>4260</v>
      </c>
      <c r="CQ460" s="68" t="s">
        <v>1523</v>
      </c>
    </row>
    <row r="461" spans="17:95">
      <c r="Q461" s="655">
        <v>1</v>
      </c>
      <c r="R461" s="655">
        <v>6</v>
      </c>
      <c r="S461" s="655">
        <v>38</v>
      </c>
      <c r="T461" s="651" t="s">
        <v>4237</v>
      </c>
      <c r="U461" s="656">
        <v>834700</v>
      </c>
      <c r="AC461" s="64">
        <v>3</v>
      </c>
      <c r="AD461" s="64">
        <v>32</v>
      </c>
      <c r="AE461" s="66" t="s">
        <v>4262</v>
      </c>
      <c r="AF461" s="68" t="s">
        <v>3323</v>
      </c>
      <c r="CN461" s="64">
        <v>3</v>
      </c>
      <c r="CO461" s="64">
        <v>32</v>
      </c>
      <c r="CP461" s="66" t="s">
        <v>4262</v>
      </c>
      <c r="CQ461" s="68" t="s">
        <v>3323</v>
      </c>
    </row>
    <row r="462" spans="17:95">
      <c r="Q462" s="655">
        <v>1</v>
      </c>
      <c r="R462" s="655">
        <v>6</v>
      </c>
      <c r="S462" s="655">
        <v>39</v>
      </c>
      <c r="T462" s="651" t="s">
        <v>4239</v>
      </c>
      <c r="U462" s="656">
        <v>834800</v>
      </c>
      <c r="AC462" s="64">
        <v>3</v>
      </c>
      <c r="AD462" s="64">
        <v>33</v>
      </c>
      <c r="AE462" s="66" t="s">
        <v>4264</v>
      </c>
      <c r="AF462" s="68" t="s">
        <v>1524</v>
      </c>
      <c r="CN462" s="64">
        <v>3</v>
      </c>
      <c r="CO462" s="64">
        <v>33</v>
      </c>
      <c r="CP462" s="66" t="s">
        <v>4264</v>
      </c>
      <c r="CQ462" s="68" t="s">
        <v>1524</v>
      </c>
    </row>
    <row r="463" spans="17:95">
      <c r="Q463" s="655">
        <v>1</v>
      </c>
      <c r="R463" s="655">
        <v>6</v>
      </c>
      <c r="S463" s="655">
        <v>40</v>
      </c>
      <c r="T463" s="651" t="s">
        <v>4241</v>
      </c>
      <c r="U463" s="656">
        <v>835300</v>
      </c>
      <c r="AC463" s="64">
        <v>4</v>
      </c>
      <c r="AD463" s="64">
        <v>1</v>
      </c>
      <c r="AE463" s="66" t="s">
        <v>3843</v>
      </c>
      <c r="AF463" s="68" t="s">
        <v>1525</v>
      </c>
      <c r="CN463" s="64">
        <v>4</v>
      </c>
      <c r="CO463" s="64">
        <v>1</v>
      </c>
      <c r="CP463" s="66" t="s">
        <v>3843</v>
      </c>
      <c r="CQ463" s="68" t="s">
        <v>1525</v>
      </c>
    </row>
    <row r="464" spans="17:95">
      <c r="Q464" s="655">
        <v>1</v>
      </c>
      <c r="R464" s="655">
        <v>6</v>
      </c>
      <c r="S464" s="655">
        <v>41</v>
      </c>
      <c r="T464" s="651" t="s">
        <v>4243</v>
      </c>
      <c r="U464" s="656">
        <v>833400</v>
      </c>
      <c r="AC464" s="64">
        <v>4</v>
      </c>
      <c r="AD464" s="64">
        <v>2</v>
      </c>
      <c r="AE464" s="66" t="s">
        <v>824</v>
      </c>
      <c r="AF464" s="68" t="s">
        <v>1526</v>
      </c>
      <c r="CN464" s="64">
        <v>4</v>
      </c>
      <c r="CO464" s="64">
        <v>2</v>
      </c>
      <c r="CP464" s="66" t="s">
        <v>824</v>
      </c>
      <c r="CQ464" s="68" t="s">
        <v>1526</v>
      </c>
    </row>
    <row r="465" spans="17:95">
      <c r="Q465" s="655">
        <v>1</v>
      </c>
      <c r="R465" s="655">
        <v>6</v>
      </c>
      <c r="S465" s="655">
        <v>42</v>
      </c>
      <c r="T465" s="651" t="s">
        <v>4245</v>
      </c>
      <c r="U465" s="656">
        <v>833500</v>
      </c>
      <c r="AC465" s="64">
        <v>4</v>
      </c>
      <c r="AD465" s="64">
        <v>3</v>
      </c>
      <c r="AE465" s="66" t="s">
        <v>826</v>
      </c>
      <c r="AF465" s="68" t="s">
        <v>1527</v>
      </c>
      <c r="CN465" s="64">
        <v>4</v>
      </c>
      <c r="CO465" s="64">
        <v>3</v>
      </c>
      <c r="CP465" s="66" t="s">
        <v>826</v>
      </c>
      <c r="CQ465" s="68" t="s">
        <v>1527</v>
      </c>
    </row>
    <row r="466" spans="17:95">
      <c r="Q466" s="655">
        <v>1</v>
      </c>
      <c r="R466" s="655">
        <v>6</v>
      </c>
      <c r="S466" s="655">
        <v>43</v>
      </c>
      <c r="T466" s="651" t="s">
        <v>4247</v>
      </c>
      <c r="U466" s="656">
        <v>837000</v>
      </c>
      <c r="AC466" s="64">
        <v>4</v>
      </c>
      <c r="AD466" s="64">
        <v>4</v>
      </c>
      <c r="AE466" s="66" t="s">
        <v>828</v>
      </c>
      <c r="AF466" s="68" t="s">
        <v>1528</v>
      </c>
      <c r="CN466" s="64">
        <v>4</v>
      </c>
      <c r="CO466" s="64">
        <v>4</v>
      </c>
      <c r="CP466" s="66" t="s">
        <v>828</v>
      </c>
      <c r="CQ466" s="68" t="s">
        <v>1528</v>
      </c>
    </row>
    <row r="467" spans="17:95">
      <c r="Q467" s="655">
        <v>1</v>
      </c>
      <c r="R467" s="655">
        <v>6</v>
      </c>
      <c r="S467" s="655">
        <v>44</v>
      </c>
      <c r="T467" s="651" t="s">
        <v>4249</v>
      </c>
      <c r="U467" s="656">
        <v>835500</v>
      </c>
      <c r="AC467" s="64">
        <v>4</v>
      </c>
      <c r="AD467" s="64">
        <v>5</v>
      </c>
      <c r="AE467" s="66" t="s">
        <v>830</v>
      </c>
      <c r="AF467" s="68" t="s">
        <v>1529</v>
      </c>
      <c r="CN467" s="64">
        <v>4</v>
      </c>
      <c r="CO467" s="64">
        <v>5</v>
      </c>
      <c r="CP467" s="66" t="s">
        <v>830</v>
      </c>
      <c r="CQ467" s="68" t="s">
        <v>1529</v>
      </c>
    </row>
    <row r="468" spans="17:95">
      <c r="Q468" s="655">
        <v>1</v>
      </c>
      <c r="R468" s="655">
        <v>6</v>
      </c>
      <c r="S468" s="655">
        <v>45</v>
      </c>
      <c r="T468" s="651" t="s">
        <v>8840</v>
      </c>
      <c r="U468" s="656">
        <v>835900</v>
      </c>
      <c r="AC468" s="64">
        <v>4</v>
      </c>
      <c r="AD468" s="64">
        <v>6</v>
      </c>
      <c r="AE468" s="66" t="s">
        <v>832</v>
      </c>
      <c r="AF468" s="68" t="s">
        <v>1530</v>
      </c>
      <c r="CN468" s="64">
        <v>4</v>
      </c>
      <c r="CO468" s="64">
        <v>6</v>
      </c>
      <c r="CP468" s="66" t="s">
        <v>832</v>
      </c>
      <c r="CQ468" s="68" t="s">
        <v>1530</v>
      </c>
    </row>
    <row r="469" spans="17:95">
      <c r="Q469" s="655">
        <v>1</v>
      </c>
      <c r="R469" s="655">
        <v>6</v>
      </c>
      <c r="S469" s="655">
        <v>46</v>
      </c>
      <c r="T469" s="651" t="s">
        <v>4251</v>
      </c>
      <c r="U469" s="656">
        <v>833000</v>
      </c>
      <c r="AC469" s="64">
        <v>4</v>
      </c>
      <c r="AD469" s="64">
        <v>7</v>
      </c>
      <c r="AE469" s="66" t="s">
        <v>4272</v>
      </c>
      <c r="AF469" s="68" t="s">
        <v>1531</v>
      </c>
      <c r="CN469" s="64">
        <v>4</v>
      </c>
      <c r="CO469" s="64">
        <v>7</v>
      </c>
      <c r="CP469" s="66" t="s">
        <v>4272</v>
      </c>
      <c r="CQ469" s="68" t="s">
        <v>1531</v>
      </c>
    </row>
    <row r="470" spans="17:95">
      <c r="Q470" s="655">
        <v>1</v>
      </c>
      <c r="R470" s="655">
        <v>6</v>
      </c>
      <c r="S470" s="655">
        <v>47</v>
      </c>
      <c r="T470" s="651" t="s">
        <v>4253</v>
      </c>
      <c r="U470" s="656">
        <v>834000</v>
      </c>
      <c r="AC470" s="64">
        <v>4</v>
      </c>
      <c r="AD470" s="64">
        <v>8</v>
      </c>
      <c r="AE470" s="66" t="s">
        <v>4274</v>
      </c>
      <c r="AF470" s="68" t="s">
        <v>1532</v>
      </c>
      <c r="CN470" s="64">
        <v>4</v>
      </c>
      <c r="CO470" s="64">
        <v>8</v>
      </c>
      <c r="CP470" s="66" t="s">
        <v>4274</v>
      </c>
      <c r="CQ470" s="68" t="s">
        <v>1532</v>
      </c>
    </row>
    <row r="471" spans="17:95">
      <c r="Q471" s="655">
        <v>1</v>
      </c>
      <c r="R471" s="655">
        <v>6</v>
      </c>
      <c r="S471" s="655">
        <v>48</v>
      </c>
      <c r="T471" s="651" t="s">
        <v>4255</v>
      </c>
      <c r="U471" s="656">
        <v>836500</v>
      </c>
      <c r="AC471" s="64">
        <v>4</v>
      </c>
      <c r="AD471" s="64">
        <v>9</v>
      </c>
      <c r="AE471" s="66" t="s">
        <v>4276</v>
      </c>
      <c r="AF471" s="68" t="s">
        <v>1533</v>
      </c>
      <c r="CN471" s="64">
        <v>4</v>
      </c>
      <c r="CO471" s="64">
        <v>9</v>
      </c>
      <c r="CP471" s="66" t="s">
        <v>4276</v>
      </c>
      <c r="CQ471" s="68" t="s">
        <v>1533</v>
      </c>
    </row>
    <row r="472" spans="17:95">
      <c r="Q472" s="655">
        <v>1</v>
      </c>
      <c r="R472" s="655">
        <v>6</v>
      </c>
      <c r="S472" s="655">
        <v>49</v>
      </c>
      <c r="T472" s="651" t="s">
        <v>4257</v>
      </c>
      <c r="U472" s="656">
        <v>838500</v>
      </c>
      <c r="AC472" s="64">
        <v>4</v>
      </c>
      <c r="AD472" s="64">
        <v>10</v>
      </c>
      <c r="AE472" s="66" t="s">
        <v>4278</v>
      </c>
      <c r="AF472" s="68" t="s">
        <v>1534</v>
      </c>
      <c r="CN472" s="64">
        <v>4</v>
      </c>
      <c r="CO472" s="64">
        <v>10</v>
      </c>
      <c r="CP472" s="66" t="s">
        <v>4278</v>
      </c>
      <c r="CQ472" s="68" t="s">
        <v>1534</v>
      </c>
    </row>
    <row r="473" spans="17:95">
      <c r="Q473" s="655">
        <v>1</v>
      </c>
      <c r="R473" s="655">
        <v>6</v>
      </c>
      <c r="S473" s="655">
        <v>50</v>
      </c>
      <c r="T473" s="651" t="s">
        <v>4259</v>
      </c>
      <c r="U473" s="656">
        <v>837200</v>
      </c>
      <c r="AC473" s="64">
        <v>4</v>
      </c>
      <c r="AD473" s="64">
        <v>11</v>
      </c>
      <c r="AE473" s="66" t="s">
        <v>4280</v>
      </c>
      <c r="AF473" s="68" t="s">
        <v>1535</v>
      </c>
      <c r="CN473" s="64">
        <v>4</v>
      </c>
      <c r="CO473" s="64">
        <v>11</v>
      </c>
      <c r="CP473" s="66" t="s">
        <v>4280</v>
      </c>
      <c r="CQ473" s="68" t="s">
        <v>1535</v>
      </c>
    </row>
    <row r="474" spans="17:95">
      <c r="Q474" s="655">
        <v>1</v>
      </c>
      <c r="R474" s="655">
        <v>6</v>
      </c>
      <c r="S474" s="655">
        <v>51</v>
      </c>
      <c r="T474" s="651" t="s">
        <v>4261</v>
      </c>
      <c r="U474" s="656">
        <v>838900</v>
      </c>
      <c r="AC474" s="64">
        <v>4</v>
      </c>
      <c r="AD474" s="64">
        <v>12</v>
      </c>
      <c r="AE474" s="66" t="s">
        <v>4282</v>
      </c>
      <c r="AF474" s="68" t="s">
        <v>1536</v>
      </c>
      <c r="CN474" s="64">
        <v>4</v>
      </c>
      <c r="CO474" s="64">
        <v>12</v>
      </c>
      <c r="CP474" s="66" t="s">
        <v>4282</v>
      </c>
      <c r="CQ474" s="68" t="s">
        <v>1536</v>
      </c>
    </row>
    <row r="475" spans="17:95">
      <c r="Q475" s="655">
        <v>1</v>
      </c>
      <c r="R475" s="655">
        <v>6</v>
      </c>
      <c r="S475" s="655">
        <v>52</v>
      </c>
      <c r="T475" s="651" t="s">
        <v>4263</v>
      </c>
      <c r="U475" s="656">
        <v>839000</v>
      </c>
      <c r="AC475" s="64">
        <v>4</v>
      </c>
      <c r="AD475" s="64">
        <v>13</v>
      </c>
      <c r="AE475" s="66" t="s">
        <v>4284</v>
      </c>
      <c r="AF475" s="68" t="s">
        <v>1537</v>
      </c>
      <c r="CN475" s="64">
        <v>4</v>
      </c>
      <c r="CO475" s="64">
        <v>13</v>
      </c>
      <c r="CP475" s="66" t="s">
        <v>4284</v>
      </c>
      <c r="CQ475" s="68" t="s">
        <v>1537</v>
      </c>
    </row>
    <row r="476" spans="17:95">
      <c r="Q476" s="655">
        <v>1</v>
      </c>
      <c r="R476" s="655">
        <v>6</v>
      </c>
      <c r="S476" s="655">
        <v>53</v>
      </c>
      <c r="T476" s="651" t="s">
        <v>4265</v>
      </c>
      <c r="U476" s="656">
        <v>839200</v>
      </c>
      <c r="AC476" s="64">
        <v>4</v>
      </c>
      <c r="AD476" s="64">
        <v>14</v>
      </c>
      <c r="AE476" s="66" t="s">
        <v>4285</v>
      </c>
      <c r="AF476" s="68" t="s">
        <v>1538</v>
      </c>
      <c r="CN476" s="64">
        <v>4</v>
      </c>
      <c r="CO476" s="64">
        <v>14</v>
      </c>
      <c r="CP476" s="66" t="s">
        <v>4285</v>
      </c>
      <c r="CQ476" s="68" t="s">
        <v>1538</v>
      </c>
    </row>
    <row r="477" spans="17:95">
      <c r="Q477" s="655">
        <v>1</v>
      </c>
      <c r="R477" s="655">
        <v>6</v>
      </c>
      <c r="S477" s="655">
        <v>54</v>
      </c>
      <c r="T477" s="651" t="s">
        <v>4266</v>
      </c>
      <c r="U477" s="656">
        <v>839600</v>
      </c>
      <c r="AC477" s="64">
        <v>4</v>
      </c>
      <c r="AD477" s="64">
        <v>15</v>
      </c>
      <c r="AE477" s="66" t="s">
        <v>4286</v>
      </c>
      <c r="AF477" s="68" t="s">
        <v>1539</v>
      </c>
      <c r="CN477" s="64">
        <v>4</v>
      </c>
      <c r="CO477" s="64">
        <v>15</v>
      </c>
      <c r="CP477" s="66" t="s">
        <v>4286</v>
      </c>
      <c r="CQ477" s="68" t="s">
        <v>1539</v>
      </c>
    </row>
    <row r="478" spans="17:95">
      <c r="Q478" s="655">
        <v>1</v>
      </c>
      <c r="R478" s="655">
        <v>6</v>
      </c>
      <c r="S478" s="655">
        <v>55</v>
      </c>
      <c r="T478" s="651" t="s">
        <v>4267</v>
      </c>
      <c r="U478" s="656">
        <v>839300</v>
      </c>
      <c r="AC478" s="64">
        <v>4</v>
      </c>
      <c r="AD478" s="64">
        <v>16</v>
      </c>
      <c r="AE478" s="66" t="s">
        <v>4287</v>
      </c>
      <c r="AF478" s="68" t="s">
        <v>1540</v>
      </c>
      <c r="CN478" s="64">
        <v>4</v>
      </c>
      <c r="CO478" s="64">
        <v>16</v>
      </c>
      <c r="CP478" s="66" t="s">
        <v>4287</v>
      </c>
      <c r="CQ478" s="68" t="s">
        <v>1540</v>
      </c>
    </row>
    <row r="479" spans="17:95">
      <c r="Q479" s="655">
        <v>1</v>
      </c>
      <c r="R479" s="655">
        <v>6</v>
      </c>
      <c r="S479" s="655">
        <v>56</v>
      </c>
      <c r="T479" s="651" t="s">
        <v>4268</v>
      </c>
      <c r="U479" s="656">
        <v>839400</v>
      </c>
      <c r="AC479" s="64">
        <v>4</v>
      </c>
      <c r="AD479" s="64">
        <v>17</v>
      </c>
      <c r="AE479" s="66" t="s">
        <v>4288</v>
      </c>
      <c r="AF479" s="68" t="s">
        <v>1541</v>
      </c>
      <c r="CN479" s="64">
        <v>4</v>
      </c>
      <c r="CO479" s="64">
        <v>17</v>
      </c>
      <c r="CP479" s="66" t="s">
        <v>4288</v>
      </c>
      <c r="CQ479" s="68" t="s">
        <v>1541</v>
      </c>
    </row>
    <row r="480" spans="17:95">
      <c r="Q480" s="655">
        <v>1</v>
      </c>
      <c r="R480" s="655">
        <v>6</v>
      </c>
      <c r="S480" s="655">
        <v>57</v>
      </c>
      <c r="T480" s="651" t="s">
        <v>4269</v>
      </c>
      <c r="U480" s="656">
        <v>839500</v>
      </c>
      <c r="AC480" s="64">
        <v>4</v>
      </c>
      <c r="AD480" s="64">
        <v>18</v>
      </c>
      <c r="AE480" s="66" t="s">
        <v>4289</v>
      </c>
      <c r="AF480" s="68" t="s">
        <v>3324</v>
      </c>
      <c r="CN480" s="64">
        <v>4</v>
      </c>
      <c r="CO480" s="64">
        <v>18</v>
      </c>
      <c r="CP480" s="66" t="s">
        <v>4289</v>
      </c>
      <c r="CQ480" s="68" t="s">
        <v>3324</v>
      </c>
    </row>
    <row r="481" spans="17:95">
      <c r="Q481" s="655">
        <v>1</v>
      </c>
      <c r="R481" s="655">
        <v>6</v>
      </c>
      <c r="S481" s="655">
        <v>58</v>
      </c>
      <c r="T481" s="651" t="s">
        <v>4270</v>
      </c>
      <c r="U481" s="656">
        <v>632203</v>
      </c>
      <c r="AC481" s="64">
        <v>4</v>
      </c>
      <c r="AD481" s="64">
        <v>19</v>
      </c>
      <c r="AE481" s="66" t="s">
        <v>4290</v>
      </c>
      <c r="AF481" s="68" t="s">
        <v>4291</v>
      </c>
      <c r="CN481" s="64">
        <v>4</v>
      </c>
      <c r="CO481" s="64">
        <v>19</v>
      </c>
      <c r="CP481" s="66" t="s">
        <v>4290</v>
      </c>
      <c r="CQ481" s="68" t="s">
        <v>4291</v>
      </c>
    </row>
    <row r="482" spans="17:95">
      <c r="Q482" s="655">
        <v>1</v>
      </c>
      <c r="R482" s="655">
        <v>6</v>
      </c>
      <c r="S482" s="655">
        <v>59</v>
      </c>
      <c r="T482" s="651" t="s">
        <v>4271</v>
      </c>
      <c r="U482" s="656">
        <v>632202</v>
      </c>
      <c r="AC482" s="64">
        <v>4</v>
      </c>
      <c r="AD482" s="64">
        <v>20</v>
      </c>
      <c r="AE482" s="66" t="s">
        <v>4292</v>
      </c>
      <c r="AF482" s="68" t="s">
        <v>1542</v>
      </c>
      <c r="CN482" s="64">
        <v>4</v>
      </c>
      <c r="CO482" s="64">
        <v>20</v>
      </c>
      <c r="CP482" s="66" t="s">
        <v>4292</v>
      </c>
      <c r="CQ482" s="68" t="s">
        <v>1542</v>
      </c>
    </row>
    <row r="483" spans="17:95">
      <c r="Q483" s="655">
        <v>1</v>
      </c>
      <c r="R483" s="655">
        <v>6</v>
      </c>
      <c r="S483" s="655">
        <v>60</v>
      </c>
      <c r="T483" s="651" t="s">
        <v>4273</v>
      </c>
      <c r="U483" s="656">
        <v>632214</v>
      </c>
      <c r="AC483" s="64">
        <v>4</v>
      </c>
      <c r="AD483" s="64">
        <v>21</v>
      </c>
      <c r="AE483" s="66" t="s">
        <v>4293</v>
      </c>
      <c r="AF483" s="68" t="s">
        <v>1543</v>
      </c>
      <c r="CN483" s="64">
        <v>4</v>
      </c>
      <c r="CO483" s="64">
        <v>21</v>
      </c>
      <c r="CP483" s="66" t="s">
        <v>4293</v>
      </c>
      <c r="CQ483" s="68" t="s">
        <v>1543</v>
      </c>
    </row>
    <row r="484" spans="17:95">
      <c r="Q484" s="655">
        <v>1</v>
      </c>
      <c r="R484" s="655">
        <v>6</v>
      </c>
      <c r="S484" s="655">
        <v>61</v>
      </c>
      <c r="T484" s="651" t="s">
        <v>4275</v>
      </c>
      <c r="U484" s="656">
        <v>632209</v>
      </c>
      <c r="AC484" s="64">
        <v>4</v>
      </c>
      <c r="AD484" s="64">
        <v>22</v>
      </c>
      <c r="AE484" s="66" t="s">
        <v>4294</v>
      </c>
      <c r="AF484" s="68" t="s">
        <v>1544</v>
      </c>
      <c r="CN484" s="64">
        <v>4</v>
      </c>
      <c r="CO484" s="64">
        <v>22</v>
      </c>
      <c r="CP484" s="66" t="s">
        <v>4294</v>
      </c>
      <c r="CQ484" s="68" t="s">
        <v>1544</v>
      </c>
    </row>
    <row r="485" spans="17:95">
      <c r="Q485" s="655">
        <v>1</v>
      </c>
      <c r="R485" s="655">
        <v>6</v>
      </c>
      <c r="S485" s="655">
        <v>62</v>
      </c>
      <c r="T485" s="651" t="s">
        <v>4277</v>
      </c>
      <c r="U485" s="656">
        <v>632201</v>
      </c>
      <c r="AC485" s="64">
        <v>4</v>
      </c>
      <c r="AD485" s="64">
        <v>23</v>
      </c>
      <c r="AE485" s="66" t="s">
        <v>4295</v>
      </c>
      <c r="AF485" s="68" t="s">
        <v>1545</v>
      </c>
      <c r="CN485" s="64">
        <v>4</v>
      </c>
      <c r="CO485" s="64">
        <v>23</v>
      </c>
      <c r="CP485" s="66" t="s">
        <v>4295</v>
      </c>
      <c r="CQ485" s="68" t="s">
        <v>1545</v>
      </c>
    </row>
    <row r="486" spans="17:95">
      <c r="Q486" s="655">
        <v>1</v>
      </c>
      <c r="R486" s="655">
        <v>6</v>
      </c>
      <c r="S486" s="655">
        <v>63</v>
      </c>
      <c r="T486" s="651" t="s">
        <v>4279</v>
      </c>
      <c r="U486" s="656">
        <v>632213</v>
      </c>
      <c r="AC486" s="64">
        <v>4</v>
      </c>
      <c r="AD486" s="64">
        <v>24</v>
      </c>
      <c r="AE486" s="66" t="s">
        <v>4297</v>
      </c>
      <c r="AF486" s="68" t="s">
        <v>1546</v>
      </c>
      <c r="CN486" s="64">
        <v>4</v>
      </c>
      <c r="CO486" s="64">
        <v>24</v>
      </c>
      <c r="CP486" s="66" t="s">
        <v>4297</v>
      </c>
      <c r="CQ486" s="68" t="s">
        <v>1546</v>
      </c>
    </row>
    <row r="487" spans="17:95">
      <c r="Q487" s="655">
        <v>1</v>
      </c>
      <c r="R487" s="655">
        <v>6</v>
      </c>
      <c r="S487" s="655">
        <v>64</v>
      </c>
      <c r="T487" s="651" t="s">
        <v>4281</v>
      </c>
      <c r="U487" s="656">
        <v>632215</v>
      </c>
      <c r="AC487" s="64">
        <v>4</v>
      </c>
      <c r="AD487" s="64">
        <v>25</v>
      </c>
      <c r="AE487" s="66" t="s">
        <v>4299</v>
      </c>
      <c r="AF487" s="68" t="s">
        <v>1547</v>
      </c>
      <c r="CN487" s="64">
        <v>4</v>
      </c>
      <c r="CO487" s="64">
        <v>25</v>
      </c>
      <c r="CP487" s="66" t="s">
        <v>4299</v>
      </c>
      <c r="CQ487" s="68" t="s">
        <v>1547</v>
      </c>
    </row>
    <row r="488" spans="17:95">
      <c r="Q488" s="655">
        <v>1</v>
      </c>
      <c r="R488" s="655">
        <v>6</v>
      </c>
      <c r="S488" s="655">
        <v>65</v>
      </c>
      <c r="T488" s="651" t="s">
        <v>4283</v>
      </c>
      <c r="U488" s="656">
        <v>632210</v>
      </c>
      <c r="AC488" s="64">
        <v>4</v>
      </c>
      <c r="AD488" s="64">
        <v>26</v>
      </c>
      <c r="AE488" s="66" t="s">
        <v>4301</v>
      </c>
      <c r="AF488" s="68" t="s">
        <v>1548</v>
      </c>
      <c r="CN488" s="64">
        <v>4</v>
      </c>
      <c r="CO488" s="64">
        <v>26</v>
      </c>
      <c r="CP488" s="66" t="s">
        <v>4301</v>
      </c>
      <c r="CQ488" s="68" t="s">
        <v>1548</v>
      </c>
    </row>
    <row r="489" spans="17:95">
      <c r="Q489" s="657">
        <v>1</v>
      </c>
      <c r="R489" s="657">
        <v>6</v>
      </c>
      <c r="S489" s="657">
        <v>66</v>
      </c>
      <c r="T489" s="658" t="s">
        <v>3041</v>
      </c>
      <c r="U489" s="659">
        <v>839999</v>
      </c>
      <c r="AC489" s="64">
        <v>4</v>
      </c>
      <c r="AD489" s="64">
        <v>27</v>
      </c>
      <c r="AE489" s="66" t="s">
        <v>4303</v>
      </c>
      <c r="AF489" s="68" t="s">
        <v>1549</v>
      </c>
      <c r="CN489" s="64">
        <v>4</v>
      </c>
      <c r="CO489" s="64">
        <v>27</v>
      </c>
      <c r="CP489" s="66" t="s">
        <v>4303</v>
      </c>
      <c r="CQ489" s="68" t="s">
        <v>1549</v>
      </c>
    </row>
    <row r="490" spans="17:95">
      <c r="Q490" s="653">
        <v>1</v>
      </c>
      <c r="R490" s="653">
        <v>7</v>
      </c>
      <c r="S490" s="653">
        <v>1</v>
      </c>
      <c r="T490" s="650" t="s">
        <v>4044</v>
      </c>
      <c r="U490" s="654">
        <v>842000</v>
      </c>
      <c r="AC490" s="64">
        <v>4</v>
      </c>
      <c r="AD490" s="64">
        <v>28</v>
      </c>
      <c r="AE490" s="66" t="s">
        <v>4305</v>
      </c>
      <c r="AF490" s="68" t="s">
        <v>1550</v>
      </c>
      <c r="CN490" s="64">
        <v>4</v>
      </c>
      <c r="CO490" s="64">
        <v>28</v>
      </c>
      <c r="CP490" s="66" t="s">
        <v>4305</v>
      </c>
      <c r="CQ490" s="68" t="s">
        <v>1550</v>
      </c>
    </row>
    <row r="491" spans="17:95">
      <c r="Q491" s="655">
        <v>1</v>
      </c>
      <c r="R491" s="655">
        <v>7</v>
      </c>
      <c r="S491" s="655">
        <v>2</v>
      </c>
      <c r="T491" s="651" t="s">
        <v>8833</v>
      </c>
      <c r="U491" s="656">
        <v>842010</v>
      </c>
      <c r="AC491" s="64">
        <v>4</v>
      </c>
      <c r="AD491" s="64">
        <v>29</v>
      </c>
      <c r="AE491" s="66" t="s">
        <v>4307</v>
      </c>
      <c r="AF491" s="68" t="s">
        <v>1551</v>
      </c>
      <c r="CN491" s="64">
        <v>4</v>
      </c>
      <c r="CO491" s="64">
        <v>29</v>
      </c>
      <c r="CP491" s="66" t="s">
        <v>4307</v>
      </c>
      <c r="CQ491" s="68" t="s">
        <v>1551</v>
      </c>
    </row>
    <row r="492" spans="17:95">
      <c r="Q492" s="655">
        <v>1</v>
      </c>
      <c r="R492" s="655">
        <v>7</v>
      </c>
      <c r="S492" s="655">
        <v>3</v>
      </c>
      <c r="T492" s="651" t="s">
        <v>8834</v>
      </c>
      <c r="U492" s="656">
        <v>842020</v>
      </c>
      <c r="AC492" s="64">
        <v>4</v>
      </c>
      <c r="AD492" s="64">
        <v>30</v>
      </c>
      <c r="AE492" s="66" t="s">
        <v>4309</v>
      </c>
      <c r="AF492" s="68" t="s">
        <v>1552</v>
      </c>
      <c r="CN492" s="64">
        <v>4</v>
      </c>
      <c r="CO492" s="64">
        <v>30</v>
      </c>
      <c r="CP492" s="66" t="s">
        <v>4309</v>
      </c>
      <c r="CQ492" s="68" t="s">
        <v>1552</v>
      </c>
    </row>
    <row r="493" spans="17:95">
      <c r="Q493" s="655">
        <v>1</v>
      </c>
      <c r="R493" s="655">
        <v>7</v>
      </c>
      <c r="S493" s="655">
        <v>4</v>
      </c>
      <c r="T493" s="651" t="s">
        <v>3664</v>
      </c>
      <c r="U493" s="656">
        <v>842100</v>
      </c>
      <c r="AC493" s="64">
        <v>4</v>
      </c>
      <c r="AD493" s="64">
        <v>31</v>
      </c>
      <c r="AE493" s="66" t="s">
        <v>4311</v>
      </c>
      <c r="AF493" s="68" t="s">
        <v>1553</v>
      </c>
      <c r="CN493" s="64">
        <v>4</v>
      </c>
      <c r="CO493" s="64">
        <v>31</v>
      </c>
      <c r="CP493" s="66" t="s">
        <v>4311</v>
      </c>
      <c r="CQ493" s="68" t="s">
        <v>1553</v>
      </c>
    </row>
    <row r="494" spans="17:95">
      <c r="Q494" s="655">
        <v>1</v>
      </c>
      <c r="R494" s="655">
        <v>7</v>
      </c>
      <c r="S494" s="655">
        <v>5</v>
      </c>
      <c r="T494" s="651" t="s">
        <v>3667</v>
      </c>
      <c r="U494" s="656">
        <v>842200</v>
      </c>
      <c r="AC494" s="64">
        <v>4</v>
      </c>
      <c r="AD494" s="64">
        <v>32</v>
      </c>
      <c r="AE494" s="66" t="s">
        <v>4313</v>
      </c>
      <c r="AF494" s="68" t="s">
        <v>1554</v>
      </c>
      <c r="CN494" s="64">
        <v>4</v>
      </c>
      <c r="CO494" s="64">
        <v>32</v>
      </c>
      <c r="CP494" s="66" t="s">
        <v>4313</v>
      </c>
      <c r="CQ494" s="68" t="s">
        <v>1554</v>
      </c>
    </row>
    <row r="495" spans="17:95">
      <c r="Q495" s="655">
        <v>1</v>
      </c>
      <c r="R495" s="655">
        <v>7</v>
      </c>
      <c r="S495" s="655">
        <v>6</v>
      </c>
      <c r="T495" s="651" t="s">
        <v>4051</v>
      </c>
      <c r="U495" s="656">
        <v>842700</v>
      </c>
      <c r="AC495" s="64">
        <v>4</v>
      </c>
      <c r="AD495" s="64">
        <v>33</v>
      </c>
      <c r="AE495" s="66" t="s">
        <v>4315</v>
      </c>
      <c r="AF495" s="68" t="s">
        <v>1555</v>
      </c>
      <c r="CN495" s="64">
        <v>4</v>
      </c>
      <c r="CO495" s="64">
        <v>33</v>
      </c>
      <c r="CP495" s="66" t="s">
        <v>4315</v>
      </c>
      <c r="CQ495" s="68" t="s">
        <v>1555</v>
      </c>
    </row>
    <row r="496" spans="17:95">
      <c r="Q496" s="655">
        <v>1</v>
      </c>
      <c r="R496" s="655">
        <v>7</v>
      </c>
      <c r="S496" s="655">
        <v>7</v>
      </c>
      <c r="T496" s="651" t="s">
        <v>4054</v>
      </c>
      <c r="U496" s="656">
        <v>842300</v>
      </c>
      <c r="AC496" s="64">
        <v>4</v>
      </c>
      <c r="AD496" s="64">
        <v>34</v>
      </c>
      <c r="AE496" s="66" t="s">
        <v>4317</v>
      </c>
      <c r="AF496" s="68" t="s">
        <v>1556</v>
      </c>
      <c r="CN496" s="64">
        <v>4</v>
      </c>
      <c r="CO496" s="64">
        <v>34</v>
      </c>
      <c r="CP496" s="66" t="s">
        <v>4317</v>
      </c>
      <c r="CQ496" s="68" t="s">
        <v>1556</v>
      </c>
    </row>
    <row r="497" spans="17:95">
      <c r="Q497" s="655">
        <v>1</v>
      </c>
      <c r="R497" s="655">
        <v>7</v>
      </c>
      <c r="S497" s="655">
        <v>8</v>
      </c>
      <c r="T497" s="651" t="s">
        <v>4057</v>
      </c>
      <c r="U497" s="656">
        <v>842400</v>
      </c>
      <c r="AC497" s="64">
        <v>4</v>
      </c>
      <c r="AD497" s="64">
        <v>35</v>
      </c>
      <c r="AE497" s="66" t="s">
        <v>4319</v>
      </c>
      <c r="AF497" s="68" t="s">
        <v>1557</v>
      </c>
      <c r="CN497" s="64">
        <v>4</v>
      </c>
      <c r="CO497" s="64">
        <v>35</v>
      </c>
      <c r="CP497" s="66" t="s">
        <v>4319</v>
      </c>
      <c r="CQ497" s="68" t="s">
        <v>1557</v>
      </c>
    </row>
    <row r="498" spans="17:95">
      <c r="Q498" s="655">
        <v>1</v>
      </c>
      <c r="R498" s="655">
        <v>7</v>
      </c>
      <c r="S498" s="655">
        <v>9</v>
      </c>
      <c r="T498" s="651" t="s">
        <v>4060</v>
      </c>
      <c r="U498" s="656">
        <v>842800</v>
      </c>
      <c r="AC498" s="64">
        <v>4</v>
      </c>
      <c r="AD498" s="64">
        <v>36</v>
      </c>
      <c r="AE498" s="66" t="s">
        <v>4321</v>
      </c>
      <c r="AF498" s="68" t="s">
        <v>1558</v>
      </c>
      <c r="CN498" s="64">
        <v>4</v>
      </c>
      <c r="CO498" s="64">
        <v>36</v>
      </c>
      <c r="CP498" s="66" t="s">
        <v>4321</v>
      </c>
      <c r="CQ498" s="68" t="s">
        <v>1558</v>
      </c>
    </row>
    <row r="499" spans="17:95">
      <c r="Q499" s="655">
        <v>1</v>
      </c>
      <c r="R499" s="655">
        <v>7</v>
      </c>
      <c r="S499" s="655">
        <v>10</v>
      </c>
      <c r="T499" s="651" t="s">
        <v>4063</v>
      </c>
      <c r="U499" s="656">
        <v>842900</v>
      </c>
      <c r="AC499" s="64">
        <v>4</v>
      </c>
      <c r="AD499" s="64">
        <v>37</v>
      </c>
      <c r="AE499" s="66" t="s">
        <v>4323</v>
      </c>
      <c r="AF499" s="68" t="s">
        <v>1559</v>
      </c>
      <c r="CN499" s="64">
        <v>4</v>
      </c>
      <c r="CO499" s="64">
        <v>37</v>
      </c>
      <c r="CP499" s="66" t="s">
        <v>4323</v>
      </c>
      <c r="CQ499" s="68" t="s">
        <v>1559</v>
      </c>
    </row>
    <row r="500" spans="17:95">
      <c r="Q500" s="655">
        <v>1</v>
      </c>
      <c r="R500" s="655">
        <v>7</v>
      </c>
      <c r="S500" s="655">
        <v>11</v>
      </c>
      <c r="T500" s="651" t="s">
        <v>4066</v>
      </c>
      <c r="U500" s="656">
        <v>842600</v>
      </c>
      <c r="AC500" s="64">
        <v>4</v>
      </c>
      <c r="AD500" s="64">
        <v>38</v>
      </c>
      <c r="AE500" s="66" t="s">
        <v>4325</v>
      </c>
      <c r="AF500" s="68" t="s">
        <v>3325</v>
      </c>
      <c r="CN500" s="64">
        <v>4</v>
      </c>
      <c r="CO500" s="64">
        <v>38</v>
      </c>
      <c r="CP500" s="66" t="s">
        <v>4325</v>
      </c>
      <c r="CQ500" s="68" t="s">
        <v>3325</v>
      </c>
    </row>
    <row r="501" spans="17:95">
      <c r="Q501" s="655">
        <v>1</v>
      </c>
      <c r="R501" s="655">
        <v>7</v>
      </c>
      <c r="S501" s="655">
        <v>12</v>
      </c>
      <c r="T501" s="651" t="s">
        <v>4296</v>
      </c>
      <c r="U501" s="656">
        <v>843900</v>
      </c>
      <c r="AC501" s="64">
        <v>4</v>
      </c>
      <c r="AD501" s="64">
        <v>39</v>
      </c>
      <c r="AE501" s="66" t="s">
        <v>4327</v>
      </c>
      <c r="AF501" s="68" t="s">
        <v>1560</v>
      </c>
      <c r="CN501" s="64">
        <v>4</v>
      </c>
      <c r="CO501" s="64">
        <v>39</v>
      </c>
      <c r="CP501" s="66" t="s">
        <v>4327</v>
      </c>
      <c r="CQ501" s="68" t="s">
        <v>1560</v>
      </c>
    </row>
    <row r="502" spans="17:95">
      <c r="Q502" s="655">
        <v>1</v>
      </c>
      <c r="R502" s="655">
        <v>7</v>
      </c>
      <c r="S502" s="655">
        <v>13</v>
      </c>
      <c r="T502" s="651" t="s">
        <v>4298</v>
      </c>
      <c r="U502" s="656">
        <v>843700</v>
      </c>
      <c r="AC502" s="64">
        <v>4</v>
      </c>
      <c r="AD502" s="64">
        <v>40</v>
      </c>
      <c r="AE502" s="66" t="s">
        <v>4329</v>
      </c>
      <c r="AF502" s="68" t="s">
        <v>3326</v>
      </c>
      <c r="CN502" s="64">
        <v>4</v>
      </c>
      <c r="CO502" s="64">
        <v>40</v>
      </c>
      <c r="CP502" s="66" t="s">
        <v>4329</v>
      </c>
      <c r="CQ502" s="68" t="s">
        <v>3326</v>
      </c>
    </row>
    <row r="503" spans="17:95">
      <c r="Q503" s="655">
        <v>1</v>
      </c>
      <c r="R503" s="655">
        <v>7</v>
      </c>
      <c r="S503" s="655">
        <v>14</v>
      </c>
      <c r="T503" s="651" t="s">
        <v>4300</v>
      </c>
      <c r="U503" s="656">
        <v>843300</v>
      </c>
      <c r="AC503" s="64">
        <v>5</v>
      </c>
      <c r="AD503" s="64">
        <v>1</v>
      </c>
      <c r="AE503" s="66" t="s">
        <v>4331</v>
      </c>
      <c r="AF503" s="68" t="s">
        <v>1561</v>
      </c>
      <c r="CN503" s="64">
        <v>5</v>
      </c>
      <c r="CO503" s="64">
        <v>1</v>
      </c>
      <c r="CP503" s="66" t="s">
        <v>4331</v>
      </c>
      <c r="CQ503" s="68" t="s">
        <v>1561</v>
      </c>
    </row>
    <row r="504" spans="17:95">
      <c r="Q504" s="655">
        <v>1</v>
      </c>
      <c r="R504" s="655">
        <v>7</v>
      </c>
      <c r="S504" s="655">
        <v>15</v>
      </c>
      <c r="T504" s="651" t="s">
        <v>4302</v>
      </c>
      <c r="U504" s="656">
        <v>843000</v>
      </c>
      <c r="AC504" s="64">
        <v>5</v>
      </c>
      <c r="AD504" s="64">
        <v>2</v>
      </c>
      <c r="AE504" s="66" t="s">
        <v>4333</v>
      </c>
      <c r="AF504" s="68" t="s">
        <v>1562</v>
      </c>
      <c r="CN504" s="64">
        <v>5</v>
      </c>
      <c r="CO504" s="64">
        <v>2</v>
      </c>
      <c r="CP504" s="66" t="s">
        <v>4333</v>
      </c>
      <c r="CQ504" s="68" t="s">
        <v>1562</v>
      </c>
    </row>
    <row r="505" spans="17:95">
      <c r="Q505" s="655">
        <v>1</v>
      </c>
      <c r="R505" s="655">
        <v>7</v>
      </c>
      <c r="S505" s="655">
        <v>16</v>
      </c>
      <c r="T505" s="651" t="s">
        <v>4304</v>
      </c>
      <c r="U505" s="656">
        <v>843100</v>
      </c>
      <c r="AC505" s="64">
        <v>5</v>
      </c>
      <c r="AD505" s="64">
        <v>3</v>
      </c>
      <c r="AE505" s="66" t="s">
        <v>4335</v>
      </c>
      <c r="AF505" s="68" t="s">
        <v>1563</v>
      </c>
      <c r="CN505" s="64">
        <v>5</v>
      </c>
      <c r="CO505" s="64">
        <v>3</v>
      </c>
      <c r="CP505" s="66" t="s">
        <v>4335</v>
      </c>
      <c r="CQ505" s="68" t="s">
        <v>1563</v>
      </c>
    </row>
    <row r="506" spans="17:95">
      <c r="Q506" s="655">
        <v>1</v>
      </c>
      <c r="R506" s="655">
        <v>7</v>
      </c>
      <c r="S506" s="655">
        <v>17</v>
      </c>
      <c r="T506" s="651" t="s">
        <v>4306</v>
      </c>
      <c r="U506" s="656">
        <v>843500</v>
      </c>
      <c r="AC506" s="64">
        <v>5</v>
      </c>
      <c r="AD506" s="64">
        <v>4</v>
      </c>
      <c r="AE506" s="66" t="s">
        <v>4337</v>
      </c>
      <c r="AF506" s="68" t="s">
        <v>1564</v>
      </c>
      <c r="CN506" s="64">
        <v>5</v>
      </c>
      <c r="CO506" s="64">
        <v>4</v>
      </c>
      <c r="CP506" s="66" t="s">
        <v>4337</v>
      </c>
      <c r="CQ506" s="68" t="s">
        <v>1564</v>
      </c>
    </row>
    <row r="507" spans="17:95">
      <c r="Q507" s="655">
        <v>1</v>
      </c>
      <c r="R507" s="655">
        <v>7</v>
      </c>
      <c r="S507" s="655">
        <v>18</v>
      </c>
      <c r="T507" s="651" t="s">
        <v>4308</v>
      </c>
      <c r="U507" s="656">
        <v>843400</v>
      </c>
      <c r="AC507" s="64">
        <v>5</v>
      </c>
      <c r="AD507" s="64">
        <v>5</v>
      </c>
      <c r="AE507" s="66" t="s">
        <v>4339</v>
      </c>
      <c r="AF507" s="68" t="s">
        <v>1565</v>
      </c>
      <c r="CN507" s="64">
        <v>5</v>
      </c>
      <c r="CO507" s="64">
        <v>5</v>
      </c>
      <c r="CP507" s="66" t="s">
        <v>4339</v>
      </c>
      <c r="CQ507" s="68" t="s">
        <v>1565</v>
      </c>
    </row>
    <row r="508" spans="17:95">
      <c r="Q508" s="655">
        <v>1</v>
      </c>
      <c r="R508" s="655">
        <v>7</v>
      </c>
      <c r="S508" s="655">
        <v>19</v>
      </c>
      <c r="T508" s="651" t="s">
        <v>4310</v>
      </c>
      <c r="U508" s="656">
        <v>843200</v>
      </c>
      <c r="AC508" s="64">
        <v>5</v>
      </c>
      <c r="AD508" s="64">
        <v>6</v>
      </c>
      <c r="AE508" s="66" t="s">
        <v>4341</v>
      </c>
      <c r="AF508" s="68" t="s">
        <v>1566</v>
      </c>
      <c r="CN508" s="64">
        <v>5</v>
      </c>
      <c r="CO508" s="64">
        <v>6</v>
      </c>
      <c r="CP508" s="66" t="s">
        <v>4341</v>
      </c>
      <c r="CQ508" s="68" t="s">
        <v>1566</v>
      </c>
    </row>
    <row r="509" spans="17:95">
      <c r="Q509" s="655">
        <v>1</v>
      </c>
      <c r="R509" s="655">
        <v>7</v>
      </c>
      <c r="S509" s="655">
        <v>20</v>
      </c>
      <c r="T509" s="651" t="s">
        <v>4312</v>
      </c>
      <c r="U509" s="656">
        <v>844500</v>
      </c>
      <c r="AC509" s="64">
        <v>5</v>
      </c>
      <c r="AD509" s="64">
        <v>7</v>
      </c>
      <c r="AE509" s="66" t="s">
        <v>4343</v>
      </c>
      <c r="AF509" s="68" t="s">
        <v>1567</v>
      </c>
      <c r="CN509" s="64">
        <v>5</v>
      </c>
      <c r="CO509" s="64">
        <v>7</v>
      </c>
      <c r="CP509" s="66" t="s">
        <v>4343</v>
      </c>
      <c r="CQ509" s="68" t="s">
        <v>1567</v>
      </c>
    </row>
    <row r="510" spans="17:95">
      <c r="Q510" s="655">
        <v>1</v>
      </c>
      <c r="R510" s="655">
        <v>7</v>
      </c>
      <c r="S510" s="655">
        <v>21</v>
      </c>
      <c r="T510" s="651" t="s">
        <v>4314</v>
      </c>
      <c r="U510" s="656">
        <v>844600</v>
      </c>
      <c r="AC510" s="64">
        <v>5</v>
      </c>
      <c r="AD510" s="64">
        <v>8</v>
      </c>
      <c r="AE510" s="66" t="s">
        <v>4345</v>
      </c>
      <c r="AF510" s="68" t="s">
        <v>1568</v>
      </c>
      <c r="CN510" s="64">
        <v>5</v>
      </c>
      <c r="CO510" s="64">
        <v>8</v>
      </c>
      <c r="CP510" s="66" t="s">
        <v>4345</v>
      </c>
      <c r="CQ510" s="68" t="s">
        <v>1568</v>
      </c>
    </row>
    <row r="511" spans="17:95">
      <c r="Q511" s="655">
        <v>1</v>
      </c>
      <c r="R511" s="655">
        <v>7</v>
      </c>
      <c r="S511" s="655">
        <v>22</v>
      </c>
      <c r="T511" s="651" t="s">
        <v>4316</v>
      </c>
      <c r="U511" s="656">
        <v>844700</v>
      </c>
      <c r="AC511" s="64">
        <v>5</v>
      </c>
      <c r="AD511" s="64">
        <v>9</v>
      </c>
      <c r="AE511" s="66" t="s">
        <v>4347</v>
      </c>
      <c r="AF511" s="68" t="s">
        <v>1569</v>
      </c>
      <c r="CN511" s="64">
        <v>5</v>
      </c>
      <c r="CO511" s="64">
        <v>9</v>
      </c>
      <c r="CP511" s="66" t="s">
        <v>4347</v>
      </c>
      <c r="CQ511" s="68" t="s">
        <v>1569</v>
      </c>
    </row>
    <row r="512" spans="17:95">
      <c r="Q512" s="655">
        <v>1</v>
      </c>
      <c r="R512" s="655">
        <v>7</v>
      </c>
      <c r="S512" s="655">
        <v>23</v>
      </c>
      <c r="T512" s="651" t="s">
        <v>4318</v>
      </c>
      <c r="U512" s="656">
        <v>844800</v>
      </c>
      <c r="AC512" s="64">
        <v>5</v>
      </c>
      <c r="AD512" s="64">
        <v>10</v>
      </c>
      <c r="AE512" s="66" t="s">
        <v>4349</v>
      </c>
      <c r="AF512" s="68" t="s">
        <v>1570</v>
      </c>
      <c r="CN512" s="64">
        <v>5</v>
      </c>
      <c r="CO512" s="64">
        <v>10</v>
      </c>
      <c r="CP512" s="66" t="s">
        <v>4349</v>
      </c>
      <c r="CQ512" s="68" t="s">
        <v>1570</v>
      </c>
    </row>
    <row r="513" spans="17:95">
      <c r="Q513" s="655">
        <v>1</v>
      </c>
      <c r="R513" s="655">
        <v>7</v>
      </c>
      <c r="S513" s="655">
        <v>24</v>
      </c>
      <c r="T513" s="651" t="s">
        <v>4320</v>
      </c>
      <c r="U513" s="656">
        <v>845000</v>
      </c>
      <c r="AC513" s="64">
        <v>5</v>
      </c>
      <c r="AD513" s="64">
        <v>11</v>
      </c>
      <c r="AE513" s="66" t="s">
        <v>4351</v>
      </c>
      <c r="AF513" s="68" t="s">
        <v>1571</v>
      </c>
      <c r="CN513" s="64">
        <v>5</v>
      </c>
      <c r="CO513" s="64">
        <v>11</v>
      </c>
      <c r="CP513" s="66" t="s">
        <v>4351</v>
      </c>
      <c r="CQ513" s="68" t="s">
        <v>1571</v>
      </c>
    </row>
    <row r="514" spans="17:95">
      <c r="Q514" s="655">
        <v>1</v>
      </c>
      <c r="R514" s="655">
        <v>7</v>
      </c>
      <c r="S514" s="655">
        <v>25</v>
      </c>
      <c r="T514" s="651" t="s">
        <v>4322</v>
      </c>
      <c r="U514" s="656">
        <v>845500</v>
      </c>
      <c r="AC514" s="64">
        <v>5</v>
      </c>
      <c r="AD514" s="64">
        <v>12</v>
      </c>
      <c r="AE514" s="66" t="s">
        <v>4352</v>
      </c>
      <c r="AF514" s="68" t="s">
        <v>3327</v>
      </c>
      <c r="CN514" s="64">
        <v>5</v>
      </c>
      <c r="CO514" s="64">
        <v>12</v>
      </c>
      <c r="CP514" s="66" t="s">
        <v>4352</v>
      </c>
      <c r="CQ514" s="68" t="s">
        <v>3327</v>
      </c>
    </row>
    <row r="515" spans="17:95">
      <c r="Q515" s="655">
        <v>1</v>
      </c>
      <c r="R515" s="655">
        <v>7</v>
      </c>
      <c r="S515" s="655">
        <v>26</v>
      </c>
      <c r="T515" s="651" t="s">
        <v>4324</v>
      </c>
      <c r="U515" s="656">
        <v>846000</v>
      </c>
      <c r="AC515" s="64">
        <v>5</v>
      </c>
      <c r="AD515" s="64">
        <v>13</v>
      </c>
      <c r="AE515" s="66" t="s">
        <v>4353</v>
      </c>
      <c r="AF515" s="68" t="s">
        <v>3328</v>
      </c>
      <c r="CN515" s="64">
        <v>5</v>
      </c>
      <c r="CO515" s="64">
        <v>13</v>
      </c>
      <c r="CP515" s="66" t="s">
        <v>4353</v>
      </c>
      <c r="CQ515" s="68" t="s">
        <v>3328</v>
      </c>
    </row>
    <row r="516" spans="17:95">
      <c r="Q516" s="655">
        <v>1</v>
      </c>
      <c r="R516" s="655">
        <v>7</v>
      </c>
      <c r="S516" s="655">
        <v>27</v>
      </c>
      <c r="T516" s="651" t="s">
        <v>4326</v>
      </c>
      <c r="U516" s="656">
        <v>846500</v>
      </c>
      <c r="AC516" s="64">
        <v>5</v>
      </c>
      <c r="AD516" s="64">
        <v>14</v>
      </c>
      <c r="AE516" s="66" t="s">
        <v>4354</v>
      </c>
      <c r="AF516" s="68" t="s">
        <v>1572</v>
      </c>
      <c r="CN516" s="64">
        <v>5</v>
      </c>
      <c r="CO516" s="64">
        <v>14</v>
      </c>
      <c r="CP516" s="66" t="s">
        <v>4354</v>
      </c>
      <c r="CQ516" s="68" t="s">
        <v>1572</v>
      </c>
    </row>
    <row r="517" spans="17:95">
      <c r="Q517" s="655">
        <v>1</v>
      </c>
      <c r="R517" s="655">
        <v>7</v>
      </c>
      <c r="S517" s="655">
        <v>28</v>
      </c>
      <c r="T517" s="651" t="s">
        <v>4328</v>
      </c>
      <c r="U517" s="656">
        <v>846600</v>
      </c>
      <c r="AC517" s="64">
        <v>5</v>
      </c>
      <c r="AD517" s="64">
        <v>15</v>
      </c>
      <c r="AE517" s="66" t="s">
        <v>4355</v>
      </c>
      <c r="AF517" s="68" t="s">
        <v>1573</v>
      </c>
      <c r="CN517" s="64">
        <v>5</v>
      </c>
      <c r="CO517" s="64">
        <v>15</v>
      </c>
      <c r="CP517" s="66" t="s">
        <v>4355</v>
      </c>
      <c r="CQ517" s="68" t="s">
        <v>1573</v>
      </c>
    </row>
    <row r="518" spans="17:95">
      <c r="Q518" s="655">
        <v>1</v>
      </c>
      <c r="R518" s="655">
        <v>7</v>
      </c>
      <c r="S518" s="655">
        <v>29</v>
      </c>
      <c r="T518" s="651" t="s">
        <v>4330</v>
      </c>
      <c r="U518" s="656">
        <v>847000</v>
      </c>
      <c r="AC518" s="64">
        <v>5</v>
      </c>
      <c r="AD518" s="64">
        <v>16</v>
      </c>
      <c r="AE518" s="66" t="s">
        <v>4356</v>
      </c>
      <c r="AF518" s="68" t="s">
        <v>1574</v>
      </c>
      <c r="CN518" s="64">
        <v>5</v>
      </c>
      <c r="CO518" s="64">
        <v>16</v>
      </c>
      <c r="CP518" s="66" t="s">
        <v>4356</v>
      </c>
      <c r="CQ518" s="68" t="s">
        <v>1574</v>
      </c>
    </row>
    <row r="519" spans="17:95">
      <c r="Q519" s="655">
        <v>1</v>
      </c>
      <c r="R519" s="655">
        <v>7</v>
      </c>
      <c r="S519" s="655">
        <v>30</v>
      </c>
      <c r="T519" s="651" t="s">
        <v>4332</v>
      </c>
      <c r="U519" s="656">
        <v>847600</v>
      </c>
      <c r="AC519" s="64">
        <v>5</v>
      </c>
      <c r="AD519" s="64">
        <v>17</v>
      </c>
      <c r="AE519" s="66" t="s">
        <v>4357</v>
      </c>
      <c r="AF519" s="68" t="s">
        <v>3329</v>
      </c>
      <c r="CN519" s="64">
        <v>5</v>
      </c>
      <c r="CO519" s="64">
        <v>17</v>
      </c>
      <c r="CP519" s="66" t="s">
        <v>4357</v>
      </c>
      <c r="CQ519" s="68" t="s">
        <v>3329</v>
      </c>
    </row>
    <row r="520" spans="17:95">
      <c r="Q520" s="655">
        <v>1</v>
      </c>
      <c r="R520" s="655">
        <v>7</v>
      </c>
      <c r="S520" s="655">
        <v>31</v>
      </c>
      <c r="T520" s="651" t="s">
        <v>4334</v>
      </c>
      <c r="U520" s="656">
        <v>847500</v>
      </c>
      <c r="AC520" s="64">
        <v>5</v>
      </c>
      <c r="AD520" s="64">
        <v>18</v>
      </c>
      <c r="AE520" s="66" t="s">
        <v>4358</v>
      </c>
      <c r="AF520" s="68" t="s">
        <v>3330</v>
      </c>
      <c r="CN520" s="64">
        <v>5</v>
      </c>
      <c r="CO520" s="64">
        <v>18</v>
      </c>
      <c r="CP520" s="66" t="s">
        <v>4358</v>
      </c>
      <c r="CQ520" s="68" t="s">
        <v>3330</v>
      </c>
    </row>
    <row r="521" spans="17:95">
      <c r="Q521" s="655">
        <v>1</v>
      </c>
      <c r="R521" s="655">
        <v>7</v>
      </c>
      <c r="S521" s="655">
        <v>32</v>
      </c>
      <c r="T521" s="651" t="s">
        <v>4336</v>
      </c>
      <c r="U521" s="656">
        <v>848500</v>
      </c>
      <c r="AC521" s="64">
        <v>5</v>
      </c>
      <c r="AD521" s="64">
        <v>19</v>
      </c>
      <c r="AE521" s="66" t="s">
        <v>4359</v>
      </c>
      <c r="AF521" s="68" t="s">
        <v>1575</v>
      </c>
      <c r="CN521" s="64">
        <v>5</v>
      </c>
      <c r="CO521" s="64">
        <v>19</v>
      </c>
      <c r="CP521" s="66" t="s">
        <v>4359</v>
      </c>
      <c r="CQ521" s="68" t="s">
        <v>1575</v>
      </c>
    </row>
    <row r="522" spans="17:95">
      <c r="Q522" s="655">
        <v>1</v>
      </c>
      <c r="R522" s="655">
        <v>7</v>
      </c>
      <c r="S522" s="655">
        <v>33</v>
      </c>
      <c r="T522" s="651" t="s">
        <v>4338</v>
      </c>
      <c r="U522" s="656">
        <v>848700</v>
      </c>
      <c r="AC522" s="64">
        <v>5</v>
      </c>
      <c r="AD522" s="64">
        <v>20</v>
      </c>
      <c r="AE522" s="66" t="s">
        <v>4360</v>
      </c>
      <c r="AF522" s="68" t="s">
        <v>1576</v>
      </c>
      <c r="CN522" s="64">
        <v>5</v>
      </c>
      <c r="CO522" s="64">
        <v>20</v>
      </c>
      <c r="CP522" s="66" t="s">
        <v>4360</v>
      </c>
      <c r="CQ522" s="68" t="s">
        <v>1576</v>
      </c>
    </row>
    <row r="523" spans="17:95">
      <c r="Q523" s="655">
        <v>1</v>
      </c>
      <c r="R523" s="655">
        <v>7</v>
      </c>
      <c r="S523" s="655">
        <v>34</v>
      </c>
      <c r="T523" s="651" t="s">
        <v>4340</v>
      </c>
      <c r="U523" s="656">
        <v>839700</v>
      </c>
      <c r="AC523" s="64">
        <v>5</v>
      </c>
      <c r="AD523" s="64">
        <v>21</v>
      </c>
      <c r="AE523" s="66" t="s">
        <v>4361</v>
      </c>
      <c r="AF523" s="68" t="s">
        <v>1577</v>
      </c>
      <c r="CN523" s="64">
        <v>5</v>
      </c>
      <c r="CO523" s="64">
        <v>21</v>
      </c>
      <c r="CP523" s="66" t="s">
        <v>4361</v>
      </c>
      <c r="CQ523" s="68" t="s">
        <v>1577</v>
      </c>
    </row>
    <row r="524" spans="17:95">
      <c r="Q524" s="655">
        <v>1</v>
      </c>
      <c r="R524" s="655">
        <v>7</v>
      </c>
      <c r="S524" s="655">
        <v>35</v>
      </c>
      <c r="T524" s="651" t="s">
        <v>4342</v>
      </c>
      <c r="U524" s="656">
        <v>631201</v>
      </c>
      <c r="AC524" s="64">
        <v>5</v>
      </c>
      <c r="AD524" s="64">
        <v>22</v>
      </c>
      <c r="AE524" s="66" t="s">
        <v>4363</v>
      </c>
      <c r="AF524" s="68" t="s">
        <v>1578</v>
      </c>
      <c r="CN524" s="64">
        <v>5</v>
      </c>
      <c r="CO524" s="64">
        <v>22</v>
      </c>
      <c r="CP524" s="66" t="s">
        <v>4363</v>
      </c>
      <c r="CQ524" s="68" t="s">
        <v>1578</v>
      </c>
    </row>
    <row r="525" spans="17:95">
      <c r="Q525" s="655">
        <v>1</v>
      </c>
      <c r="R525" s="655">
        <v>7</v>
      </c>
      <c r="S525" s="655">
        <v>36</v>
      </c>
      <c r="T525" s="651" t="s">
        <v>4344</v>
      </c>
      <c r="U525" s="656">
        <v>631204</v>
      </c>
      <c r="AC525" s="64">
        <v>5</v>
      </c>
      <c r="AD525" s="64">
        <v>23</v>
      </c>
      <c r="AE525" s="66" t="s">
        <v>4365</v>
      </c>
      <c r="AF525" s="68" t="s">
        <v>1579</v>
      </c>
      <c r="CN525" s="64">
        <v>5</v>
      </c>
      <c r="CO525" s="64">
        <v>23</v>
      </c>
      <c r="CP525" s="66" t="s">
        <v>4365</v>
      </c>
      <c r="CQ525" s="68" t="s">
        <v>1579</v>
      </c>
    </row>
    <row r="526" spans="17:95">
      <c r="Q526" s="655">
        <v>1</v>
      </c>
      <c r="R526" s="655">
        <v>7</v>
      </c>
      <c r="S526" s="655">
        <v>37</v>
      </c>
      <c r="T526" s="651" t="s">
        <v>4346</v>
      </c>
      <c r="U526" s="656">
        <v>631205</v>
      </c>
      <c r="AC526" s="64">
        <v>5</v>
      </c>
      <c r="AD526" s="64">
        <v>24</v>
      </c>
      <c r="AE526" s="66" t="s">
        <v>4367</v>
      </c>
      <c r="AF526" s="68" t="s">
        <v>1580</v>
      </c>
      <c r="CN526" s="64">
        <v>5</v>
      </c>
      <c r="CO526" s="64">
        <v>24</v>
      </c>
      <c r="CP526" s="66" t="s">
        <v>4367</v>
      </c>
      <c r="CQ526" s="68" t="s">
        <v>1580</v>
      </c>
    </row>
    <row r="527" spans="17:95">
      <c r="Q527" s="655">
        <v>1</v>
      </c>
      <c r="R527" s="655">
        <v>7</v>
      </c>
      <c r="S527" s="655">
        <v>38</v>
      </c>
      <c r="T527" s="651" t="s">
        <v>4348</v>
      </c>
      <c r="U527" s="656">
        <v>631206</v>
      </c>
      <c r="AC527" s="64">
        <v>5</v>
      </c>
      <c r="AD527" s="64">
        <v>25</v>
      </c>
      <c r="AE527" s="66" t="s">
        <v>4369</v>
      </c>
      <c r="AF527" s="68" t="s">
        <v>1581</v>
      </c>
      <c r="CN527" s="64">
        <v>5</v>
      </c>
      <c r="CO527" s="64">
        <v>25</v>
      </c>
      <c r="CP527" s="66" t="s">
        <v>4369</v>
      </c>
      <c r="CQ527" s="68" t="s">
        <v>1581</v>
      </c>
    </row>
    <row r="528" spans="17:95">
      <c r="Q528" s="655">
        <v>1</v>
      </c>
      <c r="R528" s="655">
        <v>7</v>
      </c>
      <c r="S528" s="655">
        <v>39</v>
      </c>
      <c r="T528" s="651" t="s">
        <v>4350</v>
      </c>
      <c r="U528" s="656">
        <v>631207</v>
      </c>
      <c r="AC528" s="64">
        <v>6</v>
      </c>
      <c r="AD528" s="64">
        <v>1</v>
      </c>
      <c r="AE528" s="66" t="s">
        <v>4371</v>
      </c>
      <c r="AF528" s="68" t="s">
        <v>1582</v>
      </c>
      <c r="CN528" s="64">
        <v>6</v>
      </c>
      <c r="CO528" s="64">
        <v>1</v>
      </c>
      <c r="CP528" s="66" t="s">
        <v>4371</v>
      </c>
      <c r="CQ528" s="68" t="s">
        <v>1582</v>
      </c>
    </row>
    <row r="529" spans="17:95">
      <c r="Q529" s="655">
        <v>1</v>
      </c>
      <c r="R529" s="655">
        <v>7</v>
      </c>
      <c r="S529" s="655">
        <v>40</v>
      </c>
      <c r="T529" s="651" t="s">
        <v>9387</v>
      </c>
      <c r="U529" s="656">
        <v>849000</v>
      </c>
      <c r="AC529" s="64">
        <v>6</v>
      </c>
      <c r="AD529" s="64">
        <v>2</v>
      </c>
      <c r="AE529" s="66" t="s">
        <v>4373</v>
      </c>
      <c r="AF529" s="68" t="s">
        <v>1583</v>
      </c>
      <c r="CN529" s="64">
        <v>6</v>
      </c>
      <c r="CO529" s="64">
        <v>2</v>
      </c>
      <c r="CP529" s="66" t="s">
        <v>4373</v>
      </c>
      <c r="CQ529" s="68" t="s">
        <v>1583</v>
      </c>
    </row>
    <row r="530" spans="17:95">
      <c r="Q530" s="657">
        <v>1</v>
      </c>
      <c r="R530" s="657">
        <v>7</v>
      </c>
      <c r="S530" s="657">
        <v>41</v>
      </c>
      <c r="T530" s="658" t="s">
        <v>3041</v>
      </c>
      <c r="U530" s="659">
        <v>849999</v>
      </c>
      <c r="AC530" s="64">
        <v>6</v>
      </c>
      <c r="AD530" s="64">
        <v>3</v>
      </c>
      <c r="AE530" s="66" t="s">
        <v>4375</v>
      </c>
      <c r="AF530" s="68" t="s">
        <v>1584</v>
      </c>
      <c r="CN530" s="64">
        <v>6</v>
      </c>
      <c r="CO530" s="64">
        <v>3</v>
      </c>
      <c r="CP530" s="66" t="s">
        <v>4375</v>
      </c>
      <c r="CQ530" s="68" t="s">
        <v>1584</v>
      </c>
    </row>
    <row r="531" spans="17:95">
      <c r="Q531" s="653">
        <v>1</v>
      </c>
      <c r="R531" s="653">
        <v>8</v>
      </c>
      <c r="S531" s="653">
        <v>1</v>
      </c>
      <c r="T531" s="650" t="s">
        <v>4044</v>
      </c>
      <c r="U531" s="654">
        <v>852000</v>
      </c>
      <c r="AC531" s="64">
        <v>6</v>
      </c>
      <c r="AD531" s="64">
        <v>4</v>
      </c>
      <c r="AE531" s="66" t="s">
        <v>4377</v>
      </c>
      <c r="AF531" s="68" t="s">
        <v>1585</v>
      </c>
      <c r="CN531" s="64">
        <v>6</v>
      </c>
      <c r="CO531" s="64">
        <v>4</v>
      </c>
      <c r="CP531" s="66" t="s">
        <v>4377</v>
      </c>
      <c r="CQ531" s="68" t="s">
        <v>1585</v>
      </c>
    </row>
    <row r="532" spans="17:95">
      <c r="Q532" s="655">
        <v>1</v>
      </c>
      <c r="R532" s="655">
        <v>8</v>
      </c>
      <c r="S532" s="655">
        <v>2</v>
      </c>
      <c r="T532" s="651" t="s">
        <v>8833</v>
      </c>
      <c r="U532" s="656">
        <v>852010</v>
      </c>
      <c r="AC532" s="64">
        <v>6</v>
      </c>
      <c r="AD532" s="64">
        <v>5</v>
      </c>
      <c r="AE532" s="66" t="s">
        <v>4379</v>
      </c>
      <c r="AF532" s="68" t="s">
        <v>1586</v>
      </c>
      <c r="CN532" s="64">
        <v>6</v>
      </c>
      <c r="CO532" s="64">
        <v>5</v>
      </c>
      <c r="CP532" s="66" t="s">
        <v>4379</v>
      </c>
      <c r="CQ532" s="68" t="s">
        <v>1586</v>
      </c>
    </row>
    <row r="533" spans="17:95">
      <c r="Q533" s="655">
        <v>1</v>
      </c>
      <c r="R533" s="655">
        <v>8</v>
      </c>
      <c r="S533" s="655">
        <v>3</v>
      </c>
      <c r="T533" s="651" t="s">
        <v>8834</v>
      </c>
      <c r="U533" s="656">
        <v>852020</v>
      </c>
      <c r="AC533" s="64">
        <v>6</v>
      </c>
      <c r="AD533" s="64">
        <v>6</v>
      </c>
      <c r="AE533" s="66" t="s">
        <v>4381</v>
      </c>
      <c r="AF533" s="68" t="s">
        <v>1587</v>
      </c>
      <c r="CN533" s="64">
        <v>6</v>
      </c>
      <c r="CO533" s="64">
        <v>6</v>
      </c>
      <c r="CP533" s="66" t="s">
        <v>4381</v>
      </c>
      <c r="CQ533" s="68" t="s">
        <v>1587</v>
      </c>
    </row>
    <row r="534" spans="17:95">
      <c r="Q534" s="655">
        <v>1</v>
      </c>
      <c r="R534" s="655">
        <v>8</v>
      </c>
      <c r="S534" s="655">
        <v>4</v>
      </c>
      <c r="T534" s="651" t="s">
        <v>3664</v>
      </c>
      <c r="U534" s="656">
        <v>852100</v>
      </c>
      <c r="AC534" s="64">
        <v>6</v>
      </c>
      <c r="AD534" s="64">
        <v>7</v>
      </c>
      <c r="AE534" s="66" t="s">
        <v>4383</v>
      </c>
      <c r="AF534" s="68" t="s">
        <v>1588</v>
      </c>
      <c r="CN534" s="64">
        <v>6</v>
      </c>
      <c r="CO534" s="64">
        <v>7</v>
      </c>
      <c r="CP534" s="66" t="s">
        <v>4383</v>
      </c>
      <c r="CQ534" s="68" t="s">
        <v>1588</v>
      </c>
    </row>
    <row r="535" spans="17:95">
      <c r="Q535" s="655">
        <v>1</v>
      </c>
      <c r="R535" s="655">
        <v>8</v>
      </c>
      <c r="S535" s="655">
        <v>5</v>
      </c>
      <c r="T535" s="651" t="s">
        <v>3667</v>
      </c>
      <c r="U535" s="656">
        <v>852200</v>
      </c>
      <c r="AC535" s="64">
        <v>6</v>
      </c>
      <c r="AD535" s="64">
        <v>8</v>
      </c>
      <c r="AE535" s="66" t="s">
        <v>4385</v>
      </c>
      <c r="AF535" s="68" t="s">
        <v>1589</v>
      </c>
      <c r="CN535" s="64">
        <v>6</v>
      </c>
      <c r="CO535" s="64">
        <v>8</v>
      </c>
      <c r="CP535" s="66" t="s">
        <v>4385</v>
      </c>
      <c r="CQ535" s="68" t="s">
        <v>1589</v>
      </c>
    </row>
    <row r="536" spans="17:95">
      <c r="Q536" s="655">
        <v>1</v>
      </c>
      <c r="R536" s="655">
        <v>8</v>
      </c>
      <c r="S536" s="655">
        <v>6</v>
      </c>
      <c r="T536" s="651" t="s">
        <v>4051</v>
      </c>
      <c r="U536" s="656">
        <v>852800</v>
      </c>
      <c r="AC536" s="64">
        <v>6</v>
      </c>
      <c r="AD536" s="64">
        <v>9</v>
      </c>
      <c r="AE536" s="66" t="s">
        <v>4387</v>
      </c>
      <c r="AF536" s="68" t="s">
        <v>1590</v>
      </c>
      <c r="CN536" s="64">
        <v>6</v>
      </c>
      <c r="CO536" s="64">
        <v>9</v>
      </c>
      <c r="CP536" s="66" t="s">
        <v>4387</v>
      </c>
      <c r="CQ536" s="68" t="s">
        <v>1590</v>
      </c>
    </row>
    <row r="537" spans="17:95">
      <c r="Q537" s="655">
        <v>1</v>
      </c>
      <c r="R537" s="655">
        <v>8</v>
      </c>
      <c r="S537" s="655">
        <v>7</v>
      </c>
      <c r="T537" s="651" t="s">
        <v>4054</v>
      </c>
      <c r="U537" s="656">
        <v>852300</v>
      </c>
      <c r="AC537" s="64">
        <v>6</v>
      </c>
      <c r="AD537" s="64">
        <v>10</v>
      </c>
      <c r="AE537" s="66" t="s">
        <v>4388</v>
      </c>
      <c r="AF537" s="68" t="s">
        <v>1591</v>
      </c>
      <c r="CN537" s="64">
        <v>6</v>
      </c>
      <c r="CO537" s="64">
        <v>10</v>
      </c>
      <c r="CP537" s="66" t="s">
        <v>4388</v>
      </c>
      <c r="CQ537" s="68" t="s">
        <v>1591</v>
      </c>
    </row>
    <row r="538" spans="17:95">
      <c r="Q538" s="655">
        <v>1</v>
      </c>
      <c r="R538" s="655">
        <v>8</v>
      </c>
      <c r="S538" s="655">
        <v>8</v>
      </c>
      <c r="T538" s="651" t="s">
        <v>4057</v>
      </c>
      <c r="U538" s="656">
        <v>852400</v>
      </c>
      <c r="AC538" s="64">
        <v>6</v>
      </c>
      <c r="AD538" s="64">
        <v>11</v>
      </c>
      <c r="AE538" s="66" t="s">
        <v>4390</v>
      </c>
      <c r="AF538" s="68" t="s">
        <v>1592</v>
      </c>
      <c r="CN538" s="64">
        <v>6</v>
      </c>
      <c r="CO538" s="64">
        <v>11</v>
      </c>
      <c r="CP538" s="66" t="s">
        <v>4390</v>
      </c>
      <c r="CQ538" s="68" t="s">
        <v>1592</v>
      </c>
    </row>
    <row r="539" spans="17:95">
      <c r="Q539" s="655">
        <v>1</v>
      </c>
      <c r="R539" s="655">
        <v>8</v>
      </c>
      <c r="S539" s="655">
        <v>9</v>
      </c>
      <c r="T539" s="651" t="s">
        <v>4060</v>
      </c>
      <c r="U539" s="656">
        <v>852700</v>
      </c>
      <c r="AC539" s="64">
        <v>6</v>
      </c>
      <c r="AD539" s="64">
        <v>12</v>
      </c>
      <c r="AE539" s="66" t="s">
        <v>4392</v>
      </c>
      <c r="AF539" s="68" t="s">
        <v>1593</v>
      </c>
      <c r="CN539" s="64">
        <v>6</v>
      </c>
      <c r="CO539" s="64">
        <v>12</v>
      </c>
      <c r="CP539" s="66" t="s">
        <v>4392</v>
      </c>
      <c r="CQ539" s="68" t="s">
        <v>1593</v>
      </c>
    </row>
    <row r="540" spans="17:95">
      <c r="Q540" s="655">
        <v>1</v>
      </c>
      <c r="R540" s="655">
        <v>8</v>
      </c>
      <c r="S540" s="655">
        <v>10</v>
      </c>
      <c r="T540" s="651" t="s">
        <v>4063</v>
      </c>
      <c r="U540" s="656">
        <v>852500</v>
      </c>
      <c r="AC540" s="64">
        <v>6</v>
      </c>
      <c r="AD540" s="64">
        <v>13</v>
      </c>
      <c r="AE540" s="66" t="s">
        <v>4394</v>
      </c>
      <c r="AF540" s="68" t="s">
        <v>1594</v>
      </c>
      <c r="CN540" s="64">
        <v>6</v>
      </c>
      <c r="CO540" s="64">
        <v>13</v>
      </c>
      <c r="CP540" s="66" t="s">
        <v>4394</v>
      </c>
      <c r="CQ540" s="68" t="s">
        <v>1594</v>
      </c>
    </row>
    <row r="541" spans="17:95">
      <c r="Q541" s="655">
        <v>1</v>
      </c>
      <c r="R541" s="655">
        <v>8</v>
      </c>
      <c r="S541" s="655">
        <v>11</v>
      </c>
      <c r="T541" s="651" t="s">
        <v>4066</v>
      </c>
      <c r="U541" s="656">
        <v>852600</v>
      </c>
      <c r="AC541" s="64">
        <v>6</v>
      </c>
      <c r="AD541" s="64">
        <v>14</v>
      </c>
      <c r="AE541" s="66" t="s">
        <v>4396</v>
      </c>
      <c r="AF541" s="68" t="s">
        <v>1595</v>
      </c>
      <c r="CN541" s="64">
        <v>6</v>
      </c>
      <c r="CO541" s="64">
        <v>14</v>
      </c>
      <c r="CP541" s="66" t="s">
        <v>4396</v>
      </c>
      <c r="CQ541" s="68" t="s">
        <v>1595</v>
      </c>
    </row>
    <row r="542" spans="17:95">
      <c r="Q542" s="655">
        <v>1</v>
      </c>
      <c r="R542" s="655">
        <v>8</v>
      </c>
      <c r="S542" s="655">
        <v>12</v>
      </c>
      <c r="T542" s="651" t="s">
        <v>4362</v>
      </c>
      <c r="U542" s="656">
        <v>853100</v>
      </c>
      <c r="AC542" s="64">
        <v>6</v>
      </c>
      <c r="AD542" s="64">
        <v>15</v>
      </c>
      <c r="AE542" s="66" t="s">
        <v>4398</v>
      </c>
      <c r="AF542" s="68" t="s">
        <v>1596</v>
      </c>
      <c r="CN542" s="64">
        <v>6</v>
      </c>
      <c r="CO542" s="64">
        <v>15</v>
      </c>
      <c r="CP542" s="66" t="s">
        <v>4398</v>
      </c>
      <c r="CQ542" s="68" t="s">
        <v>1596</v>
      </c>
    </row>
    <row r="543" spans="17:95">
      <c r="Q543" s="655">
        <v>1</v>
      </c>
      <c r="R543" s="655">
        <v>8</v>
      </c>
      <c r="S543" s="655">
        <v>13</v>
      </c>
      <c r="T543" s="651" t="s">
        <v>4364</v>
      </c>
      <c r="U543" s="656">
        <v>853200</v>
      </c>
      <c r="AC543" s="64">
        <v>6</v>
      </c>
      <c r="AD543" s="64">
        <v>16</v>
      </c>
      <c r="AE543" s="66" t="s">
        <v>4400</v>
      </c>
      <c r="AF543" s="68" t="s">
        <v>1597</v>
      </c>
      <c r="CN543" s="64">
        <v>6</v>
      </c>
      <c r="CO543" s="64">
        <v>16</v>
      </c>
      <c r="CP543" s="66" t="s">
        <v>4400</v>
      </c>
      <c r="CQ543" s="68" t="s">
        <v>1597</v>
      </c>
    </row>
    <row r="544" spans="17:95">
      <c r="Q544" s="655">
        <v>1</v>
      </c>
      <c r="R544" s="655">
        <v>8</v>
      </c>
      <c r="S544" s="655">
        <v>14</v>
      </c>
      <c r="T544" s="651" t="s">
        <v>4366</v>
      </c>
      <c r="U544" s="656">
        <v>853500</v>
      </c>
      <c r="AC544" s="64">
        <v>6</v>
      </c>
      <c r="AD544" s="64">
        <v>17</v>
      </c>
      <c r="AE544" s="66" t="s">
        <v>4402</v>
      </c>
      <c r="AF544" s="68" t="s">
        <v>1598</v>
      </c>
      <c r="CN544" s="64">
        <v>6</v>
      </c>
      <c r="CO544" s="64">
        <v>17</v>
      </c>
      <c r="CP544" s="66" t="s">
        <v>4402</v>
      </c>
      <c r="CQ544" s="68" t="s">
        <v>1598</v>
      </c>
    </row>
    <row r="545" spans="17:95">
      <c r="Q545" s="655">
        <v>1</v>
      </c>
      <c r="R545" s="655">
        <v>8</v>
      </c>
      <c r="S545" s="655">
        <v>15</v>
      </c>
      <c r="T545" s="651" t="s">
        <v>4368</v>
      </c>
      <c r="U545" s="656">
        <v>854000</v>
      </c>
      <c r="AC545" s="64">
        <v>6</v>
      </c>
      <c r="AD545" s="64">
        <v>18</v>
      </c>
      <c r="AE545" s="66" t="s">
        <v>4404</v>
      </c>
      <c r="AF545" s="68" t="s">
        <v>1599</v>
      </c>
      <c r="CN545" s="64">
        <v>6</v>
      </c>
      <c r="CO545" s="64">
        <v>18</v>
      </c>
      <c r="CP545" s="66" t="s">
        <v>4404</v>
      </c>
      <c r="CQ545" s="68" t="s">
        <v>1599</v>
      </c>
    </row>
    <row r="546" spans="17:95">
      <c r="Q546" s="655">
        <v>1</v>
      </c>
      <c r="R546" s="655">
        <v>8</v>
      </c>
      <c r="S546" s="655">
        <v>16</v>
      </c>
      <c r="T546" s="651" t="s">
        <v>4370</v>
      </c>
      <c r="U546" s="656">
        <v>854300</v>
      </c>
      <c r="AC546" s="64">
        <v>6</v>
      </c>
      <c r="AD546" s="64">
        <v>19</v>
      </c>
      <c r="AE546" s="66" t="s">
        <v>4406</v>
      </c>
      <c r="AF546" s="68" t="s">
        <v>1600</v>
      </c>
      <c r="CN546" s="64">
        <v>6</v>
      </c>
      <c r="CO546" s="64">
        <v>19</v>
      </c>
      <c r="CP546" s="66" t="s">
        <v>4406</v>
      </c>
      <c r="CQ546" s="68" t="s">
        <v>1600</v>
      </c>
    </row>
    <row r="547" spans="17:95">
      <c r="Q547" s="655">
        <v>1</v>
      </c>
      <c r="R547" s="655">
        <v>8</v>
      </c>
      <c r="S547" s="655">
        <v>17</v>
      </c>
      <c r="T547" s="651" t="s">
        <v>4372</v>
      </c>
      <c r="U547" s="656">
        <v>855000</v>
      </c>
      <c r="AC547" s="64">
        <v>6</v>
      </c>
      <c r="AD547" s="64">
        <v>20</v>
      </c>
      <c r="AE547" s="66" t="s">
        <v>4408</v>
      </c>
      <c r="AF547" s="68" t="s">
        <v>1601</v>
      </c>
      <c r="CN547" s="64">
        <v>6</v>
      </c>
      <c r="CO547" s="64">
        <v>20</v>
      </c>
      <c r="CP547" s="66" t="s">
        <v>4408</v>
      </c>
      <c r="CQ547" s="68" t="s">
        <v>1601</v>
      </c>
    </row>
    <row r="548" spans="17:95">
      <c r="Q548" s="655">
        <v>1</v>
      </c>
      <c r="R548" s="655">
        <v>8</v>
      </c>
      <c r="S548" s="655">
        <v>18</v>
      </c>
      <c r="T548" s="651" t="s">
        <v>4374</v>
      </c>
      <c r="U548" s="656">
        <v>853600</v>
      </c>
      <c r="AC548" s="64">
        <v>6</v>
      </c>
      <c r="AD548" s="64">
        <v>21</v>
      </c>
      <c r="AE548" s="66" t="s">
        <v>4410</v>
      </c>
      <c r="AF548" s="68" t="s">
        <v>1602</v>
      </c>
      <c r="CN548" s="64">
        <v>6</v>
      </c>
      <c r="CO548" s="64">
        <v>21</v>
      </c>
      <c r="CP548" s="66" t="s">
        <v>4410</v>
      </c>
      <c r="CQ548" s="68" t="s">
        <v>1602</v>
      </c>
    </row>
    <row r="549" spans="17:95">
      <c r="Q549" s="655">
        <v>1</v>
      </c>
      <c r="R549" s="655">
        <v>8</v>
      </c>
      <c r="S549" s="655">
        <v>19</v>
      </c>
      <c r="T549" s="651" t="s">
        <v>4376</v>
      </c>
      <c r="U549" s="656">
        <v>855100</v>
      </c>
      <c r="AC549" s="64">
        <v>6</v>
      </c>
      <c r="AD549" s="64">
        <v>22</v>
      </c>
      <c r="AE549" s="66" t="s">
        <v>4412</v>
      </c>
      <c r="AF549" s="68" t="s">
        <v>1603</v>
      </c>
      <c r="CN549" s="64">
        <v>6</v>
      </c>
      <c r="CO549" s="64">
        <v>22</v>
      </c>
      <c r="CP549" s="66" t="s">
        <v>4412</v>
      </c>
      <c r="CQ549" s="68" t="s">
        <v>1603</v>
      </c>
    </row>
    <row r="550" spans="17:95">
      <c r="Q550" s="655">
        <v>1</v>
      </c>
      <c r="R550" s="655">
        <v>8</v>
      </c>
      <c r="S550" s="655">
        <v>20</v>
      </c>
      <c r="T550" s="651" t="s">
        <v>4378</v>
      </c>
      <c r="U550" s="656">
        <v>855500</v>
      </c>
      <c r="AC550" s="64">
        <v>6</v>
      </c>
      <c r="AD550" s="64">
        <v>23</v>
      </c>
      <c r="AE550" s="66" t="s">
        <v>4414</v>
      </c>
      <c r="AF550" s="68" t="s">
        <v>1604</v>
      </c>
      <c r="CN550" s="64">
        <v>6</v>
      </c>
      <c r="CO550" s="64">
        <v>23</v>
      </c>
      <c r="CP550" s="66" t="s">
        <v>4414</v>
      </c>
      <c r="CQ550" s="68" t="s">
        <v>1604</v>
      </c>
    </row>
    <row r="551" spans="17:95">
      <c r="Q551" s="655">
        <v>1</v>
      </c>
      <c r="R551" s="655">
        <v>8</v>
      </c>
      <c r="S551" s="655">
        <v>21</v>
      </c>
      <c r="T551" s="651" t="s">
        <v>4380</v>
      </c>
      <c r="U551" s="656">
        <v>856100</v>
      </c>
      <c r="AC551" s="64">
        <v>6</v>
      </c>
      <c r="AD551" s="64">
        <v>24</v>
      </c>
      <c r="AE551" s="66" t="s">
        <v>4416</v>
      </c>
      <c r="AF551" s="68" t="s">
        <v>1605</v>
      </c>
      <c r="CN551" s="64">
        <v>6</v>
      </c>
      <c r="CO551" s="64">
        <v>24</v>
      </c>
      <c r="CP551" s="66" t="s">
        <v>4416</v>
      </c>
      <c r="CQ551" s="68" t="s">
        <v>1605</v>
      </c>
    </row>
    <row r="552" spans="17:95">
      <c r="Q552" s="655">
        <v>1</v>
      </c>
      <c r="R552" s="655">
        <v>8</v>
      </c>
      <c r="S552" s="655">
        <v>22</v>
      </c>
      <c r="T552" s="651" t="s">
        <v>4382</v>
      </c>
      <c r="U552" s="656">
        <v>857000</v>
      </c>
      <c r="AC552" s="64">
        <v>6</v>
      </c>
      <c r="AD552" s="64">
        <v>25</v>
      </c>
      <c r="AE552" s="66" t="s">
        <v>4418</v>
      </c>
      <c r="AF552" s="68" t="s">
        <v>1606</v>
      </c>
      <c r="CN552" s="64">
        <v>6</v>
      </c>
      <c r="CO552" s="64">
        <v>25</v>
      </c>
      <c r="CP552" s="66" t="s">
        <v>4418</v>
      </c>
      <c r="CQ552" s="68" t="s">
        <v>1606</v>
      </c>
    </row>
    <row r="553" spans="17:95">
      <c r="Q553" s="655">
        <v>1</v>
      </c>
      <c r="R553" s="655">
        <v>8</v>
      </c>
      <c r="S553" s="655">
        <v>23</v>
      </c>
      <c r="T553" s="651" t="s">
        <v>4384</v>
      </c>
      <c r="U553" s="656">
        <v>857200</v>
      </c>
      <c r="AC553" s="64">
        <v>6</v>
      </c>
      <c r="AD553" s="64">
        <v>26</v>
      </c>
      <c r="AE553" s="66" t="s">
        <v>4420</v>
      </c>
      <c r="AF553" s="68" t="s">
        <v>1607</v>
      </c>
      <c r="CN553" s="64">
        <v>6</v>
      </c>
      <c r="CO553" s="64">
        <v>26</v>
      </c>
      <c r="CP553" s="66" t="s">
        <v>4420</v>
      </c>
      <c r="CQ553" s="68" t="s">
        <v>1607</v>
      </c>
    </row>
    <row r="554" spans="17:95">
      <c r="Q554" s="655">
        <v>1</v>
      </c>
      <c r="R554" s="655">
        <v>8</v>
      </c>
      <c r="S554" s="655">
        <v>24</v>
      </c>
      <c r="T554" s="651" t="s">
        <v>4386</v>
      </c>
      <c r="U554" s="656">
        <v>857500</v>
      </c>
      <c r="AC554" s="64">
        <v>6</v>
      </c>
      <c r="AD554" s="64">
        <v>27</v>
      </c>
      <c r="AE554" s="66" t="s">
        <v>4422</v>
      </c>
      <c r="AF554" s="68" t="s">
        <v>1608</v>
      </c>
      <c r="CN554" s="64">
        <v>6</v>
      </c>
      <c r="CO554" s="64">
        <v>27</v>
      </c>
      <c r="CP554" s="66" t="s">
        <v>4422</v>
      </c>
      <c r="CQ554" s="68" t="s">
        <v>1608</v>
      </c>
    </row>
    <row r="555" spans="17:95">
      <c r="Q555" s="655">
        <v>1</v>
      </c>
      <c r="R555" s="655">
        <v>8</v>
      </c>
      <c r="S555" s="655">
        <v>25</v>
      </c>
      <c r="T555" s="651" t="s">
        <v>8841</v>
      </c>
      <c r="U555" s="656">
        <v>857300</v>
      </c>
      <c r="AC555" s="64">
        <v>6</v>
      </c>
      <c r="AD555" s="64">
        <v>28</v>
      </c>
      <c r="AE555" s="66" t="s">
        <v>4424</v>
      </c>
      <c r="AF555" s="68" t="s">
        <v>1609</v>
      </c>
      <c r="CN555" s="64">
        <v>6</v>
      </c>
      <c r="CO555" s="64">
        <v>28</v>
      </c>
      <c r="CP555" s="66" t="s">
        <v>4424</v>
      </c>
      <c r="CQ555" s="68" t="s">
        <v>1609</v>
      </c>
    </row>
    <row r="556" spans="17:95">
      <c r="Q556" s="655">
        <v>1</v>
      </c>
      <c r="R556" s="655">
        <v>8</v>
      </c>
      <c r="S556" s="655">
        <v>26</v>
      </c>
      <c r="T556" s="651" t="s">
        <v>8842</v>
      </c>
      <c r="U556" s="656">
        <v>857600</v>
      </c>
      <c r="AC556" s="64">
        <v>6</v>
      </c>
      <c r="AD556" s="64">
        <v>29</v>
      </c>
      <c r="AE556" s="66" t="s">
        <v>4426</v>
      </c>
      <c r="AF556" s="68" t="s">
        <v>1610</v>
      </c>
      <c r="CN556" s="64">
        <v>6</v>
      </c>
      <c r="CO556" s="64">
        <v>29</v>
      </c>
      <c r="CP556" s="66" t="s">
        <v>4426</v>
      </c>
      <c r="CQ556" s="68" t="s">
        <v>1610</v>
      </c>
    </row>
    <row r="557" spans="17:95">
      <c r="Q557" s="655">
        <v>1</v>
      </c>
      <c r="R557" s="655">
        <v>8</v>
      </c>
      <c r="S557" s="655">
        <v>27</v>
      </c>
      <c r="T557" s="651" t="s">
        <v>9388</v>
      </c>
      <c r="U557" s="656">
        <v>853700</v>
      </c>
      <c r="AC557" s="64">
        <v>6</v>
      </c>
      <c r="AD557" s="64">
        <v>30</v>
      </c>
      <c r="AE557" s="66" t="s">
        <v>4428</v>
      </c>
      <c r="AF557" s="68" t="s">
        <v>1611</v>
      </c>
      <c r="CN557" s="64">
        <v>6</v>
      </c>
      <c r="CO557" s="64">
        <v>30</v>
      </c>
      <c r="CP557" s="66" t="s">
        <v>4428</v>
      </c>
      <c r="CQ557" s="68" t="s">
        <v>1611</v>
      </c>
    </row>
    <row r="558" spans="17:95">
      <c r="Q558" s="655">
        <v>1</v>
      </c>
      <c r="R558" s="655">
        <v>8</v>
      </c>
      <c r="S558" s="655">
        <v>28</v>
      </c>
      <c r="T558" s="651" t="s">
        <v>4389</v>
      </c>
      <c r="U558" s="656">
        <v>854500</v>
      </c>
      <c r="AC558" s="64">
        <v>6</v>
      </c>
      <c r="AD558" s="64">
        <v>31</v>
      </c>
      <c r="AE558" s="66" t="s">
        <v>4430</v>
      </c>
      <c r="AF558" s="68" t="s">
        <v>1612</v>
      </c>
      <c r="CN558" s="64">
        <v>6</v>
      </c>
      <c r="CO558" s="64">
        <v>31</v>
      </c>
      <c r="CP558" s="66" t="s">
        <v>4430</v>
      </c>
      <c r="CQ558" s="68" t="s">
        <v>1612</v>
      </c>
    </row>
    <row r="559" spans="17:95">
      <c r="Q559" s="655">
        <v>1</v>
      </c>
      <c r="R559" s="655">
        <v>8</v>
      </c>
      <c r="S559" s="655">
        <v>29</v>
      </c>
      <c r="T559" s="651" t="s">
        <v>4391</v>
      </c>
      <c r="U559" s="656">
        <v>857800</v>
      </c>
      <c r="AC559" s="64">
        <v>6</v>
      </c>
      <c r="AD559" s="64">
        <v>32</v>
      </c>
      <c r="AE559" s="66" t="s">
        <v>4432</v>
      </c>
      <c r="AF559" s="68" t="s">
        <v>1613</v>
      </c>
      <c r="CN559" s="64">
        <v>6</v>
      </c>
      <c r="CO559" s="64">
        <v>32</v>
      </c>
      <c r="CP559" s="66" t="s">
        <v>4432</v>
      </c>
      <c r="CQ559" s="68" t="s">
        <v>1613</v>
      </c>
    </row>
    <row r="560" spans="17:95">
      <c r="Q560" s="655">
        <v>1</v>
      </c>
      <c r="R560" s="655">
        <v>8</v>
      </c>
      <c r="S560" s="655">
        <v>30</v>
      </c>
      <c r="T560" s="651" t="s">
        <v>4393</v>
      </c>
      <c r="U560" s="656">
        <v>857900</v>
      </c>
      <c r="AC560" s="64">
        <v>6</v>
      </c>
      <c r="AD560" s="64">
        <v>33</v>
      </c>
      <c r="AE560" s="66" t="s">
        <v>4434</v>
      </c>
      <c r="AF560" s="68" t="s">
        <v>1614</v>
      </c>
      <c r="CN560" s="64">
        <v>6</v>
      </c>
      <c r="CO560" s="64">
        <v>33</v>
      </c>
      <c r="CP560" s="66" t="s">
        <v>4434</v>
      </c>
      <c r="CQ560" s="68" t="s">
        <v>1614</v>
      </c>
    </row>
    <row r="561" spans="17:95">
      <c r="Q561" s="655">
        <v>1</v>
      </c>
      <c r="R561" s="655">
        <v>8</v>
      </c>
      <c r="S561" s="655">
        <v>31</v>
      </c>
      <c r="T561" s="651" t="s">
        <v>4395</v>
      </c>
      <c r="U561" s="656">
        <v>853300</v>
      </c>
      <c r="AC561" s="64">
        <v>6</v>
      </c>
      <c r="AD561" s="64">
        <v>34</v>
      </c>
      <c r="AE561" s="66" t="s">
        <v>4435</v>
      </c>
      <c r="AF561" s="68" t="s">
        <v>1615</v>
      </c>
      <c r="CN561" s="64">
        <v>6</v>
      </c>
      <c r="CO561" s="64">
        <v>34</v>
      </c>
      <c r="CP561" s="66" t="s">
        <v>4435</v>
      </c>
      <c r="CQ561" s="68" t="s">
        <v>1615</v>
      </c>
    </row>
    <row r="562" spans="17:95">
      <c r="Q562" s="655">
        <v>1</v>
      </c>
      <c r="R562" s="655">
        <v>8</v>
      </c>
      <c r="S562" s="655">
        <v>32</v>
      </c>
      <c r="T562" s="651" t="s">
        <v>4397</v>
      </c>
      <c r="U562" s="656">
        <v>853400</v>
      </c>
      <c r="AC562" s="64">
        <v>6</v>
      </c>
      <c r="AD562" s="64">
        <v>35</v>
      </c>
      <c r="AE562" s="66" t="s">
        <v>4436</v>
      </c>
      <c r="AF562" s="68" t="s">
        <v>1616</v>
      </c>
      <c r="CN562" s="64">
        <v>6</v>
      </c>
      <c r="CO562" s="64">
        <v>35</v>
      </c>
      <c r="CP562" s="66" t="s">
        <v>4436</v>
      </c>
      <c r="CQ562" s="68" t="s">
        <v>1616</v>
      </c>
    </row>
    <row r="563" spans="17:95">
      <c r="Q563" s="655">
        <v>1</v>
      </c>
      <c r="R563" s="655">
        <v>8</v>
      </c>
      <c r="S563" s="655">
        <v>33</v>
      </c>
      <c r="T563" s="651" t="s">
        <v>4399</v>
      </c>
      <c r="U563" s="656">
        <v>854100</v>
      </c>
      <c r="AC563" s="64">
        <v>7</v>
      </c>
      <c r="AD563" s="64">
        <v>1</v>
      </c>
      <c r="AE563" s="66" t="s">
        <v>4437</v>
      </c>
      <c r="AF563" s="68" t="s">
        <v>1617</v>
      </c>
      <c r="CN563" s="64">
        <v>7</v>
      </c>
      <c r="CO563" s="64">
        <v>1</v>
      </c>
      <c r="CP563" s="66" t="s">
        <v>4437</v>
      </c>
      <c r="CQ563" s="68" t="s">
        <v>1617</v>
      </c>
    </row>
    <row r="564" spans="17:95">
      <c r="Q564" s="655">
        <v>1</v>
      </c>
      <c r="R564" s="655">
        <v>8</v>
      </c>
      <c r="S564" s="655">
        <v>34</v>
      </c>
      <c r="T564" s="651" t="s">
        <v>4401</v>
      </c>
      <c r="U564" s="656">
        <v>855200</v>
      </c>
      <c r="AC564" s="64">
        <v>7</v>
      </c>
      <c r="AD564" s="64">
        <v>2</v>
      </c>
      <c r="AE564" s="66" t="s">
        <v>4438</v>
      </c>
      <c r="AF564" s="68" t="s">
        <v>1618</v>
      </c>
      <c r="CN564" s="64">
        <v>7</v>
      </c>
      <c r="CO564" s="64">
        <v>2</v>
      </c>
      <c r="CP564" s="66" t="s">
        <v>4438</v>
      </c>
      <c r="CQ564" s="68" t="s">
        <v>1618</v>
      </c>
    </row>
    <row r="565" spans="17:95">
      <c r="Q565" s="655">
        <v>1</v>
      </c>
      <c r="R565" s="655">
        <v>8</v>
      </c>
      <c r="S565" s="655">
        <v>35</v>
      </c>
      <c r="T565" s="651" t="s">
        <v>4403</v>
      </c>
      <c r="U565" s="656">
        <v>855300</v>
      </c>
      <c r="AC565" s="64">
        <v>7</v>
      </c>
      <c r="AD565" s="64">
        <v>3</v>
      </c>
      <c r="AE565" s="66" t="s">
        <v>4439</v>
      </c>
      <c r="AF565" s="68" t="s">
        <v>1619</v>
      </c>
      <c r="CN565" s="64">
        <v>7</v>
      </c>
      <c r="CO565" s="64">
        <v>3</v>
      </c>
      <c r="CP565" s="66" t="s">
        <v>4439</v>
      </c>
      <c r="CQ565" s="68" t="s">
        <v>1619</v>
      </c>
    </row>
    <row r="566" spans="17:95">
      <c r="Q566" s="655">
        <v>1</v>
      </c>
      <c r="R566" s="655">
        <v>8</v>
      </c>
      <c r="S566" s="655">
        <v>36</v>
      </c>
      <c r="T566" s="651" t="s">
        <v>4405</v>
      </c>
      <c r="U566" s="656">
        <v>855400</v>
      </c>
      <c r="AC566" s="64">
        <v>7</v>
      </c>
      <c r="AD566" s="64">
        <v>4</v>
      </c>
      <c r="AE566" s="66" t="s">
        <v>4440</v>
      </c>
      <c r="AF566" s="68" t="s">
        <v>1620</v>
      </c>
      <c r="CN566" s="64">
        <v>7</v>
      </c>
      <c r="CO566" s="64">
        <v>4</v>
      </c>
      <c r="CP566" s="66" t="s">
        <v>4440</v>
      </c>
      <c r="CQ566" s="68" t="s">
        <v>1620</v>
      </c>
    </row>
    <row r="567" spans="17:95">
      <c r="Q567" s="655">
        <v>1</v>
      </c>
      <c r="R567" s="655">
        <v>8</v>
      </c>
      <c r="S567" s="655">
        <v>37</v>
      </c>
      <c r="T567" s="651" t="s">
        <v>4407</v>
      </c>
      <c r="U567" s="656">
        <v>856400</v>
      </c>
      <c r="AC567" s="64">
        <v>7</v>
      </c>
      <c r="AD567" s="64">
        <v>5</v>
      </c>
      <c r="AE567" s="66" t="s">
        <v>4441</v>
      </c>
      <c r="AF567" s="68" t="s">
        <v>1621</v>
      </c>
      <c r="CN567" s="64">
        <v>7</v>
      </c>
      <c r="CO567" s="64">
        <v>5</v>
      </c>
      <c r="CP567" s="66" t="s">
        <v>4441</v>
      </c>
      <c r="CQ567" s="68" t="s">
        <v>1621</v>
      </c>
    </row>
    <row r="568" spans="17:95">
      <c r="Q568" s="655">
        <v>1</v>
      </c>
      <c r="R568" s="655">
        <v>8</v>
      </c>
      <c r="S568" s="655">
        <v>38</v>
      </c>
      <c r="T568" s="651" t="s">
        <v>4409</v>
      </c>
      <c r="U568" s="656">
        <v>856500</v>
      </c>
      <c r="AC568" s="64">
        <v>7</v>
      </c>
      <c r="AD568" s="64">
        <v>6</v>
      </c>
      <c r="AE568" s="66" t="s">
        <v>4442</v>
      </c>
      <c r="AF568" s="68" t="s">
        <v>1622</v>
      </c>
      <c r="CN568" s="64">
        <v>7</v>
      </c>
      <c r="CO568" s="64">
        <v>6</v>
      </c>
      <c r="CP568" s="66" t="s">
        <v>4442</v>
      </c>
      <c r="CQ568" s="68" t="s">
        <v>1622</v>
      </c>
    </row>
    <row r="569" spans="17:95">
      <c r="Q569" s="655">
        <v>1</v>
      </c>
      <c r="R569" s="655">
        <v>8</v>
      </c>
      <c r="S569" s="655">
        <v>39</v>
      </c>
      <c r="T569" s="651" t="s">
        <v>4411</v>
      </c>
      <c r="U569" s="656">
        <v>857100</v>
      </c>
      <c r="AC569" s="64">
        <v>7</v>
      </c>
      <c r="AD569" s="64">
        <v>7</v>
      </c>
      <c r="AE569" s="66" t="s">
        <v>4443</v>
      </c>
      <c r="AF569" s="68" t="s">
        <v>1623</v>
      </c>
      <c r="CN569" s="64">
        <v>7</v>
      </c>
      <c r="CO569" s="64">
        <v>7</v>
      </c>
      <c r="CP569" s="66" t="s">
        <v>4443</v>
      </c>
      <c r="CQ569" s="68" t="s">
        <v>1623</v>
      </c>
    </row>
    <row r="570" spans="17:95">
      <c r="Q570" s="655">
        <v>1</v>
      </c>
      <c r="R570" s="655">
        <v>8</v>
      </c>
      <c r="S570" s="655">
        <v>40</v>
      </c>
      <c r="T570" s="651" t="s">
        <v>4413</v>
      </c>
      <c r="U570" s="656">
        <v>853000</v>
      </c>
      <c r="AC570" s="64">
        <v>7</v>
      </c>
      <c r="AD570" s="64">
        <v>8</v>
      </c>
      <c r="AE570" s="66" t="s">
        <v>4444</v>
      </c>
      <c r="AF570" s="68" t="s">
        <v>1624</v>
      </c>
      <c r="CN570" s="64">
        <v>7</v>
      </c>
      <c r="CO570" s="64">
        <v>8</v>
      </c>
      <c r="CP570" s="66" t="s">
        <v>4444</v>
      </c>
      <c r="CQ570" s="68" t="s">
        <v>1624</v>
      </c>
    </row>
    <row r="571" spans="17:95">
      <c r="Q571" s="655">
        <v>1</v>
      </c>
      <c r="R571" s="655">
        <v>8</v>
      </c>
      <c r="S571" s="655">
        <v>41</v>
      </c>
      <c r="T571" s="651" t="s">
        <v>4415</v>
      </c>
      <c r="U571" s="656">
        <v>854200</v>
      </c>
      <c r="AC571" s="64">
        <v>7</v>
      </c>
      <c r="AD571" s="64">
        <v>9</v>
      </c>
      <c r="AE571" s="66" t="s">
        <v>4446</v>
      </c>
      <c r="AF571" s="68" t="s">
        <v>1625</v>
      </c>
      <c r="CN571" s="64">
        <v>7</v>
      </c>
      <c r="CO571" s="64">
        <v>9</v>
      </c>
      <c r="CP571" s="66" t="s">
        <v>4446</v>
      </c>
      <c r="CQ571" s="68" t="s">
        <v>1625</v>
      </c>
    </row>
    <row r="572" spans="17:95">
      <c r="Q572" s="655">
        <v>1</v>
      </c>
      <c r="R572" s="655">
        <v>8</v>
      </c>
      <c r="S572" s="655">
        <v>42</v>
      </c>
      <c r="T572" s="651" t="s">
        <v>4417</v>
      </c>
      <c r="U572" s="656">
        <v>854400</v>
      </c>
      <c r="AC572" s="64">
        <v>7</v>
      </c>
      <c r="AD572" s="64">
        <v>10</v>
      </c>
      <c r="AE572" s="66" t="s">
        <v>4448</v>
      </c>
      <c r="AF572" s="68" t="s">
        <v>1626</v>
      </c>
      <c r="CN572" s="64">
        <v>7</v>
      </c>
      <c r="CO572" s="64">
        <v>10</v>
      </c>
      <c r="CP572" s="66" t="s">
        <v>4448</v>
      </c>
      <c r="CQ572" s="68" t="s">
        <v>1626</v>
      </c>
    </row>
    <row r="573" spans="17:95">
      <c r="Q573" s="655">
        <v>1</v>
      </c>
      <c r="R573" s="655">
        <v>8</v>
      </c>
      <c r="S573" s="655">
        <v>43</v>
      </c>
      <c r="T573" s="651" t="s">
        <v>4419</v>
      </c>
      <c r="U573" s="656">
        <v>856000</v>
      </c>
      <c r="AC573" s="64">
        <v>7</v>
      </c>
      <c r="AD573" s="64">
        <v>11</v>
      </c>
      <c r="AE573" s="66" t="s">
        <v>4450</v>
      </c>
      <c r="AF573" s="68" t="s">
        <v>3331</v>
      </c>
      <c r="CN573" s="64">
        <v>7</v>
      </c>
      <c r="CO573" s="64">
        <v>11</v>
      </c>
      <c r="CP573" s="66" t="s">
        <v>4450</v>
      </c>
      <c r="CQ573" s="68" t="s">
        <v>3331</v>
      </c>
    </row>
    <row r="574" spans="17:95">
      <c r="Q574" s="655">
        <v>1</v>
      </c>
      <c r="R574" s="655">
        <v>8</v>
      </c>
      <c r="S574" s="655">
        <v>44</v>
      </c>
      <c r="T574" s="651" t="s">
        <v>4421</v>
      </c>
      <c r="U574" s="656">
        <v>859000</v>
      </c>
      <c r="AC574" s="64">
        <v>7</v>
      </c>
      <c r="AD574" s="64">
        <v>12</v>
      </c>
      <c r="AE574" s="66" t="s">
        <v>3737</v>
      </c>
      <c r="AF574" s="68" t="s">
        <v>3332</v>
      </c>
      <c r="CN574" s="64">
        <v>7</v>
      </c>
      <c r="CO574" s="64">
        <v>12</v>
      </c>
      <c r="CP574" s="66" t="s">
        <v>3737</v>
      </c>
      <c r="CQ574" s="68" t="s">
        <v>3332</v>
      </c>
    </row>
    <row r="575" spans="17:95">
      <c r="Q575" s="655">
        <v>1</v>
      </c>
      <c r="R575" s="655">
        <v>8</v>
      </c>
      <c r="S575" s="655">
        <v>45</v>
      </c>
      <c r="T575" s="651" t="s">
        <v>4423</v>
      </c>
      <c r="U575" s="656">
        <v>858500</v>
      </c>
      <c r="AC575" s="64">
        <v>7</v>
      </c>
      <c r="AD575" s="64">
        <v>13</v>
      </c>
      <c r="AE575" s="66" t="s">
        <v>4453</v>
      </c>
      <c r="AF575" s="68" t="s">
        <v>3333</v>
      </c>
      <c r="CN575" s="64">
        <v>7</v>
      </c>
      <c r="CO575" s="64">
        <v>13</v>
      </c>
      <c r="CP575" s="66" t="s">
        <v>4453</v>
      </c>
      <c r="CQ575" s="68" t="s">
        <v>3333</v>
      </c>
    </row>
    <row r="576" spans="17:95">
      <c r="Q576" s="655">
        <v>1</v>
      </c>
      <c r="R576" s="655">
        <v>8</v>
      </c>
      <c r="S576" s="655">
        <v>46</v>
      </c>
      <c r="T576" s="651" t="s">
        <v>8843</v>
      </c>
      <c r="U576" s="656">
        <v>858600</v>
      </c>
      <c r="AC576" s="64">
        <v>7</v>
      </c>
      <c r="AD576" s="64">
        <v>14</v>
      </c>
      <c r="AE576" s="66" t="s">
        <v>4455</v>
      </c>
      <c r="AF576" s="68" t="s">
        <v>1627</v>
      </c>
      <c r="CN576" s="64">
        <v>7</v>
      </c>
      <c r="CO576" s="64">
        <v>14</v>
      </c>
      <c r="CP576" s="66" t="s">
        <v>4455</v>
      </c>
      <c r="CQ576" s="68" t="s">
        <v>1627</v>
      </c>
    </row>
    <row r="577" spans="17:95">
      <c r="Q577" s="655">
        <v>1</v>
      </c>
      <c r="R577" s="655">
        <v>8</v>
      </c>
      <c r="S577" s="655">
        <v>47</v>
      </c>
      <c r="T577" s="651" t="s">
        <v>4425</v>
      </c>
      <c r="U577" s="656">
        <v>635203</v>
      </c>
      <c r="AC577" s="64">
        <v>7</v>
      </c>
      <c r="AD577" s="64">
        <v>15</v>
      </c>
      <c r="AE577" s="66" t="s">
        <v>4457</v>
      </c>
      <c r="AF577" s="68" t="s">
        <v>1628</v>
      </c>
      <c r="CN577" s="64">
        <v>7</v>
      </c>
      <c r="CO577" s="64">
        <v>15</v>
      </c>
      <c r="CP577" s="66" t="s">
        <v>4457</v>
      </c>
      <c r="CQ577" s="68" t="s">
        <v>1628</v>
      </c>
    </row>
    <row r="578" spans="17:95">
      <c r="Q578" s="655">
        <v>1</v>
      </c>
      <c r="R578" s="655">
        <v>8</v>
      </c>
      <c r="S578" s="655">
        <v>48</v>
      </c>
      <c r="T578" s="651" t="s">
        <v>4427</v>
      </c>
      <c r="U578" s="656">
        <v>635201</v>
      </c>
      <c r="AC578" s="64">
        <v>7</v>
      </c>
      <c r="AD578" s="64">
        <v>16</v>
      </c>
      <c r="AE578" s="66" t="s">
        <v>4459</v>
      </c>
      <c r="AF578" s="68" t="s">
        <v>1629</v>
      </c>
      <c r="CN578" s="64">
        <v>7</v>
      </c>
      <c r="CO578" s="64">
        <v>16</v>
      </c>
      <c r="CP578" s="66" t="s">
        <v>4459</v>
      </c>
      <c r="CQ578" s="68" t="s">
        <v>1629</v>
      </c>
    </row>
    <row r="579" spans="17:95">
      <c r="Q579" s="655">
        <v>1</v>
      </c>
      <c r="R579" s="655">
        <v>8</v>
      </c>
      <c r="S579" s="655">
        <v>49</v>
      </c>
      <c r="T579" s="651" t="s">
        <v>4429</v>
      </c>
      <c r="U579" s="656">
        <v>635202</v>
      </c>
      <c r="AC579" s="64">
        <v>7</v>
      </c>
      <c r="AD579" s="64">
        <v>17</v>
      </c>
      <c r="AE579" s="66" t="s">
        <v>4461</v>
      </c>
      <c r="AF579" s="68" t="s">
        <v>1630</v>
      </c>
      <c r="CN579" s="64">
        <v>7</v>
      </c>
      <c r="CO579" s="64">
        <v>17</v>
      </c>
      <c r="CP579" s="66" t="s">
        <v>4461</v>
      </c>
      <c r="CQ579" s="68" t="s">
        <v>1630</v>
      </c>
    </row>
    <row r="580" spans="17:95">
      <c r="Q580" s="655">
        <v>1</v>
      </c>
      <c r="R580" s="655">
        <v>8</v>
      </c>
      <c r="S580" s="655">
        <v>50</v>
      </c>
      <c r="T580" s="651" t="s">
        <v>4431</v>
      </c>
      <c r="U580" s="656">
        <v>635204</v>
      </c>
      <c r="AC580" s="64">
        <v>7</v>
      </c>
      <c r="AD580" s="64">
        <v>18</v>
      </c>
      <c r="AE580" s="66" t="s">
        <v>4463</v>
      </c>
      <c r="AF580" s="68" t="s">
        <v>1631</v>
      </c>
      <c r="CN580" s="64">
        <v>7</v>
      </c>
      <c r="CO580" s="64">
        <v>18</v>
      </c>
      <c r="CP580" s="66" t="s">
        <v>4463</v>
      </c>
      <c r="CQ580" s="68" t="s">
        <v>1631</v>
      </c>
    </row>
    <row r="581" spans="17:95">
      <c r="Q581" s="655">
        <v>1</v>
      </c>
      <c r="R581" s="655">
        <v>8</v>
      </c>
      <c r="S581" s="655">
        <v>51</v>
      </c>
      <c r="T581" s="651" t="s">
        <v>4433</v>
      </c>
      <c r="U581" s="656">
        <v>635205</v>
      </c>
      <c r="AC581" s="64">
        <v>7</v>
      </c>
      <c r="AD581" s="64">
        <v>19</v>
      </c>
      <c r="AE581" s="66" t="s">
        <v>4465</v>
      </c>
      <c r="AF581" s="68" t="s">
        <v>1632</v>
      </c>
      <c r="CN581" s="64">
        <v>7</v>
      </c>
      <c r="CO581" s="64">
        <v>19</v>
      </c>
      <c r="CP581" s="66" t="s">
        <v>4465</v>
      </c>
      <c r="CQ581" s="68" t="s">
        <v>1632</v>
      </c>
    </row>
    <row r="582" spans="17:95">
      <c r="Q582" s="657">
        <v>1</v>
      </c>
      <c r="R582" s="657">
        <v>8</v>
      </c>
      <c r="S582" s="657">
        <v>52</v>
      </c>
      <c r="T582" s="658" t="s">
        <v>3041</v>
      </c>
      <c r="U582" s="659">
        <v>859999</v>
      </c>
      <c r="AC582" s="64">
        <v>7</v>
      </c>
      <c r="AD582" s="64">
        <v>20</v>
      </c>
      <c r="AE582" s="66" t="s">
        <v>4467</v>
      </c>
      <c r="AF582" s="68" t="s">
        <v>1633</v>
      </c>
      <c r="CN582" s="64">
        <v>7</v>
      </c>
      <c r="CO582" s="64">
        <v>20</v>
      </c>
      <c r="CP582" s="66" t="s">
        <v>4467</v>
      </c>
      <c r="CQ582" s="68" t="s">
        <v>1633</v>
      </c>
    </row>
    <row r="583" spans="17:95">
      <c r="Q583" s="653">
        <v>1</v>
      </c>
      <c r="R583" s="653">
        <v>9</v>
      </c>
      <c r="S583" s="653">
        <v>1</v>
      </c>
      <c r="T583" s="650" t="s">
        <v>4044</v>
      </c>
      <c r="U583" s="654">
        <v>862000</v>
      </c>
      <c r="AC583" s="64">
        <v>7</v>
      </c>
      <c r="AD583" s="64">
        <v>21</v>
      </c>
      <c r="AE583" s="66" t="s">
        <v>4469</v>
      </c>
      <c r="AF583" s="68" t="s">
        <v>1634</v>
      </c>
      <c r="CN583" s="64">
        <v>7</v>
      </c>
      <c r="CO583" s="64">
        <v>21</v>
      </c>
      <c r="CP583" s="66" t="s">
        <v>4469</v>
      </c>
      <c r="CQ583" s="68" t="s">
        <v>1634</v>
      </c>
    </row>
    <row r="584" spans="17:95">
      <c r="Q584" s="655">
        <v>1</v>
      </c>
      <c r="R584" s="655">
        <v>9</v>
      </c>
      <c r="S584" s="655">
        <v>2</v>
      </c>
      <c r="T584" s="651" t="s">
        <v>8833</v>
      </c>
      <c r="U584" s="656">
        <v>862010</v>
      </c>
      <c r="AC584" s="64">
        <v>7</v>
      </c>
      <c r="AD584" s="64">
        <v>22</v>
      </c>
      <c r="AE584" s="66" t="s">
        <v>4471</v>
      </c>
      <c r="AF584" s="68" t="s">
        <v>1635</v>
      </c>
      <c r="CN584" s="64">
        <v>7</v>
      </c>
      <c r="CO584" s="64">
        <v>22</v>
      </c>
      <c r="CP584" s="66" t="s">
        <v>4471</v>
      </c>
      <c r="CQ584" s="68" t="s">
        <v>1635</v>
      </c>
    </row>
    <row r="585" spans="17:95">
      <c r="Q585" s="655">
        <v>1</v>
      </c>
      <c r="R585" s="655">
        <v>9</v>
      </c>
      <c r="S585" s="655">
        <v>3</v>
      </c>
      <c r="T585" s="651" t="s">
        <v>8834</v>
      </c>
      <c r="U585" s="656">
        <v>862020</v>
      </c>
      <c r="AC585" s="64">
        <v>7</v>
      </c>
      <c r="AD585" s="64">
        <v>23</v>
      </c>
      <c r="AE585" s="66" t="s">
        <v>4473</v>
      </c>
      <c r="AF585" s="68" t="s">
        <v>3334</v>
      </c>
      <c r="CN585" s="64">
        <v>7</v>
      </c>
      <c r="CO585" s="64">
        <v>23</v>
      </c>
      <c r="CP585" s="66" t="s">
        <v>4473</v>
      </c>
      <c r="CQ585" s="68" t="s">
        <v>3334</v>
      </c>
    </row>
    <row r="586" spans="17:95">
      <c r="Q586" s="655">
        <v>1</v>
      </c>
      <c r="R586" s="655">
        <v>9</v>
      </c>
      <c r="S586" s="655">
        <v>4</v>
      </c>
      <c r="T586" s="651" t="s">
        <v>3664</v>
      </c>
      <c r="U586" s="656">
        <v>862100</v>
      </c>
      <c r="AC586" s="64">
        <v>7</v>
      </c>
      <c r="AD586" s="64">
        <v>24</v>
      </c>
      <c r="AE586" s="66" t="s">
        <v>4475</v>
      </c>
      <c r="AF586" s="68" t="s">
        <v>1636</v>
      </c>
      <c r="CN586" s="64">
        <v>7</v>
      </c>
      <c r="CO586" s="64">
        <v>24</v>
      </c>
      <c r="CP586" s="66" t="s">
        <v>4475</v>
      </c>
      <c r="CQ586" s="68" t="s">
        <v>1636</v>
      </c>
    </row>
    <row r="587" spans="17:95">
      <c r="Q587" s="655">
        <v>1</v>
      </c>
      <c r="R587" s="655">
        <v>9</v>
      </c>
      <c r="S587" s="655">
        <v>5</v>
      </c>
      <c r="T587" s="651" t="s">
        <v>3667</v>
      </c>
      <c r="U587" s="656">
        <v>862200</v>
      </c>
      <c r="AC587" s="64">
        <v>7</v>
      </c>
      <c r="AD587" s="64">
        <v>25</v>
      </c>
      <c r="AE587" s="66" t="s">
        <v>4477</v>
      </c>
      <c r="AF587" s="68" t="s">
        <v>1637</v>
      </c>
      <c r="CN587" s="64">
        <v>7</v>
      </c>
      <c r="CO587" s="64">
        <v>25</v>
      </c>
      <c r="CP587" s="66" t="s">
        <v>4477</v>
      </c>
      <c r="CQ587" s="68" t="s">
        <v>1637</v>
      </c>
    </row>
    <row r="588" spans="17:95">
      <c r="Q588" s="655">
        <v>1</v>
      </c>
      <c r="R588" s="655">
        <v>9</v>
      </c>
      <c r="S588" s="655">
        <v>6</v>
      </c>
      <c r="T588" s="651" t="s">
        <v>4051</v>
      </c>
      <c r="U588" s="656">
        <v>862700</v>
      </c>
      <c r="AC588" s="64">
        <v>7</v>
      </c>
      <c r="AD588" s="64">
        <v>26</v>
      </c>
      <c r="AE588" s="66" t="s">
        <v>4479</v>
      </c>
      <c r="AF588" s="68" t="s">
        <v>1638</v>
      </c>
      <c r="CN588" s="64">
        <v>7</v>
      </c>
      <c r="CO588" s="64">
        <v>26</v>
      </c>
      <c r="CP588" s="66" t="s">
        <v>4479</v>
      </c>
      <c r="CQ588" s="68" t="s">
        <v>1638</v>
      </c>
    </row>
    <row r="589" spans="17:95">
      <c r="Q589" s="655">
        <v>1</v>
      </c>
      <c r="R589" s="655">
        <v>9</v>
      </c>
      <c r="S589" s="655">
        <v>7</v>
      </c>
      <c r="T589" s="651" t="s">
        <v>4054</v>
      </c>
      <c r="U589" s="656">
        <v>862300</v>
      </c>
      <c r="AC589" s="64">
        <v>7</v>
      </c>
      <c r="AD589" s="64">
        <v>27</v>
      </c>
      <c r="AE589" s="66" t="s">
        <v>4481</v>
      </c>
      <c r="AF589" s="68" t="s">
        <v>1639</v>
      </c>
      <c r="CN589" s="64">
        <v>7</v>
      </c>
      <c r="CO589" s="64">
        <v>27</v>
      </c>
      <c r="CP589" s="66" t="s">
        <v>4481</v>
      </c>
      <c r="CQ589" s="68" t="s">
        <v>1639</v>
      </c>
    </row>
    <row r="590" spans="17:95">
      <c r="Q590" s="655">
        <v>1</v>
      </c>
      <c r="R590" s="655">
        <v>9</v>
      </c>
      <c r="S590" s="655">
        <v>8</v>
      </c>
      <c r="T590" s="651" t="s">
        <v>4057</v>
      </c>
      <c r="U590" s="656">
        <v>862400</v>
      </c>
      <c r="AC590" s="64">
        <v>7</v>
      </c>
      <c r="AD590" s="64">
        <v>28</v>
      </c>
      <c r="AE590" s="66" t="s">
        <v>4483</v>
      </c>
      <c r="AF590" s="68" t="s">
        <v>1640</v>
      </c>
      <c r="CN590" s="64">
        <v>7</v>
      </c>
      <c r="CO590" s="64">
        <v>28</v>
      </c>
      <c r="CP590" s="66" t="s">
        <v>4483</v>
      </c>
      <c r="CQ590" s="68" t="s">
        <v>1640</v>
      </c>
    </row>
    <row r="591" spans="17:95">
      <c r="Q591" s="655">
        <v>1</v>
      </c>
      <c r="R591" s="655">
        <v>9</v>
      </c>
      <c r="S591" s="655">
        <v>9</v>
      </c>
      <c r="T591" s="651" t="s">
        <v>4060</v>
      </c>
      <c r="U591" s="656">
        <v>862800</v>
      </c>
      <c r="AC591" s="64">
        <v>7</v>
      </c>
      <c r="AD591" s="64">
        <v>29</v>
      </c>
      <c r="AE591" s="66" t="s">
        <v>4485</v>
      </c>
      <c r="AF591" s="68" t="s">
        <v>1641</v>
      </c>
      <c r="CN591" s="64">
        <v>7</v>
      </c>
      <c r="CO591" s="64">
        <v>29</v>
      </c>
      <c r="CP591" s="66" t="s">
        <v>4485</v>
      </c>
      <c r="CQ591" s="68" t="s">
        <v>1641</v>
      </c>
    </row>
    <row r="592" spans="17:95">
      <c r="Q592" s="655">
        <v>1</v>
      </c>
      <c r="R592" s="655">
        <v>9</v>
      </c>
      <c r="S592" s="655">
        <v>10</v>
      </c>
      <c r="T592" s="651" t="s">
        <v>4063</v>
      </c>
      <c r="U592" s="656">
        <v>862500</v>
      </c>
      <c r="AC592" s="64">
        <v>7</v>
      </c>
      <c r="AD592" s="64">
        <v>30</v>
      </c>
      <c r="AE592" s="66" t="s">
        <v>4487</v>
      </c>
      <c r="AF592" s="68" t="s">
        <v>1642</v>
      </c>
      <c r="CN592" s="64">
        <v>7</v>
      </c>
      <c r="CO592" s="64">
        <v>30</v>
      </c>
      <c r="CP592" s="66" t="s">
        <v>4487</v>
      </c>
      <c r="CQ592" s="68" t="s">
        <v>1642</v>
      </c>
    </row>
    <row r="593" spans="17:95">
      <c r="Q593" s="655">
        <v>1</v>
      </c>
      <c r="R593" s="655">
        <v>9</v>
      </c>
      <c r="S593" s="655">
        <v>11</v>
      </c>
      <c r="T593" s="651" t="s">
        <v>4066</v>
      </c>
      <c r="U593" s="656">
        <v>862600</v>
      </c>
      <c r="AC593" s="64">
        <v>7</v>
      </c>
      <c r="AD593" s="64">
        <v>31</v>
      </c>
      <c r="AE593" s="66" t="s">
        <v>4489</v>
      </c>
      <c r="AF593" s="68" t="s">
        <v>1643</v>
      </c>
      <c r="CN593" s="64">
        <v>7</v>
      </c>
      <c r="CO593" s="64">
        <v>31</v>
      </c>
      <c r="CP593" s="66" t="s">
        <v>4489</v>
      </c>
      <c r="CQ593" s="68" t="s">
        <v>1643</v>
      </c>
    </row>
    <row r="594" spans="17:95">
      <c r="Q594" s="655">
        <v>1</v>
      </c>
      <c r="R594" s="655">
        <v>9</v>
      </c>
      <c r="S594" s="655">
        <v>12</v>
      </c>
      <c r="T594" s="651" t="s">
        <v>4445</v>
      </c>
      <c r="U594" s="656">
        <v>867000</v>
      </c>
      <c r="AC594" s="64">
        <v>7</v>
      </c>
      <c r="AD594" s="64">
        <v>32</v>
      </c>
      <c r="AE594" s="66" t="s">
        <v>4491</v>
      </c>
      <c r="AF594" s="68" t="s">
        <v>1644</v>
      </c>
      <c r="CN594" s="64">
        <v>7</v>
      </c>
      <c r="CO594" s="64">
        <v>32</v>
      </c>
      <c r="CP594" s="66" t="s">
        <v>4491</v>
      </c>
      <c r="CQ594" s="68" t="s">
        <v>1644</v>
      </c>
    </row>
    <row r="595" spans="17:95">
      <c r="Q595" s="655">
        <v>1</v>
      </c>
      <c r="R595" s="655">
        <v>9</v>
      </c>
      <c r="S595" s="655">
        <v>13</v>
      </c>
      <c r="T595" s="651" t="s">
        <v>4447</v>
      </c>
      <c r="U595" s="656">
        <v>867100</v>
      </c>
      <c r="AC595" s="64">
        <v>7</v>
      </c>
      <c r="AD595" s="64">
        <v>33</v>
      </c>
      <c r="AE595" s="66" t="s">
        <v>4493</v>
      </c>
      <c r="AF595" s="68" t="s">
        <v>1645</v>
      </c>
      <c r="CN595" s="64">
        <v>7</v>
      </c>
      <c r="CO595" s="64">
        <v>33</v>
      </c>
      <c r="CP595" s="66" t="s">
        <v>4493</v>
      </c>
      <c r="CQ595" s="68" t="s">
        <v>1645</v>
      </c>
    </row>
    <row r="596" spans="17:95">
      <c r="Q596" s="655">
        <v>1</v>
      </c>
      <c r="R596" s="655">
        <v>9</v>
      </c>
      <c r="S596" s="655">
        <v>14</v>
      </c>
      <c r="T596" s="651" t="s">
        <v>4449</v>
      </c>
      <c r="U596" s="656">
        <v>863000</v>
      </c>
      <c r="AC596" s="64">
        <v>7</v>
      </c>
      <c r="AD596" s="64">
        <v>34</v>
      </c>
      <c r="AE596" s="66" t="s">
        <v>4495</v>
      </c>
      <c r="AF596" s="68" t="s">
        <v>3335</v>
      </c>
      <c r="CN596" s="64">
        <v>7</v>
      </c>
      <c r="CO596" s="64">
        <v>34</v>
      </c>
      <c r="CP596" s="66" t="s">
        <v>4495</v>
      </c>
      <c r="CQ596" s="68" t="s">
        <v>3335</v>
      </c>
    </row>
    <row r="597" spans="17:95">
      <c r="Q597" s="655">
        <v>1</v>
      </c>
      <c r="R597" s="655">
        <v>9</v>
      </c>
      <c r="S597" s="655">
        <v>15</v>
      </c>
      <c r="T597" s="651" t="s">
        <v>4451</v>
      </c>
      <c r="U597" s="656">
        <v>863100</v>
      </c>
      <c r="AC597" s="64">
        <v>7</v>
      </c>
      <c r="AD597" s="64">
        <v>35</v>
      </c>
      <c r="AE597" s="66" t="s">
        <v>4497</v>
      </c>
      <c r="AF597" s="68" t="s">
        <v>1646</v>
      </c>
      <c r="CN597" s="64">
        <v>7</v>
      </c>
      <c r="CO597" s="64">
        <v>35</v>
      </c>
      <c r="CP597" s="66" t="s">
        <v>4497</v>
      </c>
      <c r="CQ597" s="68" t="s">
        <v>1646</v>
      </c>
    </row>
    <row r="598" spans="17:95">
      <c r="Q598" s="655">
        <v>1</v>
      </c>
      <c r="R598" s="655">
        <v>9</v>
      </c>
      <c r="S598" s="655">
        <v>16</v>
      </c>
      <c r="T598" s="651" t="s">
        <v>4452</v>
      </c>
      <c r="U598" s="656">
        <v>863200</v>
      </c>
      <c r="AC598" s="64">
        <v>7</v>
      </c>
      <c r="AD598" s="64">
        <v>36</v>
      </c>
      <c r="AE598" s="66" t="s">
        <v>4499</v>
      </c>
      <c r="AF598" s="68" t="s">
        <v>1647</v>
      </c>
      <c r="CN598" s="64">
        <v>7</v>
      </c>
      <c r="CO598" s="64">
        <v>36</v>
      </c>
      <c r="CP598" s="66" t="s">
        <v>4499</v>
      </c>
      <c r="CQ598" s="68" t="s">
        <v>1647</v>
      </c>
    </row>
    <row r="599" spans="17:95">
      <c r="Q599" s="655">
        <v>1</v>
      </c>
      <c r="R599" s="655">
        <v>9</v>
      </c>
      <c r="S599" s="655">
        <v>17</v>
      </c>
      <c r="T599" s="651" t="s">
        <v>4454</v>
      </c>
      <c r="U599" s="656">
        <v>863500</v>
      </c>
      <c r="AC599" s="64">
        <v>7</v>
      </c>
      <c r="AD599" s="64">
        <v>37</v>
      </c>
      <c r="AE599" s="66" t="s">
        <v>4501</v>
      </c>
      <c r="AF599" s="68" t="s">
        <v>1648</v>
      </c>
      <c r="CN599" s="64">
        <v>7</v>
      </c>
      <c r="CO599" s="64">
        <v>37</v>
      </c>
      <c r="CP599" s="66" t="s">
        <v>4501</v>
      </c>
      <c r="CQ599" s="68" t="s">
        <v>1648</v>
      </c>
    </row>
    <row r="600" spans="17:95">
      <c r="Q600" s="655">
        <v>1</v>
      </c>
      <c r="R600" s="655">
        <v>9</v>
      </c>
      <c r="S600" s="655">
        <v>18</v>
      </c>
      <c r="T600" s="651" t="s">
        <v>4456</v>
      </c>
      <c r="U600" s="656">
        <v>863600</v>
      </c>
      <c r="AC600" s="64">
        <v>7</v>
      </c>
      <c r="AD600" s="64">
        <v>38</v>
      </c>
      <c r="AE600" s="66" t="s">
        <v>4503</v>
      </c>
      <c r="AF600" s="68" t="s">
        <v>1649</v>
      </c>
      <c r="CN600" s="64">
        <v>7</v>
      </c>
      <c r="CO600" s="64">
        <v>38</v>
      </c>
      <c r="CP600" s="66" t="s">
        <v>4503</v>
      </c>
      <c r="CQ600" s="68" t="s">
        <v>1649</v>
      </c>
    </row>
    <row r="601" spans="17:95">
      <c r="Q601" s="655">
        <v>1</v>
      </c>
      <c r="R601" s="655">
        <v>9</v>
      </c>
      <c r="S601" s="655">
        <v>19</v>
      </c>
      <c r="T601" s="651" t="s">
        <v>4458</v>
      </c>
      <c r="U601" s="656">
        <v>633202</v>
      </c>
      <c r="AC601" s="64">
        <v>7</v>
      </c>
      <c r="AD601" s="64">
        <v>39</v>
      </c>
      <c r="AE601" s="66" t="s">
        <v>4505</v>
      </c>
      <c r="AF601" s="68" t="s">
        <v>1650</v>
      </c>
      <c r="CN601" s="64">
        <v>7</v>
      </c>
      <c r="CO601" s="64">
        <v>39</v>
      </c>
      <c r="CP601" s="66" t="s">
        <v>4505</v>
      </c>
      <c r="CQ601" s="68" t="s">
        <v>1650</v>
      </c>
    </row>
    <row r="602" spans="17:95">
      <c r="Q602" s="655">
        <v>1</v>
      </c>
      <c r="R602" s="655">
        <v>9</v>
      </c>
      <c r="S602" s="655">
        <v>20</v>
      </c>
      <c r="T602" s="651" t="s">
        <v>4460</v>
      </c>
      <c r="U602" s="656">
        <v>864000</v>
      </c>
      <c r="AC602" s="64">
        <v>7</v>
      </c>
      <c r="AD602" s="64">
        <v>40</v>
      </c>
      <c r="AE602" s="66" t="s">
        <v>4507</v>
      </c>
      <c r="AF602" s="68" t="s">
        <v>1651</v>
      </c>
      <c r="CN602" s="64">
        <v>7</v>
      </c>
      <c r="CO602" s="64">
        <v>40</v>
      </c>
      <c r="CP602" s="66" t="s">
        <v>4507</v>
      </c>
      <c r="CQ602" s="68" t="s">
        <v>1651</v>
      </c>
    </row>
    <row r="603" spans="17:95">
      <c r="Q603" s="655">
        <v>1</v>
      </c>
      <c r="R603" s="655">
        <v>9</v>
      </c>
      <c r="S603" s="655">
        <v>21</v>
      </c>
      <c r="T603" s="651" t="s">
        <v>4462</v>
      </c>
      <c r="U603" s="656">
        <v>864400</v>
      </c>
      <c r="AC603" s="64">
        <v>7</v>
      </c>
      <c r="AD603" s="64">
        <v>41</v>
      </c>
      <c r="AE603" s="66" t="s">
        <v>4509</v>
      </c>
      <c r="AF603" s="68" t="s">
        <v>1652</v>
      </c>
      <c r="CN603" s="64">
        <v>7</v>
      </c>
      <c r="CO603" s="64">
        <v>41</v>
      </c>
      <c r="CP603" s="66" t="s">
        <v>4509</v>
      </c>
      <c r="CQ603" s="68" t="s">
        <v>1652</v>
      </c>
    </row>
    <row r="604" spans="17:95">
      <c r="Q604" s="655">
        <v>1</v>
      </c>
      <c r="R604" s="655">
        <v>9</v>
      </c>
      <c r="S604" s="655">
        <v>22</v>
      </c>
      <c r="T604" s="651" t="s">
        <v>4464</v>
      </c>
      <c r="U604" s="656">
        <v>864100</v>
      </c>
      <c r="AC604" s="64">
        <v>7</v>
      </c>
      <c r="AD604" s="64">
        <v>42</v>
      </c>
      <c r="AE604" s="66" t="s">
        <v>4510</v>
      </c>
      <c r="AF604" s="68" t="s">
        <v>1653</v>
      </c>
      <c r="CN604" s="64">
        <v>7</v>
      </c>
      <c r="CO604" s="64">
        <v>42</v>
      </c>
      <c r="CP604" s="66" t="s">
        <v>4510</v>
      </c>
      <c r="CQ604" s="68" t="s">
        <v>1653</v>
      </c>
    </row>
    <row r="605" spans="17:95">
      <c r="Q605" s="655">
        <v>1</v>
      </c>
      <c r="R605" s="655">
        <v>9</v>
      </c>
      <c r="S605" s="655">
        <v>23</v>
      </c>
      <c r="T605" s="651" t="s">
        <v>4466</v>
      </c>
      <c r="U605" s="656">
        <v>864200</v>
      </c>
      <c r="AC605" s="64">
        <v>7</v>
      </c>
      <c r="AD605" s="64">
        <v>43</v>
      </c>
      <c r="AE605" s="66" t="s">
        <v>4511</v>
      </c>
      <c r="AF605" s="68" t="s">
        <v>1654</v>
      </c>
      <c r="CN605" s="64">
        <v>7</v>
      </c>
      <c r="CO605" s="64">
        <v>43</v>
      </c>
      <c r="CP605" s="66" t="s">
        <v>4511</v>
      </c>
      <c r="CQ605" s="68" t="s">
        <v>1654</v>
      </c>
    </row>
    <row r="606" spans="17:95">
      <c r="Q606" s="655">
        <v>1</v>
      </c>
      <c r="R606" s="655">
        <v>9</v>
      </c>
      <c r="S606" s="655">
        <v>24</v>
      </c>
      <c r="T606" s="651" t="s">
        <v>4468</v>
      </c>
      <c r="U606" s="656">
        <v>864300</v>
      </c>
      <c r="AC606" s="64">
        <v>7</v>
      </c>
      <c r="AD606" s="64">
        <v>44</v>
      </c>
      <c r="AE606" s="66" t="s">
        <v>4512</v>
      </c>
      <c r="AF606" s="68" t="s">
        <v>1655</v>
      </c>
      <c r="CN606" s="64">
        <v>7</v>
      </c>
      <c r="CO606" s="64">
        <v>44</v>
      </c>
      <c r="CP606" s="66" t="s">
        <v>4512</v>
      </c>
      <c r="CQ606" s="68" t="s">
        <v>1655</v>
      </c>
    </row>
    <row r="607" spans="17:95">
      <c r="Q607" s="655">
        <v>1</v>
      </c>
      <c r="R607" s="655">
        <v>9</v>
      </c>
      <c r="S607" s="655">
        <v>25</v>
      </c>
      <c r="T607" s="651" t="s">
        <v>4470</v>
      </c>
      <c r="U607" s="656">
        <v>633203</v>
      </c>
      <c r="AC607" s="64">
        <v>7</v>
      </c>
      <c r="AD607" s="64">
        <v>45</v>
      </c>
      <c r="AE607" s="66" t="s">
        <v>4513</v>
      </c>
      <c r="AF607" s="68" t="s">
        <v>1656</v>
      </c>
      <c r="CN607" s="64">
        <v>7</v>
      </c>
      <c r="CO607" s="64">
        <v>45</v>
      </c>
      <c r="CP607" s="66" t="s">
        <v>4513</v>
      </c>
      <c r="CQ607" s="68" t="s">
        <v>1656</v>
      </c>
    </row>
    <row r="608" spans="17:95">
      <c r="Q608" s="655">
        <v>1</v>
      </c>
      <c r="R608" s="655">
        <v>9</v>
      </c>
      <c r="S608" s="655">
        <v>26</v>
      </c>
      <c r="T608" s="651" t="s">
        <v>4472</v>
      </c>
      <c r="U608" s="656">
        <v>865100</v>
      </c>
      <c r="AC608" s="64">
        <v>7</v>
      </c>
      <c r="AD608" s="64">
        <v>46</v>
      </c>
      <c r="AE608" s="66" t="s">
        <v>4514</v>
      </c>
      <c r="AF608" s="68" t="s">
        <v>1657</v>
      </c>
      <c r="CN608" s="64">
        <v>7</v>
      </c>
      <c r="CO608" s="64">
        <v>46</v>
      </c>
      <c r="CP608" s="66" t="s">
        <v>4514</v>
      </c>
      <c r="CQ608" s="68" t="s">
        <v>1657</v>
      </c>
    </row>
    <row r="609" spans="17:95">
      <c r="Q609" s="655">
        <v>1</v>
      </c>
      <c r="R609" s="655">
        <v>9</v>
      </c>
      <c r="S609" s="655">
        <v>27</v>
      </c>
      <c r="T609" s="651" t="s">
        <v>4474</v>
      </c>
      <c r="U609" s="656">
        <v>865000</v>
      </c>
      <c r="AC609" s="64">
        <v>7</v>
      </c>
      <c r="AD609" s="64">
        <v>47</v>
      </c>
      <c r="AE609" s="66" t="s">
        <v>4515</v>
      </c>
      <c r="AF609" s="68" t="s">
        <v>1658</v>
      </c>
      <c r="CN609" s="64">
        <v>7</v>
      </c>
      <c r="CO609" s="64">
        <v>47</v>
      </c>
      <c r="CP609" s="66" t="s">
        <v>4515</v>
      </c>
      <c r="CQ609" s="68" t="s">
        <v>1658</v>
      </c>
    </row>
    <row r="610" spans="17:95">
      <c r="Q610" s="655">
        <v>1</v>
      </c>
      <c r="R610" s="655">
        <v>9</v>
      </c>
      <c r="S610" s="655">
        <v>28</v>
      </c>
      <c r="T610" s="651" t="s">
        <v>4476</v>
      </c>
      <c r="U610" s="656">
        <v>865200</v>
      </c>
      <c r="AC610" s="64">
        <v>7</v>
      </c>
      <c r="AD610" s="64">
        <v>48</v>
      </c>
      <c r="AE610" s="66" t="s">
        <v>4516</v>
      </c>
      <c r="AF610" s="68" t="s">
        <v>1659</v>
      </c>
      <c r="CN610" s="64">
        <v>7</v>
      </c>
      <c r="CO610" s="64">
        <v>48</v>
      </c>
      <c r="CP610" s="66" t="s">
        <v>4516</v>
      </c>
      <c r="CQ610" s="68" t="s">
        <v>1659</v>
      </c>
    </row>
    <row r="611" spans="17:95">
      <c r="Q611" s="655">
        <v>1</v>
      </c>
      <c r="R611" s="655">
        <v>9</v>
      </c>
      <c r="S611" s="655">
        <v>29</v>
      </c>
      <c r="T611" s="651" t="s">
        <v>4478</v>
      </c>
      <c r="U611" s="656">
        <v>865300</v>
      </c>
      <c r="AC611" s="64">
        <v>7</v>
      </c>
      <c r="AD611" s="64">
        <v>49</v>
      </c>
      <c r="AE611" s="66" t="s">
        <v>4517</v>
      </c>
      <c r="AF611" s="68" t="s">
        <v>1660</v>
      </c>
      <c r="CN611" s="64">
        <v>7</v>
      </c>
      <c r="CO611" s="64">
        <v>49</v>
      </c>
      <c r="CP611" s="66" t="s">
        <v>4517</v>
      </c>
      <c r="CQ611" s="68" t="s">
        <v>1660</v>
      </c>
    </row>
    <row r="612" spans="17:95">
      <c r="Q612" s="655">
        <v>1</v>
      </c>
      <c r="R612" s="655">
        <v>9</v>
      </c>
      <c r="S612" s="655">
        <v>30</v>
      </c>
      <c r="T612" s="651" t="s">
        <v>4480</v>
      </c>
      <c r="U612" s="656">
        <v>633201</v>
      </c>
      <c r="AC612" s="64">
        <v>7</v>
      </c>
      <c r="AD612" s="64">
        <v>50</v>
      </c>
      <c r="AE612" s="66" t="s">
        <v>4518</v>
      </c>
      <c r="AF612" s="68" t="s">
        <v>1661</v>
      </c>
      <c r="CN612" s="64">
        <v>7</v>
      </c>
      <c r="CO612" s="64">
        <v>50</v>
      </c>
      <c r="CP612" s="66" t="s">
        <v>4518</v>
      </c>
      <c r="CQ612" s="68" t="s">
        <v>1661</v>
      </c>
    </row>
    <row r="613" spans="17:95">
      <c r="Q613" s="655">
        <v>1</v>
      </c>
      <c r="R613" s="655">
        <v>9</v>
      </c>
      <c r="S613" s="655">
        <v>31</v>
      </c>
      <c r="T613" s="651" t="s">
        <v>4482</v>
      </c>
      <c r="U613" s="656">
        <v>865500</v>
      </c>
      <c r="AC613" s="64">
        <v>7</v>
      </c>
      <c r="AD613" s="64">
        <v>51</v>
      </c>
      <c r="AE613" s="66" t="s">
        <v>4519</v>
      </c>
      <c r="AF613" s="68" t="s">
        <v>1662</v>
      </c>
      <c r="CN613" s="64">
        <v>7</v>
      </c>
      <c r="CO613" s="64">
        <v>51</v>
      </c>
      <c r="CP613" s="66" t="s">
        <v>4519</v>
      </c>
      <c r="CQ613" s="68" t="s">
        <v>1662</v>
      </c>
    </row>
    <row r="614" spans="17:95">
      <c r="Q614" s="655">
        <v>1</v>
      </c>
      <c r="R614" s="655">
        <v>9</v>
      </c>
      <c r="S614" s="655">
        <v>32</v>
      </c>
      <c r="T614" s="651" t="s">
        <v>4484</v>
      </c>
      <c r="U614" s="656">
        <v>866100</v>
      </c>
      <c r="AC614" s="64">
        <v>7</v>
      </c>
      <c r="AD614" s="64">
        <v>52</v>
      </c>
      <c r="AE614" s="66" t="s">
        <v>4521</v>
      </c>
      <c r="AF614" s="68" t="s">
        <v>1663</v>
      </c>
      <c r="CN614" s="64">
        <v>7</v>
      </c>
      <c r="CO614" s="64">
        <v>52</v>
      </c>
      <c r="CP614" s="66" t="s">
        <v>4521</v>
      </c>
      <c r="CQ614" s="68" t="s">
        <v>1663</v>
      </c>
    </row>
    <row r="615" spans="17:95">
      <c r="Q615" s="655">
        <v>1</v>
      </c>
      <c r="R615" s="655">
        <v>9</v>
      </c>
      <c r="S615" s="655">
        <v>33</v>
      </c>
      <c r="T615" s="651" t="s">
        <v>4486</v>
      </c>
      <c r="U615" s="656">
        <v>866500</v>
      </c>
      <c r="AC615" s="64">
        <v>7</v>
      </c>
      <c r="AD615" s="64">
        <v>53</v>
      </c>
      <c r="AE615" s="66" t="s">
        <v>4523</v>
      </c>
      <c r="AF615" s="68" t="s">
        <v>1664</v>
      </c>
      <c r="CN615" s="64">
        <v>7</v>
      </c>
      <c r="CO615" s="64">
        <v>53</v>
      </c>
      <c r="CP615" s="66" t="s">
        <v>4523</v>
      </c>
      <c r="CQ615" s="68" t="s">
        <v>1664</v>
      </c>
    </row>
    <row r="616" spans="17:95">
      <c r="Q616" s="655">
        <v>1</v>
      </c>
      <c r="R616" s="655">
        <v>9</v>
      </c>
      <c r="S616" s="655">
        <v>34</v>
      </c>
      <c r="T616" s="651" t="s">
        <v>4488</v>
      </c>
      <c r="U616" s="656">
        <v>866600</v>
      </c>
      <c r="AC616" s="64">
        <v>7</v>
      </c>
      <c r="AD616" s="64">
        <v>54</v>
      </c>
      <c r="AE616" s="66" t="s">
        <v>4525</v>
      </c>
      <c r="AF616" s="68" t="s">
        <v>1665</v>
      </c>
      <c r="CN616" s="64">
        <v>7</v>
      </c>
      <c r="CO616" s="64">
        <v>54</v>
      </c>
      <c r="CP616" s="66" t="s">
        <v>4525</v>
      </c>
      <c r="CQ616" s="68" t="s">
        <v>1665</v>
      </c>
    </row>
    <row r="617" spans="17:95">
      <c r="Q617" s="655">
        <v>1</v>
      </c>
      <c r="R617" s="655">
        <v>9</v>
      </c>
      <c r="S617" s="655">
        <v>35</v>
      </c>
      <c r="T617" s="651" t="s">
        <v>4490</v>
      </c>
      <c r="U617" s="656">
        <v>633204</v>
      </c>
      <c r="AC617" s="64">
        <v>7</v>
      </c>
      <c r="AD617" s="64">
        <v>55</v>
      </c>
      <c r="AE617" s="66" t="s">
        <v>4527</v>
      </c>
      <c r="AF617" s="68" t="s">
        <v>1666</v>
      </c>
      <c r="CN617" s="64">
        <v>7</v>
      </c>
      <c r="CO617" s="64">
        <v>55</v>
      </c>
      <c r="CP617" s="66" t="s">
        <v>4527</v>
      </c>
      <c r="CQ617" s="68" t="s">
        <v>1666</v>
      </c>
    </row>
    <row r="618" spans="17:95">
      <c r="Q618" s="655">
        <v>1</v>
      </c>
      <c r="R618" s="655">
        <v>9</v>
      </c>
      <c r="S618" s="655">
        <v>36</v>
      </c>
      <c r="T618" s="651" t="s">
        <v>4492</v>
      </c>
      <c r="U618" s="656">
        <v>867300</v>
      </c>
      <c r="AC618" s="64">
        <v>7</v>
      </c>
      <c r="AD618" s="64">
        <v>56</v>
      </c>
      <c r="AE618" s="66" t="s">
        <v>4529</v>
      </c>
      <c r="AF618" s="68" t="s">
        <v>1667</v>
      </c>
      <c r="CN618" s="64">
        <v>7</v>
      </c>
      <c r="CO618" s="64">
        <v>56</v>
      </c>
      <c r="CP618" s="66" t="s">
        <v>4529</v>
      </c>
      <c r="CQ618" s="68" t="s">
        <v>1667</v>
      </c>
    </row>
    <row r="619" spans="17:95">
      <c r="Q619" s="655">
        <v>1</v>
      </c>
      <c r="R619" s="655">
        <v>9</v>
      </c>
      <c r="S619" s="655">
        <v>37</v>
      </c>
      <c r="T619" s="651" t="s">
        <v>4494</v>
      </c>
      <c r="U619" s="656">
        <v>867800</v>
      </c>
      <c r="AC619" s="64">
        <v>7</v>
      </c>
      <c r="AD619" s="64">
        <v>57</v>
      </c>
      <c r="AE619" s="66" t="s">
        <v>4531</v>
      </c>
      <c r="AF619" s="68" t="s">
        <v>1668</v>
      </c>
      <c r="CN619" s="64">
        <v>7</v>
      </c>
      <c r="CO619" s="64">
        <v>57</v>
      </c>
      <c r="CP619" s="66" t="s">
        <v>4531</v>
      </c>
      <c r="CQ619" s="68" t="s">
        <v>1668</v>
      </c>
    </row>
    <row r="620" spans="17:95">
      <c r="Q620" s="655">
        <v>1</v>
      </c>
      <c r="R620" s="655">
        <v>9</v>
      </c>
      <c r="S620" s="655">
        <v>38</v>
      </c>
      <c r="T620" s="651" t="s">
        <v>4496</v>
      </c>
      <c r="U620" s="656">
        <v>867500</v>
      </c>
      <c r="AC620" s="64">
        <v>7</v>
      </c>
      <c r="AD620" s="64">
        <v>58</v>
      </c>
      <c r="AE620" s="66" t="s">
        <v>4533</v>
      </c>
      <c r="AF620" s="68" t="s">
        <v>1669</v>
      </c>
      <c r="CN620" s="64">
        <v>7</v>
      </c>
      <c r="CO620" s="64">
        <v>58</v>
      </c>
      <c r="CP620" s="66" t="s">
        <v>4533</v>
      </c>
      <c r="CQ620" s="68" t="s">
        <v>1669</v>
      </c>
    </row>
    <row r="621" spans="17:95">
      <c r="Q621" s="655">
        <v>1</v>
      </c>
      <c r="R621" s="655">
        <v>9</v>
      </c>
      <c r="S621" s="655">
        <v>39</v>
      </c>
      <c r="T621" s="651" t="s">
        <v>4498</v>
      </c>
      <c r="U621" s="656">
        <v>867900</v>
      </c>
      <c r="AC621" s="64">
        <v>7</v>
      </c>
      <c r="AD621" s="64">
        <v>59</v>
      </c>
      <c r="AE621" s="66" t="s">
        <v>4535</v>
      </c>
      <c r="AF621" s="68" t="s">
        <v>1670</v>
      </c>
      <c r="CN621" s="64">
        <v>7</v>
      </c>
      <c r="CO621" s="64">
        <v>59</v>
      </c>
      <c r="CP621" s="66" t="s">
        <v>4535</v>
      </c>
      <c r="CQ621" s="68" t="s">
        <v>1670</v>
      </c>
    </row>
    <row r="622" spans="17:95">
      <c r="Q622" s="655">
        <v>1</v>
      </c>
      <c r="R622" s="655">
        <v>9</v>
      </c>
      <c r="S622" s="655">
        <v>40</v>
      </c>
      <c r="T622" s="651" t="s">
        <v>4500</v>
      </c>
      <c r="U622" s="656">
        <v>868500</v>
      </c>
      <c r="AC622" s="64">
        <v>8</v>
      </c>
      <c r="AD622" s="64">
        <v>1</v>
      </c>
      <c r="AE622" s="66" t="s">
        <v>4537</v>
      </c>
      <c r="AF622" s="68" t="s">
        <v>1671</v>
      </c>
      <c r="CN622" s="64">
        <v>8</v>
      </c>
      <c r="CO622" s="64">
        <v>1</v>
      </c>
      <c r="CP622" s="66" t="s">
        <v>4537</v>
      </c>
      <c r="CQ622" s="68" t="s">
        <v>1671</v>
      </c>
    </row>
    <row r="623" spans="17:95">
      <c r="Q623" s="655">
        <v>1</v>
      </c>
      <c r="R623" s="655">
        <v>9</v>
      </c>
      <c r="S623" s="655">
        <v>41</v>
      </c>
      <c r="T623" s="651" t="s">
        <v>8844</v>
      </c>
      <c r="U623" s="656">
        <v>868000</v>
      </c>
      <c r="AC623" s="64">
        <v>8</v>
      </c>
      <c r="AD623" s="64">
        <v>2</v>
      </c>
      <c r="AE623" s="66" t="s">
        <v>4539</v>
      </c>
      <c r="AF623" s="68" t="s">
        <v>1672</v>
      </c>
      <c r="CN623" s="64">
        <v>8</v>
      </c>
      <c r="CO623" s="64">
        <v>2</v>
      </c>
      <c r="CP623" s="66" t="s">
        <v>4539</v>
      </c>
      <c r="CQ623" s="68" t="s">
        <v>1672</v>
      </c>
    </row>
    <row r="624" spans="17:95">
      <c r="Q624" s="655">
        <v>1</v>
      </c>
      <c r="R624" s="655">
        <v>9</v>
      </c>
      <c r="S624" s="655">
        <v>42</v>
      </c>
      <c r="T624" s="651" t="s">
        <v>4502</v>
      </c>
      <c r="U624" s="656">
        <v>633212</v>
      </c>
      <c r="AC624" s="64">
        <v>8</v>
      </c>
      <c r="AD624" s="64">
        <v>3</v>
      </c>
      <c r="AE624" s="66" t="s">
        <v>4541</v>
      </c>
      <c r="AF624" s="68" t="s">
        <v>1673</v>
      </c>
      <c r="CN624" s="64">
        <v>8</v>
      </c>
      <c r="CO624" s="64">
        <v>3</v>
      </c>
      <c r="CP624" s="66" t="s">
        <v>4541</v>
      </c>
      <c r="CQ624" s="68" t="s">
        <v>1673</v>
      </c>
    </row>
    <row r="625" spans="17:95">
      <c r="Q625" s="655">
        <v>1</v>
      </c>
      <c r="R625" s="655">
        <v>9</v>
      </c>
      <c r="S625" s="655">
        <v>43</v>
      </c>
      <c r="T625" s="651" t="s">
        <v>4504</v>
      </c>
      <c r="U625" s="656">
        <v>868800</v>
      </c>
      <c r="AC625" s="64">
        <v>8</v>
      </c>
      <c r="AD625" s="64">
        <v>4</v>
      </c>
      <c r="AE625" s="66" t="s">
        <v>4543</v>
      </c>
      <c r="AF625" s="68" t="s">
        <v>1674</v>
      </c>
      <c r="CN625" s="64">
        <v>8</v>
      </c>
      <c r="CO625" s="64">
        <v>4</v>
      </c>
      <c r="CP625" s="66" t="s">
        <v>4543</v>
      </c>
      <c r="CQ625" s="68" t="s">
        <v>1674</v>
      </c>
    </row>
    <row r="626" spans="17:95">
      <c r="Q626" s="655">
        <v>1</v>
      </c>
      <c r="R626" s="655">
        <v>9</v>
      </c>
      <c r="S626" s="655">
        <v>44</v>
      </c>
      <c r="T626" s="651" t="s">
        <v>4506</v>
      </c>
      <c r="U626" s="656">
        <v>868700</v>
      </c>
      <c r="AC626" s="64">
        <v>8</v>
      </c>
      <c r="AD626" s="64">
        <v>5</v>
      </c>
      <c r="AE626" s="66" t="s">
        <v>4545</v>
      </c>
      <c r="AF626" s="68" t="s">
        <v>1675</v>
      </c>
      <c r="CN626" s="64">
        <v>8</v>
      </c>
      <c r="CO626" s="64">
        <v>5</v>
      </c>
      <c r="CP626" s="66" t="s">
        <v>4545</v>
      </c>
      <c r="CQ626" s="68" t="s">
        <v>1675</v>
      </c>
    </row>
    <row r="627" spans="17:95">
      <c r="Q627" s="655">
        <v>1</v>
      </c>
      <c r="R627" s="655">
        <v>9</v>
      </c>
      <c r="S627" s="655">
        <v>45</v>
      </c>
      <c r="T627" s="651" t="s">
        <v>4508</v>
      </c>
      <c r="U627" s="656">
        <v>869000</v>
      </c>
      <c r="AC627" s="64">
        <v>8</v>
      </c>
      <c r="AD627" s="64">
        <v>6</v>
      </c>
      <c r="AE627" s="66" t="s">
        <v>4547</v>
      </c>
      <c r="AF627" s="68" t="s">
        <v>1676</v>
      </c>
      <c r="CN627" s="64">
        <v>8</v>
      </c>
      <c r="CO627" s="64">
        <v>6</v>
      </c>
      <c r="CP627" s="66" t="s">
        <v>4547</v>
      </c>
      <c r="CQ627" s="68" t="s">
        <v>1676</v>
      </c>
    </row>
    <row r="628" spans="17:95">
      <c r="Q628" s="657">
        <v>1</v>
      </c>
      <c r="R628" s="657">
        <v>9</v>
      </c>
      <c r="S628" s="657">
        <v>46</v>
      </c>
      <c r="T628" s="658" t="s">
        <v>3041</v>
      </c>
      <c r="U628" s="659">
        <v>869999</v>
      </c>
      <c r="AC628" s="64">
        <v>8</v>
      </c>
      <c r="AD628" s="64">
        <v>7</v>
      </c>
      <c r="AE628" s="66" t="s">
        <v>4549</v>
      </c>
      <c r="AF628" s="68" t="s">
        <v>1677</v>
      </c>
      <c r="CN628" s="64">
        <v>8</v>
      </c>
      <c r="CO628" s="64">
        <v>7</v>
      </c>
      <c r="CP628" s="66" t="s">
        <v>4549</v>
      </c>
      <c r="CQ628" s="68" t="s">
        <v>1677</v>
      </c>
    </row>
    <row r="629" spans="17:95">
      <c r="Q629" s="653">
        <v>1</v>
      </c>
      <c r="R629" s="653">
        <v>10</v>
      </c>
      <c r="S629" s="653">
        <v>1</v>
      </c>
      <c r="T629" s="650" t="s">
        <v>4044</v>
      </c>
      <c r="U629" s="654">
        <v>872000</v>
      </c>
      <c r="AC629" s="64">
        <v>8</v>
      </c>
      <c r="AD629" s="64">
        <v>8</v>
      </c>
      <c r="AE629" s="66" t="s">
        <v>4551</v>
      </c>
      <c r="AF629" s="68" t="s">
        <v>1678</v>
      </c>
      <c r="CN629" s="64">
        <v>8</v>
      </c>
      <c r="CO629" s="64">
        <v>8</v>
      </c>
      <c r="CP629" s="66" t="s">
        <v>4551</v>
      </c>
      <c r="CQ629" s="68" t="s">
        <v>1678</v>
      </c>
    </row>
    <row r="630" spans="17:95">
      <c r="Q630" s="655">
        <v>1</v>
      </c>
      <c r="R630" s="655">
        <v>10</v>
      </c>
      <c r="S630" s="655">
        <v>2</v>
      </c>
      <c r="T630" s="651" t="s">
        <v>8833</v>
      </c>
      <c r="U630" s="656">
        <v>872010</v>
      </c>
      <c r="AC630" s="64">
        <v>8</v>
      </c>
      <c r="AD630" s="64">
        <v>9</v>
      </c>
      <c r="AE630" s="66" t="s">
        <v>4553</v>
      </c>
      <c r="AF630" s="68" t="s">
        <v>1679</v>
      </c>
      <c r="CN630" s="64">
        <v>8</v>
      </c>
      <c r="CO630" s="64">
        <v>9</v>
      </c>
      <c r="CP630" s="66" t="s">
        <v>4553</v>
      </c>
      <c r="CQ630" s="68" t="s">
        <v>1679</v>
      </c>
    </row>
    <row r="631" spans="17:95">
      <c r="Q631" s="655">
        <v>1</v>
      </c>
      <c r="R631" s="655">
        <v>10</v>
      </c>
      <c r="S631" s="655">
        <v>3</v>
      </c>
      <c r="T631" s="651" t="s">
        <v>8834</v>
      </c>
      <c r="U631" s="656">
        <v>872020</v>
      </c>
      <c r="AC631" s="64">
        <v>8</v>
      </c>
      <c r="AD631" s="64">
        <v>10</v>
      </c>
      <c r="AE631" s="66" t="s">
        <v>4555</v>
      </c>
      <c r="AF631" s="68" t="s">
        <v>1680</v>
      </c>
      <c r="CN631" s="64">
        <v>8</v>
      </c>
      <c r="CO631" s="64">
        <v>10</v>
      </c>
      <c r="CP631" s="66" t="s">
        <v>4555</v>
      </c>
      <c r="CQ631" s="68" t="s">
        <v>1680</v>
      </c>
    </row>
    <row r="632" spans="17:95">
      <c r="Q632" s="655">
        <v>1</v>
      </c>
      <c r="R632" s="655">
        <v>10</v>
      </c>
      <c r="S632" s="655">
        <v>4</v>
      </c>
      <c r="T632" s="651" t="s">
        <v>3664</v>
      </c>
      <c r="U632" s="656">
        <v>872100</v>
      </c>
      <c r="AC632" s="64">
        <v>8</v>
      </c>
      <c r="AD632" s="64">
        <v>11</v>
      </c>
      <c r="AE632" s="66" t="s">
        <v>4557</v>
      </c>
      <c r="AF632" s="68" t="s">
        <v>1681</v>
      </c>
      <c r="CN632" s="64">
        <v>8</v>
      </c>
      <c r="CO632" s="64">
        <v>11</v>
      </c>
      <c r="CP632" s="66" t="s">
        <v>4557</v>
      </c>
      <c r="CQ632" s="68" t="s">
        <v>1681</v>
      </c>
    </row>
    <row r="633" spans="17:95">
      <c r="Q633" s="655">
        <v>1</v>
      </c>
      <c r="R633" s="655">
        <v>10</v>
      </c>
      <c r="S633" s="655">
        <v>5</v>
      </c>
      <c r="T633" s="651" t="s">
        <v>3667</v>
      </c>
      <c r="U633" s="656">
        <v>872200</v>
      </c>
      <c r="AC633" s="64">
        <v>8</v>
      </c>
      <c r="AD633" s="64">
        <v>12</v>
      </c>
      <c r="AE633" s="66" t="s">
        <v>4559</v>
      </c>
      <c r="AF633" s="68" t="s">
        <v>1682</v>
      </c>
      <c r="CN633" s="64">
        <v>8</v>
      </c>
      <c r="CO633" s="64">
        <v>12</v>
      </c>
      <c r="CP633" s="66" t="s">
        <v>4559</v>
      </c>
      <c r="CQ633" s="68" t="s">
        <v>1682</v>
      </c>
    </row>
    <row r="634" spans="17:95">
      <c r="Q634" s="655">
        <v>1</v>
      </c>
      <c r="R634" s="655">
        <v>10</v>
      </c>
      <c r="S634" s="655">
        <v>6</v>
      </c>
      <c r="T634" s="651" t="s">
        <v>4051</v>
      </c>
      <c r="U634" s="656">
        <v>872800</v>
      </c>
      <c r="AC634" s="64">
        <v>8</v>
      </c>
      <c r="AD634" s="64">
        <v>13</v>
      </c>
      <c r="AE634" s="66" t="s">
        <v>4561</v>
      </c>
      <c r="AF634" s="68" t="s">
        <v>1683</v>
      </c>
      <c r="CN634" s="64">
        <v>8</v>
      </c>
      <c r="CO634" s="64">
        <v>13</v>
      </c>
      <c r="CP634" s="66" t="s">
        <v>4561</v>
      </c>
      <c r="CQ634" s="68" t="s">
        <v>1683</v>
      </c>
    </row>
    <row r="635" spans="17:95">
      <c r="Q635" s="655">
        <v>1</v>
      </c>
      <c r="R635" s="655">
        <v>10</v>
      </c>
      <c r="S635" s="655">
        <v>7</v>
      </c>
      <c r="T635" s="651" t="s">
        <v>4054</v>
      </c>
      <c r="U635" s="656">
        <v>872300</v>
      </c>
      <c r="AC635" s="64">
        <v>8</v>
      </c>
      <c r="AD635" s="64">
        <v>14</v>
      </c>
      <c r="AE635" s="66" t="s">
        <v>4563</v>
      </c>
      <c r="AF635" s="68" t="s">
        <v>1684</v>
      </c>
      <c r="CN635" s="64">
        <v>8</v>
      </c>
      <c r="CO635" s="64">
        <v>14</v>
      </c>
      <c r="CP635" s="66" t="s">
        <v>4563</v>
      </c>
      <c r="CQ635" s="68" t="s">
        <v>1684</v>
      </c>
    </row>
    <row r="636" spans="17:95">
      <c r="Q636" s="655">
        <v>1</v>
      </c>
      <c r="R636" s="655">
        <v>10</v>
      </c>
      <c r="S636" s="655">
        <v>8</v>
      </c>
      <c r="T636" s="651" t="s">
        <v>4057</v>
      </c>
      <c r="U636" s="656">
        <v>872400</v>
      </c>
      <c r="AC636" s="64">
        <v>8</v>
      </c>
      <c r="AD636" s="64">
        <v>15</v>
      </c>
      <c r="AE636" s="66" t="s">
        <v>4565</v>
      </c>
      <c r="AF636" s="68" t="s">
        <v>1685</v>
      </c>
      <c r="CN636" s="64">
        <v>8</v>
      </c>
      <c r="CO636" s="64">
        <v>15</v>
      </c>
      <c r="CP636" s="66" t="s">
        <v>4565</v>
      </c>
      <c r="CQ636" s="68" t="s">
        <v>1685</v>
      </c>
    </row>
    <row r="637" spans="17:95">
      <c r="Q637" s="655">
        <v>1</v>
      </c>
      <c r="R637" s="655">
        <v>10</v>
      </c>
      <c r="S637" s="655">
        <v>9</v>
      </c>
      <c r="T637" s="651" t="s">
        <v>4060</v>
      </c>
      <c r="U637" s="656">
        <v>872700</v>
      </c>
      <c r="AC637" s="64">
        <v>8</v>
      </c>
      <c r="AD637" s="64">
        <v>16</v>
      </c>
      <c r="AE637" s="66" t="s">
        <v>4567</v>
      </c>
      <c r="AF637" s="68" t="s">
        <v>1686</v>
      </c>
      <c r="CN637" s="64">
        <v>8</v>
      </c>
      <c r="CO637" s="64">
        <v>16</v>
      </c>
      <c r="CP637" s="66" t="s">
        <v>4567</v>
      </c>
      <c r="CQ637" s="68" t="s">
        <v>1686</v>
      </c>
    </row>
    <row r="638" spans="17:95">
      <c r="Q638" s="655">
        <v>1</v>
      </c>
      <c r="R638" s="655">
        <v>10</v>
      </c>
      <c r="S638" s="655">
        <v>10</v>
      </c>
      <c r="T638" s="651" t="s">
        <v>4063</v>
      </c>
      <c r="U638" s="656">
        <v>872500</v>
      </c>
      <c r="AC638" s="64">
        <v>8</v>
      </c>
      <c r="AD638" s="64">
        <v>17</v>
      </c>
      <c r="AE638" s="66" t="s">
        <v>4569</v>
      </c>
      <c r="AF638" s="68" t="s">
        <v>1687</v>
      </c>
      <c r="CN638" s="64">
        <v>8</v>
      </c>
      <c r="CO638" s="64">
        <v>17</v>
      </c>
      <c r="CP638" s="66" t="s">
        <v>4569</v>
      </c>
      <c r="CQ638" s="68" t="s">
        <v>1687</v>
      </c>
    </row>
    <row r="639" spans="17:95">
      <c r="Q639" s="655">
        <v>1</v>
      </c>
      <c r="R639" s="655">
        <v>10</v>
      </c>
      <c r="S639" s="655">
        <v>11</v>
      </c>
      <c r="T639" s="651" t="s">
        <v>4066</v>
      </c>
      <c r="U639" s="656">
        <v>872600</v>
      </c>
      <c r="AC639" s="64">
        <v>8</v>
      </c>
      <c r="AD639" s="64">
        <v>18</v>
      </c>
      <c r="AE639" s="66" t="s">
        <v>4571</v>
      </c>
      <c r="AF639" s="68" t="s">
        <v>1688</v>
      </c>
      <c r="CN639" s="64">
        <v>8</v>
      </c>
      <c r="CO639" s="64">
        <v>18</v>
      </c>
      <c r="CP639" s="66" t="s">
        <v>4571</v>
      </c>
      <c r="CQ639" s="68" t="s">
        <v>1688</v>
      </c>
    </row>
    <row r="640" spans="17:95">
      <c r="Q640" s="655">
        <v>1</v>
      </c>
      <c r="R640" s="655">
        <v>10</v>
      </c>
      <c r="S640" s="655">
        <v>12</v>
      </c>
      <c r="T640" s="651" t="s">
        <v>4520</v>
      </c>
      <c r="U640" s="656">
        <v>873000</v>
      </c>
      <c r="AC640" s="64">
        <v>8</v>
      </c>
      <c r="AD640" s="64">
        <v>19</v>
      </c>
      <c r="AE640" s="66" t="s">
        <v>4572</v>
      </c>
      <c r="AF640" s="68" t="s">
        <v>1689</v>
      </c>
      <c r="CN640" s="64">
        <v>8</v>
      </c>
      <c r="CO640" s="64">
        <v>19</v>
      </c>
      <c r="CP640" s="66" t="s">
        <v>4572</v>
      </c>
      <c r="CQ640" s="68" t="s">
        <v>1689</v>
      </c>
    </row>
    <row r="641" spans="17:95">
      <c r="Q641" s="655">
        <v>1</v>
      </c>
      <c r="R641" s="655">
        <v>10</v>
      </c>
      <c r="S641" s="655">
        <v>13</v>
      </c>
      <c r="T641" s="651" t="s">
        <v>4522</v>
      </c>
      <c r="U641" s="656">
        <v>873200</v>
      </c>
      <c r="AC641" s="64">
        <v>8</v>
      </c>
      <c r="AD641" s="64">
        <v>20</v>
      </c>
      <c r="AE641" s="66" t="s">
        <v>4573</v>
      </c>
      <c r="AF641" s="68" t="s">
        <v>1690</v>
      </c>
      <c r="CN641" s="64">
        <v>8</v>
      </c>
      <c r="CO641" s="64">
        <v>20</v>
      </c>
      <c r="CP641" s="66" t="s">
        <v>4573</v>
      </c>
      <c r="CQ641" s="68" t="s">
        <v>1690</v>
      </c>
    </row>
    <row r="642" spans="17:95">
      <c r="Q642" s="655">
        <v>1</v>
      </c>
      <c r="R642" s="655">
        <v>10</v>
      </c>
      <c r="S642" s="655">
        <v>14</v>
      </c>
      <c r="T642" s="651" t="s">
        <v>4524</v>
      </c>
      <c r="U642" s="656">
        <v>873100</v>
      </c>
      <c r="AC642" s="64">
        <v>8</v>
      </c>
      <c r="AD642" s="64">
        <v>21</v>
      </c>
      <c r="AE642" s="66" t="s">
        <v>4574</v>
      </c>
      <c r="AF642" s="68" t="s">
        <v>1691</v>
      </c>
      <c r="CN642" s="64">
        <v>8</v>
      </c>
      <c r="CO642" s="64">
        <v>21</v>
      </c>
      <c r="CP642" s="66" t="s">
        <v>4574</v>
      </c>
      <c r="CQ642" s="68" t="s">
        <v>1691</v>
      </c>
    </row>
    <row r="643" spans="17:95">
      <c r="Q643" s="655">
        <v>1</v>
      </c>
      <c r="R643" s="655">
        <v>10</v>
      </c>
      <c r="S643" s="655">
        <v>15</v>
      </c>
      <c r="T643" s="651" t="s">
        <v>4526</v>
      </c>
      <c r="U643" s="656">
        <v>873300</v>
      </c>
      <c r="AC643" s="64">
        <v>8</v>
      </c>
      <c r="AD643" s="64">
        <v>22</v>
      </c>
      <c r="AE643" s="66" t="s">
        <v>4575</v>
      </c>
      <c r="AF643" s="68" t="s">
        <v>1692</v>
      </c>
      <c r="CN643" s="64">
        <v>8</v>
      </c>
      <c r="CO643" s="64">
        <v>22</v>
      </c>
      <c r="CP643" s="66" t="s">
        <v>4575</v>
      </c>
      <c r="CQ643" s="68" t="s">
        <v>1692</v>
      </c>
    </row>
    <row r="644" spans="17:95">
      <c r="Q644" s="655">
        <v>1</v>
      </c>
      <c r="R644" s="655">
        <v>10</v>
      </c>
      <c r="S644" s="655">
        <v>16</v>
      </c>
      <c r="T644" s="651" t="s">
        <v>4528</v>
      </c>
      <c r="U644" s="656">
        <v>873700</v>
      </c>
      <c r="AC644" s="64">
        <v>8</v>
      </c>
      <c r="AD644" s="64">
        <v>23</v>
      </c>
      <c r="AE644" s="66" t="s">
        <v>4576</v>
      </c>
      <c r="AF644" s="68" t="s">
        <v>1693</v>
      </c>
      <c r="CN644" s="64">
        <v>8</v>
      </c>
      <c r="CO644" s="64">
        <v>23</v>
      </c>
      <c r="CP644" s="66" t="s">
        <v>4576</v>
      </c>
      <c r="CQ644" s="68" t="s">
        <v>1693</v>
      </c>
    </row>
    <row r="645" spans="17:95">
      <c r="Q645" s="655">
        <v>1</v>
      </c>
      <c r="R645" s="655">
        <v>10</v>
      </c>
      <c r="S645" s="655">
        <v>17</v>
      </c>
      <c r="T645" s="651" t="s">
        <v>4530</v>
      </c>
      <c r="U645" s="656">
        <v>873600</v>
      </c>
      <c r="AC645" s="64">
        <v>8</v>
      </c>
      <c r="AD645" s="64">
        <v>24</v>
      </c>
      <c r="AE645" s="66" t="s">
        <v>4577</v>
      </c>
      <c r="AF645" s="68" t="s">
        <v>1694</v>
      </c>
      <c r="CN645" s="64">
        <v>8</v>
      </c>
      <c r="CO645" s="64">
        <v>24</v>
      </c>
      <c r="CP645" s="66" t="s">
        <v>4577</v>
      </c>
      <c r="CQ645" s="68" t="s">
        <v>1694</v>
      </c>
    </row>
    <row r="646" spans="17:95">
      <c r="Q646" s="655">
        <v>1</v>
      </c>
      <c r="R646" s="655">
        <v>10</v>
      </c>
      <c r="S646" s="655">
        <v>18</v>
      </c>
      <c r="T646" s="651" t="s">
        <v>4532</v>
      </c>
      <c r="U646" s="656">
        <v>873500</v>
      </c>
      <c r="AC646" s="64">
        <v>8</v>
      </c>
      <c r="AD646" s="64">
        <v>25</v>
      </c>
      <c r="AE646" s="66" t="s">
        <v>4578</v>
      </c>
      <c r="AF646" s="68" t="s">
        <v>1695</v>
      </c>
      <c r="CN646" s="64">
        <v>8</v>
      </c>
      <c r="CO646" s="64">
        <v>25</v>
      </c>
      <c r="CP646" s="66" t="s">
        <v>4578</v>
      </c>
      <c r="CQ646" s="68" t="s">
        <v>1695</v>
      </c>
    </row>
    <row r="647" spans="17:95">
      <c r="Q647" s="655">
        <v>1</v>
      </c>
      <c r="R647" s="655">
        <v>10</v>
      </c>
      <c r="S647" s="655">
        <v>19</v>
      </c>
      <c r="T647" s="651" t="s">
        <v>4534</v>
      </c>
      <c r="U647" s="656">
        <v>874000</v>
      </c>
      <c r="AC647" s="64">
        <v>8</v>
      </c>
      <c r="AD647" s="64">
        <v>26</v>
      </c>
      <c r="AE647" s="66" t="s">
        <v>4579</v>
      </c>
      <c r="AF647" s="68" t="s">
        <v>1696</v>
      </c>
      <c r="CN647" s="64">
        <v>8</v>
      </c>
      <c r="CO647" s="64">
        <v>26</v>
      </c>
      <c r="CP647" s="66" t="s">
        <v>4579</v>
      </c>
      <c r="CQ647" s="68" t="s">
        <v>1696</v>
      </c>
    </row>
    <row r="648" spans="17:95">
      <c r="Q648" s="655">
        <v>1</v>
      </c>
      <c r="R648" s="655">
        <v>10</v>
      </c>
      <c r="S648" s="655">
        <v>20</v>
      </c>
      <c r="T648" s="651" t="s">
        <v>8845</v>
      </c>
      <c r="U648" s="656">
        <v>875700</v>
      </c>
      <c r="AC648" s="64">
        <v>8</v>
      </c>
      <c r="AD648" s="64">
        <v>27</v>
      </c>
      <c r="AE648" s="66" t="s">
        <v>4580</v>
      </c>
      <c r="AF648" s="68" t="s">
        <v>3336</v>
      </c>
      <c r="CN648" s="64">
        <v>8</v>
      </c>
      <c r="CO648" s="64">
        <v>27</v>
      </c>
      <c r="CP648" s="66" t="s">
        <v>4580</v>
      </c>
      <c r="CQ648" s="68" t="s">
        <v>3336</v>
      </c>
    </row>
    <row r="649" spans="17:95">
      <c r="Q649" s="655">
        <v>1</v>
      </c>
      <c r="R649" s="655">
        <v>10</v>
      </c>
      <c r="S649" s="655">
        <v>21</v>
      </c>
      <c r="T649" s="651" t="s">
        <v>4536</v>
      </c>
      <c r="U649" s="656">
        <v>874200</v>
      </c>
      <c r="AC649" s="64">
        <v>8</v>
      </c>
      <c r="AD649" s="64">
        <v>28</v>
      </c>
      <c r="AE649" s="66" t="s">
        <v>4581</v>
      </c>
      <c r="AF649" s="68" t="s">
        <v>3337</v>
      </c>
      <c r="CN649" s="64">
        <v>8</v>
      </c>
      <c r="CO649" s="64">
        <v>28</v>
      </c>
      <c r="CP649" s="66" t="s">
        <v>4581</v>
      </c>
      <c r="CQ649" s="68" t="s">
        <v>3337</v>
      </c>
    </row>
    <row r="650" spans="17:95">
      <c r="Q650" s="655">
        <v>1</v>
      </c>
      <c r="R650" s="655">
        <v>10</v>
      </c>
      <c r="S650" s="655">
        <v>22</v>
      </c>
      <c r="T650" s="651" t="s">
        <v>4538</v>
      </c>
      <c r="U650" s="656">
        <v>875000</v>
      </c>
      <c r="AC650" s="64">
        <v>8</v>
      </c>
      <c r="AD650" s="64">
        <v>29</v>
      </c>
      <c r="AE650" s="66" t="s">
        <v>4583</v>
      </c>
      <c r="AF650" s="68" t="s">
        <v>3338</v>
      </c>
      <c r="CN650" s="64">
        <v>8</v>
      </c>
      <c r="CO650" s="64">
        <v>29</v>
      </c>
      <c r="CP650" s="66" t="s">
        <v>4583</v>
      </c>
      <c r="CQ650" s="68" t="s">
        <v>3338</v>
      </c>
    </row>
    <row r="651" spans="17:95">
      <c r="Q651" s="655">
        <v>1</v>
      </c>
      <c r="R651" s="655">
        <v>10</v>
      </c>
      <c r="S651" s="655">
        <v>23</v>
      </c>
      <c r="T651" s="651" t="s">
        <v>4540</v>
      </c>
      <c r="U651" s="656">
        <v>875200</v>
      </c>
      <c r="AC651" s="64">
        <v>8</v>
      </c>
      <c r="AD651" s="64">
        <v>30</v>
      </c>
      <c r="AE651" s="66" t="s">
        <v>4585</v>
      </c>
      <c r="AF651" s="68" t="s">
        <v>3339</v>
      </c>
      <c r="CN651" s="64">
        <v>8</v>
      </c>
      <c r="CO651" s="64">
        <v>30</v>
      </c>
      <c r="CP651" s="66" t="s">
        <v>4585</v>
      </c>
      <c r="CQ651" s="68" t="s">
        <v>3339</v>
      </c>
    </row>
    <row r="652" spans="17:95">
      <c r="Q652" s="655">
        <v>1</v>
      </c>
      <c r="R652" s="655">
        <v>10</v>
      </c>
      <c r="S652" s="655">
        <v>24</v>
      </c>
      <c r="T652" s="651" t="s">
        <v>4542</v>
      </c>
      <c r="U652" s="656">
        <v>875300</v>
      </c>
      <c r="AC652" s="64">
        <v>8</v>
      </c>
      <c r="AD652" s="64">
        <v>31</v>
      </c>
      <c r="AE652" s="66" t="s">
        <v>4587</v>
      </c>
      <c r="AF652" s="68" t="s">
        <v>3340</v>
      </c>
      <c r="CN652" s="64">
        <v>8</v>
      </c>
      <c r="CO652" s="64">
        <v>31</v>
      </c>
      <c r="CP652" s="66" t="s">
        <v>4587</v>
      </c>
      <c r="CQ652" s="68" t="s">
        <v>3340</v>
      </c>
    </row>
    <row r="653" spans="17:95">
      <c r="Q653" s="655">
        <v>1</v>
      </c>
      <c r="R653" s="655">
        <v>10</v>
      </c>
      <c r="S653" s="655">
        <v>25</v>
      </c>
      <c r="T653" s="651" t="s">
        <v>8846</v>
      </c>
      <c r="U653" s="656">
        <v>875800</v>
      </c>
      <c r="AC653" s="64">
        <v>8</v>
      </c>
      <c r="AD653" s="64">
        <v>32</v>
      </c>
      <c r="AE653" s="66" t="s">
        <v>4589</v>
      </c>
      <c r="AF653" s="68" t="s">
        <v>3341</v>
      </c>
      <c r="CN653" s="64">
        <v>8</v>
      </c>
      <c r="CO653" s="64">
        <v>32</v>
      </c>
      <c r="CP653" s="66" t="s">
        <v>4589</v>
      </c>
      <c r="CQ653" s="68" t="s">
        <v>3341</v>
      </c>
    </row>
    <row r="654" spans="17:95">
      <c r="Q654" s="655">
        <v>1</v>
      </c>
      <c r="R654" s="655">
        <v>10</v>
      </c>
      <c r="S654" s="655">
        <v>26</v>
      </c>
      <c r="T654" s="651" t="s">
        <v>4544</v>
      </c>
      <c r="U654" s="656">
        <v>875500</v>
      </c>
      <c r="AC654" s="64">
        <v>8</v>
      </c>
      <c r="AD654" s="64">
        <v>33</v>
      </c>
      <c r="AE654" s="66" t="s">
        <v>4591</v>
      </c>
      <c r="AF654" s="68" t="s">
        <v>1697</v>
      </c>
      <c r="CN654" s="64">
        <v>8</v>
      </c>
      <c r="CO654" s="64">
        <v>33</v>
      </c>
      <c r="CP654" s="66" t="s">
        <v>4591</v>
      </c>
      <c r="CQ654" s="68" t="s">
        <v>1697</v>
      </c>
    </row>
    <row r="655" spans="17:95">
      <c r="Q655" s="655">
        <v>1</v>
      </c>
      <c r="R655" s="655">
        <v>10</v>
      </c>
      <c r="S655" s="655">
        <v>27</v>
      </c>
      <c r="T655" s="651" t="s">
        <v>4546</v>
      </c>
      <c r="U655" s="656">
        <v>876000</v>
      </c>
      <c r="AC655" s="64">
        <v>8</v>
      </c>
      <c r="AD655" s="64">
        <v>34</v>
      </c>
      <c r="AE655" s="66" t="s">
        <v>4593</v>
      </c>
      <c r="AF655" s="68" t="s">
        <v>1698</v>
      </c>
      <c r="CN655" s="64">
        <v>8</v>
      </c>
      <c r="CO655" s="64">
        <v>34</v>
      </c>
      <c r="CP655" s="66" t="s">
        <v>4593</v>
      </c>
      <c r="CQ655" s="68" t="s">
        <v>1698</v>
      </c>
    </row>
    <row r="656" spans="17:95">
      <c r="Q656" s="655">
        <v>1</v>
      </c>
      <c r="R656" s="655">
        <v>10</v>
      </c>
      <c r="S656" s="655">
        <v>28</v>
      </c>
      <c r="T656" s="651" t="s">
        <v>8847</v>
      </c>
      <c r="U656" s="656">
        <v>875900</v>
      </c>
      <c r="AC656" s="64">
        <v>8</v>
      </c>
      <c r="AD656" s="64">
        <v>35</v>
      </c>
      <c r="AE656" s="66" t="s">
        <v>4595</v>
      </c>
      <c r="AF656" s="68" t="s">
        <v>1699</v>
      </c>
      <c r="CN656" s="64">
        <v>8</v>
      </c>
      <c r="CO656" s="64">
        <v>35</v>
      </c>
      <c r="CP656" s="66" t="s">
        <v>4595</v>
      </c>
      <c r="CQ656" s="68" t="s">
        <v>1699</v>
      </c>
    </row>
    <row r="657" spans="17:95">
      <c r="Q657" s="655">
        <v>1</v>
      </c>
      <c r="R657" s="655">
        <v>10</v>
      </c>
      <c r="S657" s="655">
        <v>29</v>
      </c>
      <c r="T657" s="651" t="s">
        <v>4548</v>
      </c>
      <c r="U657" s="656">
        <v>877600</v>
      </c>
      <c r="AC657" s="64">
        <v>8</v>
      </c>
      <c r="AD657" s="64">
        <v>36</v>
      </c>
      <c r="AE657" s="66" t="s">
        <v>4597</v>
      </c>
      <c r="AF657" s="68" t="s">
        <v>1700</v>
      </c>
      <c r="CN657" s="64">
        <v>8</v>
      </c>
      <c r="CO657" s="64">
        <v>36</v>
      </c>
      <c r="CP657" s="66" t="s">
        <v>4597</v>
      </c>
      <c r="CQ657" s="68" t="s">
        <v>1700</v>
      </c>
    </row>
    <row r="658" spans="17:95">
      <c r="Q658" s="655">
        <v>1</v>
      </c>
      <c r="R658" s="655">
        <v>10</v>
      </c>
      <c r="S658" s="655">
        <v>30</v>
      </c>
      <c r="T658" s="651" t="s">
        <v>4550</v>
      </c>
      <c r="U658" s="656">
        <v>877700</v>
      </c>
      <c r="AC658" s="64">
        <v>8</v>
      </c>
      <c r="AD658" s="64">
        <v>37</v>
      </c>
      <c r="AE658" s="66" t="s">
        <v>4599</v>
      </c>
      <c r="AF658" s="68" t="s">
        <v>1701</v>
      </c>
      <c r="CN658" s="64">
        <v>8</v>
      </c>
      <c r="CO658" s="64">
        <v>37</v>
      </c>
      <c r="CP658" s="66" t="s">
        <v>4599</v>
      </c>
      <c r="CQ658" s="68" t="s">
        <v>1701</v>
      </c>
    </row>
    <row r="659" spans="17:95">
      <c r="Q659" s="655">
        <v>1</v>
      </c>
      <c r="R659" s="655">
        <v>10</v>
      </c>
      <c r="S659" s="655">
        <v>31</v>
      </c>
      <c r="T659" s="651" t="s">
        <v>4552</v>
      </c>
      <c r="U659" s="656">
        <v>875100</v>
      </c>
      <c r="AC659" s="64">
        <v>8</v>
      </c>
      <c r="AD659" s="64">
        <v>38</v>
      </c>
      <c r="AE659" s="66" t="s">
        <v>4600</v>
      </c>
      <c r="AF659" s="68" t="s">
        <v>1702</v>
      </c>
      <c r="CN659" s="64">
        <v>8</v>
      </c>
      <c r="CO659" s="64">
        <v>38</v>
      </c>
      <c r="CP659" s="66" t="s">
        <v>4600</v>
      </c>
      <c r="CQ659" s="68" t="s">
        <v>1702</v>
      </c>
    </row>
    <row r="660" spans="17:95">
      <c r="Q660" s="655">
        <v>1</v>
      </c>
      <c r="R660" s="655">
        <v>10</v>
      </c>
      <c r="S660" s="655">
        <v>32</v>
      </c>
      <c r="T660" s="651" t="s">
        <v>4554</v>
      </c>
      <c r="U660" s="656">
        <v>875600</v>
      </c>
      <c r="AC660" s="64">
        <v>8</v>
      </c>
      <c r="AD660" s="64">
        <v>39</v>
      </c>
      <c r="AE660" s="66" t="s">
        <v>4602</v>
      </c>
      <c r="AF660" s="68" t="s">
        <v>1703</v>
      </c>
      <c r="CN660" s="64">
        <v>8</v>
      </c>
      <c r="CO660" s="64">
        <v>39</v>
      </c>
      <c r="CP660" s="66" t="s">
        <v>4602</v>
      </c>
      <c r="CQ660" s="68" t="s">
        <v>1703</v>
      </c>
    </row>
    <row r="661" spans="17:95">
      <c r="Q661" s="655">
        <v>1</v>
      </c>
      <c r="R661" s="655">
        <v>10</v>
      </c>
      <c r="S661" s="655">
        <v>33</v>
      </c>
      <c r="T661" s="651" t="s">
        <v>4556</v>
      </c>
      <c r="U661" s="656">
        <v>874100</v>
      </c>
      <c r="AC661" s="64">
        <v>8</v>
      </c>
      <c r="AD661" s="64">
        <v>40</v>
      </c>
      <c r="AE661" s="66" t="s">
        <v>4604</v>
      </c>
      <c r="AF661" s="68" t="s">
        <v>1704</v>
      </c>
      <c r="CN661" s="64">
        <v>8</v>
      </c>
      <c r="CO661" s="64">
        <v>40</v>
      </c>
      <c r="CP661" s="66" t="s">
        <v>4604</v>
      </c>
      <c r="CQ661" s="68" t="s">
        <v>1704</v>
      </c>
    </row>
    <row r="662" spans="17:95">
      <c r="Q662" s="655">
        <v>1</v>
      </c>
      <c r="R662" s="655">
        <v>10</v>
      </c>
      <c r="S662" s="655">
        <v>34</v>
      </c>
      <c r="T662" s="651" t="s">
        <v>4558</v>
      </c>
      <c r="U662" s="656">
        <v>878500</v>
      </c>
      <c r="AC662" s="64">
        <v>8</v>
      </c>
      <c r="AD662" s="64">
        <v>41</v>
      </c>
      <c r="AE662" s="66" t="s">
        <v>4605</v>
      </c>
      <c r="AF662" s="68" t="s">
        <v>1705</v>
      </c>
      <c r="CN662" s="64">
        <v>8</v>
      </c>
      <c r="CO662" s="64">
        <v>41</v>
      </c>
      <c r="CP662" s="66" t="s">
        <v>4605</v>
      </c>
      <c r="CQ662" s="68" t="s">
        <v>1705</v>
      </c>
    </row>
    <row r="663" spans="17:95">
      <c r="Q663" s="655">
        <v>1</v>
      </c>
      <c r="R663" s="655">
        <v>10</v>
      </c>
      <c r="S663" s="655">
        <v>35</v>
      </c>
      <c r="T663" s="651" t="s">
        <v>8848</v>
      </c>
      <c r="U663" s="656">
        <v>877800</v>
      </c>
      <c r="AC663" s="64">
        <v>8</v>
      </c>
      <c r="AD663" s="64">
        <v>42</v>
      </c>
      <c r="AE663" s="66" t="s">
        <v>4607</v>
      </c>
      <c r="AF663" s="68" t="s">
        <v>1706</v>
      </c>
      <c r="CN663" s="64">
        <v>8</v>
      </c>
      <c r="CO663" s="64">
        <v>42</v>
      </c>
      <c r="CP663" s="66" t="s">
        <v>4607</v>
      </c>
      <c r="CQ663" s="68" t="s">
        <v>1706</v>
      </c>
    </row>
    <row r="664" spans="17:95">
      <c r="Q664" s="655">
        <v>1</v>
      </c>
      <c r="R664" s="655">
        <v>10</v>
      </c>
      <c r="S664" s="655">
        <v>36</v>
      </c>
      <c r="T664" s="651" t="s">
        <v>4560</v>
      </c>
      <c r="U664" s="656">
        <v>879000</v>
      </c>
      <c r="AC664" s="64">
        <v>8</v>
      </c>
      <c r="AD664" s="64">
        <v>43</v>
      </c>
      <c r="AE664" s="66" t="s">
        <v>4609</v>
      </c>
      <c r="AF664" s="68" t="s">
        <v>1707</v>
      </c>
      <c r="CN664" s="64">
        <v>8</v>
      </c>
      <c r="CO664" s="64">
        <v>43</v>
      </c>
      <c r="CP664" s="66" t="s">
        <v>4609</v>
      </c>
      <c r="CQ664" s="68" t="s">
        <v>1707</v>
      </c>
    </row>
    <row r="665" spans="17:95">
      <c r="Q665" s="655">
        <v>1</v>
      </c>
      <c r="R665" s="655">
        <v>10</v>
      </c>
      <c r="S665" s="655">
        <v>37</v>
      </c>
      <c r="T665" s="651" t="s">
        <v>4562</v>
      </c>
      <c r="U665" s="656">
        <v>633207</v>
      </c>
      <c r="AC665" s="64">
        <v>8</v>
      </c>
      <c r="AD665" s="64">
        <v>44</v>
      </c>
      <c r="AE665" s="66" t="s">
        <v>4611</v>
      </c>
      <c r="AF665" s="68" t="s">
        <v>1708</v>
      </c>
      <c r="CN665" s="64">
        <v>8</v>
      </c>
      <c r="CO665" s="64">
        <v>44</v>
      </c>
      <c r="CP665" s="66" t="s">
        <v>4611</v>
      </c>
      <c r="CQ665" s="68" t="s">
        <v>1708</v>
      </c>
    </row>
    <row r="666" spans="17:95">
      <c r="Q666" s="655">
        <v>1</v>
      </c>
      <c r="R666" s="655">
        <v>10</v>
      </c>
      <c r="S666" s="655">
        <v>38</v>
      </c>
      <c r="T666" s="651" t="s">
        <v>4564</v>
      </c>
      <c r="U666" s="656">
        <v>633205</v>
      </c>
      <c r="AC666" s="64">
        <v>9</v>
      </c>
      <c r="AD666" s="64">
        <v>1</v>
      </c>
      <c r="AE666" s="66" t="s">
        <v>4613</v>
      </c>
      <c r="AF666" s="68" t="s">
        <v>1709</v>
      </c>
      <c r="CN666" s="64">
        <v>9</v>
      </c>
      <c r="CO666" s="64">
        <v>1</v>
      </c>
      <c r="CP666" s="66" t="s">
        <v>4613</v>
      </c>
      <c r="CQ666" s="68" t="s">
        <v>1709</v>
      </c>
    </row>
    <row r="667" spans="17:95">
      <c r="Q667" s="655">
        <v>1</v>
      </c>
      <c r="R667" s="655">
        <v>10</v>
      </c>
      <c r="S667" s="655">
        <v>39</v>
      </c>
      <c r="T667" s="651" t="s">
        <v>4566</v>
      </c>
      <c r="U667" s="656">
        <v>633206</v>
      </c>
      <c r="AC667" s="64">
        <v>9</v>
      </c>
      <c r="AD667" s="64">
        <v>2</v>
      </c>
      <c r="AE667" s="66" t="s">
        <v>4615</v>
      </c>
      <c r="AF667" s="68" t="s">
        <v>1710</v>
      </c>
      <c r="CN667" s="64">
        <v>9</v>
      </c>
      <c r="CO667" s="64">
        <v>2</v>
      </c>
      <c r="CP667" s="66" t="s">
        <v>4615</v>
      </c>
      <c r="CQ667" s="68" t="s">
        <v>1710</v>
      </c>
    </row>
    <row r="668" spans="17:95">
      <c r="Q668" s="655">
        <v>1</v>
      </c>
      <c r="R668" s="655">
        <v>10</v>
      </c>
      <c r="S668" s="655">
        <v>40</v>
      </c>
      <c r="T668" s="651" t="s">
        <v>4568</v>
      </c>
      <c r="U668" s="656">
        <v>634202</v>
      </c>
      <c r="AC668" s="64">
        <v>9</v>
      </c>
      <c r="AD668" s="64">
        <v>3</v>
      </c>
      <c r="AE668" s="66" t="s">
        <v>4617</v>
      </c>
      <c r="AF668" s="68" t="s">
        <v>1711</v>
      </c>
      <c r="CN668" s="64">
        <v>9</v>
      </c>
      <c r="CO668" s="64">
        <v>3</v>
      </c>
      <c r="CP668" s="66" t="s">
        <v>4617</v>
      </c>
      <c r="CQ668" s="68" t="s">
        <v>1711</v>
      </c>
    </row>
    <row r="669" spans="17:95">
      <c r="Q669" s="655">
        <v>1</v>
      </c>
      <c r="R669" s="655">
        <v>10</v>
      </c>
      <c r="S669" s="655">
        <v>41</v>
      </c>
      <c r="T669" s="651" t="s">
        <v>4570</v>
      </c>
      <c r="U669" s="656">
        <v>633214</v>
      </c>
      <c r="AC669" s="64">
        <v>9</v>
      </c>
      <c r="AD669" s="64">
        <v>4</v>
      </c>
      <c r="AE669" s="66" t="s">
        <v>4619</v>
      </c>
      <c r="AF669" s="68" t="s">
        <v>1712</v>
      </c>
      <c r="CN669" s="64">
        <v>9</v>
      </c>
      <c r="CO669" s="64">
        <v>4</v>
      </c>
      <c r="CP669" s="66" t="s">
        <v>4619</v>
      </c>
      <c r="CQ669" s="68" t="s">
        <v>1712</v>
      </c>
    </row>
    <row r="670" spans="17:95">
      <c r="Q670" s="657">
        <v>1</v>
      </c>
      <c r="R670" s="657">
        <v>10</v>
      </c>
      <c r="S670" s="657">
        <v>42</v>
      </c>
      <c r="T670" s="658" t="s">
        <v>3041</v>
      </c>
      <c r="U670" s="659">
        <v>879999</v>
      </c>
      <c r="AC670" s="64">
        <v>9</v>
      </c>
      <c r="AD670" s="64">
        <v>5</v>
      </c>
      <c r="AE670" s="66" t="s">
        <v>4620</v>
      </c>
      <c r="AF670" s="68" t="s">
        <v>1713</v>
      </c>
      <c r="CN670" s="64">
        <v>9</v>
      </c>
      <c r="CO670" s="64">
        <v>5</v>
      </c>
      <c r="CP670" s="66" t="s">
        <v>4620</v>
      </c>
      <c r="CQ670" s="68" t="s">
        <v>1713</v>
      </c>
    </row>
    <row r="671" spans="17:95">
      <c r="Q671" s="653">
        <v>1</v>
      </c>
      <c r="R671" s="653">
        <v>11</v>
      </c>
      <c r="S671" s="653">
        <v>1</v>
      </c>
      <c r="T671" s="650" t="s">
        <v>4044</v>
      </c>
      <c r="U671" s="654">
        <v>882000</v>
      </c>
      <c r="AC671" s="64">
        <v>9</v>
      </c>
      <c r="AD671" s="64">
        <v>6</v>
      </c>
      <c r="AE671" s="66" t="s">
        <v>4621</v>
      </c>
      <c r="AF671" s="68" t="s">
        <v>1714</v>
      </c>
      <c r="CN671" s="64">
        <v>9</v>
      </c>
      <c r="CO671" s="64">
        <v>6</v>
      </c>
      <c r="CP671" s="66" t="s">
        <v>4621</v>
      </c>
      <c r="CQ671" s="68" t="s">
        <v>1714</v>
      </c>
    </row>
    <row r="672" spans="17:95">
      <c r="Q672" s="655">
        <v>1</v>
      </c>
      <c r="R672" s="655">
        <v>11</v>
      </c>
      <c r="S672" s="655">
        <v>2</v>
      </c>
      <c r="T672" s="651" t="s">
        <v>8833</v>
      </c>
      <c r="U672" s="656">
        <v>882010</v>
      </c>
      <c r="AC672" s="64">
        <v>9</v>
      </c>
      <c r="AD672" s="64">
        <v>7</v>
      </c>
      <c r="AE672" s="66" t="s">
        <v>4622</v>
      </c>
      <c r="AF672" s="68" t="s">
        <v>1715</v>
      </c>
      <c r="CN672" s="64">
        <v>9</v>
      </c>
      <c r="CO672" s="64">
        <v>7</v>
      </c>
      <c r="CP672" s="66" t="s">
        <v>4622</v>
      </c>
      <c r="CQ672" s="68" t="s">
        <v>1715</v>
      </c>
    </row>
    <row r="673" spans="17:95">
      <c r="Q673" s="655">
        <v>1</v>
      </c>
      <c r="R673" s="655">
        <v>11</v>
      </c>
      <c r="S673" s="655">
        <v>3</v>
      </c>
      <c r="T673" s="651" t="s">
        <v>8834</v>
      </c>
      <c r="U673" s="656">
        <v>882020</v>
      </c>
      <c r="AC673" s="64">
        <v>9</v>
      </c>
      <c r="AD673" s="64">
        <v>8</v>
      </c>
      <c r="AE673" s="66" t="s">
        <v>4623</v>
      </c>
      <c r="AF673" s="68" t="s">
        <v>1716</v>
      </c>
      <c r="CN673" s="64">
        <v>9</v>
      </c>
      <c r="CO673" s="64">
        <v>8</v>
      </c>
      <c r="CP673" s="66" t="s">
        <v>4623</v>
      </c>
      <c r="CQ673" s="68" t="s">
        <v>1716</v>
      </c>
    </row>
    <row r="674" spans="17:95">
      <c r="Q674" s="655">
        <v>1</v>
      </c>
      <c r="R674" s="655">
        <v>11</v>
      </c>
      <c r="S674" s="655">
        <v>4</v>
      </c>
      <c r="T674" s="651" t="s">
        <v>3664</v>
      </c>
      <c r="U674" s="656">
        <v>882100</v>
      </c>
      <c r="AC674" s="64">
        <v>9</v>
      </c>
      <c r="AD674" s="64">
        <v>9</v>
      </c>
      <c r="AE674" s="66" t="s">
        <v>4624</v>
      </c>
      <c r="AF674" s="68" t="s">
        <v>1717</v>
      </c>
      <c r="CN674" s="64">
        <v>9</v>
      </c>
      <c r="CO674" s="64">
        <v>9</v>
      </c>
      <c r="CP674" s="66" t="s">
        <v>4624</v>
      </c>
      <c r="CQ674" s="68" t="s">
        <v>1717</v>
      </c>
    </row>
    <row r="675" spans="17:95">
      <c r="Q675" s="655">
        <v>1</v>
      </c>
      <c r="R675" s="655">
        <v>11</v>
      </c>
      <c r="S675" s="655">
        <v>5</v>
      </c>
      <c r="T675" s="651" t="s">
        <v>3667</v>
      </c>
      <c r="U675" s="656">
        <v>882200</v>
      </c>
      <c r="AC675" s="64">
        <v>9</v>
      </c>
      <c r="AD675" s="64">
        <v>10</v>
      </c>
      <c r="AE675" s="66" t="s">
        <v>4625</v>
      </c>
      <c r="AF675" s="68" t="s">
        <v>1718</v>
      </c>
      <c r="CN675" s="64">
        <v>9</v>
      </c>
      <c r="CO675" s="64">
        <v>10</v>
      </c>
      <c r="CP675" s="66" t="s">
        <v>4625</v>
      </c>
      <c r="CQ675" s="68" t="s">
        <v>1718</v>
      </c>
    </row>
    <row r="676" spans="17:95">
      <c r="Q676" s="655">
        <v>1</v>
      </c>
      <c r="R676" s="655">
        <v>11</v>
      </c>
      <c r="S676" s="655">
        <v>6</v>
      </c>
      <c r="T676" s="651" t="s">
        <v>4051</v>
      </c>
      <c r="U676" s="656">
        <v>882900</v>
      </c>
      <c r="AC676" s="64">
        <v>9</v>
      </c>
      <c r="AD676" s="64">
        <v>11</v>
      </c>
      <c r="AE676" s="66" t="s">
        <v>4626</v>
      </c>
      <c r="AF676" s="68" t="s">
        <v>1719</v>
      </c>
      <c r="CN676" s="64">
        <v>9</v>
      </c>
      <c r="CO676" s="64">
        <v>11</v>
      </c>
      <c r="CP676" s="66" t="s">
        <v>4626</v>
      </c>
      <c r="CQ676" s="68" t="s">
        <v>1719</v>
      </c>
    </row>
    <row r="677" spans="17:95">
      <c r="Q677" s="655">
        <v>1</v>
      </c>
      <c r="R677" s="655">
        <v>11</v>
      </c>
      <c r="S677" s="655">
        <v>7</v>
      </c>
      <c r="T677" s="651" t="s">
        <v>4054</v>
      </c>
      <c r="U677" s="656">
        <v>882300</v>
      </c>
      <c r="AC677" s="64">
        <v>9</v>
      </c>
      <c r="AD677" s="64">
        <v>12</v>
      </c>
      <c r="AE677" s="66" t="s">
        <v>4627</v>
      </c>
      <c r="AF677" s="68" t="s">
        <v>1720</v>
      </c>
      <c r="CN677" s="64">
        <v>9</v>
      </c>
      <c r="CO677" s="64">
        <v>12</v>
      </c>
      <c r="CP677" s="66" t="s">
        <v>4627</v>
      </c>
      <c r="CQ677" s="68" t="s">
        <v>1720</v>
      </c>
    </row>
    <row r="678" spans="17:95">
      <c r="Q678" s="655">
        <v>1</v>
      </c>
      <c r="R678" s="655">
        <v>11</v>
      </c>
      <c r="S678" s="655">
        <v>8</v>
      </c>
      <c r="T678" s="651" t="s">
        <v>4057</v>
      </c>
      <c r="U678" s="656">
        <v>882400</v>
      </c>
      <c r="AC678" s="64">
        <v>9</v>
      </c>
      <c r="AD678" s="64">
        <v>13</v>
      </c>
      <c r="AE678" s="66" t="s">
        <v>4628</v>
      </c>
      <c r="AF678" s="68" t="s">
        <v>3342</v>
      </c>
      <c r="CN678" s="64">
        <v>9</v>
      </c>
      <c r="CO678" s="64">
        <v>13</v>
      </c>
      <c r="CP678" s="66" t="s">
        <v>4628</v>
      </c>
      <c r="CQ678" s="68" t="s">
        <v>3342</v>
      </c>
    </row>
    <row r="679" spans="17:95">
      <c r="Q679" s="655">
        <v>1</v>
      </c>
      <c r="R679" s="655">
        <v>11</v>
      </c>
      <c r="S679" s="655">
        <v>9</v>
      </c>
      <c r="T679" s="651" t="s">
        <v>4060</v>
      </c>
      <c r="U679" s="656">
        <v>882700</v>
      </c>
      <c r="AC679" s="64">
        <v>9</v>
      </c>
      <c r="AD679" s="64">
        <v>14</v>
      </c>
      <c r="AE679" s="66" t="s">
        <v>4629</v>
      </c>
      <c r="AF679" s="68" t="s">
        <v>3343</v>
      </c>
      <c r="CN679" s="64">
        <v>9</v>
      </c>
      <c r="CO679" s="64">
        <v>14</v>
      </c>
      <c r="CP679" s="66" t="s">
        <v>4629</v>
      </c>
      <c r="CQ679" s="68" t="s">
        <v>3343</v>
      </c>
    </row>
    <row r="680" spans="17:95">
      <c r="Q680" s="655">
        <v>1</v>
      </c>
      <c r="R680" s="655">
        <v>11</v>
      </c>
      <c r="S680" s="655">
        <v>10</v>
      </c>
      <c r="T680" s="651" t="s">
        <v>4063</v>
      </c>
      <c r="U680" s="656">
        <v>882800</v>
      </c>
      <c r="AC680" s="64">
        <v>9</v>
      </c>
      <c r="AD680" s="64">
        <v>15</v>
      </c>
      <c r="AE680" s="66" t="s">
        <v>4631</v>
      </c>
      <c r="AF680" s="68" t="s">
        <v>1721</v>
      </c>
      <c r="CN680" s="64">
        <v>9</v>
      </c>
      <c r="CO680" s="64">
        <v>15</v>
      </c>
      <c r="CP680" s="66" t="s">
        <v>4631</v>
      </c>
      <c r="CQ680" s="68" t="s">
        <v>1721</v>
      </c>
    </row>
    <row r="681" spans="17:95">
      <c r="Q681" s="655">
        <v>1</v>
      </c>
      <c r="R681" s="655">
        <v>11</v>
      </c>
      <c r="S681" s="655">
        <v>11</v>
      </c>
      <c r="T681" s="651" t="s">
        <v>4066</v>
      </c>
      <c r="U681" s="656">
        <v>882600</v>
      </c>
      <c r="AC681" s="64">
        <v>9</v>
      </c>
      <c r="AD681" s="64">
        <v>16</v>
      </c>
      <c r="AE681" s="66" t="s">
        <v>4633</v>
      </c>
      <c r="AF681" s="68" t="s">
        <v>1722</v>
      </c>
      <c r="CN681" s="64">
        <v>9</v>
      </c>
      <c r="CO681" s="64">
        <v>16</v>
      </c>
      <c r="CP681" s="66" t="s">
        <v>4633</v>
      </c>
      <c r="CQ681" s="68" t="s">
        <v>1722</v>
      </c>
    </row>
    <row r="682" spans="17:95">
      <c r="Q682" s="655">
        <v>1</v>
      </c>
      <c r="R682" s="655">
        <v>11</v>
      </c>
      <c r="S682" s="655">
        <v>12</v>
      </c>
      <c r="T682" s="651" t="s">
        <v>4582</v>
      </c>
      <c r="U682" s="656">
        <v>883000</v>
      </c>
      <c r="AC682" s="64">
        <v>9</v>
      </c>
      <c r="AD682" s="64">
        <v>17</v>
      </c>
      <c r="AE682" s="66" t="s">
        <v>4635</v>
      </c>
      <c r="AF682" s="68" t="s">
        <v>1723</v>
      </c>
      <c r="CN682" s="64">
        <v>9</v>
      </c>
      <c r="CO682" s="64">
        <v>17</v>
      </c>
      <c r="CP682" s="66" t="s">
        <v>4635</v>
      </c>
      <c r="CQ682" s="68" t="s">
        <v>1723</v>
      </c>
    </row>
    <row r="683" spans="17:95">
      <c r="Q683" s="655">
        <v>1</v>
      </c>
      <c r="R683" s="655">
        <v>11</v>
      </c>
      <c r="S683" s="655">
        <v>13</v>
      </c>
      <c r="T683" s="651" t="s">
        <v>4584</v>
      </c>
      <c r="U683" s="656">
        <v>883300</v>
      </c>
      <c r="AC683" s="64">
        <v>9</v>
      </c>
      <c r="AD683" s="64">
        <v>18</v>
      </c>
      <c r="AE683" s="66" t="s">
        <v>4637</v>
      </c>
      <c r="AF683" s="68" t="s">
        <v>1724</v>
      </c>
      <c r="CN683" s="64">
        <v>9</v>
      </c>
      <c r="CO683" s="64">
        <v>18</v>
      </c>
      <c r="CP683" s="66" t="s">
        <v>4637</v>
      </c>
      <c r="CQ683" s="68" t="s">
        <v>1724</v>
      </c>
    </row>
    <row r="684" spans="17:95">
      <c r="Q684" s="655">
        <v>1</v>
      </c>
      <c r="R684" s="655">
        <v>11</v>
      </c>
      <c r="S684" s="655">
        <v>14</v>
      </c>
      <c r="T684" s="651" t="s">
        <v>4586</v>
      </c>
      <c r="U684" s="656">
        <v>883100</v>
      </c>
      <c r="AC684" s="64">
        <v>9</v>
      </c>
      <c r="AD684" s="64">
        <v>19</v>
      </c>
      <c r="AE684" s="66" t="s">
        <v>4639</v>
      </c>
      <c r="AF684" s="68" t="s">
        <v>1725</v>
      </c>
      <c r="CN684" s="64">
        <v>9</v>
      </c>
      <c r="CO684" s="64">
        <v>19</v>
      </c>
      <c r="CP684" s="66" t="s">
        <v>4639</v>
      </c>
      <c r="CQ684" s="68" t="s">
        <v>1725</v>
      </c>
    </row>
    <row r="685" spans="17:95">
      <c r="Q685" s="655">
        <v>1</v>
      </c>
      <c r="R685" s="655">
        <v>11</v>
      </c>
      <c r="S685" s="655">
        <v>15</v>
      </c>
      <c r="T685" s="651" t="s">
        <v>4588</v>
      </c>
      <c r="U685" s="656">
        <v>884000</v>
      </c>
      <c r="AC685" s="64">
        <v>9</v>
      </c>
      <c r="AD685" s="64">
        <v>20</v>
      </c>
      <c r="AE685" s="66" t="s">
        <v>4641</v>
      </c>
      <c r="AF685" s="68" t="s">
        <v>1726</v>
      </c>
      <c r="CN685" s="64">
        <v>9</v>
      </c>
      <c r="CO685" s="64">
        <v>20</v>
      </c>
      <c r="CP685" s="66" t="s">
        <v>4641</v>
      </c>
      <c r="CQ685" s="68" t="s">
        <v>1726</v>
      </c>
    </row>
    <row r="686" spans="17:95">
      <c r="Q686" s="655">
        <v>1</v>
      </c>
      <c r="R686" s="655">
        <v>11</v>
      </c>
      <c r="S686" s="655">
        <v>16</v>
      </c>
      <c r="T686" s="651" t="s">
        <v>4590</v>
      </c>
      <c r="U686" s="656">
        <v>885000</v>
      </c>
      <c r="AC686" s="64">
        <v>9</v>
      </c>
      <c r="AD686" s="64">
        <v>21</v>
      </c>
      <c r="AE686" s="66" t="s">
        <v>4643</v>
      </c>
      <c r="AF686" s="68" t="s">
        <v>1727</v>
      </c>
      <c r="CN686" s="64">
        <v>9</v>
      </c>
      <c r="CO686" s="64">
        <v>21</v>
      </c>
      <c r="CP686" s="66" t="s">
        <v>4643</v>
      </c>
      <c r="CQ686" s="68" t="s">
        <v>1727</v>
      </c>
    </row>
    <row r="687" spans="17:95">
      <c r="Q687" s="655">
        <v>1</v>
      </c>
      <c r="R687" s="655">
        <v>11</v>
      </c>
      <c r="S687" s="655">
        <v>17</v>
      </c>
      <c r="T687" s="651" t="s">
        <v>4592</v>
      </c>
      <c r="U687" s="656">
        <v>885100</v>
      </c>
      <c r="AC687" s="64">
        <v>9</v>
      </c>
      <c r="AD687" s="64">
        <v>22</v>
      </c>
      <c r="AE687" s="66" t="s">
        <v>4645</v>
      </c>
      <c r="AF687" s="68" t="s">
        <v>1728</v>
      </c>
      <c r="CN687" s="64">
        <v>9</v>
      </c>
      <c r="CO687" s="64">
        <v>22</v>
      </c>
      <c r="CP687" s="66" t="s">
        <v>4645</v>
      </c>
      <c r="CQ687" s="68" t="s">
        <v>1728</v>
      </c>
    </row>
    <row r="688" spans="17:95">
      <c r="Q688" s="655">
        <v>1</v>
      </c>
      <c r="R688" s="655">
        <v>11</v>
      </c>
      <c r="S688" s="655">
        <v>18</v>
      </c>
      <c r="T688" s="651" t="s">
        <v>8849</v>
      </c>
      <c r="U688" s="656">
        <v>885200</v>
      </c>
      <c r="AC688" s="64">
        <v>9</v>
      </c>
      <c r="AD688" s="64">
        <v>23</v>
      </c>
      <c r="AE688" s="66" t="s">
        <v>4647</v>
      </c>
      <c r="AF688" s="68" t="s">
        <v>1729</v>
      </c>
      <c r="CN688" s="64">
        <v>9</v>
      </c>
      <c r="CO688" s="64">
        <v>23</v>
      </c>
      <c r="CP688" s="66" t="s">
        <v>4647</v>
      </c>
      <c r="CQ688" s="68" t="s">
        <v>1729</v>
      </c>
    </row>
    <row r="689" spans="17:95">
      <c r="Q689" s="655">
        <v>1</v>
      </c>
      <c r="R689" s="655">
        <v>11</v>
      </c>
      <c r="S689" s="655">
        <v>19</v>
      </c>
      <c r="T689" s="651" t="s">
        <v>4594</v>
      </c>
      <c r="U689" s="656">
        <v>885500</v>
      </c>
      <c r="AC689" s="64">
        <v>9</v>
      </c>
      <c r="AD689" s="64">
        <v>24</v>
      </c>
      <c r="AE689" s="66" t="s">
        <v>4648</v>
      </c>
      <c r="AF689" s="68" t="s">
        <v>1730</v>
      </c>
      <c r="CN689" s="64">
        <v>9</v>
      </c>
      <c r="CO689" s="64">
        <v>24</v>
      </c>
      <c r="CP689" s="66" t="s">
        <v>4648</v>
      </c>
      <c r="CQ689" s="68" t="s">
        <v>1730</v>
      </c>
    </row>
    <row r="690" spans="17:95">
      <c r="Q690" s="655">
        <v>1</v>
      </c>
      <c r="R690" s="655">
        <v>11</v>
      </c>
      <c r="S690" s="655">
        <v>20</v>
      </c>
      <c r="T690" s="651" t="s">
        <v>4596</v>
      </c>
      <c r="U690" s="656">
        <v>886000</v>
      </c>
      <c r="AC690" s="64">
        <v>9</v>
      </c>
      <c r="AD690" s="64">
        <v>25</v>
      </c>
      <c r="AE690" s="66" t="s">
        <v>4650</v>
      </c>
      <c r="AF690" s="68" t="s">
        <v>3344</v>
      </c>
      <c r="CN690" s="64">
        <v>9</v>
      </c>
      <c r="CO690" s="64">
        <v>25</v>
      </c>
      <c r="CP690" s="66" t="s">
        <v>4650</v>
      </c>
      <c r="CQ690" s="68" t="s">
        <v>3344</v>
      </c>
    </row>
    <row r="691" spans="17:95">
      <c r="Q691" s="655">
        <v>1</v>
      </c>
      <c r="R691" s="655">
        <v>11</v>
      </c>
      <c r="S691" s="655">
        <v>21</v>
      </c>
      <c r="T691" s="651" t="s">
        <v>4598</v>
      </c>
      <c r="U691" s="656">
        <v>886100</v>
      </c>
      <c r="AC691" s="64">
        <v>10</v>
      </c>
      <c r="AD691" s="64">
        <v>1</v>
      </c>
      <c r="AE691" s="66" t="s">
        <v>4652</v>
      </c>
      <c r="AF691" s="68" t="s">
        <v>1731</v>
      </c>
      <c r="CN691" s="64">
        <v>10</v>
      </c>
      <c r="CO691" s="64">
        <v>1</v>
      </c>
      <c r="CP691" s="66" t="s">
        <v>4652</v>
      </c>
      <c r="CQ691" s="68" t="s">
        <v>1731</v>
      </c>
    </row>
    <row r="692" spans="17:95">
      <c r="Q692" s="655">
        <v>1</v>
      </c>
      <c r="R692" s="655">
        <v>11</v>
      </c>
      <c r="S692" s="655">
        <v>22</v>
      </c>
      <c r="T692" s="651" t="s">
        <v>4601</v>
      </c>
      <c r="U692" s="656">
        <v>886200</v>
      </c>
      <c r="AC692" s="64">
        <v>10</v>
      </c>
      <c r="AD692" s="64">
        <v>2</v>
      </c>
      <c r="AE692" s="66" t="s">
        <v>4653</v>
      </c>
      <c r="AF692" s="68" t="s">
        <v>1732</v>
      </c>
      <c r="CN692" s="64">
        <v>10</v>
      </c>
      <c r="CO692" s="64">
        <v>2</v>
      </c>
      <c r="CP692" s="66" t="s">
        <v>4653</v>
      </c>
      <c r="CQ692" s="68" t="s">
        <v>1732</v>
      </c>
    </row>
    <row r="693" spans="17:95">
      <c r="Q693" s="655">
        <v>1</v>
      </c>
      <c r="R693" s="655">
        <v>11</v>
      </c>
      <c r="S693" s="655">
        <v>23</v>
      </c>
      <c r="T693" s="651" t="s">
        <v>4603</v>
      </c>
      <c r="U693" s="656">
        <v>887500</v>
      </c>
      <c r="AC693" s="64">
        <v>10</v>
      </c>
      <c r="AD693" s="64">
        <v>3</v>
      </c>
      <c r="AE693" s="66" t="s">
        <v>4655</v>
      </c>
      <c r="AF693" s="68" t="s">
        <v>1733</v>
      </c>
      <c r="CN693" s="64">
        <v>10</v>
      </c>
      <c r="CO693" s="64">
        <v>3</v>
      </c>
      <c r="CP693" s="66" t="s">
        <v>4655</v>
      </c>
      <c r="CQ693" s="68" t="s">
        <v>1733</v>
      </c>
    </row>
    <row r="694" spans="17:95">
      <c r="Q694" s="655">
        <v>1</v>
      </c>
      <c r="R694" s="655">
        <v>11</v>
      </c>
      <c r="S694" s="655">
        <v>24</v>
      </c>
      <c r="T694" s="651" t="s">
        <v>4606</v>
      </c>
      <c r="U694" s="656">
        <v>887700</v>
      </c>
      <c r="AC694" s="64">
        <v>10</v>
      </c>
      <c r="AD694" s="64">
        <v>4</v>
      </c>
      <c r="AE694" s="66" t="s">
        <v>4657</v>
      </c>
      <c r="AF694" s="68" t="s">
        <v>1734</v>
      </c>
      <c r="CN694" s="64">
        <v>10</v>
      </c>
      <c r="CO694" s="64">
        <v>4</v>
      </c>
      <c r="CP694" s="66" t="s">
        <v>4657</v>
      </c>
      <c r="CQ694" s="68" t="s">
        <v>1734</v>
      </c>
    </row>
    <row r="695" spans="17:95">
      <c r="Q695" s="655">
        <v>1</v>
      </c>
      <c r="R695" s="655">
        <v>11</v>
      </c>
      <c r="S695" s="655">
        <v>25</v>
      </c>
      <c r="T695" s="651" t="s">
        <v>4608</v>
      </c>
      <c r="U695" s="656">
        <v>888500</v>
      </c>
      <c r="AC695" s="64">
        <v>10</v>
      </c>
      <c r="AD695" s="64">
        <v>5</v>
      </c>
      <c r="AE695" s="66" t="s">
        <v>4659</v>
      </c>
      <c r="AF695" s="68" t="s">
        <v>1735</v>
      </c>
      <c r="CN695" s="64">
        <v>10</v>
      </c>
      <c r="CO695" s="64">
        <v>5</v>
      </c>
      <c r="CP695" s="66" t="s">
        <v>4659</v>
      </c>
      <c r="CQ695" s="68" t="s">
        <v>1735</v>
      </c>
    </row>
    <row r="696" spans="17:95">
      <c r="Q696" s="655">
        <v>1</v>
      </c>
      <c r="R696" s="655">
        <v>11</v>
      </c>
      <c r="S696" s="655">
        <v>26</v>
      </c>
      <c r="T696" s="651" t="s">
        <v>4610</v>
      </c>
      <c r="U696" s="656">
        <v>633210</v>
      </c>
      <c r="AC696" s="64">
        <v>10</v>
      </c>
      <c r="AD696" s="64">
        <v>6</v>
      </c>
      <c r="AE696" s="66" t="s">
        <v>4660</v>
      </c>
      <c r="AF696" s="68" t="s">
        <v>1736</v>
      </c>
      <c r="CN696" s="64">
        <v>10</v>
      </c>
      <c r="CO696" s="64">
        <v>6</v>
      </c>
      <c r="CP696" s="66" t="s">
        <v>4660</v>
      </c>
      <c r="CQ696" s="68" t="s">
        <v>1736</v>
      </c>
    </row>
    <row r="697" spans="17:95">
      <c r="Q697" s="655">
        <v>1</v>
      </c>
      <c r="R697" s="655">
        <v>11</v>
      </c>
      <c r="S697" s="655">
        <v>27</v>
      </c>
      <c r="T697" s="651" t="s">
        <v>4612</v>
      </c>
      <c r="U697" s="656">
        <v>633208</v>
      </c>
      <c r="AC697" s="64">
        <v>10</v>
      </c>
      <c r="AD697" s="64">
        <v>7</v>
      </c>
      <c r="AE697" s="66" t="s">
        <v>4662</v>
      </c>
      <c r="AF697" s="68" t="s">
        <v>1737</v>
      </c>
      <c r="CN697" s="64">
        <v>10</v>
      </c>
      <c r="CO697" s="64">
        <v>7</v>
      </c>
      <c r="CP697" s="66" t="s">
        <v>4662</v>
      </c>
      <c r="CQ697" s="68" t="s">
        <v>1737</v>
      </c>
    </row>
    <row r="698" spans="17:95">
      <c r="Q698" s="655">
        <v>1</v>
      </c>
      <c r="R698" s="655">
        <v>11</v>
      </c>
      <c r="S698" s="655">
        <v>28</v>
      </c>
      <c r="T698" s="651" t="s">
        <v>4614</v>
      </c>
      <c r="U698" s="656">
        <v>633209</v>
      </c>
      <c r="AC698" s="64">
        <v>10</v>
      </c>
      <c r="AD698" s="64">
        <v>8</v>
      </c>
      <c r="AE698" s="66" t="s">
        <v>4664</v>
      </c>
      <c r="AF698" s="68" t="s">
        <v>1738</v>
      </c>
      <c r="CN698" s="64">
        <v>10</v>
      </c>
      <c r="CO698" s="64">
        <v>8</v>
      </c>
      <c r="CP698" s="66" t="s">
        <v>4664</v>
      </c>
      <c r="CQ698" s="68" t="s">
        <v>1738</v>
      </c>
    </row>
    <row r="699" spans="17:95">
      <c r="Q699" s="655">
        <v>1</v>
      </c>
      <c r="R699" s="655">
        <v>11</v>
      </c>
      <c r="S699" s="655">
        <v>29</v>
      </c>
      <c r="T699" s="651" t="s">
        <v>4616</v>
      </c>
      <c r="U699" s="656">
        <v>633211</v>
      </c>
      <c r="AC699" s="64">
        <v>10</v>
      </c>
      <c r="AD699" s="64">
        <v>9</v>
      </c>
      <c r="AE699" s="66" t="s">
        <v>4666</v>
      </c>
      <c r="AF699" s="68" t="s">
        <v>1739</v>
      </c>
      <c r="CN699" s="64">
        <v>10</v>
      </c>
      <c r="CO699" s="64">
        <v>9</v>
      </c>
      <c r="CP699" s="66" t="s">
        <v>4666</v>
      </c>
      <c r="CQ699" s="68" t="s">
        <v>1739</v>
      </c>
    </row>
    <row r="700" spans="17:95">
      <c r="Q700" s="655">
        <v>1</v>
      </c>
      <c r="R700" s="655">
        <v>11</v>
      </c>
      <c r="S700" s="655">
        <v>30</v>
      </c>
      <c r="T700" s="651" t="s">
        <v>4618</v>
      </c>
      <c r="U700" s="656">
        <v>633215</v>
      </c>
      <c r="AC700" s="64">
        <v>10</v>
      </c>
      <c r="AD700" s="64">
        <v>10</v>
      </c>
      <c r="AE700" s="66" t="s">
        <v>4667</v>
      </c>
      <c r="AF700" s="68" t="s">
        <v>1740</v>
      </c>
      <c r="CN700" s="64">
        <v>10</v>
      </c>
      <c r="CO700" s="64">
        <v>10</v>
      </c>
      <c r="CP700" s="66" t="s">
        <v>4667</v>
      </c>
      <c r="CQ700" s="68" t="s">
        <v>1740</v>
      </c>
    </row>
    <row r="701" spans="17:95">
      <c r="Q701" s="657">
        <v>1</v>
      </c>
      <c r="R701" s="657">
        <v>11</v>
      </c>
      <c r="S701" s="657">
        <v>31</v>
      </c>
      <c r="T701" s="658" t="s">
        <v>3041</v>
      </c>
      <c r="U701" s="659">
        <v>889999</v>
      </c>
      <c r="AC701" s="64">
        <v>10</v>
      </c>
      <c r="AD701" s="64">
        <v>11</v>
      </c>
      <c r="AE701" s="66" t="s">
        <v>4669</v>
      </c>
      <c r="AF701" s="68" t="s">
        <v>1741</v>
      </c>
      <c r="CN701" s="64">
        <v>10</v>
      </c>
      <c r="CO701" s="64">
        <v>11</v>
      </c>
      <c r="CP701" s="66" t="s">
        <v>4669</v>
      </c>
      <c r="CQ701" s="68" t="s">
        <v>1741</v>
      </c>
    </row>
    <row r="702" spans="17:95">
      <c r="Q702" s="653">
        <v>1</v>
      </c>
      <c r="R702" s="653">
        <v>12</v>
      </c>
      <c r="S702" s="653">
        <v>1</v>
      </c>
      <c r="T702" s="650" t="s">
        <v>4044</v>
      </c>
      <c r="U702" s="654">
        <v>892000</v>
      </c>
      <c r="AC702" s="64">
        <v>10</v>
      </c>
      <c r="AD702" s="64">
        <v>12</v>
      </c>
      <c r="AE702" s="66" t="s">
        <v>4671</v>
      </c>
      <c r="AF702" s="68" t="s">
        <v>3345</v>
      </c>
      <c r="CN702" s="64">
        <v>10</v>
      </c>
      <c r="CO702" s="64">
        <v>12</v>
      </c>
      <c r="CP702" s="66" t="s">
        <v>4671</v>
      </c>
      <c r="CQ702" s="68" t="s">
        <v>3345</v>
      </c>
    </row>
    <row r="703" spans="17:95">
      <c r="Q703" s="655">
        <v>1</v>
      </c>
      <c r="R703" s="655">
        <v>12</v>
      </c>
      <c r="S703" s="655">
        <v>2</v>
      </c>
      <c r="T703" s="651" t="s">
        <v>8833</v>
      </c>
      <c r="U703" s="656">
        <v>892010</v>
      </c>
      <c r="AC703" s="64">
        <v>10</v>
      </c>
      <c r="AD703" s="64">
        <v>13</v>
      </c>
      <c r="AE703" s="66" t="s">
        <v>4673</v>
      </c>
      <c r="AF703" s="68" t="s">
        <v>1742</v>
      </c>
      <c r="CN703" s="64">
        <v>10</v>
      </c>
      <c r="CO703" s="64">
        <v>13</v>
      </c>
      <c r="CP703" s="66" t="s">
        <v>4673</v>
      </c>
      <c r="CQ703" s="68" t="s">
        <v>1742</v>
      </c>
    </row>
    <row r="704" spans="17:95">
      <c r="Q704" s="655">
        <v>1</v>
      </c>
      <c r="R704" s="655">
        <v>12</v>
      </c>
      <c r="S704" s="655">
        <v>3</v>
      </c>
      <c r="T704" s="651" t="s">
        <v>8834</v>
      </c>
      <c r="U704" s="656">
        <v>892020</v>
      </c>
      <c r="AC704" s="64">
        <v>10</v>
      </c>
      <c r="AD704" s="64">
        <v>14</v>
      </c>
      <c r="AE704" s="66" t="s">
        <v>4675</v>
      </c>
      <c r="AF704" s="68" t="s">
        <v>1743</v>
      </c>
      <c r="CN704" s="64">
        <v>10</v>
      </c>
      <c r="CO704" s="64">
        <v>14</v>
      </c>
      <c r="CP704" s="66" t="s">
        <v>4675</v>
      </c>
      <c r="CQ704" s="68" t="s">
        <v>1743</v>
      </c>
    </row>
    <row r="705" spans="17:95">
      <c r="Q705" s="655">
        <v>1</v>
      </c>
      <c r="R705" s="655">
        <v>12</v>
      </c>
      <c r="S705" s="655">
        <v>4</v>
      </c>
      <c r="T705" s="651" t="s">
        <v>3664</v>
      </c>
      <c r="U705" s="656">
        <v>892100</v>
      </c>
      <c r="AC705" s="64">
        <v>10</v>
      </c>
      <c r="AD705" s="64">
        <v>15</v>
      </c>
      <c r="AE705" s="66" t="s">
        <v>4677</v>
      </c>
      <c r="AF705" s="68" t="s">
        <v>1744</v>
      </c>
      <c r="CN705" s="64">
        <v>10</v>
      </c>
      <c r="CO705" s="64">
        <v>15</v>
      </c>
      <c r="CP705" s="66" t="s">
        <v>4677</v>
      </c>
      <c r="CQ705" s="68" t="s">
        <v>1744</v>
      </c>
    </row>
    <row r="706" spans="17:95">
      <c r="Q706" s="655">
        <v>1</v>
      </c>
      <c r="R706" s="655">
        <v>12</v>
      </c>
      <c r="S706" s="655">
        <v>5</v>
      </c>
      <c r="T706" s="651" t="s">
        <v>3667</v>
      </c>
      <c r="U706" s="656">
        <v>892200</v>
      </c>
      <c r="AC706" s="64">
        <v>10</v>
      </c>
      <c r="AD706" s="64">
        <v>16</v>
      </c>
      <c r="AE706" s="66" t="s">
        <v>4679</v>
      </c>
      <c r="AF706" s="68" t="s">
        <v>1745</v>
      </c>
      <c r="CN706" s="64">
        <v>10</v>
      </c>
      <c r="CO706" s="64">
        <v>16</v>
      </c>
      <c r="CP706" s="66" t="s">
        <v>4679</v>
      </c>
      <c r="CQ706" s="68" t="s">
        <v>1745</v>
      </c>
    </row>
    <row r="707" spans="17:95">
      <c r="Q707" s="655">
        <v>1</v>
      </c>
      <c r="R707" s="655">
        <v>12</v>
      </c>
      <c r="S707" s="655">
        <v>6</v>
      </c>
      <c r="T707" s="651" t="s">
        <v>4051</v>
      </c>
      <c r="U707" s="656">
        <v>892700</v>
      </c>
      <c r="AC707" s="64">
        <v>10</v>
      </c>
      <c r="AD707" s="64">
        <v>17</v>
      </c>
      <c r="AE707" s="66" t="s">
        <v>4681</v>
      </c>
      <c r="AF707" s="68" t="s">
        <v>1746</v>
      </c>
      <c r="CN707" s="64">
        <v>10</v>
      </c>
      <c r="CO707" s="64">
        <v>17</v>
      </c>
      <c r="CP707" s="66" t="s">
        <v>4681</v>
      </c>
      <c r="CQ707" s="68" t="s">
        <v>1746</v>
      </c>
    </row>
    <row r="708" spans="17:95">
      <c r="Q708" s="655">
        <v>1</v>
      </c>
      <c r="R708" s="655">
        <v>12</v>
      </c>
      <c r="S708" s="655">
        <v>7</v>
      </c>
      <c r="T708" s="651" t="s">
        <v>4054</v>
      </c>
      <c r="U708" s="656">
        <v>892300</v>
      </c>
      <c r="AC708" s="64">
        <v>10</v>
      </c>
      <c r="AD708" s="64">
        <v>18</v>
      </c>
      <c r="AE708" s="66" t="s">
        <v>4683</v>
      </c>
      <c r="AF708" s="68" t="s">
        <v>1747</v>
      </c>
      <c r="CN708" s="64">
        <v>10</v>
      </c>
      <c r="CO708" s="64">
        <v>18</v>
      </c>
      <c r="CP708" s="66" t="s">
        <v>4683</v>
      </c>
      <c r="CQ708" s="68" t="s">
        <v>1747</v>
      </c>
    </row>
    <row r="709" spans="17:95">
      <c r="Q709" s="655">
        <v>1</v>
      </c>
      <c r="R709" s="655">
        <v>12</v>
      </c>
      <c r="S709" s="655">
        <v>8</v>
      </c>
      <c r="T709" s="651" t="s">
        <v>4057</v>
      </c>
      <c r="U709" s="656">
        <v>892400</v>
      </c>
      <c r="AC709" s="64">
        <v>10</v>
      </c>
      <c r="AD709" s="64">
        <v>19</v>
      </c>
      <c r="AE709" s="66" t="s">
        <v>4685</v>
      </c>
      <c r="AF709" s="68" t="s">
        <v>1748</v>
      </c>
      <c r="CN709" s="64">
        <v>10</v>
      </c>
      <c r="CO709" s="64">
        <v>19</v>
      </c>
      <c r="CP709" s="66" t="s">
        <v>4685</v>
      </c>
      <c r="CQ709" s="68" t="s">
        <v>1748</v>
      </c>
    </row>
    <row r="710" spans="17:95">
      <c r="Q710" s="655">
        <v>1</v>
      </c>
      <c r="R710" s="655">
        <v>12</v>
      </c>
      <c r="S710" s="655">
        <v>9</v>
      </c>
      <c r="T710" s="651" t="s">
        <v>4060</v>
      </c>
      <c r="U710" s="656">
        <v>892800</v>
      </c>
      <c r="AC710" s="64">
        <v>10</v>
      </c>
      <c r="AD710" s="64">
        <v>20</v>
      </c>
      <c r="AE710" s="66" t="s">
        <v>4687</v>
      </c>
      <c r="AF710" s="68" t="s">
        <v>1749</v>
      </c>
      <c r="CN710" s="64">
        <v>10</v>
      </c>
      <c r="CO710" s="64">
        <v>20</v>
      </c>
      <c r="CP710" s="66" t="s">
        <v>4687</v>
      </c>
      <c r="CQ710" s="68" t="s">
        <v>1749</v>
      </c>
    </row>
    <row r="711" spans="17:95">
      <c r="Q711" s="655">
        <v>1</v>
      </c>
      <c r="R711" s="655">
        <v>12</v>
      </c>
      <c r="S711" s="655">
        <v>10</v>
      </c>
      <c r="T711" s="651" t="s">
        <v>4063</v>
      </c>
      <c r="U711" s="656">
        <v>892500</v>
      </c>
      <c r="AC711" s="64">
        <v>10</v>
      </c>
      <c r="AD711" s="64">
        <v>21</v>
      </c>
      <c r="AE711" s="66" t="s">
        <v>4689</v>
      </c>
      <c r="AF711" s="68" t="s">
        <v>1750</v>
      </c>
      <c r="CN711" s="64">
        <v>10</v>
      </c>
      <c r="CO711" s="64">
        <v>21</v>
      </c>
      <c r="CP711" s="66" t="s">
        <v>4689</v>
      </c>
      <c r="CQ711" s="68" t="s">
        <v>1750</v>
      </c>
    </row>
    <row r="712" spans="17:95">
      <c r="Q712" s="655">
        <v>1</v>
      </c>
      <c r="R712" s="655">
        <v>12</v>
      </c>
      <c r="S712" s="655">
        <v>11</v>
      </c>
      <c r="T712" s="651" t="s">
        <v>4066</v>
      </c>
      <c r="U712" s="656">
        <v>892600</v>
      </c>
      <c r="AC712" s="64">
        <v>10</v>
      </c>
      <c r="AD712" s="64">
        <v>22</v>
      </c>
      <c r="AE712" s="66" t="s">
        <v>4691</v>
      </c>
      <c r="AF712" s="68" t="s">
        <v>1751</v>
      </c>
      <c r="CN712" s="64">
        <v>10</v>
      </c>
      <c r="CO712" s="64">
        <v>22</v>
      </c>
      <c r="CP712" s="66" t="s">
        <v>4691</v>
      </c>
      <c r="CQ712" s="68" t="s">
        <v>1751</v>
      </c>
    </row>
    <row r="713" spans="17:95">
      <c r="Q713" s="655">
        <v>1</v>
      </c>
      <c r="R713" s="655">
        <v>12</v>
      </c>
      <c r="S713" s="655">
        <v>12</v>
      </c>
      <c r="T713" s="651" t="s">
        <v>4630</v>
      </c>
      <c r="U713" s="660">
        <v>893000</v>
      </c>
      <c r="AC713" s="64">
        <v>10</v>
      </c>
      <c r="AD713" s="64">
        <v>23</v>
      </c>
      <c r="AE713" s="66" t="s">
        <v>4693</v>
      </c>
      <c r="AF713" s="68" t="s">
        <v>1752</v>
      </c>
      <c r="CN713" s="64">
        <v>10</v>
      </c>
      <c r="CO713" s="64">
        <v>23</v>
      </c>
      <c r="CP713" s="66" t="s">
        <v>4693</v>
      </c>
      <c r="CQ713" s="68" t="s">
        <v>1752</v>
      </c>
    </row>
    <row r="714" spans="17:95">
      <c r="Q714" s="655">
        <v>1</v>
      </c>
      <c r="R714" s="655">
        <v>12</v>
      </c>
      <c r="S714" s="655">
        <v>13</v>
      </c>
      <c r="T714" s="651" t="s">
        <v>4632</v>
      </c>
      <c r="U714" s="656">
        <v>893100</v>
      </c>
      <c r="AC714" s="64">
        <v>10</v>
      </c>
      <c r="AD714" s="64">
        <v>24</v>
      </c>
      <c r="AE714" s="66" t="s">
        <v>4695</v>
      </c>
      <c r="AF714" s="68" t="s">
        <v>1753</v>
      </c>
      <c r="CN714" s="64">
        <v>10</v>
      </c>
      <c r="CO714" s="64">
        <v>24</v>
      </c>
      <c r="CP714" s="66" t="s">
        <v>4695</v>
      </c>
      <c r="CQ714" s="68" t="s">
        <v>1753</v>
      </c>
    </row>
    <row r="715" spans="17:95">
      <c r="Q715" s="655">
        <v>1</v>
      </c>
      <c r="R715" s="655">
        <v>12</v>
      </c>
      <c r="S715" s="655">
        <v>14</v>
      </c>
      <c r="T715" s="651" t="s">
        <v>4634</v>
      </c>
      <c r="U715" s="656">
        <v>893200</v>
      </c>
      <c r="AC715" s="64">
        <v>10</v>
      </c>
      <c r="AD715" s="64">
        <v>25</v>
      </c>
      <c r="AE715" s="66" t="s">
        <v>4697</v>
      </c>
      <c r="AF715" s="68" t="s">
        <v>3346</v>
      </c>
      <c r="CN715" s="64">
        <v>10</v>
      </c>
      <c r="CO715" s="64">
        <v>25</v>
      </c>
      <c r="CP715" s="66" t="s">
        <v>4697</v>
      </c>
      <c r="CQ715" s="68" t="s">
        <v>3346</v>
      </c>
    </row>
    <row r="716" spans="17:95">
      <c r="Q716" s="655">
        <v>1</v>
      </c>
      <c r="R716" s="655">
        <v>12</v>
      </c>
      <c r="S716" s="655">
        <v>15</v>
      </c>
      <c r="T716" s="651" t="s">
        <v>4636</v>
      </c>
      <c r="U716" s="656">
        <v>893300</v>
      </c>
      <c r="AC716" s="64">
        <v>10</v>
      </c>
      <c r="AD716" s="64">
        <v>26</v>
      </c>
      <c r="AE716" s="66" t="s">
        <v>4699</v>
      </c>
      <c r="AF716" s="68" t="s">
        <v>1754</v>
      </c>
      <c r="CN716" s="64">
        <v>10</v>
      </c>
      <c r="CO716" s="64">
        <v>26</v>
      </c>
      <c r="CP716" s="66" t="s">
        <v>4699</v>
      </c>
      <c r="CQ716" s="68" t="s">
        <v>1754</v>
      </c>
    </row>
    <row r="717" spans="17:95">
      <c r="Q717" s="655">
        <v>1</v>
      </c>
      <c r="R717" s="655">
        <v>12</v>
      </c>
      <c r="S717" s="655">
        <v>16</v>
      </c>
      <c r="T717" s="651" t="s">
        <v>8850</v>
      </c>
      <c r="U717" s="656">
        <v>893210</v>
      </c>
      <c r="AC717" s="64">
        <v>10</v>
      </c>
      <c r="AD717" s="64">
        <v>27</v>
      </c>
      <c r="AE717" s="66" t="s">
        <v>4701</v>
      </c>
      <c r="AF717" s="68" t="s">
        <v>1755</v>
      </c>
      <c r="CN717" s="64">
        <v>10</v>
      </c>
      <c r="CO717" s="64">
        <v>27</v>
      </c>
      <c r="CP717" s="66" t="s">
        <v>4701</v>
      </c>
      <c r="CQ717" s="68" t="s">
        <v>1755</v>
      </c>
    </row>
    <row r="718" spans="17:95">
      <c r="Q718" s="655">
        <v>1</v>
      </c>
      <c r="R718" s="655">
        <v>12</v>
      </c>
      <c r="S718" s="655">
        <v>17</v>
      </c>
      <c r="T718" s="651" t="s">
        <v>4638</v>
      </c>
      <c r="U718" s="656">
        <v>893500</v>
      </c>
      <c r="AC718" s="64">
        <v>10</v>
      </c>
      <c r="AD718" s="64">
        <v>28</v>
      </c>
      <c r="AE718" s="66" t="s">
        <v>4703</v>
      </c>
      <c r="AF718" s="68" t="s">
        <v>1756</v>
      </c>
      <c r="CN718" s="64">
        <v>10</v>
      </c>
      <c r="CO718" s="64">
        <v>28</v>
      </c>
      <c r="CP718" s="66" t="s">
        <v>4703</v>
      </c>
      <c r="CQ718" s="68" t="s">
        <v>1756</v>
      </c>
    </row>
    <row r="719" spans="17:95">
      <c r="Q719" s="655">
        <v>1</v>
      </c>
      <c r="R719" s="655">
        <v>12</v>
      </c>
      <c r="S719" s="655">
        <v>18</v>
      </c>
      <c r="T719" s="651" t="s">
        <v>4640</v>
      </c>
      <c r="U719" s="656">
        <v>897900</v>
      </c>
      <c r="AC719" s="64">
        <v>10</v>
      </c>
      <c r="AD719" s="64">
        <v>29</v>
      </c>
      <c r="AE719" s="66" t="s">
        <v>4705</v>
      </c>
      <c r="AF719" s="68" t="s">
        <v>3347</v>
      </c>
      <c r="CN719" s="64">
        <v>10</v>
      </c>
      <c r="CO719" s="64">
        <v>29</v>
      </c>
      <c r="CP719" s="66" t="s">
        <v>4705</v>
      </c>
      <c r="CQ719" s="68" t="s">
        <v>3347</v>
      </c>
    </row>
    <row r="720" spans="17:95">
      <c r="Q720" s="655">
        <v>1</v>
      </c>
      <c r="R720" s="655">
        <v>12</v>
      </c>
      <c r="S720" s="655">
        <v>19</v>
      </c>
      <c r="T720" s="651" t="s">
        <v>8851</v>
      </c>
      <c r="U720" s="656">
        <v>893510</v>
      </c>
      <c r="AC720" s="64">
        <v>10</v>
      </c>
      <c r="AD720" s="64">
        <v>30</v>
      </c>
      <c r="AE720" s="66" t="s">
        <v>4707</v>
      </c>
      <c r="AF720" s="68" t="s">
        <v>1757</v>
      </c>
      <c r="CN720" s="64">
        <v>10</v>
      </c>
      <c r="CO720" s="64">
        <v>30</v>
      </c>
      <c r="CP720" s="66" t="s">
        <v>4707</v>
      </c>
      <c r="CQ720" s="68" t="s">
        <v>1757</v>
      </c>
    </row>
    <row r="721" spans="17:95">
      <c r="Q721" s="655">
        <v>1</v>
      </c>
      <c r="R721" s="655">
        <v>12</v>
      </c>
      <c r="S721" s="655">
        <v>20</v>
      </c>
      <c r="T721" s="651" t="s">
        <v>4642</v>
      </c>
      <c r="U721" s="656">
        <v>893900</v>
      </c>
      <c r="AC721" s="64">
        <v>10</v>
      </c>
      <c r="AD721" s="64">
        <v>31</v>
      </c>
      <c r="AE721" s="66" t="s">
        <v>4709</v>
      </c>
      <c r="AF721" s="68" t="s">
        <v>1758</v>
      </c>
      <c r="CN721" s="64">
        <v>10</v>
      </c>
      <c r="CO721" s="64">
        <v>31</v>
      </c>
      <c r="CP721" s="66" t="s">
        <v>4709</v>
      </c>
      <c r="CQ721" s="68" t="s">
        <v>1758</v>
      </c>
    </row>
    <row r="722" spans="17:95">
      <c r="Q722" s="655">
        <v>1</v>
      </c>
      <c r="R722" s="655">
        <v>12</v>
      </c>
      <c r="S722" s="655">
        <v>21</v>
      </c>
      <c r="T722" s="651" t="s">
        <v>4644</v>
      </c>
      <c r="U722" s="656">
        <v>893800</v>
      </c>
      <c r="AC722" s="64">
        <v>10</v>
      </c>
      <c r="AD722" s="64">
        <v>32</v>
      </c>
      <c r="AE722" s="66" t="s">
        <v>4711</v>
      </c>
      <c r="AF722" s="68" t="s">
        <v>1759</v>
      </c>
      <c r="CN722" s="64">
        <v>10</v>
      </c>
      <c r="CO722" s="64">
        <v>32</v>
      </c>
      <c r="CP722" s="66" t="s">
        <v>4711</v>
      </c>
      <c r="CQ722" s="68" t="s">
        <v>1759</v>
      </c>
    </row>
    <row r="723" spans="17:95">
      <c r="Q723" s="655">
        <v>1</v>
      </c>
      <c r="R723" s="655">
        <v>12</v>
      </c>
      <c r="S723" s="655">
        <v>22</v>
      </c>
      <c r="T723" s="651" t="s">
        <v>4646</v>
      </c>
      <c r="U723" s="656">
        <v>894500</v>
      </c>
      <c r="AC723" s="64">
        <v>10</v>
      </c>
      <c r="AD723" s="64">
        <v>33</v>
      </c>
      <c r="AE723" s="66" t="s">
        <v>4713</v>
      </c>
      <c r="AF723" s="68" t="s">
        <v>1760</v>
      </c>
      <c r="CN723" s="64">
        <v>10</v>
      </c>
      <c r="CO723" s="64">
        <v>33</v>
      </c>
      <c r="CP723" s="66" t="s">
        <v>4713</v>
      </c>
      <c r="CQ723" s="68" t="s">
        <v>1760</v>
      </c>
    </row>
    <row r="724" spans="17:95">
      <c r="Q724" s="655">
        <v>1</v>
      </c>
      <c r="R724" s="655">
        <v>12</v>
      </c>
      <c r="S724" s="655">
        <v>23</v>
      </c>
      <c r="T724" s="651" t="s">
        <v>9389</v>
      </c>
      <c r="U724" s="656">
        <v>894510</v>
      </c>
      <c r="AC724" s="64">
        <v>10</v>
      </c>
      <c r="AD724" s="64">
        <v>34</v>
      </c>
      <c r="AE724" s="66" t="s">
        <v>4715</v>
      </c>
      <c r="AF724" s="68" t="s">
        <v>1761</v>
      </c>
      <c r="CN724" s="64">
        <v>10</v>
      </c>
      <c r="CO724" s="64">
        <v>34</v>
      </c>
      <c r="CP724" s="66" t="s">
        <v>4715</v>
      </c>
      <c r="CQ724" s="68" t="s">
        <v>1761</v>
      </c>
    </row>
    <row r="725" spans="17:95">
      <c r="Q725" s="655">
        <v>1</v>
      </c>
      <c r="R725" s="655">
        <v>12</v>
      </c>
      <c r="S725" s="655">
        <v>24</v>
      </c>
      <c r="T725" s="651" t="s">
        <v>4649</v>
      </c>
      <c r="U725" s="656">
        <v>895000</v>
      </c>
      <c r="AC725" s="64">
        <v>10</v>
      </c>
      <c r="AD725" s="64">
        <v>35</v>
      </c>
      <c r="AE725" s="66" t="s">
        <v>4717</v>
      </c>
      <c r="AF725" s="68" t="s">
        <v>1762</v>
      </c>
      <c r="CN725" s="64">
        <v>10</v>
      </c>
      <c r="CO725" s="64">
        <v>35</v>
      </c>
      <c r="CP725" s="66" t="s">
        <v>4717</v>
      </c>
      <c r="CQ725" s="68" t="s">
        <v>1762</v>
      </c>
    </row>
    <row r="726" spans="17:95">
      <c r="Q726" s="655">
        <v>1</v>
      </c>
      <c r="R726" s="655">
        <v>12</v>
      </c>
      <c r="S726" s="655">
        <v>25</v>
      </c>
      <c r="T726" s="651" t="s">
        <v>4651</v>
      </c>
      <c r="U726" s="656">
        <v>895100</v>
      </c>
      <c r="AC726" s="64">
        <v>11</v>
      </c>
      <c r="AD726" s="64">
        <v>1</v>
      </c>
      <c r="AE726" s="66" t="s">
        <v>3846</v>
      </c>
      <c r="AF726" s="68" t="s">
        <v>1763</v>
      </c>
      <c r="CN726" s="64">
        <v>11</v>
      </c>
      <c r="CO726" s="64">
        <v>1</v>
      </c>
      <c r="CP726" s="66" t="s">
        <v>3846</v>
      </c>
      <c r="CQ726" s="68" t="s">
        <v>1763</v>
      </c>
    </row>
    <row r="727" spans="17:95">
      <c r="Q727" s="655">
        <v>1</v>
      </c>
      <c r="R727" s="655">
        <v>12</v>
      </c>
      <c r="S727" s="655">
        <v>26</v>
      </c>
      <c r="T727" s="651" t="s">
        <v>8852</v>
      </c>
      <c r="U727" s="656">
        <v>899500</v>
      </c>
      <c r="AC727" s="64">
        <v>11</v>
      </c>
      <c r="AD727" s="64">
        <v>2</v>
      </c>
      <c r="AE727" s="66" t="s">
        <v>4719</v>
      </c>
      <c r="AF727" s="68" t="s">
        <v>1764</v>
      </c>
      <c r="CN727" s="64">
        <v>11</v>
      </c>
      <c r="CO727" s="64">
        <v>2</v>
      </c>
      <c r="CP727" s="66" t="s">
        <v>4719</v>
      </c>
      <c r="CQ727" s="68" t="s">
        <v>1764</v>
      </c>
    </row>
    <row r="728" spans="17:95">
      <c r="Q728" s="655">
        <v>1</v>
      </c>
      <c r="R728" s="655">
        <v>12</v>
      </c>
      <c r="S728" s="655">
        <v>27</v>
      </c>
      <c r="T728" s="651" t="s">
        <v>8853</v>
      </c>
      <c r="U728" s="656">
        <v>899600</v>
      </c>
      <c r="AC728" s="64">
        <v>11</v>
      </c>
      <c r="AD728" s="64">
        <v>3</v>
      </c>
      <c r="AE728" s="66" t="s">
        <v>4720</v>
      </c>
      <c r="AF728" s="68" t="s">
        <v>1765</v>
      </c>
      <c r="CN728" s="64">
        <v>11</v>
      </c>
      <c r="CO728" s="64">
        <v>3</v>
      </c>
      <c r="CP728" s="66" t="s">
        <v>4720</v>
      </c>
      <c r="CQ728" s="68" t="s">
        <v>1765</v>
      </c>
    </row>
    <row r="729" spans="17:95">
      <c r="Q729" s="655">
        <v>1</v>
      </c>
      <c r="R729" s="655">
        <v>12</v>
      </c>
      <c r="S729" s="655">
        <v>28</v>
      </c>
      <c r="T729" s="651" t="s">
        <v>4654</v>
      </c>
      <c r="U729" s="656">
        <v>895300</v>
      </c>
      <c r="AC729" s="64">
        <v>11</v>
      </c>
      <c r="AD729" s="64">
        <v>4</v>
      </c>
      <c r="AE729" s="66" t="s">
        <v>4721</v>
      </c>
      <c r="AF729" s="68" t="s">
        <v>1766</v>
      </c>
      <c r="CN729" s="64">
        <v>11</v>
      </c>
      <c r="CO729" s="64">
        <v>4</v>
      </c>
      <c r="CP729" s="66" t="s">
        <v>4721</v>
      </c>
      <c r="CQ729" s="68" t="s">
        <v>1766</v>
      </c>
    </row>
    <row r="730" spans="17:95">
      <c r="Q730" s="655">
        <v>1</v>
      </c>
      <c r="R730" s="655">
        <v>12</v>
      </c>
      <c r="S730" s="655">
        <v>29</v>
      </c>
      <c r="T730" s="651" t="s">
        <v>4656</v>
      </c>
      <c r="U730" s="656">
        <v>895400</v>
      </c>
      <c r="AC730" s="64">
        <v>11</v>
      </c>
      <c r="AD730" s="64">
        <v>5</v>
      </c>
      <c r="AE730" s="66" t="s">
        <v>4723</v>
      </c>
      <c r="AF730" s="68" t="s">
        <v>1767</v>
      </c>
      <c r="CN730" s="64">
        <v>11</v>
      </c>
      <c r="CO730" s="64">
        <v>5</v>
      </c>
      <c r="CP730" s="66" t="s">
        <v>4723</v>
      </c>
      <c r="CQ730" s="68" t="s">
        <v>1767</v>
      </c>
    </row>
    <row r="731" spans="17:95">
      <c r="Q731" s="655">
        <v>1</v>
      </c>
      <c r="R731" s="655">
        <v>12</v>
      </c>
      <c r="S731" s="655">
        <v>30</v>
      </c>
      <c r="T731" s="651" t="s">
        <v>4658</v>
      </c>
      <c r="U731" s="656">
        <v>895200</v>
      </c>
      <c r="AC731" s="64">
        <v>11</v>
      </c>
      <c r="AD731" s="64">
        <v>6</v>
      </c>
      <c r="AE731" s="66" t="s">
        <v>4725</v>
      </c>
      <c r="AF731" s="68" t="s">
        <v>1768</v>
      </c>
      <c r="CN731" s="64">
        <v>11</v>
      </c>
      <c r="CO731" s="64">
        <v>6</v>
      </c>
      <c r="CP731" s="66" t="s">
        <v>4725</v>
      </c>
      <c r="CQ731" s="68" t="s">
        <v>1768</v>
      </c>
    </row>
    <row r="732" spans="17:95">
      <c r="Q732" s="655">
        <v>1</v>
      </c>
      <c r="R732" s="655">
        <v>12</v>
      </c>
      <c r="S732" s="655">
        <v>31</v>
      </c>
      <c r="T732" s="651" t="s">
        <v>4661</v>
      </c>
      <c r="U732" s="656">
        <v>896000</v>
      </c>
      <c r="AC732" s="64">
        <v>11</v>
      </c>
      <c r="AD732" s="64">
        <v>7</v>
      </c>
      <c r="AE732" s="66" t="s">
        <v>4727</v>
      </c>
      <c r="AF732" s="68" t="s">
        <v>1769</v>
      </c>
      <c r="CN732" s="64">
        <v>11</v>
      </c>
      <c r="CO732" s="64">
        <v>7</v>
      </c>
      <c r="CP732" s="66" t="s">
        <v>4727</v>
      </c>
      <c r="CQ732" s="68" t="s">
        <v>1769</v>
      </c>
    </row>
    <row r="733" spans="17:95">
      <c r="Q733" s="655">
        <v>1</v>
      </c>
      <c r="R733" s="655">
        <v>12</v>
      </c>
      <c r="S733" s="655">
        <v>32</v>
      </c>
      <c r="T733" s="651" t="s">
        <v>4663</v>
      </c>
      <c r="U733" s="656">
        <v>896100</v>
      </c>
      <c r="AC733" s="64">
        <v>11</v>
      </c>
      <c r="AD733" s="64">
        <v>8</v>
      </c>
      <c r="AE733" s="66" t="s">
        <v>4729</v>
      </c>
      <c r="AF733" s="68" t="s">
        <v>1770</v>
      </c>
      <c r="CN733" s="64">
        <v>11</v>
      </c>
      <c r="CO733" s="64">
        <v>8</v>
      </c>
      <c r="CP733" s="66" t="s">
        <v>4729</v>
      </c>
      <c r="CQ733" s="68" t="s">
        <v>1770</v>
      </c>
    </row>
    <row r="734" spans="17:95">
      <c r="Q734" s="655">
        <v>1</v>
      </c>
      <c r="R734" s="655">
        <v>12</v>
      </c>
      <c r="S734" s="655">
        <v>33</v>
      </c>
      <c r="T734" s="651" t="s">
        <v>4665</v>
      </c>
      <c r="U734" s="656">
        <v>898100</v>
      </c>
      <c r="AC734" s="64">
        <v>11</v>
      </c>
      <c r="AD734" s="64">
        <v>9</v>
      </c>
      <c r="AE734" s="66" t="s">
        <v>4731</v>
      </c>
      <c r="AF734" s="68" t="s">
        <v>1771</v>
      </c>
      <c r="CN734" s="64">
        <v>11</v>
      </c>
      <c r="CO734" s="64">
        <v>9</v>
      </c>
      <c r="CP734" s="66" t="s">
        <v>4731</v>
      </c>
      <c r="CQ734" s="68" t="s">
        <v>1771</v>
      </c>
    </row>
    <row r="735" spans="17:95">
      <c r="Q735" s="655">
        <v>1</v>
      </c>
      <c r="R735" s="655">
        <v>12</v>
      </c>
      <c r="S735" s="655">
        <v>34</v>
      </c>
      <c r="T735" s="651" t="s">
        <v>4668</v>
      </c>
      <c r="U735" s="656">
        <v>896500</v>
      </c>
      <c r="AC735" s="64">
        <v>11</v>
      </c>
      <c r="AD735" s="64">
        <v>10</v>
      </c>
      <c r="AE735" s="66" t="s">
        <v>4733</v>
      </c>
      <c r="AF735" s="68" t="s">
        <v>1772</v>
      </c>
      <c r="CN735" s="64">
        <v>11</v>
      </c>
      <c r="CO735" s="64">
        <v>10</v>
      </c>
      <c r="CP735" s="66" t="s">
        <v>4733</v>
      </c>
      <c r="CQ735" s="68" t="s">
        <v>1772</v>
      </c>
    </row>
    <row r="736" spans="17:95">
      <c r="Q736" s="655">
        <v>1</v>
      </c>
      <c r="R736" s="655">
        <v>12</v>
      </c>
      <c r="S736" s="655">
        <v>35</v>
      </c>
      <c r="T736" s="651" t="s">
        <v>4670</v>
      </c>
      <c r="U736" s="656">
        <v>896600</v>
      </c>
      <c r="AC736" s="64">
        <v>11</v>
      </c>
      <c r="AD736" s="64">
        <v>11</v>
      </c>
      <c r="AE736" s="66" t="s">
        <v>4735</v>
      </c>
      <c r="AF736" s="68" t="s">
        <v>1773</v>
      </c>
      <c r="CN736" s="64">
        <v>11</v>
      </c>
      <c r="CO736" s="64">
        <v>11</v>
      </c>
      <c r="CP736" s="66" t="s">
        <v>4735</v>
      </c>
      <c r="CQ736" s="68" t="s">
        <v>1773</v>
      </c>
    </row>
    <row r="737" spans="17:95">
      <c r="Q737" s="655">
        <v>1</v>
      </c>
      <c r="R737" s="655">
        <v>12</v>
      </c>
      <c r="S737" s="655">
        <v>36</v>
      </c>
      <c r="T737" s="651" t="s">
        <v>4672</v>
      </c>
      <c r="U737" s="656">
        <v>897100</v>
      </c>
      <c r="AC737" s="64">
        <v>11</v>
      </c>
      <c r="AD737" s="64">
        <v>12</v>
      </c>
      <c r="AE737" s="66" t="s">
        <v>4737</v>
      </c>
      <c r="AF737" s="68" t="s">
        <v>1774</v>
      </c>
      <c r="CN737" s="64">
        <v>11</v>
      </c>
      <c r="CO737" s="64">
        <v>12</v>
      </c>
      <c r="CP737" s="66" t="s">
        <v>4737</v>
      </c>
      <c r="CQ737" s="68" t="s">
        <v>1774</v>
      </c>
    </row>
    <row r="738" spans="17:95">
      <c r="Q738" s="655">
        <v>1</v>
      </c>
      <c r="R738" s="655">
        <v>12</v>
      </c>
      <c r="S738" s="655">
        <v>37</v>
      </c>
      <c r="T738" s="651" t="s">
        <v>4674</v>
      </c>
      <c r="U738" s="656">
        <v>897000</v>
      </c>
      <c r="AC738" s="64">
        <v>11</v>
      </c>
      <c r="AD738" s="64">
        <v>13</v>
      </c>
      <c r="AE738" s="66" t="s">
        <v>4739</v>
      </c>
      <c r="AF738" s="68" t="s">
        <v>1775</v>
      </c>
      <c r="CN738" s="64">
        <v>11</v>
      </c>
      <c r="CO738" s="64">
        <v>13</v>
      </c>
      <c r="CP738" s="66" t="s">
        <v>4739</v>
      </c>
      <c r="CQ738" s="68" t="s">
        <v>1775</v>
      </c>
    </row>
    <row r="739" spans="17:95">
      <c r="Q739" s="655">
        <v>1</v>
      </c>
      <c r="R739" s="655">
        <v>12</v>
      </c>
      <c r="S739" s="655">
        <v>38</v>
      </c>
      <c r="T739" s="651" t="s">
        <v>4676</v>
      </c>
      <c r="U739" s="656">
        <v>897200</v>
      </c>
      <c r="AC739" s="64">
        <v>11</v>
      </c>
      <c r="AD739" s="64">
        <v>14</v>
      </c>
      <c r="AE739" s="66" t="s">
        <v>4741</v>
      </c>
      <c r="AF739" s="68" t="s">
        <v>1776</v>
      </c>
      <c r="CN739" s="64">
        <v>11</v>
      </c>
      <c r="CO739" s="64">
        <v>14</v>
      </c>
      <c r="CP739" s="66" t="s">
        <v>4741</v>
      </c>
      <c r="CQ739" s="68" t="s">
        <v>1776</v>
      </c>
    </row>
    <row r="740" spans="17:95">
      <c r="Q740" s="655">
        <v>1</v>
      </c>
      <c r="R740" s="655">
        <v>12</v>
      </c>
      <c r="S740" s="655">
        <v>39</v>
      </c>
      <c r="T740" s="651" t="s">
        <v>4678</v>
      </c>
      <c r="U740" s="656">
        <v>897600</v>
      </c>
      <c r="AC740" s="64">
        <v>11</v>
      </c>
      <c r="AD740" s="64">
        <v>15</v>
      </c>
      <c r="AE740" s="66" t="s">
        <v>4743</v>
      </c>
      <c r="AF740" s="68" t="s">
        <v>1777</v>
      </c>
      <c r="CN740" s="64">
        <v>11</v>
      </c>
      <c r="CO740" s="64">
        <v>15</v>
      </c>
      <c r="CP740" s="66" t="s">
        <v>4743</v>
      </c>
      <c r="CQ740" s="68" t="s">
        <v>1777</v>
      </c>
    </row>
    <row r="741" spans="17:95">
      <c r="Q741" s="655">
        <v>1</v>
      </c>
      <c r="R741" s="655">
        <v>12</v>
      </c>
      <c r="S741" s="655">
        <v>40</v>
      </c>
      <c r="T741" s="651" t="s">
        <v>4680</v>
      </c>
      <c r="U741" s="656">
        <v>897500</v>
      </c>
      <c r="AC741" s="64">
        <v>11</v>
      </c>
      <c r="AD741" s="64">
        <v>16</v>
      </c>
      <c r="AE741" s="66" t="s">
        <v>4745</v>
      </c>
      <c r="AF741" s="68" t="s">
        <v>1778</v>
      </c>
      <c r="CN741" s="64">
        <v>11</v>
      </c>
      <c r="CO741" s="64">
        <v>16</v>
      </c>
      <c r="CP741" s="66" t="s">
        <v>4745</v>
      </c>
      <c r="CQ741" s="68" t="s">
        <v>1778</v>
      </c>
    </row>
    <row r="742" spans="17:95">
      <c r="Q742" s="655">
        <v>1</v>
      </c>
      <c r="R742" s="655">
        <v>12</v>
      </c>
      <c r="S742" s="655">
        <v>41</v>
      </c>
      <c r="T742" s="651" t="s">
        <v>4682</v>
      </c>
      <c r="U742" s="656">
        <v>897700</v>
      </c>
      <c r="AC742" s="64">
        <v>11</v>
      </c>
      <c r="AD742" s="64">
        <v>17</v>
      </c>
      <c r="AE742" s="66" t="s">
        <v>4747</v>
      </c>
      <c r="AF742" s="68" t="s">
        <v>1779</v>
      </c>
      <c r="CN742" s="64">
        <v>11</v>
      </c>
      <c r="CO742" s="64">
        <v>17</v>
      </c>
      <c r="CP742" s="66" t="s">
        <v>4747</v>
      </c>
      <c r="CQ742" s="68" t="s">
        <v>1779</v>
      </c>
    </row>
    <row r="743" spans="17:95">
      <c r="Q743" s="655">
        <v>1</v>
      </c>
      <c r="R743" s="655">
        <v>12</v>
      </c>
      <c r="S743" s="655">
        <v>42</v>
      </c>
      <c r="T743" s="651" t="s">
        <v>4684</v>
      </c>
      <c r="U743" s="656">
        <v>898500</v>
      </c>
      <c r="AC743" s="64">
        <v>11</v>
      </c>
      <c r="AD743" s="64">
        <v>18</v>
      </c>
      <c r="AE743" s="66" t="s">
        <v>4749</v>
      </c>
      <c r="AF743" s="68" t="s">
        <v>1780</v>
      </c>
      <c r="CN743" s="64">
        <v>11</v>
      </c>
      <c r="CO743" s="64">
        <v>18</v>
      </c>
      <c r="CP743" s="66" t="s">
        <v>4749</v>
      </c>
      <c r="CQ743" s="68" t="s">
        <v>1780</v>
      </c>
    </row>
    <row r="744" spans="17:95">
      <c r="Q744" s="655">
        <v>1</v>
      </c>
      <c r="R744" s="655">
        <v>12</v>
      </c>
      <c r="S744" s="655">
        <v>43</v>
      </c>
      <c r="T744" s="651" t="s">
        <v>9249</v>
      </c>
      <c r="U744" s="656">
        <v>898600</v>
      </c>
      <c r="AC744" s="64">
        <v>11</v>
      </c>
      <c r="AD744" s="64">
        <v>19</v>
      </c>
      <c r="AE744" s="66" t="s">
        <v>4751</v>
      </c>
      <c r="AF744" s="68" t="s">
        <v>1781</v>
      </c>
      <c r="CN744" s="64">
        <v>11</v>
      </c>
      <c r="CO744" s="64">
        <v>19</v>
      </c>
      <c r="CP744" s="66" t="s">
        <v>4751</v>
      </c>
      <c r="CQ744" s="68" t="s">
        <v>1781</v>
      </c>
    </row>
    <row r="745" spans="17:95">
      <c r="Q745" s="655">
        <v>1</v>
      </c>
      <c r="R745" s="655">
        <v>12</v>
      </c>
      <c r="S745" s="655">
        <v>44</v>
      </c>
      <c r="T745" s="651" t="s">
        <v>4686</v>
      </c>
      <c r="U745" s="656">
        <v>898700</v>
      </c>
      <c r="AC745" s="64">
        <v>11</v>
      </c>
      <c r="AD745" s="64">
        <v>20</v>
      </c>
      <c r="AE745" s="66" t="s">
        <v>4753</v>
      </c>
      <c r="AF745" s="68" t="s">
        <v>1782</v>
      </c>
      <c r="CN745" s="64">
        <v>11</v>
      </c>
      <c r="CO745" s="64">
        <v>20</v>
      </c>
      <c r="CP745" s="66" t="s">
        <v>4753</v>
      </c>
      <c r="CQ745" s="68" t="s">
        <v>1782</v>
      </c>
    </row>
    <row r="746" spans="17:95">
      <c r="Q746" s="655">
        <v>1</v>
      </c>
      <c r="R746" s="655">
        <v>12</v>
      </c>
      <c r="S746" s="655">
        <v>45</v>
      </c>
      <c r="T746" s="651" t="s">
        <v>4688</v>
      </c>
      <c r="U746" s="656">
        <v>898800</v>
      </c>
      <c r="AC746" s="64">
        <v>11</v>
      </c>
      <c r="AD746" s="64">
        <v>21</v>
      </c>
      <c r="AE746" s="66" t="s">
        <v>4755</v>
      </c>
      <c r="AF746" s="68" t="s">
        <v>1783</v>
      </c>
      <c r="CN746" s="64">
        <v>11</v>
      </c>
      <c r="CO746" s="64">
        <v>21</v>
      </c>
      <c r="CP746" s="66" t="s">
        <v>4755</v>
      </c>
      <c r="CQ746" s="68" t="s">
        <v>1783</v>
      </c>
    </row>
    <row r="747" spans="17:95">
      <c r="Q747" s="655">
        <v>1</v>
      </c>
      <c r="R747" s="655">
        <v>12</v>
      </c>
      <c r="S747" s="655">
        <v>46</v>
      </c>
      <c r="T747" s="651" t="s">
        <v>4690</v>
      </c>
      <c r="U747" s="656">
        <v>899200</v>
      </c>
      <c r="AC747" s="64">
        <v>11</v>
      </c>
      <c r="AD747" s="64">
        <v>22</v>
      </c>
      <c r="AE747" s="66" t="s">
        <v>4757</v>
      </c>
      <c r="AF747" s="68" t="s">
        <v>1784</v>
      </c>
      <c r="CN747" s="64">
        <v>11</v>
      </c>
      <c r="CO747" s="64">
        <v>22</v>
      </c>
      <c r="CP747" s="66" t="s">
        <v>4757</v>
      </c>
      <c r="CQ747" s="68" t="s">
        <v>1784</v>
      </c>
    </row>
    <row r="748" spans="17:95">
      <c r="Q748" s="655">
        <v>1</v>
      </c>
      <c r="R748" s="655">
        <v>12</v>
      </c>
      <c r="S748" s="655">
        <v>47</v>
      </c>
      <c r="T748" s="651" t="s">
        <v>4692</v>
      </c>
      <c r="U748" s="656">
        <v>899300</v>
      </c>
      <c r="AC748" s="64">
        <v>11</v>
      </c>
      <c r="AD748" s="64">
        <v>23</v>
      </c>
      <c r="AE748" s="66" t="s">
        <v>4759</v>
      </c>
      <c r="AF748" s="68" t="s">
        <v>1785</v>
      </c>
      <c r="CN748" s="64">
        <v>11</v>
      </c>
      <c r="CO748" s="64">
        <v>23</v>
      </c>
      <c r="CP748" s="66" t="s">
        <v>4759</v>
      </c>
      <c r="CQ748" s="68" t="s">
        <v>1785</v>
      </c>
    </row>
    <row r="749" spans="17:95">
      <c r="Q749" s="655">
        <v>1</v>
      </c>
      <c r="R749" s="655">
        <v>12</v>
      </c>
      <c r="S749" s="655">
        <v>48</v>
      </c>
      <c r="T749" s="651" t="s">
        <v>4694</v>
      </c>
      <c r="U749" s="656">
        <v>634201</v>
      </c>
      <c r="AC749" s="64">
        <v>11</v>
      </c>
      <c r="AD749" s="64">
        <v>24</v>
      </c>
      <c r="AE749" s="66" t="s">
        <v>4761</v>
      </c>
      <c r="AF749" s="68" t="s">
        <v>1786</v>
      </c>
      <c r="CN749" s="64">
        <v>11</v>
      </c>
      <c r="CO749" s="64">
        <v>24</v>
      </c>
      <c r="CP749" s="66" t="s">
        <v>4761</v>
      </c>
      <c r="CQ749" s="68" t="s">
        <v>1786</v>
      </c>
    </row>
    <row r="750" spans="17:95">
      <c r="Q750" s="655">
        <v>1</v>
      </c>
      <c r="R750" s="655">
        <v>12</v>
      </c>
      <c r="S750" s="655">
        <v>49</v>
      </c>
      <c r="T750" s="651" t="s">
        <v>4696</v>
      </c>
      <c r="U750" s="656">
        <v>634203</v>
      </c>
      <c r="AC750" s="64">
        <v>11</v>
      </c>
      <c r="AD750" s="64">
        <v>25</v>
      </c>
      <c r="AE750" s="66" t="s">
        <v>4763</v>
      </c>
      <c r="AF750" s="68" t="s">
        <v>1787</v>
      </c>
      <c r="CN750" s="64">
        <v>11</v>
      </c>
      <c r="CO750" s="64">
        <v>25</v>
      </c>
      <c r="CP750" s="66" t="s">
        <v>4763</v>
      </c>
      <c r="CQ750" s="68" t="s">
        <v>1787</v>
      </c>
    </row>
    <row r="751" spans="17:95">
      <c r="Q751" s="655">
        <v>1</v>
      </c>
      <c r="R751" s="655">
        <v>12</v>
      </c>
      <c r="S751" s="655">
        <v>50</v>
      </c>
      <c r="T751" s="651" t="s">
        <v>4698</v>
      </c>
      <c r="U751" s="656">
        <v>634204</v>
      </c>
      <c r="AC751" s="64">
        <v>11</v>
      </c>
      <c r="AD751" s="64">
        <v>26</v>
      </c>
      <c r="AE751" s="66" t="s">
        <v>4765</v>
      </c>
      <c r="AF751" s="68" t="s">
        <v>1788</v>
      </c>
      <c r="CN751" s="64">
        <v>11</v>
      </c>
      <c r="CO751" s="64">
        <v>26</v>
      </c>
      <c r="CP751" s="66" t="s">
        <v>4765</v>
      </c>
      <c r="CQ751" s="68" t="s">
        <v>1788</v>
      </c>
    </row>
    <row r="752" spans="17:95">
      <c r="Q752" s="655">
        <v>1</v>
      </c>
      <c r="R752" s="655">
        <v>12</v>
      </c>
      <c r="S752" s="655">
        <v>51</v>
      </c>
      <c r="T752" s="651" t="s">
        <v>4700</v>
      </c>
      <c r="U752" s="656">
        <v>634205</v>
      </c>
      <c r="AC752" s="64">
        <v>11</v>
      </c>
      <c r="AD752" s="64">
        <v>27</v>
      </c>
      <c r="AE752" s="66" t="s">
        <v>4766</v>
      </c>
      <c r="AF752" s="68" t="s">
        <v>1789</v>
      </c>
      <c r="CN752" s="64">
        <v>11</v>
      </c>
      <c r="CO752" s="64">
        <v>27</v>
      </c>
      <c r="CP752" s="66" t="s">
        <v>4766</v>
      </c>
      <c r="CQ752" s="68" t="s">
        <v>1789</v>
      </c>
    </row>
    <row r="753" spans="17:95">
      <c r="Q753" s="655">
        <v>1</v>
      </c>
      <c r="R753" s="655">
        <v>12</v>
      </c>
      <c r="S753" s="655">
        <v>52</v>
      </c>
      <c r="T753" s="651" t="s">
        <v>4702</v>
      </c>
      <c r="U753" s="656">
        <v>634207</v>
      </c>
      <c r="AC753" s="64">
        <v>11</v>
      </c>
      <c r="AD753" s="64">
        <v>28</v>
      </c>
      <c r="AE753" s="66" t="s">
        <v>4768</v>
      </c>
      <c r="AF753" s="68" t="s">
        <v>1790</v>
      </c>
      <c r="CN753" s="64">
        <v>11</v>
      </c>
      <c r="CO753" s="64">
        <v>28</v>
      </c>
      <c r="CP753" s="66" t="s">
        <v>4768</v>
      </c>
      <c r="CQ753" s="68" t="s">
        <v>1790</v>
      </c>
    </row>
    <row r="754" spans="17:95">
      <c r="Q754" s="655">
        <v>1</v>
      </c>
      <c r="R754" s="655">
        <v>12</v>
      </c>
      <c r="S754" s="655">
        <v>53</v>
      </c>
      <c r="T754" s="651" t="s">
        <v>4704</v>
      </c>
      <c r="U754" s="656">
        <v>634208</v>
      </c>
      <c r="AC754" s="64">
        <v>11</v>
      </c>
      <c r="AD754" s="64">
        <v>29</v>
      </c>
      <c r="AE754" s="66" t="s">
        <v>4770</v>
      </c>
      <c r="AF754" s="68" t="s">
        <v>1791</v>
      </c>
      <c r="CN754" s="64">
        <v>11</v>
      </c>
      <c r="CO754" s="64">
        <v>29</v>
      </c>
      <c r="CP754" s="66" t="s">
        <v>4770</v>
      </c>
      <c r="CQ754" s="68" t="s">
        <v>1791</v>
      </c>
    </row>
    <row r="755" spans="17:95">
      <c r="Q755" s="655">
        <v>1</v>
      </c>
      <c r="R755" s="655">
        <v>12</v>
      </c>
      <c r="S755" s="655">
        <v>54</v>
      </c>
      <c r="T755" s="651" t="s">
        <v>4706</v>
      </c>
      <c r="U755" s="656">
        <v>634209</v>
      </c>
      <c r="AC755" s="64">
        <v>11</v>
      </c>
      <c r="AD755" s="64">
        <v>30</v>
      </c>
      <c r="AE755" s="66" t="s">
        <v>4772</v>
      </c>
      <c r="AF755" s="68" t="s">
        <v>1792</v>
      </c>
      <c r="CN755" s="64">
        <v>11</v>
      </c>
      <c r="CO755" s="64">
        <v>30</v>
      </c>
      <c r="CP755" s="66" t="s">
        <v>4772</v>
      </c>
      <c r="CQ755" s="68" t="s">
        <v>1792</v>
      </c>
    </row>
    <row r="756" spans="17:95">
      <c r="Q756" s="655">
        <v>1</v>
      </c>
      <c r="R756" s="655">
        <v>12</v>
      </c>
      <c r="S756" s="655">
        <v>55</v>
      </c>
      <c r="T756" s="651" t="s">
        <v>4708</v>
      </c>
      <c r="U756" s="656">
        <v>634206</v>
      </c>
      <c r="AC756" s="64">
        <v>11</v>
      </c>
      <c r="AD756" s="64">
        <v>31</v>
      </c>
      <c r="AE756" s="66" t="s">
        <v>4774</v>
      </c>
      <c r="AF756" s="68" t="s">
        <v>1793</v>
      </c>
      <c r="CN756" s="64">
        <v>11</v>
      </c>
      <c r="CO756" s="64">
        <v>31</v>
      </c>
      <c r="CP756" s="66" t="s">
        <v>4774</v>
      </c>
      <c r="CQ756" s="68" t="s">
        <v>1793</v>
      </c>
    </row>
    <row r="757" spans="17:95">
      <c r="Q757" s="655">
        <v>1</v>
      </c>
      <c r="R757" s="655">
        <v>12</v>
      </c>
      <c r="S757" s="655">
        <v>56</v>
      </c>
      <c r="T757" s="651" t="s">
        <v>4710</v>
      </c>
      <c r="U757" s="656">
        <v>634210</v>
      </c>
      <c r="AC757" s="64">
        <v>11</v>
      </c>
      <c r="AD757" s="64">
        <v>32</v>
      </c>
      <c r="AE757" s="66" t="s">
        <v>4776</v>
      </c>
      <c r="AF757" s="68" t="s">
        <v>1794</v>
      </c>
      <c r="CN757" s="64">
        <v>11</v>
      </c>
      <c r="CO757" s="64">
        <v>32</v>
      </c>
      <c r="CP757" s="66" t="s">
        <v>4776</v>
      </c>
      <c r="CQ757" s="68" t="s">
        <v>1794</v>
      </c>
    </row>
    <row r="758" spans="17:95">
      <c r="Q758" s="655">
        <v>1</v>
      </c>
      <c r="R758" s="655">
        <v>12</v>
      </c>
      <c r="S758" s="655">
        <v>57</v>
      </c>
      <c r="T758" s="651" t="s">
        <v>4712</v>
      </c>
      <c r="U758" s="656">
        <v>634211</v>
      </c>
      <c r="AC758" s="64">
        <v>11</v>
      </c>
      <c r="AD758" s="64">
        <v>33</v>
      </c>
      <c r="AE758" s="66" t="s">
        <v>4778</v>
      </c>
      <c r="AF758" s="68" t="s">
        <v>1795</v>
      </c>
      <c r="CN758" s="64">
        <v>11</v>
      </c>
      <c r="CO758" s="64">
        <v>33</v>
      </c>
      <c r="CP758" s="66" t="s">
        <v>4778</v>
      </c>
      <c r="CQ758" s="68" t="s">
        <v>1795</v>
      </c>
    </row>
    <row r="759" spans="17:95">
      <c r="Q759" s="655">
        <v>1</v>
      </c>
      <c r="R759" s="655">
        <v>12</v>
      </c>
      <c r="S759" s="655">
        <v>58</v>
      </c>
      <c r="T759" s="651" t="s">
        <v>9250</v>
      </c>
      <c r="U759" s="656">
        <v>634216</v>
      </c>
      <c r="AC759" s="64">
        <v>11</v>
      </c>
      <c r="AD759" s="64">
        <v>34</v>
      </c>
      <c r="AE759" s="66" t="s">
        <v>4780</v>
      </c>
      <c r="AF759" s="68" t="s">
        <v>1796</v>
      </c>
      <c r="CN759" s="64">
        <v>11</v>
      </c>
      <c r="CO759" s="64">
        <v>34</v>
      </c>
      <c r="CP759" s="66" t="s">
        <v>4780</v>
      </c>
      <c r="CQ759" s="68" t="s">
        <v>1796</v>
      </c>
    </row>
    <row r="760" spans="17:95">
      <c r="Q760" s="655">
        <v>1</v>
      </c>
      <c r="R760" s="655">
        <v>12</v>
      </c>
      <c r="S760" s="655">
        <v>59</v>
      </c>
      <c r="T760" s="651" t="s">
        <v>4714</v>
      </c>
      <c r="U760" s="656">
        <v>634212</v>
      </c>
      <c r="AC760" s="64">
        <v>11</v>
      </c>
      <c r="AD760" s="64">
        <v>35</v>
      </c>
      <c r="AE760" s="66" t="s">
        <v>4782</v>
      </c>
      <c r="AF760" s="68" t="s">
        <v>1797</v>
      </c>
      <c r="CN760" s="64">
        <v>11</v>
      </c>
      <c r="CO760" s="64">
        <v>35</v>
      </c>
      <c r="CP760" s="66" t="s">
        <v>4782</v>
      </c>
      <c r="CQ760" s="68" t="s">
        <v>1797</v>
      </c>
    </row>
    <row r="761" spans="17:95">
      <c r="Q761" s="655">
        <v>1</v>
      </c>
      <c r="R761" s="655">
        <v>12</v>
      </c>
      <c r="S761" s="655">
        <v>60</v>
      </c>
      <c r="T761" s="651" t="s">
        <v>4716</v>
      </c>
      <c r="U761" s="656">
        <v>634213</v>
      </c>
      <c r="AC761" s="64">
        <v>11</v>
      </c>
      <c r="AD761" s="64">
        <v>36</v>
      </c>
      <c r="AE761" s="66" t="s">
        <v>4784</v>
      </c>
      <c r="AF761" s="68" t="s">
        <v>1798</v>
      </c>
      <c r="CN761" s="64">
        <v>11</v>
      </c>
      <c r="CO761" s="64">
        <v>36</v>
      </c>
      <c r="CP761" s="66" t="s">
        <v>4784</v>
      </c>
      <c r="CQ761" s="68" t="s">
        <v>1798</v>
      </c>
    </row>
    <row r="762" spans="17:95">
      <c r="Q762" s="655">
        <v>1</v>
      </c>
      <c r="R762" s="655">
        <v>12</v>
      </c>
      <c r="S762" s="655">
        <v>61</v>
      </c>
      <c r="T762" s="651" t="s">
        <v>4718</v>
      </c>
      <c r="U762" s="656">
        <v>634214</v>
      </c>
      <c r="AC762" s="64">
        <v>11</v>
      </c>
      <c r="AD762" s="64">
        <v>37</v>
      </c>
      <c r="AE762" s="66" t="s">
        <v>4786</v>
      </c>
      <c r="AF762" s="68" t="s">
        <v>1799</v>
      </c>
      <c r="CN762" s="64">
        <v>11</v>
      </c>
      <c r="CO762" s="64">
        <v>37</v>
      </c>
      <c r="CP762" s="66" t="s">
        <v>4786</v>
      </c>
      <c r="CQ762" s="68" t="s">
        <v>1799</v>
      </c>
    </row>
    <row r="763" spans="17:95">
      <c r="Q763" s="657">
        <v>1</v>
      </c>
      <c r="R763" s="657">
        <v>12</v>
      </c>
      <c r="S763" s="657">
        <v>62</v>
      </c>
      <c r="T763" s="658" t="s">
        <v>3041</v>
      </c>
      <c r="U763" s="659">
        <v>899999</v>
      </c>
      <c r="AC763" s="64">
        <v>11</v>
      </c>
      <c r="AD763" s="64">
        <v>38</v>
      </c>
      <c r="AE763" s="66" t="s">
        <v>4788</v>
      </c>
      <c r="AF763" s="68" t="s">
        <v>1800</v>
      </c>
      <c r="CN763" s="64">
        <v>11</v>
      </c>
      <c r="CO763" s="64">
        <v>38</v>
      </c>
      <c r="CP763" s="66" t="s">
        <v>4788</v>
      </c>
      <c r="CQ763" s="68" t="s">
        <v>1800</v>
      </c>
    </row>
    <row r="764" spans="17:95">
      <c r="Q764" s="653">
        <v>1</v>
      </c>
      <c r="R764" s="653">
        <v>13</v>
      </c>
      <c r="S764" s="653">
        <v>1</v>
      </c>
      <c r="T764" s="650" t="s">
        <v>4044</v>
      </c>
      <c r="U764" s="654">
        <v>902000</v>
      </c>
      <c r="AC764" s="64">
        <v>11</v>
      </c>
      <c r="AD764" s="64">
        <v>39</v>
      </c>
      <c r="AE764" s="66" t="s">
        <v>4790</v>
      </c>
      <c r="AF764" s="68" t="s">
        <v>1801</v>
      </c>
      <c r="CN764" s="64">
        <v>11</v>
      </c>
      <c r="CO764" s="64">
        <v>39</v>
      </c>
      <c r="CP764" s="66" t="s">
        <v>4790</v>
      </c>
      <c r="CQ764" s="68" t="s">
        <v>1801</v>
      </c>
    </row>
    <row r="765" spans="17:95">
      <c r="Q765" s="655">
        <v>1</v>
      </c>
      <c r="R765" s="655">
        <v>13</v>
      </c>
      <c r="S765" s="655">
        <v>2</v>
      </c>
      <c r="T765" s="651" t="s">
        <v>3664</v>
      </c>
      <c r="U765" s="656">
        <v>902100</v>
      </c>
      <c r="AC765" s="64">
        <v>11</v>
      </c>
      <c r="AD765" s="64">
        <v>40</v>
      </c>
      <c r="AE765" s="66" t="s">
        <v>4792</v>
      </c>
      <c r="AF765" s="68" t="s">
        <v>1802</v>
      </c>
      <c r="CN765" s="64">
        <v>11</v>
      </c>
      <c r="CO765" s="64">
        <v>40</v>
      </c>
      <c r="CP765" s="66" t="s">
        <v>4792</v>
      </c>
      <c r="CQ765" s="68" t="s">
        <v>1802</v>
      </c>
    </row>
    <row r="766" spans="17:95">
      <c r="Q766" s="655">
        <v>1</v>
      </c>
      <c r="R766" s="655">
        <v>13</v>
      </c>
      <c r="S766" s="655">
        <v>3</v>
      </c>
      <c r="T766" s="651" t="s">
        <v>4722</v>
      </c>
      <c r="U766" s="656">
        <v>902200</v>
      </c>
      <c r="AC766" s="64">
        <v>11</v>
      </c>
      <c r="AD766" s="64">
        <v>41</v>
      </c>
      <c r="AE766" s="66" t="s">
        <v>4794</v>
      </c>
      <c r="AF766" s="68" t="s">
        <v>1803</v>
      </c>
      <c r="CN766" s="64">
        <v>11</v>
      </c>
      <c r="CO766" s="64">
        <v>41</v>
      </c>
      <c r="CP766" s="66" t="s">
        <v>4794</v>
      </c>
      <c r="CQ766" s="68" t="s">
        <v>1803</v>
      </c>
    </row>
    <row r="767" spans="17:95">
      <c r="Q767" s="655">
        <v>1</v>
      </c>
      <c r="R767" s="655">
        <v>13</v>
      </c>
      <c r="S767" s="655">
        <v>4</v>
      </c>
      <c r="T767" s="651" t="s">
        <v>4724</v>
      </c>
      <c r="U767" s="656">
        <v>902300</v>
      </c>
      <c r="AC767" s="64">
        <v>11</v>
      </c>
      <c r="AD767" s="64">
        <v>42</v>
      </c>
      <c r="AE767" s="66" t="s">
        <v>4796</v>
      </c>
      <c r="AF767" s="68" t="s">
        <v>1804</v>
      </c>
      <c r="CN767" s="64">
        <v>11</v>
      </c>
      <c r="CO767" s="64">
        <v>42</v>
      </c>
      <c r="CP767" s="66" t="s">
        <v>4796</v>
      </c>
      <c r="CQ767" s="68" t="s">
        <v>1804</v>
      </c>
    </row>
    <row r="768" spans="17:95">
      <c r="Q768" s="655">
        <v>1</v>
      </c>
      <c r="R768" s="655">
        <v>13</v>
      </c>
      <c r="S768" s="655">
        <v>5</v>
      </c>
      <c r="T768" s="651" t="s">
        <v>4726</v>
      </c>
      <c r="U768" s="656">
        <v>902301</v>
      </c>
      <c r="AC768" s="64">
        <v>11</v>
      </c>
      <c r="AD768" s="64">
        <v>43</v>
      </c>
      <c r="AE768" s="66" t="s">
        <v>4798</v>
      </c>
      <c r="AF768" s="68" t="s">
        <v>1805</v>
      </c>
      <c r="CN768" s="64">
        <v>11</v>
      </c>
      <c r="CO768" s="64">
        <v>43</v>
      </c>
      <c r="CP768" s="66" t="s">
        <v>4798</v>
      </c>
      <c r="CQ768" s="68" t="s">
        <v>1805</v>
      </c>
    </row>
    <row r="769" spans="17:95">
      <c r="Q769" s="655">
        <v>1</v>
      </c>
      <c r="R769" s="655">
        <v>13</v>
      </c>
      <c r="S769" s="655">
        <v>6</v>
      </c>
      <c r="T769" s="651" t="s">
        <v>4728</v>
      </c>
      <c r="U769" s="656">
        <v>902302</v>
      </c>
      <c r="AC769" s="64">
        <v>11</v>
      </c>
      <c r="AD769" s="64">
        <v>44</v>
      </c>
      <c r="AE769" s="66" t="s">
        <v>4800</v>
      </c>
      <c r="AF769" s="68" t="s">
        <v>1806</v>
      </c>
      <c r="CN769" s="64">
        <v>11</v>
      </c>
      <c r="CO769" s="64">
        <v>44</v>
      </c>
      <c r="CP769" s="66" t="s">
        <v>4800</v>
      </c>
      <c r="CQ769" s="68" t="s">
        <v>1806</v>
      </c>
    </row>
    <row r="770" spans="17:95">
      <c r="Q770" s="655">
        <v>1</v>
      </c>
      <c r="R770" s="655">
        <v>13</v>
      </c>
      <c r="S770" s="655">
        <v>7</v>
      </c>
      <c r="T770" s="651" t="s">
        <v>4730</v>
      </c>
      <c r="U770" s="656">
        <v>902303</v>
      </c>
      <c r="AC770" s="64">
        <v>11</v>
      </c>
      <c r="AD770" s="64">
        <v>45</v>
      </c>
      <c r="AE770" s="66" t="s">
        <v>4802</v>
      </c>
      <c r="AF770" s="68" t="s">
        <v>1807</v>
      </c>
      <c r="CN770" s="64">
        <v>11</v>
      </c>
      <c r="CO770" s="64">
        <v>45</v>
      </c>
      <c r="CP770" s="66" t="s">
        <v>4802</v>
      </c>
      <c r="CQ770" s="68" t="s">
        <v>1807</v>
      </c>
    </row>
    <row r="771" spans="17:95">
      <c r="Q771" s="655">
        <v>1</v>
      </c>
      <c r="R771" s="655">
        <v>13</v>
      </c>
      <c r="S771" s="655">
        <v>8</v>
      </c>
      <c r="T771" s="651" t="s">
        <v>4732</v>
      </c>
      <c r="U771" s="656">
        <v>902304</v>
      </c>
      <c r="AC771" s="64">
        <v>11</v>
      </c>
      <c r="AD771" s="64">
        <v>46</v>
      </c>
      <c r="AE771" s="66" t="s">
        <v>4804</v>
      </c>
      <c r="AF771" s="68" t="s">
        <v>1808</v>
      </c>
      <c r="CN771" s="64">
        <v>11</v>
      </c>
      <c r="CO771" s="64">
        <v>46</v>
      </c>
      <c r="CP771" s="66" t="s">
        <v>4804</v>
      </c>
      <c r="CQ771" s="68" t="s">
        <v>1808</v>
      </c>
    </row>
    <row r="772" spans="17:95">
      <c r="Q772" s="655">
        <v>1</v>
      </c>
      <c r="R772" s="655">
        <v>13</v>
      </c>
      <c r="S772" s="655">
        <v>9</v>
      </c>
      <c r="T772" s="651" t="s">
        <v>4734</v>
      </c>
      <c r="U772" s="656">
        <v>902305</v>
      </c>
      <c r="AC772" s="64">
        <v>11</v>
      </c>
      <c r="AD772" s="64">
        <v>47</v>
      </c>
      <c r="AE772" s="66" t="s">
        <v>4806</v>
      </c>
      <c r="AF772" s="68" t="s">
        <v>1809</v>
      </c>
      <c r="CN772" s="64">
        <v>11</v>
      </c>
      <c r="CO772" s="64">
        <v>47</v>
      </c>
      <c r="CP772" s="66" t="s">
        <v>4806</v>
      </c>
      <c r="CQ772" s="68" t="s">
        <v>1809</v>
      </c>
    </row>
    <row r="773" spans="17:95">
      <c r="Q773" s="655">
        <v>1</v>
      </c>
      <c r="R773" s="655">
        <v>13</v>
      </c>
      <c r="S773" s="655">
        <v>10</v>
      </c>
      <c r="T773" s="651" t="s">
        <v>4736</v>
      </c>
      <c r="U773" s="656">
        <v>902312</v>
      </c>
      <c r="AC773" s="64">
        <v>11</v>
      </c>
      <c r="AD773" s="64">
        <v>48</v>
      </c>
      <c r="AE773" s="66" t="s">
        <v>4808</v>
      </c>
      <c r="AF773" s="68" t="s">
        <v>1810</v>
      </c>
      <c r="CN773" s="64">
        <v>11</v>
      </c>
      <c r="CO773" s="64">
        <v>48</v>
      </c>
      <c r="CP773" s="66" t="s">
        <v>4808</v>
      </c>
      <c r="CQ773" s="68" t="s">
        <v>1810</v>
      </c>
    </row>
    <row r="774" spans="17:95">
      <c r="Q774" s="655">
        <v>1</v>
      </c>
      <c r="R774" s="655">
        <v>13</v>
      </c>
      <c r="S774" s="655">
        <v>11</v>
      </c>
      <c r="T774" s="651" t="s">
        <v>4738</v>
      </c>
      <c r="U774" s="656">
        <v>902313</v>
      </c>
      <c r="AC774" s="64">
        <v>11</v>
      </c>
      <c r="AD774" s="64">
        <v>49</v>
      </c>
      <c r="AE774" s="66" t="s">
        <v>4810</v>
      </c>
      <c r="AF774" s="68" t="s">
        <v>3348</v>
      </c>
      <c r="CN774" s="64">
        <v>11</v>
      </c>
      <c r="CO774" s="64">
        <v>49</v>
      </c>
      <c r="CP774" s="66" t="s">
        <v>4810</v>
      </c>
      <c r="CQ774" s="68" t="s">
        <v>3348</v>
      </c>
    </row>
    <row r="775" spans="17:95">
      <c r="Q775" s="655">
        <v>1</v>
      </c>
      <c r="R775" s="655">
        <v>13</v>
      </c>
      <c r="S775" s="655">
        <v>12</v>
      </c>
      <c r="T775" s="651" t="s">
        <v>4740</v>
      </c>
      <c r="U775" s="656">
        <v>902400</v>
      </c>
      <c r="AC775" s="64">
        <v>11</v>
      </c>
      <c r="AD775" s="64">
        <v>50</v>
      </c>
      <c r="AE775" s="66" t="s">
        <v>4812</v>
      </c>
      <c r="AF775" s="68" t="s">
        <v>3349</v>
      </c>
      <c r="CN775" s="64">
        <v>11</v>
      </c>
      <c r="CO775" s="64">
        <v>50</v>
      </c>
      <c r="CP775" s="66" t="s">
        <v>4812</v>
      </c>
      <c r="CQ775" s="68" t="s">
        <v>3349</v>
      </c>
    </row>
    <row r="776" spans="17:95">
      <c r="Q776" s="655">
        <v>1</v>
      </c>
      <c r="R776" s="655">
        <v>13</v>
      </c>
      <c r="S776" s="655">
        <v>13</v>
      </c>
      <c r="T776" s="651" t="s">
        <v>4742</v>
      </c>
      <c r="U776" s="656">
        <v>902700</v>
      </c>
      <c r="AC776" s="64">
        <v>11</v>
      </c>
      <c r="AD776" s="64">
        <v>51</v>
      </c>
      <c r="AE776" s="66" t="s">
        <v>4814</v>
      </c>
      <c r="AF776" s="68" t="s">
        <v>1811</v>
      </c>
      <c r="CN776" s="64">
        <v>11</v>
      </c>
      <c r="CO776" s="64">
        <v>51</v>
      </c>
      <c r="CP776" s="66" t="s">
        <v>4814</v>
      </c>
      <c r="CQ776" s="68" t="s">
        <v>1811</v>
      </c>
    </row>
    <row r="777" spans="17:95">
      <c r="Q777" s="655">
        <v>1</v>
      </c>
      <c r="R777" s="655">
        <v>13</v>
      </c>
      <c r="S777" s="655">
        <v>14</v>
      </c>
      <c r="T777" s="651" t="s">
        <v>4744</v>
      </c>
      <c r="U777" s="656">
        <v>902702</v>
      </c>
      <c r="AC777" s="64">
        <v>11</v>
      </c>
      <c r="AD777" s="64">
        <v>52</v>
      </c>
      <c r="AE777" s="66" t="s">
        <v>4816</v>
      </c>
      <c r="AF777" s="68" t="s">
        <v>1812</v>
      </c>
      <c r="CN777" s="64">
        <v>11</v>
      </c>
      <c r="CO777" s="64">
        <v>52</v>
      </c>
      <c r="CP777" s="66" t="s">
        <v>4816</v>
      </c>
      <c r="CQ777" s="68" t="s">
        <v>1812</v>
      </c>
    </row>
    <row r="778" spans="17:95">
      <c r="Q778" s="655">
        <v>1</v>
      </c>
      <c r="R778" s="655">
        <v>13</v>
      </c>
      <c r="S778" s="655">
        <v>15</v>
      </c>
      <c r="T778" s="651" t="s">
        <v>4746</v>
      </c>
      <c r="U778" s="656">
        <v>902704</v>
      </c>
      <c r="AC778" s="64">
        <v>11</v>
      </c>
      <c r="AD778" s="64">
        <v>53</v>
      </c>
      <c r="AE778" s="66" t="s">
        <v>4818</v>
      </c>
      <c r="AF778" s="68" t="s">
        <v>1813</v>
      </c>
      <c r="CN778" s="64">
        <v>11</v>
      </c>
      <c r="CO778" s="64">
        <v>53</v>
      </c>
      <c r="CP778" s="66" t="s">
        <v>4818</v>
      </c>
      <c r="CQ778" s="68" t="s">
        <v>1813</v>
      </c>
    </row>
    <row r="779" spans="17:95">
      <c r="Q779" s="655">
        <v>1</v>
      </c>
      <c r="R779" s="655">
        <v>13</v>
      </c>
      <c r="S779" s="655">
        <v>16</v>
      </c>
      <c r="T779" s="651" t="s">
        <v>4748</v>
      </c>
      <c r="U779" s="656">
        <v>902703</v>
      </c>
      <c r="AC779" s="64">
        <v>11</v>
      </c>
      <c r="AD779" s="64">
        <v>54</v>
      </c>
      <c r="AE779" s="66" t="s">
        <v>4820</v>
      </c>
      <c r="AF779" s="68" t="s">
        <v>1814</v>
      </c>
      <c r="CN779" s="64">
        <v>11</v>
      </c>
      <c r="CO779" s="64">
        <v>54</v>
      </c>
      <c r="CP779" s="66" t="s">
        <v>4820</v>
      </c>
      <c r="CQ779" s="68" t="s">
        <v>1814</v>
      </c>
    </row>
    <row r="780" spans="17:95">
      <c r="Q780" s="655">
        <v>1</v>
      </c>
      <c r="R780" s="655">
        <v>13</v>
      </c>
      <c r="S780" s="655">
        <v>17</v>
      </c>
      <c r="T780" s="651" t="s">
        <v>4750</v>
      </c>
      <c r="U780" s="656">
        <v>902705</v>
      </c>
      <c r="AC780" s="64">
        <v>11</v>
      </c>
      <c r="AD780" s="64">
        <v>55</v>
      </c>
      <c r="AE780" s="66" t="s">
        <v>4822</v>
      </c>
      <c r="AF780" s="68" t="s">
        <v>1815</v>
      </c>
      <c r="CN780" s="64">
        <v>11</v>
      </c>
      <c r="CO780" s="64">
        <v>55</v>
      </c>
      <c r="CP780" s="66" t="s">
        <v>4822</v>
      </c>
      <c r="CQ780" s="68" t="s">
        <v>1815</v>
      </c>
    </row>
    <row r="781" spans="17:95">
      <c r="Q781" s="655">
        <v>1</v>
      </c>
      <c r="R781" s="655">
        <v>13</v>
      </c>
      <c r="S781" s="655">
        <v>18</v>
      </c>
      <c r="T781" s="651" t="s">
        <v>4752</v>
      </c>
      <c r="U781" s="656">
        <v>902706</v>
      </c>
      <c r="AC781" s="64">
        <v>11</v>
      </c>
      <c r="AD781" s="64">
        <v>56</v>
      </c>
      <c r="AE781" s="66" t="s">
        <v>4824</v>
      </c>
      <c r="AF781" s="68" t="s">
        <v>1816</v>
      </c>
      <c r="CN781" s="64">
        <v>11</v>
      </c>
      <c r="CO781" s="64">
        <v>56</v>
      </c>
      <c r="CP781" s="66" t="s">
        <v>4824</v>
      </c>
      <c r="CQ781" s="68" t="s">
        <v>1816</v>
      </c>
    </row>
    <row r="782" spans="17:95">
      <c r="Q782" s="655">
        <v>1</v>
      </c>
      <c r="R782" s="655">
        <v>13</v>
      </c>
      <c r="S782" s="655">
        <v>19</v>
      </c>
      <c r="T782" s="651" t="s">
        <v>4754</v>
      </c>
      <c r="U782" s="656">
        <v>902707</v>
      </c>
      <c r="AC782" s="64">
        <v>11</v>
      </c>
      <c r="AD782" s="64">
        <v>57</v>
      </c>
      <c r="AE782" s="66" t="s">
        <v>4826</v>
      </c>
      <c r="AF782" s="68" t="s">
        <v>1817</v>
      </c>
      <c r="CN782" s="64">
        <v>11</v>
      </c>
      <c r="CO782" s="64">
        <v>57</v>
      </c>
      <c r="CP782" s="66" t="s">
        <v>4826</v>
      </c>
      <c r="CQ782" s="68" t="s">
        <v>1817</v>
      </c>
    </row>
    <row r="783" spans="17:95">
      <c r="Q783" s="655">
        <v>1</v>
      </c>
      <c r="R783" s="655">
        <v>13</v>
      </c>
      <c r="S783" s="655">
        <v>20</v>
      </c>
      <c r="T783" s="651" t="s">
        <v>4756</v>
      </c>
      <c r="U783" s="656">
        <v>902708</v>
      </c>
      <c r="AC783" s="64">
        <v>11</v>
      </c>
      <c r="AD783" s="64">
        <v>58</v>
      </c>
      <c r="AE783" s="66" t="s">
        <v>4828</v>
      </c>
      <c r="AF783" s="68" t="s">
        <v>1818</v>
      </c>
      <c r="CN783" s="64">
        <v>11</v>
      </c>
      <c r="CO783" s="64">
        <v>58</v>
      </c>
      <c r="CP783" s="66" t="s">
        <v>4828</v>
      </c>
      <c r="CQ783" s="68" t="s">
        <v>1818</v>
      </c>
    </row>
    <row r="784" spans="17:95">
      <c r="Q784" s="655">
        <v>1</v>
      </c>
      <c r="R784" s="655">
        <v>13</v>
      </c>
      <c r="S784" s="655">
        <v>21</v>
      </c>
      <c r="T784" s="651" t="s">
        <v>4758</v>
      </c>
      <c r="U784" s="656">
        <v>902500</v>
      </c>
      <c r="AC784" s="64">
        <v>11</v>
      </c>
      <c r="AD784" s="64">
        <v>59</v>
      </c>
      <c r="AE784" s="66" t="s">
        <v>4830</v>
      </c>
      <c r="AF784" s="68" t="s">
        <v>1819</v>
      </c>
      <c r="CN784" s="64">
        <v>11</v>
      </c>
      <c r="CO784" s="64">
        <v>59</v>
      </c>
      <c r="CP784" s="66" t="s">
        <v>4830</v>
      </c>
      <c r="CQ784" s="68" t="s">
        <v>1819</v>
      </c>
    </row>
    <row r="785" spans="17:95">
      <c r="Q785" s="655">
        <v>1</v>
      </c>
      <c r="R785" s="655">
        <v>13</v>
      </c>
      <c r="S785" s="655">
        <v>22</v>
      </c>
      <c r="T785" s="651" t="s">
        <v>4760</v>
      </c>
      <c r="U785" s="656">
        <v>902600</v>
      </c>
      <c r="AC785" s="64">
        <v>11</v>
      </c>
      <c r="AD785" s="64">
        <v>60</v>
      </c>
      <c r="AE785" s="66" t="s">
        <v>4832</v>
      </c>
      <c r="AF785" s="68" t="s">
        <v>1820</v>
      </c>
      <c r="CN785" s="64">
        <v>11</v>
      </c>
      <c r="CO785" s="64">
        <v>60</v>
      </c>
      <c r="CP785" s="66" t="s">
        <v>4832</v>
      </c>
      <c r="CQ785" s="68" t="s">
        <v>1820</v>
      </c>
    </row>
    <row r="786" spans="17:95">
      <c r="Q786" s="655">
        <v>1</v>
      </c>
      <c r="R786" s="655">
        <v>13</v>
      </c>
      <c r="S786" s="655">
        <v>23</v>
      </c>
      <c r="T786" s="651" t="s">
        <v>4762</v>
      </c>
      <c r="U786" s="656">
        <v>902601</v>
      </c>
      <c r="AC786" s="64">
        <v>11</v>
      </c>
      <c r="AD786" s="64">
        <v>61</v>
      </c>
      <c r="AE786" s="66" t="s">
        <v>4834</v>
      </c>
      <c r="AF786" s="68" t="s">
        <v>3350</v>
      </c>
      <c r="CN786" s="64">
        <v>11</v>
      </c>
      <c r="CO786" s="64">
        <v>61</v>
      </c>
      <c r="CP786" s="66" t="s">
        <v>4834</v>
      </c>
      <c r="CQ786" s="68" t="s">
        <v>3350</v>
      </c>
    </row>
    <row r="787" spans="17:95">
      <c r="Q787" s="655">
        <v>1</v>
      </c>
      <c r="R787" s="655">
        <v>13</v>
      </c>
      <c r="S787" s="655">
        <v>24</v>
      </c>
      <c r="T787" s="651" t="s">
        <v>4764</v>
      </c>
      <c r="U787" s="656">
        <v>902602</v>
      </c>
      <c r="AC787" s="64">
        <v>11</v>
      </c>
      <c r="AD787" s="64">
        <v>62</v>
      </c>
      <c r="AE787" s="66" t="s">
        <v>4836</v>
      </c>
      <c r="AF787" s="68" t="s">
        <v>1821</v>
      </c>
      <c r="CN787" s="64">
        <v>11</v>
      </c>
      <c r="CO787" s="64">
        <v>62</v>
      </c>
      <c r="CP787" s="66" t="s">
        <v>4836</v>
      </c>
      <c r="CQ787" s="68" t="s">
        <v>1821</v>
      </c>
    </row>
    <row r="788" spans="17:95">
      <c r="Q788" s="657">
        <v>1</v>
      </c>
      <c r="R788" s="657">
        <v>13</v>
      </c>
      <c r="S788" s="657">
        <v>25</v>
      </c>
      <c r="T788" s="658" t="s">
        <v>3041</v>
      </c>
      <c r="U788" s="659">
        <v>909999</v>
      </c>
      <c r="AC788" s="64">
        <v>11</v>
      </c>
      <c r="AD788" s="64">
        <v>63</v>
      </c>
      <c r="AE788" s="66" t="s">
        <v>4838</v>
      </c>
      <c r="AF788" s="68" t="s">
        <v>1822</v>
      </c>
      <c r="CN788" s="64">
        <v>11</v>
      </c>
      <c r="CO788" s="64">
        <v>63</v>
      </c>
      <c r="CP788" s="66" t="s">
        <v>4838</v>
      </c>
      <c r="CQ788" s="68" t="s">
        <v>1822</v>
      </c>
    </row>
    <row r="789" spans="17:95">
      <c r="Q789" s="653">
        <v>1</v>
      </c>
      <c r="R789" s="653">
        <v>14</v>
      </c>
      <c r="S789" s="653">
        <v>1</v>
      </c>
      <c r="T789" s="650" t="s">
        <v>4767</v>
      </c>
      <c r="U789" s="654">
        <v>961100</v>
      </c>
      <c r="AC789" s="64">
        <v>11</v>
      </c>
      <c r="AD789" s="64">
        <v>64</v>
      </c>
      <c r="AE789" s="66" t="s">
        <v>4839</v>
      </c>
      <c r="AF789" s="68" t="s">
        <v>1823</v>
      </c>
      <c r="CN789" s="64">
        <v>11</v>
      </c>
      <c r="CO789" s="64">
        <v>64</v>
      </c>
      <c r="CP789" s="66" t="s">
        <v>4839</v>
      </c>
      <c r="CQ789" s="68" t="s">
        <v>1823</v>
      </c>
    </row>
    <row r="790" spans="17:95">
      <c r="Q790" s="655">
        <v>1</v>
      </c>
      <c r="R790" s="655">
        <v>14</v>
      </c>
      <c r="S790" s="655">
        <v>2</v>
      </c>
      <c r="T790" s="651" t="s">
        <v>4769</v>
      </c>
      <c r="U790" s="656">
        <v>961105</v>
      </c>
      <c r="AC790" s="64">
        <v>11</v>
      </c>
      <c r="AD790" s="64">
        <v>65</v>
      </c>
      <c r="AE790" s="66" t="s">
        <v>4841</v>
      </c>
      <c r="AF790" s="68" t="s">
        <v>1824</v>
      </c>
      <c r="CN790" s="64">
        <v>11</v>
      </c>
      <c r="CO790" s="64">
        <v>65</v>
      </c>
      <c r="CP790" s="66" t="s">
        <v>4841</v>
      </c>
      <c r="CQ790" s="68" t="s">
        <v>1824</v>
      </c>
    </row>
    <row r="791" spans="17:95">
      <c r="Q791" s="655">
        <v>1</v>
      </c>
      <c r="R791" s="655">
        <v>14</v>
      </c>
      <c r="S791" s="655">
        <v>3</v>
      </c>
      <c r="T791" s="651" t="s">
        <v>4771</v>
      </c>
      <c r="U791" s="656">
        <v>961110</v>
      </c>
      <c r="AC791" s="64">
        <v>11</v>
      </c>
      <c r="AD791" s="64">
        <v>66</v>
      </c>
      <c r="AE791" s="66" t="s">
        <v>4843</v>
      </c>
      <c r="AF791" s="68" t="s">
        <v>1825</v>
      </c>
      <c r="CN791" s="64">
        <v>11</v>
      </c>
      <c r="CO791" s="64">
        <v>66</v>
      </c>
      <c r="CP791" s="66" t="s">
        <v>4843</v>
      </c>
      <c r="CQ791" s="68" t="s">
        <v>1825</v>
      </c>
    </row>
    <row r="792" spans="17:95">
      <c r="Q792" s="655">
        <v>1</v>
      </c>
      <c r="R792" s="655">
        <v>14</v>
      </c>
      <c r="S792" s="655">
        <v>4</v>
      </c>
      <c r="T792" s="651" t="s">
        <v>4773</v>
      </c>
      <c r="U792" s="656">
        <v>961140</v>
      </c>
      <c r="AC792" s="64">
        <v>11</v>
      </c>
      <c r="AD792" s="64">
        <v>67</v>
      </c>
      <c r="AE792" s="66" t="s">
        <v>4844</v>
      </c>
      <c r="AF792" s="68" t="s">
        <v>1826</v>
      </c>
      <c r="CN792" s="64">
        <v>11</v>
      </c>
      <c r="CO792" s="64">
        <v>67</v>
      </c>
      <c r="CP792" s="66" t="s">
        <v>4844</v>
      </c>
      <c r="CQ792" s="68" t="s">
        <v>1826</v>
      </c>
    </row>
    <row r="793" spans="17:95">
      <c r="Q793" s="655">
        <v>1</v>
      </c>
      <c r="R793" s="655">
        <v>14</v>
      </c>
      <c r="S793" s="655">
        <v>5</v>
      </c>
      <c r="T793" s="651" t="s">
        <v>4775</v>
      </c>
      <c r="U793" s="656">
        <v>961160</v>
      </c>
      <c r="AC793" s="64">
        <v>11</v>
      </c>
      <c r="AD793" s="64">
        <v>68</v>
      </c>
      <c r="AE793" s="66" t="s">
        <v>4846</v>
      </c>
      <c r="AF793" s="68" t="s">
        <v>1827</v>
      </c>
      <c r="CN793" s="64">
        <v>11</v>
      </c>
      <c r="CO793" s="64">
        <v>68</v>
      </c>
      <c r="CP793" s="66" t="s">
        <v>4846</v>
      </c>
      <c r="CQ793" s="68" t="s">
        <v>1827</v>
      </c>
    </row>
    <row r="794" spans="17:95">
      <c r="Q794" s="655">
        <v>1</v>
      </c>
      <c r="R794" s="655">
        <v>14</v>
      </c>
      <c r="S794" s="655">
        <v>6</v>
      </c>
      <c r="T794" s="651" t="s">
        <v>4777</v>
      </c>
      <c r="U794" s="656">
        <v>961150</v>
      </c>
      <c r="AC794" s="64">
        <v>11</v>
      </c>
      <c r="AD794" s="64">
        <v>69</v>
      </c>
      <c r="AE794" s="66" t="s">
        <v>4848</v>
      </c>
      <c r="AF794" s="68" t="s">
        <v>1828</v>
      </c>
      <c r="CN794" s="64">
        <v>11</v>
      </c>
      <c r="CO794" s="64">
        <v>69</v>
      </c>
      <c r="CP794" s="66" t="s">
        <v>4848</v>
      </c>
      <c r="CQ794" s="68" t="s">
        <v>1828</v>
      </c>
    </row>
    <row r="795" spans="17:95">
      <c r="Q795" s="655">
        <v>1</v>
      </c>
      <c r="R795" s="655">
        <v>14</v>
      </c>
      <c r="S795" s="655">
        <v>7</v>
      </c>
      <c r="T795" s="651" t="s">
        <v>4779</v>
      </c>
      <c r="U795" s="656">
        <v>961185</v>
      </c>
      <c r="AC795" s="64">
        <v>11</v>
      </c>
      <c r="AD795" s="64">
        <v>70</v>
      </c>
      <c r="AE795" s="66" t="s">
        <v>4850</v>
      </c>
      <c r="AF795" s="68" t="s">
        <v>1829</v>
      </c>
      <c r="CN795" s="64">
        <v>11</v>
      </c>
      <c r="CO795" s="64">
        <v>70</v>
      </c>
      <c r="CP795" s="66" t="s">
        <v>4850</v>
      </c>
      <c r="CQ795" s="68" t="s">
        <v>1829</v>
      </c>
    </row>
    <row r="796" spans="17:95">
      <c r="Q796" s="655">
        <v>1</v>
      </c>
      <c r="R796" s="655">
        <v>14</v>
      </c>
      <c r="S796" s="655">
        <v>8</v>
      </c>
      <c r="T796" s="651" t="s">
        <v>4781</v>
      </c>
      <c r="U796" s="656">
        <v>961170</v>
      </c>
      <c r="AC796" s="64">
        <v>11</v>
      </c>
      <c r="AD796" s="64">
        <v>71</v>
      </c>
      <c r="AE796" s="66" t="s">
        <v>4852</v>
      </c>
      <c r="AF796" s="68" t="s">
        <v>1830</v>
      </c>
      <c r="CN796" s="64">
        <v>11</v>
      </c>
      <c r="CO796" s="64">
        <v>71</v>
      </c>
      <c r="CP796" s="66" t="s">
        <v>4852</v>
      </c>
      <c r="CQ796" s="68" t="s">
        <v>1830</v>
      </c>
    </row>
    <row r="797" spans="17:95">
      <c r="Q797" s="655">
        <v>1</v>
      </c>
      <c r="R797" s="655">
        <v>14</v>
      </c>
      <c r="S797" s="655">
        <v>9</v>
      </c>
      <c r="T797" s="651" t="s">
        <v>4783</v>
      </c>
      <c r="U797" s="656">
        <v>961195</v>
      </c>
      <c r="AC797" s="64">
        <v>11</v>
      </c>
      <c r="AD797" s="64">
        <v>72</v>
      </c>
      <c r="AE797" s="66" t="s">
        <v>4854</v>
      </c>
      <c r="AF797" s="68" t="s">
        <v>1831</v>
      </c>
      <c r="CN797" s="64">
        <v>11</v>
      </c>
      <c r="CO797" s="64">
        <v>72</v>
      </c>
      <c r="CP797" s="66" t="s">
        <v>4854</v>
      </c>
      <c r="CQ797" s="68" t="s">
        <v>1831</v>
      </c>
    </row>
    <row r="798" spans="17:95">
      <c r="Q798" s="655">
        <v>1</v>
      </c>
      <c r="R798" s="655">
        <v>14</v>
      </c>
      <c r="S798" s="655">
        <v>10</v>
      </c>
      <c r="T798" s="651" t="s">
        <v>4785</v>
      </c>
      <c r="U798" s="656">
        <v>961190</v>
      </c>
      <c r="AC798" s="64">
        <v>11</v>
      </c>
      <c r="AD798" s="64">
        <v>73</v>
      </c>
      <c r="AE798" s="66" t="s">
        <v>4856</v>
      </c>
      <c r="AF798" s="68" t="s">
        <v>1832</v>
      </c>
      <c r="CN798" s="64">
        <v>11</v>
      </c>
      <c r="CO798" s="64">
        <v>73</v>
      </c>
      <c r="CP798" s="66" t="s">
        <v>4856</v>
      </c>
      <c r="CQ798" s="68" t="s">
        <v>1832</v>
      </c>
    </row>
    <row r="799" spans="17:95">
      <c r="Q799" s="655">
        <v>1</v>
      </c>
      <c r="R799" s="655">
        <v>14</v>
      </c>
      <c r="S799" s="655">
        <v>11</v>
      </c>
      <c r="T799" s="651" t="s">
        <v>4787</v>
      </c>
      <c r="U799" s="656">
        <v>961120</v>
      </c>
      <c r="AC799" s="64">
        <v>12</v>
      </c>
      <c r="AD799" s="64">
        <v>1</v>
      </c>
      <c r="AE799" s="66" t="s">
        <v>3849</v>
      </c>
      <c r="AF799" s="68" t="s">
        <v>1833</v>
      </c>
      <c r="CN799" s="64">
        <v>12</v>
      </c>
      <c r="CO799" s="64">
        <v>1</v>
      </c>
      <c r="CP799" s="66" t="s">
        <v>3849</v>
      </c>
      <c r="CQ799" s="68" t="s">
        <v>1833</v>
      </c>
    </row>
    <row r="800" spans="17:95">
      <c r="Q800" s="655">
        <v>1</v>
      </c>
      <c r="R800" s="655">
        <v>14</v>
      </c>
      <c r="S800" s="655">
        <v>12</v>
      </c>
      <c r="T800" s="651" t="s">
        <v>4789</v>
      </c>
      <c r="U800" s="656">
        <v>961180</v>
      </c>
      <c r="AC800" s="64">
        <v>12</v>
      </c>
      <c r="AD800" s="64">
        <v>2</v>
      </c>
      <c r="AE800" s="66" t="s">
        <v>4859</v>
      </c>
      <c r="AF800" s="68" t="s">
        <v>1834</v>
      </c>
      <c r="CN800" s="64">
        <v>12</v>
      </c>
      <c r="CO800" s="64">
        <v>2</v>
      </c>
      <c r="CP800" s="66" t="s">
        <v>4859</v>
      </c>
      <c r="CQ800" s="68" t="s">
        <v>1834</v>
      </c>
    </row>
    <row r="801" spans="17:95">
      <c r="Q801" s="655">
        <v>1</v>
      </c>
      <c r="R801" s="655">
        <v>14</v>
      </c>
      <c r="S801" s="655">
        <v>13</v>
      </c>
      <c r="T801" s="651" t="s">
        <v>4791</v>
      </c>
      <c r="U801" s="656">
        <v>961200</v>
      </c>
      <c r="AC801" s="64">
        <v>12</v>
      </c>
      <c r="AD801" s="64">
        <v>3</v>
      </c>
      <c r="AE801" s="66" t="s">
        <v>4861</v>
      </c>
      <c r="AF801" s="68" t="s">
        <v>1835</v>
      </c>
      <c r="CN801" s="64">
        <v>12</v>
      </c>
      <c r="CO801" s="64">
        <v>3</v>
      </c>
      <c r="CP801" s="66" t="s">
        <v>4861</v>
      </c>
      <c r="CQ801" s="68" t="s">
        <v>1835</v>
      </c>
    </row>
    <row r="802" spans="17:95">
      <c r="Q802" s="655">
        <v>1</v>
      </c>
      <c r="R802" s="655">
        <v>14</v>
      </c>
      <c r="S802" s="655">
        <v>14</v>
      </c>
      <c r="T802" s="651" t="s">
        <v>4793</v>
      </c>
      <c r="U802" s="656">
        <v>961211</v>
      </c>
      <c r="AC802" s="64">
        <v>12</v>
      </c>
      <c r="AD802" s="64">
        <v>4</v>
      </c>
      <c r="AE802" s="66" t="s">
        <v>4863</v>
      </c>
      <c r="AF802" s="68" t="s">
        <v>1836</v>
      </c>
      <c r="CN802" s="64">
        <v>12</v>
      </c>
      <c r="CO802" s="64">
        <v>4</v>
      </c>
      <c r="CP802" s="66" t="s">
        <v>4863</v>
      </c>
      <c r="CQ802" s="68" t="s">
        <v>1836</v>
      </c>
    </row>
    <row r="803" spans="17:95">
      <c r="Q803" s="655">
        <v>1</v>
      </c>
      <c r="R803" s="655">
        <v>14</v>
      </c>
      <c r="S803" s="655">
        <v>15</v>
      </c>
      <c r="T803" s="651" t="s">
        <v>4795</v>
      </c>
      <c r="U803" s="656">
        <v>961212</v>
      </c>
      <c r="AC803" s="64">
        <v>12</v>
      </c>
      <c r="AD803" s="64">
        <v>5</v>
      </c>
      <c r="AE803" s="66" t="s">
        <v>4865</v>
      </c>
      <c r="AF803" s="68" t="s">
        <v>1837</v>
      </c>
      <c r="CN803" s="64">
        <v>12</v>
      </c>
      <c r="CO803" s="64">
        <v>5</v>
      </c>
      <c r="CP803" s="66" t="s">
        <v>4865</v>
      </c>
      <c r="CQ803" s="68" t="s">
        <v>1837</v>
      </c>
    </row>
    <row r="804" spans="17:95">
      <c r="Q804" s="655">
        <v>1</v>
      </c>
      <c r="R804" s="655">
        <v>14</v>
      </c>
      <c r="S804" s="655">
        <v>16</v>
      </c>
      <c r="T804" s="651" t="s">
        <v>4797</v>
      </c>
      <c r="U804" s="656">
        <v>961220</v>
      </c>
      <c r="AC804" s="64">
        <v>12</v>
      </c>
      <c r="AD804" s="64">
        <v>6</v>
      </c>
      <c r="AE804" s="66" t="s">
        <v>4867</v>
      </c>
      <c r="AF804" s="68" t="s">
        <v>1838</v>
      </c>
      <c r="CN804" s="64">
        <v>12</v>
      </c>
      <c r="CO804" s="64">
        <v>6</v>
      </c>
      <c r="CP804" s="66" t="s">
        <v>4867</v>
      </c>
      <c r="CQ804" s="68" t="s">
        <v>1838</v>
      </c>
    </row>
    <row r="805" spans="17:95">
      <c r="Q805" s="655">
        <v>1</v>
      </c>
      <c r="R805" s="655">
        <v>14</v>
      </c>
      <c r="S805" s="655">
        <v>17</v>
      </c>
      <c r="T805" s="651" t="s">
        <v>4799</v>
      </c>
      <c r="U805" s="656">
        <v>961261</v>
      </c>
      <c r="AC805" s="64">
        <v>12</v>
      </c>
      <c r="AD805" s="64">
        <v>7</v>
      </c>
      <c r="AE805" s="66" t="s">
        <v>4869</v>
      </c>
      <c r="AF805" s="68" t="s">
        <v>1839</v>
      </c>
      <c r="CN805" s="64">
        <v>12</v>
      </c>
      <c r="CO805" s="64">
        <v>7</v>
      </c>
      <c r="CP805" s="66" t="s">
        <v>4869</v>
      </c>
      <c r="CQ805" s="68" t="s">
        <v>1839</v>
      </c>
    </row>
    <row r="806" spans="17:95">
      <c r="Q806" s="655">
        <v>1</v>
      </c>
      <c r="R806" s="655">
        <v>14</v>
      </c>
      <c r="S806" s="655">
        <v>18</v>
      </c>
      <c r="T806" s="651" t="s">
        <v>4801</v>
      </c>
      <c r="U806" s="656">
        <v>961230</v>
      </c>
      <c r="AC806" s="64">
        <v>12</v>
      </c>
      <c r="AD806" s="64">
        <v>8</v>
      </c>
      <c r="AE806" s="66" t="s">
        <v>4871</v>
      </c>
      <c r="AF806" s="68" t="s">
        <v>1840</v>
      </c>
      <c r="CN806" s="64">
        <v>12</v>
      </c>
      <c r="CO806" s="64">
        <v>8</v>
      </c>
      <c r="CP806" s="66" t="s">
        <v>4871</v>
      </c>
      <c r="CQ806" s="68" t="s">
        <v>1840</v>
      </c>
    </row>
    <row r="807" spans="17:95">
      <c r="Q807" s="655">
        <v>1</v>
      </c>
      <c r="R807" s="655">
        <v>14</v>
      </c>
      <c r="S807" s="655">
        <v>19</v>
      </c>
      <c r="T807" s="651" t="s">
        <v>4803</v>
      </c>
      <c r="U807" s="656">
        <v>961271</v>
      </c>
      <c r="AC807" s="64">
        <v>12</v>
      </c>
      <c r="AD807" s="64">
        <v>9</v>
      </c>
      <c r="AE807" s="66" t="s">
        <v>4872</v>
      </c>
      <c r="AF807" s="68" t="s">
        <v>1841</v>
      </c>
      <c r="CN807" s="64">
        <v>12</v>
      </c>
      <c r="CO807" s="64">
        <v>9</v>
      </c>
      <c r="CP807" s="66" t="s">
        <v>4872</v>
      </c>
      <c r="CQ807" s="68" t="s">
        <v>1841</v>
      </c>
    </row>
    <row r="808" spans="17:95">
      <c r="Q808" s="655">
        <v>1</v>
      </c>
      <c r="R808" s="655">
        <v>14</v>
      </c>
      <c r="S808" s="655">
        <v>20</v>
      </c>
      <c r="T808" s="651" t="s">
        <v>4805</v>
      </c>
      <c r="U808" s="656">
        <v>961262</v>
      </c>
      <c r="AC808" s="64">
        <v>12</v>
      </c>
      <c r="AD808" s="64">
        <v>10</v>
      </c>
      <c r="AE808" s="66" t="s">
        <v>4873</v>
      </c>
      <c r="AF808" s="68" t="s">
        <v>1842</v>
      </c>
      <c r="CN808" s="64">
        <v>12</v>
      </c>
      <c r="CO808" s="64">
        <v>10</v>
      </c>
      <c r="CP808" s="66" t="s">
        <v>4873</v>
      </c>
      <c r="CQ808" s="68" t="s">
        <v>1842</v>
      </c>
    </row>
    <row r="809" spans="17:95">
      <c r="Q809" s="655">
        <v>1</v>
      </c>
      <c r="R809" s="655">
        <v>14</v>
      </c>
      <c r="S809" s="655">
        <v>21</v>
      </c>
      <c r="T809" s="651" t="s">
        <v>4807</v>
      </c>
      <c r="U809" s="656">
        <v>961280</v>
      </c>
      <c r="AC809" s="64">
        <v>12</v>
      </c>
      <c r="AD809" s="64">
        <v>11</v>
      </c>
      <c r="AE809" s="66" t="s">
        <v>4875</v>
      </c>
      <c r="AF809" s="68" t="s">
        <v>1843</v>
      </c>
      <c r="CN809" s="64">
        <v>12</v>
      </c>
      <c r="CO809" s="64">
        <v>11</v>
      </c>
      <c r="CP809" s="66" t="s">
        <v>4875</v>
      </c>
      <c r="CQ809" s="68" t="s">
        <v>1843</v>
      </c>
    </row>
    <row r="810" spans="17:95">
      <c r="Q810" s="655">
        <v>1</v>
      </c>
      <c r="R810" s="655">
        <v>14</v>
      </c>
      <c r="S810" s="655">
        <v>22</v>
      </c>
      <c r="T810" s="651" t="s">
        <v>4809</v>
      </c>
      <c r="U810" s="656">
        <v>961272</v>
      </c>
      <c r="AC810" s="64">
        <v>12</v>
      </c>
      <c r="AD810" s="64">
        <v>12</v>
      </c>
      <c r="AE810" s="66" t="s">
        <v>4877</v>
      </c>
      <c r="AF810" s="68" t="s">
        <v>1844</v>
      </c>
      <c r="CN810" s="64">
        <v>12</v>
      </c>
      <c r="CO810" s="64">
        <v>12</v>
      </c>
      <c r="CP810" s="66" t="s">
        <v>4877</v>
      </c>
      <c r="CQ810" s="68" t="s">
        <v>1844</v>
      </c>
    </row>
    <row r="811" spans="17:95">
      <c r="Q811" s="655">
        <v>1</v>
      </c>
      <c r="R811" s="655">
        <v>14</v>
      </c>
      <c r="S811" s="655">
        <v>23</v>
      </c>
      <c r="T811" s="651" t="s">
        <v>4811</v>
      </c>
      <c r="U811" s="656">
        <v>961263</v>
      </c>
      <c r="AC811" s="64">
        <v>12</v>
      </c>
      <c r="AD811" s="64">
        <v>13</v>
      </c>
      <c r="AE811" s="66" t="s">
        <v>4879</v>
      </c>
      <c r="AF811" s="68" t="s">
        <v>1845</v>
      </c>
      <c r="CN811" s="64">
        <v>12</v>
      </c>
      <c r="CO811" s="64">
        <v>13</v>
      </c>
      <c r="CP811" s="66" t="s">
        <v>4879</v>
      </c>
      <c r="CQ811" s="68" t="s">
        <v>1845</v>
      </c>
    </row>
    <row r="812" spans="17:95">
      <c r="Q812" s="655">
        <v>1</v>
      </c>
      <c r="R812" s="655">
        <v>14</v>
      </c>
      <c r="S812" s="655">
        <v>24</v>
      </c>
      <c r="T812" s="651" t="s">
        <v>4813</v>
      </c>
      <c r="U812" s="656">
        <v>961264</v>
      </c>
      <c r="AC812" s="64">
        <v>12</v>
      </c>
      <c r="AD812" s="64">
        <v>14</v>
      </c>
      <c r="AE812" s="66" t="s">
        <v>4881</v>
      </c>
      <c r="AF812" s="68" t="s">
        <v>1846</v>
      </c>
      <c r="CN812" s="64">
        <v>12</v>
      </c>
      <c r="CO812" s="64">
        <v>14</v>
      </c>
      <c r="CP812" s="66" t="s">
        <v>4881</v>
      </c>
      <c r="CQ812" s="68" t="s">
        <v>1846</v>
      </c>
    </row>
    <row r="813" spans="17:95">
      <c r="Q813" s="655">
        <v>1</v>
      </c>
      <c r="R813" s="655">
        <v>14</v>
      </c>
      <c r="S813" s="655">
        <v>25</v>
      </c>
      <c r="T813" s="651" t="s">
        <v>4815</v>
      </c>
      <c r="U813" s="656">
        <v>961265</v>
      </c>
      <c r="AC813" s="64">
        <v>12</v>
      </c>
      <c r="AD813" s="64">
        <v>15</v>
      </c>
      <c r="AE813" s="66" t="s">
        <v>4883</v>
      </c>
      <c r="AF813" s="68" t="s">
        <v>1847</v>
      </c>
      <c r="CN813" s="64">
        <v>12</v>
      </c>
      <c r="CO813" s="64">
        <v>15</v>
      </c>
      <c r="CP813" s="66" t="s">
        <v>4883</v>
      </c>
      <c r="CQ813" s="68" t="s">
        <v>1847</v>
      </c>
    </row>
    <row r="814" spans="17:95">
      <c r="Q814" s="655">
        <v>1</v>
      </c>
      <c r="R814" s="655">
        <v>14</v>
      </c>
      <c r="S814" s="655">
        <v>26</v>
      </c>
      <c r="T814" s="651" t="s">
        <v>4817</v>
      </c>
      <c r="U814" s="656">
        <v>961240</v>
      </c>
      <c r="AC814" s="64">
        <v>12</v>
      </c>
      <c r="AD814" s="64">
        <v>16</v>
      </c>
      <c r="AE814" s="66" t="s">
        <v>4885</v>
      </c>
      <c r="AF814" s="68" t="s">
        <v>1848</v>
      </c>
      <c r="CN814" s="64">
        <v>12</v>
      </c>
      <c r="CO814" s="64">
        <v>16</v>
      </c>
      <c r="CP814" s="66" t="s">
        <v>4885</v>
      </c>
      <c r="CQ814" s="68" t="s">
        <v>1848</v>
      </c>
    </row>
    <row r="815" spans="17:95">
      <c r="Q815" s="655">
        <v>1</v>
      </c>
      <c r="R815" s="655">
        <v>14</v>
      </c>
      <c r="S815" s="655">
        <v>27</v>
      </c>
      <c r="T815" s="651" t="s">
        <v>4819</v>
      </c>
      <c r="U815" s="656">
        <v>961266</v>
      </c>
      <c r="AC815" s="64">
        <v>12</v>
      </c>
      <c r="AD815" s="64">
        <v>17</v>
      </c>
      <c r="AE815" s="66" t="s">
        <v>4887</v>
      </c>
      <c r="AF815" s="68" t="s">
        <v>1849</v>
      </c>
      <c r="CN815" s="64">
        <v>12</v>
      </c>
      <c r="CO815" s="64">
        <v>17</v>
      </c>
      <c r="CP815" s="66" t="s">
        <v>4887</v>
      </c>
      <c r="CQ815" s="68" t="s">
        <v>1849</v>
      </c>
    </row>
    <row r="816" spans="17:95">
      <c r="Q816" s="655">
        <v>1</v>
      </c>
      <c r="R816" s="655">
        <v>14</v>
      </c>
      <c r="S816" s="655">
        <v>28</v>
      </c>
      <c r="T816" s="651" t="s">
        <v>4821</v>
      </c>
      <c r="U816" s="656">
        <v>961267</v>
      </c>
      <c r="AC816" s="64">
        <v>12</v>
      </c>
      <c r="AD816" s="64">
        <v>18</v>
      </c>
      <c r="AE816" s="66" t="s">
        <v>4889</v>
      </c>
      <c r="AF816" s="68" t="s">
        <v>1850</v>
      </c>
      <c r="CN816" s="64">
        <v>12</v>
      </c>
      <c r="CO816" s="64">
        <v>18</v>
      </c>
      <c r="CP816" s="66" t="s">
        <v>4889</v>
      </c>
      <c r="CQ816" s="68" t="s">
        <v>1850</v>
      </c>
    </row>
    <row r="817" spans="17:95">
      <c r="Q817" s="655">
        <v>1</v>
      </c>
      <c r="R817" s="655">
        <v>14</v>
      </c>
      <c r="S817" s="655">
        <v>29</v>
      </c>
      <c r="T817" s="651" t="s">
        <v>4823</v>
      </c>
      <c r="U817" s="656">
        <v>961268</v>
      </c>
      <c r="AC817" s="64">
        <v>12</v>
      </c>
      <c r="AD817" s="64">
        <v>19</v>
      </c>
      <c r="AE817" s="66" t="s">
        <v>4890</v>
      </c>
      <c r="AF817" s="68" t="s">
        <v>1851</v>
      </c>
      <c r="CN817" s="64">
        <v>12</v>
      </c>
      <c r="CO817" s="64">
        <v>19</v>
      </c>
      <c r="CP817" s="66" t="s">
        <v>4890</v>
      </c>
      <c r="CQ817" s="68" t="s">
        <v>1851</v>
      </c>
    </row>
    <row r="818" spans="17:95">
      <c r="Q818" s="655">
        <v>1</v>
      </c>
      <c r="R818" s="655">
        <v>14</v>
      </c>
      <c r="S818" s="655">
        <v>30</v>
      </c>
      <c r="T818" s="651" t="s">
        <v>4825</v>
      </c>
      <c r="U818" s="656">
        <v>961269</v>
      </c>
      <c r="AC818" s="64">
        <v>12</v>
      </c>
      <c r="AD818" s="64">
        <v>20</v>
      </c>
      <c r="AE818" s="66" t="s">
        <v>4892</v>
      </c>
      <c r="AF818" s="68" t="s">
        <v>1852</v>
      </c>
      <c r="CN818" s="64">
        <v>12</v>
      </c>
      <c r="CO818" s="64">
        <v>20</v>
      </c>
      <c r="CP818" s="66" t="s">
        <v>4892</v>
      </c>
      <c r="CQ818" s="68" t="s">
        <v>1852</v>
      </c>
    </row>
    <row r="819" spans="17:95">
      <c r="Q819" s="655">
        <v>1</v>
      </c>
      <c r="R819" s="655">
        <v>14</v>
      </c>
      <c r="S819" s="655">
        <v>31</v>
      </c>
      <c r="T819" s="651" t="s">
        <v>4827</v>
      </c>
      <c r="U819" s="656">
        <v>961270</v>
      </c>
      <c r="AC819" s="64">
        <v>12</v>
      </c>
      <c r="AD819" s="64">
        <v>21</v>
      </c>
      <c r="AE819" s="66" t="s">
        <v>4894</v>
      </c>
      <c r="AF819" s="68" t="s">
        <v>1853</v>
      </c>
      <c r="CN819" s="64">
        <v>12</v>
      </c>
      <c r="CO819" s="64">
        <v>21</v>
      </c>
      <c r="CP819" s="66" t="s">
        <v>4894</v>
      </c>
      <c r="CQ819" s="68" t="s">
        <v>1853</v>
      </c>
    </row>
    <row r="820" spans="17:95">
      <c r="Q820" s="655">
        <v>1</v>
      </c>
      <c r="R820" s="655">
        <v>14</v>
      </c>
      <c r="S820" s="655">
        <v>32</v>
      </c>
      <c r="T820" s="651" t="s">
        <v>4829</v>
      </c>
      <c r="U820" s="656">
        <v>961250</v>
      </c>
      <c r="AC820" s="64">
        <v>12</v>
      </c>
      <c r="AD820" s="64">
        <v>22</v>
      </c>
      <c r="AE820" s="66" t="s">
        <v>4896</v>
      </c>
      <c r="AF820" s="68" t="s">
        <v>1854</v>
      </c>
      <c r="CN820" s="64">
        <v>12</v>
      </c>
      <c r="CO820" s="64">
        <v>22</v>
      </c>
      <c r="CP820" s="66" t="s">
        <v>4896</v>
      </c>
      <c r="CQ820" s="68" t="s">
        <v>1854</v>
      </c>
    </row>
    <row r="821" spans="17:95">
      <c r="Q821" s="655">
        <v>1</v>
      </c>
      <c r="R821" s="655">
        <v>14</v>
      </c>
      <c r="S821" s="655">
        <v>33</v>
      </c>
      <c r="T821" s="651" t="s">
        <v>4831</v>
      </c>
      <c r="U821" s="656">
        <v>961260</v>
      </c>
      <c r="AC821" s="64">
        <v>12</v>
      </c>
      <c r="AD821" s="64">
        <v>23</v>
      </c>
      <c r="AE821" s="66" t="s">
        <v>4898</v>
      </c>
      <c r="AF821" s="68" t="s">
        <v>1855</v>
      </c>
      <c r="CN821" s="64">
        <v>12</v>
      </c>
      <c r="CO821" s="64">
        <v>23</v>
      </c>
      <c r="CP821" s="66" t="s">
        <v>4898</v>
      </c>
      <c r="CQ821" s="68" t="s">
        <v>1855</v>
      </c>
    </row>
    <row r="822" spans="17:95">
      <c r="Q822" s="655">
        <v>1</v>
      </c>
      <c r="R822" s="655">
        <v>14</v>
      </c>
      <c r="S822" s="655">
        <v>34</v>
      </c>
      <c r="T822" s="651" t="s">
        <v>4833</v>
      </c>
      <c r="U822" s="656">
        <v>961310</v>
      </c>
      <c r="AC822" s="64">
        <v>12</v>
      </c>
      <c r="AD822" s="64">
        <v>24</v>
      </c>
      <c r="AE822" s="66" t="s">
        <v>4900</v>
      </c>
      <c r="AF822" s="68" t="s">
        <v>1856</v>
      </c>
      <c r="CN822" s="64">
        <v>12</v>
      </c>
      <c r="CO822" s="64">
        <v>24</v>
      </c>
      <c r="CP822" s="66" t="s">
        <v>4900</v>
      </c>
      <c r="CQ822" s="68" t="s">
        <v>1856</v>
      </c>
    </row>
    <row r="823" spans="17:95">
      <c r="Q823" s="655">
        <v>1</v>
      </c>
      <c r="R823" s="655">
        <v>14</v>
      </c>
      <c r="S823" s="655">
        <v>35</v>
      </c>
      <c r="T823" s="651" t="s">
        <v>4835</v>
      </c>
      <c r="U823" s="656">
        <v>961320</v>
      </c>
      <c r="AC823" s="64">
        <v>12</v>
      </c>
      <c r="AD823" s="64">
        <v>25</v>
      </c>
      <c r="AE823" s="66" t="s">
        <v>4901</v>
      </c>
      <c r="AF823" s="68" t="s">
        <v>1857</v>
      </c>
      <c r="CN823" s="64">
        <v>12</v>
      </c>
      <c r="CO823" s="64">
        <v>25</v>
      </c>
      <c r="CP823" s="66" t="s">
        <v>4901</v>
      </c>
      <c r="CQ823" s="68" t="s">
        <v>1857</v>
      </c>
    </row>
    <row r="824" spans="17:95">
      <c r="Q824" s="655">
        <v>1</v>
      </c>
      <c r="R824" s="655">
        <v>14</v>
      </c>
      <c r="S824" s="655">
        <v>36</v>
      </c>
      <c r="T824" s="651" t="s">
        <v>9251</v>
      </c>
      <c r="U824" s="656">
        <v>961350</v>
      </c>
      <c r="AC824" s="64">
        <v>12</v>
      </c>
      <c r="AD824" s="64">
        <v>26</v>
      </c>
      <c r="AE824" s="66" t="s">
        <v>4903</v>
      </c>
      <c r="AF824" s="68" t="s">
        <v>1858</v>
      </c>
      <c r="CN824" s="64">
        <v>12</v>
      </c>
      <c r="CO824" s="64">
        <v>26</v>
      </c>
      <c r="CP824" s="66" t="s">
        <v>4903</v>
      </c>
      <c r="CQ824" s="68" t="s">
        <v>1858</v>
      </c>
    </row>
    <row r="825" spans="17:95">
      <c r="Q825" s="655">
        <v>1</v>
      </c>
      <c r="R825" s="655">
        <v>14</v>
      </c>
      <c r="S825" s="655">
        <v>37</v>
      </c>
      <c r="T825" s="651" t="s">
        <v>4837</v>
      </c>
      <c r="U825" s="656">
        <v>961330</v>
      </c>
      <c r="AC825" s="64">
        <v>12</v>
      </c>
      <c r="AD825" s="64">
        <v>27</v>
      </c>
      <c r="AE825" s="66" t="s">
        <v>4905</v>
      </c>
      <c r="AF825" s="68" t="s">
        <v>1859</v>
      </c>
      <c r="CN825" s="64">
        <v>12</v>
      </c>
      <c r="CO825" s="64">
        <v>27</v>
      </c>
      <c r="CP825" s="66" t="s">
        <v>4905</v>
      </c>
      <c r="CQ825" s="68" t="s">
        <v>1859</v>
      </c>
    </row>
    <row r="826" spans="17:95">
      <c r="Q826" s="655">
        <v>1</v>
      </c>
      <c r="R826" s="655">
        <v>14</v>
      </c>
      <c r="S826" s="655">
        <v>38</v>
      </c>
      <c r="T826" s="651" t="s">
        <v>4840</v>
      </c>
      <c r="U826" s="656">
        <v>961410</v>
      </c>
      <c r="AC826" s="64">
        <v>12</v>
      </c>
      <c r="AD826" s="64">
        <v>28</v>
      </c>
      <c r="AE826" s="66" t="s">
        <v>4907</v>
      </c>
      <c r="AF826" s="68" t="s">
        <v>1860</v>
      </c>
      <c r="CN826" s="64">
        <v>12</v>
      </c>
      <c r="CO826" s="64">
        <v>28</v>
      </c>
      <c r="CP826" s="66" t="s">
        <v>4907</v>
      </c>
      <c r="CQ826" s="68" t="s">
        <v>1860</v>
      </c>
    </row>
    <row r="827" spans="17:95">
      <c r="Q827" s="655">
        <v>1</v>
      </c>
      <c r="R827" s="655">
        <v>14</v>
      </c>
      <c r="S827" s="655">
        <v>39</v>
      </c>
      <c r="T827" s="651" t="s">
        <v>4842</v>
      </c>
      <c r="U827" s="656">
        <v>961420</v>
      </c>
      <c r="AC827" s="64">
        <v>12</v>
      </c>
      <c r="AD827" s="64">
        <v>29</v>
      </c>
      <c r="AE827" s="66" t="s">
        <v>4909</v>
      </c>
      <c r="AF827" s="68" t="s">
        <v>1861</v>
      </c>
      <c r="CN827" s="64">
        <v>12</v>
      </c>
      <c r="CO827" s="64">
        <v>29</v>
      </c>
      <c r="CP827" s="66" t="s">
        <v>4909</v>
      </c>
      <c r="CQ827" s="68" t="s">
        <v>1861</v>
      </c>
    </row>
    <row r="828" spans="17:95">
      <c r="Q828" s="657">
        <v>1</v>
      </c>
      <c r="R828" s="657">
        <v>14</v>
      </c>
      <c r="S828" s="657">
        <v>40</v>
      </c>
      <c r="T828" s="658" t="s">
        <v>3041</v>
      </c>
      <c r="U828" s="659">
        <v>961999</v>
      </c>
      <c r="AC828" s="64">
        <v>12</v>
      </c>
      <c r="AD828" s="64">
        <v>30</v>
      </c>
      <c r="AE828" s="66" t="s">
        <v>4910</v>
      </c>
      <c r="AF828" s="68" t="s">
        <v>1862</v>
      </c>
      <c r="CN828" s="64">
        <v>12</v>
      </c>
      <c r="CO828" s="64">
        <v>30</v>
      </c>
      <c r="CP828" s="66" t="s">
        <v>4910</v>
      </c>
      <c r="CQ828" s="68" t="s">
        <v>1862</v>
      </c>
    </row>
    <row r="829" spans="17:95">
      <c r="Q829" s="653">
        <v>1</v>
      </c>
      <c r="R829" s="653">
        <v>15</v>
      </c>
      <c r="S829" s="653">
        <v>1</v>
      </c>
      <c r="T829" s="650" t="s">
        <v>4845</v>
      </c>
      <c r="U829" s="654">
        <v>962000</v>
      </c>
      <c r="AC829" s="64">
        <v>12</v>
      </c>
      <c r="AD829" s="64">
        <v>31</v>
      </c>
      <c r="AE829" s="66" t="s">
        <v>4912</v>
      </c>
      <c r="AF829" s="68" t="s">
        <v>1863</v>
      </c>
      <c r="CN829" s="64">
        <v>12</v>
      </c>
      <c r="CO829" s="64">
        <v>31</v>
      </c>
      <c r="CP829" s="66" t="s">
        <v>4912</v>
      </c>
      <c r="CQ829" s="68" t="s">
        <v>1863</v>
      </c>
    </row>
    <row r="830" spans="17:95">
      <c r="Q830" s="655">
        <v>1</v>
      </c>
      <c r="R830" s="655">
        <v>15</v>
      </c>
      <c r="S830" s="655">
        <v>2</v>
      </c>
      <c r="T830" s="651" t="s">
        <v>4847</v>
      </c>
      <c r="U830" s="656">
        <v>962100</v>
      </c>
      <c r="AC830" s="64">
        <v>12</v>
      </c>
      <c r="AD830" s="64">
        <v>32</v>
      </c>
      <c r="AE830" s="66" t="s">
        <v>4914</v>
      </c>
      <c r="AF830" s="68" t="s">
        <v>1864</v>
      </c>
      <c r="CN830" s="64">
        <v>12</v>
      </c>
      <c r="CO830" s="64">
        <v>32</v>
      </c>
      <c r="CP830" s="66" t="s">
        <v>4914</v>
      </c>
      <c r="CQ830" s="68" t="s">
        <v>1864</v>
      </c>
    </row>
    <row r="831" spans="17:95">
      <c r="Q831" s="655">
        <v>1</v>
      </c>
      <c r="R831" s="655">
        <v>15</v>
      </c>
      <c r="S831" s="655">
        <v>3</v>
      </c>
      <c r="T831" s="651" t="s">
        <v>4849</v>
      </c>
      <c r="U831" s="656">
        <v>962200</v>
      </c>
      <c r="AC831" s="64">
        <v>12</v>
      </c>
      <c r="AD831" s="64">
        <v>33</v>
      </c>
      <c r="AE831" s="66" t="s">
        <v>4916</v>
      </c>
      <c r="AF831" s="68" t="s">
        <v>1865</v>
      </c>
      <c r="CN831" s="64">
        <v>12</v>
      </c>
      <c r="CO831" s="64">
        <v>33</v>
      </c>
      <c r="CP831" s="66" t="s">
        <v>4916</v>
      </c>
      <c r="CQ831" s="68" t="s">
        <v>1865</v>
      </c>
    </row>
    <row r="832" spans="17:95">
      <c r="Q832" s="655">
        <v>1</v>
      </c>
      <c r="R832" s="655">
        <v>15</v>
      </c>
      <c r="S832" s="655">
        <v>4</v>
      </c>
      <c r="T832" s="651" t="s">
        <v>4851</v>
      </c>
      <c r="U832" s="656">
        <v>962310</v>
      </c>
      <c r="AC832" s="64">
        <v>12</v>
      </c>
      <c r="AD832" s="64">
        <v>34</v>
      </c>
      <c r="AE832" s="66" t="s">
        <v>4917</v>
      </c>
      <c r="AF832" s="68" t="s">
        <v>1866</v>
      </c>
      <c r="CN832" s="64">
        <v>12</v>
      </c>
      <c r="CO832" s="64">
        <v>34</v>
      </c>
      <c r="CP832" s="66" t="s">
        <v>4917</v>
      </c>
      <c r="CQ832" s="68" t="s">
        <v>1866</v>
      </c>
    </row>
    <row r="833" spans="17:95">
      <c r="Q833" s="655">
        <v>1</v>
      </c>
      <c r="R833" s="655">
        <v>15</v>
      </c>
      <c r="S833" s="655">
        <v>5</v>
      </c>
      <c r="T833" s="651" t="s">
        <v>4853</v>
      </c>
      <c r="U833" s="656">
        <v>962320</v>
      </c>
      <c r="AC833" s="64">
        <v>12</v>
      </c>
      <c r="AD833" s="64">
        <v>35</v>
      </c>
      <c r="AE833" s="66" t="s">
        <v>4919</v>
      </c>
      <c r="AF833" s="68" t="s">
        <v>1867</v>
      </c>
      <c r="CN833" s="64">
        <v>12</v>
      </c>
      <c r="CO833" s="64">
        <v>35</v>
      </c>
      <c r="CP833" s="66" t="s">
        <v>4919</v>
      </c>
      <c r="CQ833" s="68" t="s">
        <v>1867</v>
      </c>
    </row>
    <row r="834" spans="17:95">
      <c r="Q834" s="655">
        <v>1</v>
      </c>
      <c r="R834" s="655">
        <v>15</v>
      </c>
      <c r="S834" s="655">
        <v>6</v>
      </c>
      <c r="T834" s="651" t="s">
        <v>4855</v>
      </c>
      <c r="U834" s="656">
        <v>962330</v>
      </c>
      <c r="AC834" s="64">
        <v>12</v>
      </c>
      <c r="AD834" s="64">
        <v>36</v>
      </c>
      <c r="AE834" s="66" t="s">
        <v>4921</v>
      </c>
      <c r="AF834" s="68" t="s">
        <v>1868</v>
      </c>
      <c r="CN834" s="64">
        <v>12</v>
      </c>
      <c r="CO834" s="64">
        <v>36</v>
      </c>
      <c r="CP834" s="66" t="s">
        <v>4921</v>
      </c>
      <c r="CQ834" s="68" t="s">
        <v>1868</v>
      </c>
    </row>
    <row r="835" spans="17:95">
      <c r="Q835" s="655">
        <v>1</v>
      </c>
      <c r="R835" s="655">
        <v>15</v>
      </c>
      <c r="S835" s="655">
        <v>7</v>
      </c>
      <c r="T835" s="651" t="s">
        <v>4857</v>
      </c>
      <c r="U835" s="656">
        <v>962340</v>
      </c>
      <c r="AC835" s="64">
        <v>12</v>
      </c>
      <c r="AD835" s="64">
        <v>37</v>
      </c>
      <c r="AE835" s="66" t="s">
        <v>4923</v>
      </c>
      <c r="AF835" s="68" t="s">
        <v>1869</v>
      </c>
      <c r="CN835" s="64">
        <v>12</v>
      </c>
      <c r="CO835" s="64">
        <v>37</v>
      </c>
      <c r="CP835" s="66" t="s">
        <v>4923</v>
      </c>
      <c r="CQ835" s="68" t="s">
        <v>1869</v>
      </c>
    </row>
    <row r="836" spans="17:95">
      <c r="Q836" s="655">
        <v>1</v>
      </c>
      <c r="R836" s="655">
        <v>15</v>
      </c>
      <c r="S836" s="655">
        <v>8</v>
      </c>
      <c r="T836" s="651" t="s">
        <v>4858</v>
      </c>
      <c r="U836" s="656">
        <v>962350</v>
      </c>
      <c r="AC836" s="64">
        <v>12</v>
      </c>
      <c r="AD836" s="64">
        <v>38</v>
      </c>
      <c r="AE836" s="66" t="s">
        <v>4925</v>
      </c>
      <c r="AF836" s="68" t="s">
        <v>3351</v>
      </c>
      <c r="CN836" s="64">
        <v>12</v>
      </c>
      <c r="CO836" s="64">
        <v>38</v>
      </c>
      <c r="CP836" s="66" t="s">
        <v>4925</v>
      </c>
      <c r="CQ836" s="68" t="s">
        <v>3351</v>
      </c>
    </row>
    <row r="837" spans="17:95">
      <c r="Q837" s="655">
        <v>1</v>
      </c>
      <c r="R837" s="655">
        <v>15</v>
      </c>
      <c r="S837" s="655">
        <v>9</v>
      </c>
      <c r="T837" s="651" t="s">
        <v>4860</v>
      </c>
      <c r="U837" s="656">
        <v>962360</v>
      </c>
      <c r="AC837" s="64">
        <v>12</v>
      </c>
      <c r="AD837" s="64">
        <v>39</v>
      </c>
      <c r="AE837" s="66" t="s">
        <v>4927</v>
      </c>
      <c r="AF837" s="68" t="s">
        <v>3352</v>
      </c>
      <c r="CN837" s="64">
        <v>12</v>
      </c>
      <c r="CO837" s="64">
        <v>39</v>
      </c>
      <c r="CP837" s="66" t="s">
        <v>4927</v>
      </c>
      <c r="CQ837" s="68" t="s">
        <v>3352</v>
      </c>
    </row>
    <row r="838" spans="17:95">
      <c r="Q838" s="655">
        <v>1</v>
      </c>
      <c r="R838" s="655">
        <v>15</v>
      </c>
      <c r="S838" s="655">
        <v>10</v>
      </c>
      <c r="T838" s="651" t="s">
        <v>4862</v>
      </c>
      <c r="U838" s="656">
        <v>962370</v>
      </c>
      <c r="AC838" s="64">
        <v>12</v>
      </c>
      <c r="AD838" s="64">
        <v>40</v>
      </c>
      <c r="AE838" s="66" t="s">
        <v>4929</v>
      </c>
      <c r="AF838" s="68" t="s">
        <v>3353</v>
      </c>
      <c r="CN838" s="64">
        <v>12</v>
      </c>
      <c r="CO838" s="64">
        <v>40</v>
      </c>
      <c r="CP838" s="66" t="s">
        <v>4929</v>
      </c>
      <c r="CQ838" s="68" t="s">
        <v>3353</v>
      </c>
    </row>
    <row r="839" spans="17:95">
      <c r="Q839" s="655">
        <v>1</v>
      </c>
      <c r="R839" s="655">
        <v>15</v>
      </c>
      <c r="S839" s="655">
        <v>11</v>
      </c>
      <c r="T839" s="651" t="s">
        <v>4864</v>
      </c>
      <c r="U839" s="656">
        <v>962380</v>
      </c>
      <c r="AC839" s="64">
        <v>12</v>
      </c>
      <c r="AD839" s="64">
        <v>41</v>
      </c>
      <c r="AE839" s="66" t="s">
        <v>4931</v>
      </c>
      <c r="AF839" s="68" t="s">
        <v>3354</v>
      </c>
      <c r="CN839" s="64">
        <v>12</v>
      </c>
      <c r="CO839" s="64">
        <v>41</v>
      </c>
      <c r="CP839" s="66" t="s">
        <v>4931</v>
      </c>
      <c r="CQ839" s="68" t="s">
        <v>3354</v>
      </c>
    </row>
    <row r="840" spans="17:95">
      <c r="Q840" s="655">
        <v>1</v>
      </c>
      <c r="R840" s="655">
        <v>15</v>
      </c>
      <c r="S840" s="655">
        <v>12</v>
      </c>
      <c r="T840" s="651" t="s">
        <v>4866</v>
      </c>
      <c r="U840" s="656">
        <v>962390</v>
      </c>
      <c r="AC840" s="64">
        <v>12</v>
      </c>
      <c r="AD840" s="64">
        <v>42</v>
      </c>
      <c r="AE840" s="66" t="s">
        <v>4933</v>
      </c>
      <c r="AF840" s="68" t="s">
        <v>3355</v>
      </c>
      <c r="CN840" s="64">
        <v>12</v>
      </c>
      <c r="CO840" s="64">
        <v>42</v>
      </c>
      <c r="CP840" s="66" t="s">
        <v>4933</v>
      </c>
      <c r="CQ840" s="68" t="s">
        <v>3355</v>
      </c>
    </row>
    <row r="841" spans="17:95">
      <c r="Q841" s="655">
        <v>1</v>
      </c>
      <c r="R841" s="655">
        <v>15</v>
      </c>
      <c r="S841" s="655">
        <v>13</v>
      </c>
      <c r="T841" s="651" t="s">
        <v>4868</v>
      </c>
      <c r="U841" s="656">
        <v>962400</v>
      </c>
      <c r="AC841" s="64">
        <v>12</v>
      </c>
      <c r="AD841" s="64">
        <v>43</v>
      </c>
      <c r="AE841" s="66" t="s">
        <v>4935</v>
      </c>
      <c r="AF841" s="68" t="s">
        <v>3356</v>
      </c>
      <c r="CN841" s="64">
        <v>12</v>
      </c>
      <c r="CO841" s="64">
        <v>43</v>
      </c>
      <c r="CP841" s="66" t="s">
        <v>4935</v>
      </c>
      <c r="CQ841" s="68" t="s">
        <v>3356</v>
      </c>
    </row>
    <row r="842" spans="17:95">
      <c r="Q842" s="655">
        <v>1</v>
      </c>
      <c r="R842" s="655">
        <v>15</v>
      </c>
      <c r="S842" s="655">
        <v>14</v>
      </c>
      <c r="T842" s="651" t="s">
        <v>4870</v>
      </c>
      <c r="U842" s="656">
        <v>962410</v>
      </c>
      <c r="AC842" s="64">
        <v>12</v>
      </c>
      <c r="AD842" s="64">
        <v>44</v>
      </c>
      <c r="AE842" s="66" t="s">
        <v>4937</v>
      </c>
      <c r="AF842" s="68" t="s">
        <v>1870</v>
      </c>
      <c r="CN842" s="64">
        <v>12</v>
      </c>
      <c r="CO842" s="64">
        <v>44</v>
      </c>
      <c r="CP842" s="66" t="s">
        <v>4937</v>
      </c>
      <c r="CQ842" s="68" t="s">
        <v>1870</v>
      </c>
    </row>
    <row r="843" spans="17:95">
      <c r="Q843" s="657">
        <v>1</v>
      </c>
      <c r="R843" s="657">
        <v>15</v>
      </c>
      <c r="S843" s="657">
        <v>15</v>
      </c>
      <c r="T843" s="658" t="s">
        <v>3041</v>
      </c>
      <c r="U843" s="659">
        <v>962999</v>
      </c>
      <c r="AC843" s="64">
        <v>12</v>
      </c>
      <c r="AD843" s="64">
        <v>45</v>
      </c>
      <c r="AE843" s="66" t="s">
        <v>4939</v>
      </c>
      <c r="AF843" s="68" t="s">
        <v>1871</v>
      </c>
      <c r="CN843" s="64">
        <v>12</v>
      </c>
      <c r="CO843" s="64">
        <v>45</v>
      </c>
      <c r="CP843" s="66" t="s">
        <v>4939</v>
      </c>
      <c r="CQ843" s="68" t="s">
        <v>1871</v>
      </c>
    </row>
    <row r="844" spans="17:95">
      <c r="Q844" s="653">
        <v>1</v>
      </c>
      <c r="R844" s="653">
        <v>16</v>
      </c>
      <c r="S844" s="653">
        <v>1</v>
      </c>
      <c r="T844" s="650" t="s">
        <v>4845</v>
      </c>
      <c r="U844" s="654">
        <v>971000</v>
      </c>
      <c r="AC844" s="64">
        <v>12</v>
      </c>
      <c r="AD844" s="64">
        <v>46</v>
      </c>
      <c r="AE844" s="66" t="s">
        <v>4941</v>
      </c>
      <c r="AF844" s="68" t="s">
        <v>1872</v>
      </c>
      <c r="CN844" s="64">
        <v>12</v>
      </c>
      <c r="CO844" s="64">
        <v>46</v>
      </c>
      <c r="CP844" s="66" t="s">
        <v>4941</v>
      </c>
      <c r="CQ844" s="68" t="s">
        <v>1872</v>
      </c>
    </row>
    <row r="845" spans="17:95">
      <c r="Q845" s="655">
        <v>1</v>
      </c>
      <c r="R845" s="655">
        <v>16</v>
      </c>
      <c r="S845" s="655">
        <v>2</v>
      </c>
      <c r="T845" s="651" t="s">
        <v>4874</v>
      </c>
      <c r="U845" s="656">
        <v>972100</v>
      </c>
      <c r="AC845" s="64">
        <v>12</v>
      </c>
      <c r="AD845" s="64">
        <v>47</v>
      </c>
      <c r="AE845" s="66" t="s">
        <v>4943</v>
      </c>
      <c r="AF845" s="68" t="s">
        <v>1873</v>
      </c>
      <c r="CN845" s="64">
        <v>12</v>
      </c>
      <c r="CO845" s="64">
        <v>47</v>
      </c>
      <c r="CP845" s="66" t="s">
        <v>4943</v>
      </c>
      <c r="CQ845" s="68" t="s">
        <v>1873</v>
      </c>
    </row>
    <row r="846" spans="17:95">
      <c r="Q846" s="655">
        <v>1</v>
      </c>
      <c r="R846" s="655">
        <v>16</v>
      </c>
      <c r="S846" s="655">
        <v>3</v>
      </c>
      <c r="T846" s="651" t="s">
        <v>4876</v>
      </c>
      <c r="U846" s="656">
        <v>972200</v>
      </c>
      <c r="AC846" s="64">
        <v>12</v>
      </c>
      <c r="AD846" s="64">
        <v>48</v>
      </c>
      <c r="AE846" s="66" t="s">
        <v>4945</v>
      </c>
      <c r="AF846" s="68" t="s">
        <v>1874</v>
      </c>
      <c r="CN846" s="64">
        <v>12</v>
      </c>
      <c r="CO846" s="64">
        <v>48</v>
      </c>
      <c r="CP846" s="66" t="s">
        <v>4945</v>
      </c>
      <c r="CQ846" s="68" t="s">
        <v>1874</v>
      </c>
    </row>
    <row r="847" spans="17:95">
      <c r="Q847" s="655">
        <v>1</v>
      </c>
      <c r="R847" s="655">
        <v>16</v>
      </c>
      <c r="S847" s="655">
        <v>4</v>
      </c>
      <c r="T847" s="651" t="s">
        <v>4878</v>
      </c>
      <c r="U847" s="656">
        <v>973100</v>
      </c>
      <c r="AC847" s="64">
        <v>12</v>
      </c>
      <c r="AD847" s="64">
        <v>49</v>
      </c>
      <c r="AE847" s="66" t="s">
        <v>4947</v>
      </c>
      <c r="AF847" s="68" t="s">
        <v>1875</v>
      </c>
      <c r="CN847" s="64">
        <v>12</v>
      </c>
      <c r="CO847" s="64">
        <v>49</v>
      </c>
      <c r="CP847" s="66" t="s">
        <v>4947</v>
      </c>
      <c r="CQ847" s="68" t="s">
        <v>1875</v>
      </c>
    </row>
    <row r="848" spans="17:95">
      <c r="Q848" s="655">
        <v>1</v>
      </c>
      <c r="R848" s="655">
        <v>16</v>
      </c>
      <c r="S848" s="655">
        <v>5</v>
      </c>
      <c r="T848" s="651" t="s">
        <v>4880</v>
      </c>
      <c r="U848" s="656">
        <v>973200</v>
      </c>
      <c r="AC848" s="64">
        <v>12</v>
      </c>
      <c r="AD848" s="64">
        <v>50</v>
      </c>
      <c r="AE848" s="66" t="s">
        <v>4948</v>
      </c>
      <c r="AF848" s="68" t="s">
        <v>1876</v>
      </c>
      <c r="CN848" s="64">
        <v>12</v>
      </c>
      <c r="CO848" s="64">
        <v>50</v>
      </c>
      <c r="CP848" s="66" t="s">
        <v>4948</v>
      </c>
      <c r="CQ848" s="68" t="s">
        <v>1876</v>
      </c>
    </row>
    <row r="849" spans="17:95">
      <c r="Q849" s="655">
        <v>1</v>
      </c>
      <c r="R849" s="655">
        <v>16</v>
      </c>
      <c r="S849" s="655">
        <v>6</v>
      </c>
      <c r="T849" s="651" t="s">
        <v>4882</v>
      </c>
      <c r="U849" s="656">
        <v>973300</v>
      </c>
      <c r="AC849" s="64">
        <v>12</v>
      </c>
      <c r="AD849" s="64">
        <v>51</v>
      </c>
      <c r="AE849" s="66" t="s">
        <v>4950</v>
      </c>
      <c r="AF849" s="68" t="s">
        <v>3357</v>
      </c>
      <c r="CN849" s="64">
        <v>12</v>
      </c>
      <c r="CO849" s="64">
        <v>51</v>
      </c>
      <c r="CP849" s="66" t="s">
        <v>4950</v>
      </c>
      <c r="CQ849" s="68" t="s">
        <v>3357</v>
      </c>
    </row>
    <row r="850" spans="17:95">
      <c r="Q850" s="655">
        <v>1</v>
      </c>
      <c r="R850" s="655">
        <v>16</v>
      </c>
      <c r="S850" s="655">
        <v>7</v>
      </c>
      <c r="T850" s="651" t="s">
        <v>4884</v>
      </c>
      <c r="U850" s="656">
        <v>973400</v>
      </c>
      <c r="AC850" s="64">
        <v>12</v>
      </c>
      <c r="AD850" s="64">
        <v>52</v>
      </c>
      <c r="AE850" s="66" t="s">
        <v>4951</v>
      </c>
      <c r="AF850" s="68" t="s">
        <v>1877</v>
      </c>
      <c r="CN850" s="64">
        <v>12</v>
      </c>
      <c r="CO850" s="64">
        <v>52</v>
      </c>
      <c r="CP850" s="66" t="s">
        <v>4951</v>
      </c>
      <c r="CQ850" s="68" t="s">
        <v>1877</v>
      </c>
    </row>
    <row r="851" spans="17:95">
      <c r="Q851" s="655">
        <v>1</v>
      </c>
      <c r="R851" s="655">
        <v>16</v>
      </c>
      <c r="S851" s="655">
        <v>8</v>
      </c>
      <c r="T851" s="651" t="s">
        <v>4886</v>
      </c>
      <c r="U851" s="656">
        <v>973500</v>
      </c>
      <c r="AC851" s="64">
        <v>12</v>
      </c>
      <c r="AD851" s="64">
        <v>53</v>
      </c>
      <c r="AE851" s="66" t="s">
        <v>4953</v>
      </c>
      <c r="AF851" s="68" t="s">
        <v>1878</v>
      </c>
      <c r="CN851" s="64">
        <v>12</v>
      </c>
      <c r="CO851" s="64">
        <v>53</v>
      </c>
      <c r="CP851" s="66" t="s">
        <v>4953</v>
      </c>
      <c r="CQ851" s="68" t="s">
        <v>1878</v>
      </c>
    </row>
    <row r="852" spans="17:95">
      <c r="Q852" s="655">
        <v>1</v>
      </c>
      <c r="R852" s="655">
        <v>16</v>
      </c>
      <c r="S852" s="655">
        <v>9</v>
      </c>
      <c r="T852" s="651" t="s">
        <v>4888</v>
      </c>
      <c r="U852" s="656">
        <v>973600</v>
      </c>
      <c r="AC852" s="64">
        <v>12</v>
      </c>
      <c r="AD852" s="64">
        <v>54</v>
      </c>
      <c r="AE852" s="66" t="s">
        <v>4955</v>
      </c>
      <c r="AF852" s="68" t="s">
        <v>1879</v>
      </c>
      <c r="CN852" s="64">
        <v>12</v>
      </c>
      <c r="CO852" s="64">
        <v>54</v>
      </c>
      <c r="CP852" s="66" t="s">
        <v>4955</v>
      </c>
      <c r="CQ852" s="68" t="s">
        <v>1879</v>
      </c>
    </row>
    <row r="853" spans="17:95">
      <c r="Q853" s="657">
        <v>1</v>
      </c>
      <c r="R853" s="657">
        <v>16</v>
      </c>
      <c r="S853" s="657">
        <v>10</v>
      </c>
      <c r="T853" s="658" t="s">
        <v>3041</v>
      </c>
      <c r="U853" s="659">
        <v>979999</v>
      </c>
      <c r="AC853" s="64">
        <v>12</v>
      </c>
      <c r="AD853" s="64">
        <v>55</v>
      </c>
      <c r="AE853" s="66" t="s">
        <v>4957</v>
      </c>
      <c r="AF853" s="68" t="s">
        <v>1880</v>
      </c>
      <c r="CN853" s="64">
        <v>12</v>
      </c>
      <c r="CO853" s="64">
        <v>55</v>
      </c>
      <c r="CP853" s="66" t="s">
        <v>4957</v>
      </c>
      <c r="CQ853" s="68" t="s">
        <v>1880</v>
      </c>
    </row>
    <row r="854" spans="17:95">
      <c r="Q854" s="653">
        <v>1</v>
      </c>
      <c r="R854" s="653">
        <v>17</v>
      </c>
      <c r="S854" s="653">
        <v>1</v>
      </c>
      <c r="T854" s="650" t="s">
        <v>4891</v>
      </c>
      <c r="U854" s="654">
        <v>981100</v>
      </c>
      <c r="AC854" s="64">
        <v>12</v>
      </c>
      <c r="AD854" s="64">
        <v>56</v>
      </c>
      <c r="AE854" s="66" t="s">
        <v>4958</v>
      </c>
      <c r="AF854" s="68" t="s">
        <v>1881</v>
      </c>
      <c r="CN854" s="64">
        <v>12</v>
      </c>
      <c r="CO854" s="64">
        <v>56</v>
      </c>
      <c r="CP854" s="66" t="s">
        <v>4958</v>
      </c>
      <c r="CQ854" s="68" t="s">
        <v>1881</v>
      </c>
    </row>
    <row r="855" spans="17:95">
      <c r="Q855" s="655">
        <v>1</v>
      </c>
      <c r="R855" s="655">
        <v>17</v>
      </c>
      <c r="S855" s="655">
        <v>2</v>
      </c>
      <c r="T855" s="651" t="s">
        <v>4893</v>
      </c>
      <c r="U855" s="656">
        <v>981200</v>
      </c>
      <c r="AC855" s="64">
        <v>12</v>
      </c>
      <c r="AD855" s="64">
        <v>57</v>
      </c>
      <c r="AE855" s="66" t="s">
        <v>4959</v>
      </c>
      <c r="AF855" s="68" t="s">
        <v>1882</v>
      </c>
      <c r="CN855" s="64">
        <v>12</v>
      </c>
      <c r="CO855" s="64">
        <v>57</v>
      </c>
      <c r="CP855" s="66" t="s">
        <v>4959</v>
      </c>
      <c r="CQ855" s="68" t="s">
        <v>1882</v>
      </c>
    </row>
    <row r="856" spans="17:95">
      <c r="Q856" s="655">
        <v>1</v>
      </c>
      <c r="R856" s="655">
        <v>17</v>
      </c>
      <c r="S856" s="655">
        <v>3</v>
      </c>
      <c r="T856" s="651" t="s">
        <v>4895</v>
      </c>
      <c r="U856" s="656">
        <v>981300</v>
      </c>
      <c r="AC856" s="64">
        <v>12</v>
      </c>
      <c r="AD856" s="64">
        <v>58</v>
      </c>
      <c r="AE856" s="66" t="s">
        <v>4961</v>
      </c>
      <c r="AF856" s="68" t="s">
        <v>1883</v>
      </c>
      <c r="CN856" s="64">
        <v>12</v>
      </c>
      <c r="CO856" s="64">
        <v>58</v>
      </c>
      <c r="CP856" s="66" t="s">
        <v>4961</v>
      </c>
      <c r="CQ856" s="68" t="s">
        <v>1883</v>
      </c>
    </row>
    <row r="857" spans="17:95">
      <c r="Q857" s="655">
        <v>1</v>
      </c>
      <c r="R857" s="655">
        <v>17</v>
      </c>
      <c r="S857" s="655">
        <v>4</v>
      </c>
      <c r="T857" s="651" t="s">
        <v>4897</v>
      </c>
      <c r="U857" s="656">
        <v>981400</v>
      </c>
      <c r="AC857" s="64">
        <v>12</v>
      </c>
      <c r="AD857" s="64">
        <v>59</v>
      </c>
      <c r="AE857" s="66" t="s">
        <v>4963</v>
      </c>
      <c r="AF857" s="68" t="s">
        <v>1884</v>
      </c>
      <c r="CN857" s="64">
        <v>12</v>
      </c>
      <c r="CO857" s="64">
        <v>59</v>
      </c>
      <c r="CP857" s="66" t="s">
        <v>4963</v>
      </c>
      <c r="CQ857" s="68" t="s">
        <v>1884</v>
      </c>
    </row>
    <row r="858" spans="17:95">
      <c r="Q858" s="655">
        <v>1</v>
      </c>
      <c r="R858" s="655">
        <v>17</v>
      </c>
      <c r="S858" s="655">
        <v>5</v>
      </c>
      <c r="T858" s="651" t="s">
        <v>4899</v>
      </c>
      <c r="U858" s="656">
        <v>981500</v>
      </c>
      <c r="AC858" s="64">
        <v>12</v>
      </c>
      <c r="AD858" s="64">
        <v>60</v>
      </c>
      <c r="AE858" s="66" t="s">
        <v>4965</v>
      </c>
      <c r="AF858" s="68" t="s">
        <v>1885</v>
      </c>
      <c r="CN858" s="64">
        <v>12</v>
      </c>
      <c r="CO858" s="64">
        <v>60</v>
      </c>
      <c r="CP858" s="66" t="s">
        <v>4965</v>
      </c>
      <c r="CQ858" s="68" t="s">
        <v>1885</v>
      </c>
    </row>
    <row r="859" spans="17:95">
      <c r="Q859" s="657">
        <v>1</v>
      </c>
      <c r="R859" s="657">
        <v>17</v>
      </c>
      <c r="S859" s="657">
        <v>6</v>
      </c>
      <c r="T859" s="658" t="s">
        <v>3041</v>
      </c>
      <c r="U859" s="659">
        <v>981999</v>
      </c>
      <c r="AC859" s="64">
        <v>13</v>
      </c>
      <c r="AD859" s="64">
        <v>1</v>
      </c>
      <c r="AE859" s="66" t="s">
        <v>4966</v>
      </c>
      <c r="AF859" s="68" t="s">
        <v>1886</v>
      </c>
      <c r="CN859" s="64">
        <v>13</v>
      </c>
      <c r="CO859" s="64">
        <v>1</v>
      </c>
      <c r="CP859" s="66" t="s">
        <v>4966</v>
      </c>
      <c r="CQ859" s="68" t="s">
        <v>1886</v>
      </c>
    </row>
    <row r="860" spans="17:95">
      <c r="Q860" s="653">
        <v>1</v>
      </c>
      <c r="R860" s="653">
        <v>18</v>
      </c>
      <c r="S860" s="653">
        <v>1</v>
      </c>
      <c r="T860" s="650" t="s">
        <v>4902</v>
      </c>
      <c r="U860" s="654">
        <v>980600</v>
      </c>
      <c r="AC860" s="64">
        <v>13</v>
      </c>
      <c r="AD860" s="64">
        <v>2</v>
      </c>
      <c r="AE860" s="66" t="s">
        <v>4968</v>
      </c>
      <c r="AF860" s="68" t="s">
        <v>1887</v>
      </c>
      <c r="CN860" s="64">
        <v>13</v>
      </c>
      <c r="CO860" s="64">
        <v>2</v>
      </c>
      <c r="CP860" s="66" t="s">
        <v>4968</v>
      </c>
      <c r="CQ860" s="68" t="s">
        <v>1887</v>
      </c>
    </row>
    <row r="861" spans="17:95">
      <c r="Q861" s="655">
        <v>1</v>
      </c>
      <c r="R861" s="655">
        <v>18</v>
      </c>
      <c r="S861" s="655">
        <v>2</v>
      </c>
      <c r="T861" s="651" t="s">
        <v>4904</v>
      </c>
      <c r="U861" s="656">
        <v>980650</v>
      </c>
      <c r="AC861" s="64">
        <v>13</v>
      </c>
      <c r="AD861" s="64">
        <v>3</v>
      </c>
      <c r="AE861" s="66" t="s">
        <v>4970</v>
      </c>
      <c r="AF861" s="68" t="s">
        <v>1888</v>
      </c>
      <c r="CN861" s="64">
        <v>13</v>
      </c>
      <c r="CO861" s="64">
        <v>3</v>
      </c>
      <c r="CP861" s="66" t="s">
        <v>4970</v>
      </c>
      <c r="CQ861" s="68" t="s">
        <v>1888</v>
      </c>
    </row>
    <row r="862" spans="17:95">
      <c r="Q862" s="655">
        <v>1</v>
      </c>
      <c r="R862" s="655">
        <v>18</v>
      </c>
      <c r="S862" s="655">
        <v>3</v>
      </c>
      <c r="T862" s="651" t="s">
        <v>4906</v>
      </c>
      <c r="U862" s="656">
        <v>980800</v>
      </c>
      <c r="AC862" s="64">
        <v>13</v>
      </c>
      <c r="AD862" s="64">
        <v>4</v>
      </c>
      <c r="AE862" s="66" t="s">
        <v>4971</v>
      </c>
      <c r="AF862" s="68" t="s">
        <v>1889</v>
      </c>
      <c r="CN862" s="64">
        <v>13</v>
      </c>
      <c r="CO862" s="64">
        <v>4</v>
      </c>
      <c r="CP862" s="66" t="s">
        <v>4971</v>
      </c>
      <c r="CQ862" s="68" t="s">
        <v>1889</v>
      </c>
    </row>
    <row r="863" spans="17:95">
      <c r="Q863" s="655">
        <v>1</v>
      </c>
      <c r="R863" s="655">
        <v>18</v>
      </c>
      <c r="S863" s="655">
        <v>4</v>
      </c>
      <c r="T863" s="651" t="s">
        <v>4908</v>
      </c>
      <c r="U863" s="656">
        <v>980850</v>
      </c>
      <c r="AC863" s="64">
        <v>13</v>
      </c>
      <c r="AD863" s="64">
        <v>5</v>
      </c>
      <c r="AE863" s="66" t="s">
        <v>4972</v>
      </c>
      <c r="AF863" s="68" t="s">
        <v>1890</v>
      </c>
      <c r="CN863" s="64">
        <v>13</v>
      </c>
      <c r="CO863" s="64">
        <v>5</v>
      </c>
      <c r="CP863" s="66" t="s">
        <v>4972</v>
      </c>
      <c r="CQ863" s="68" t="s">
        <v>1890</v>
      </c>
    </row>
    <row r="864" spans="17:95">
      <c r="Q864" s="657">
        <v>1</v>
      </c>
      <c r="R864" s="657">
        <v>18</v>
      </c>
      <c r="S864" s="657">
        <v>5</v>
      </c>
      <c r="T864" s="658" t="s">
        <v>3041</v>
      </c>
      <c r="U864" s="659">
        <v>989999</v>
      </c>
      <c r="AC864" s="64">
        <v>13</v>
      </c>
      <c r="AD864" s="64">
        <v>6</v>
      </c>
      <c r="AE864" s="66" t="s">
        <v>4974</v>
      </c>
      <c r="AF864" s="68" t="s">
        <v>1891</v>
      </c>
      <c r="CN864" s="64">
        <v>13</v>
      </c>
      <c r="CO864" s="64">
        <v>6</v>
      </c>
      <c r="CP864" s="66" t="s">
        <v>4974</v>
      </c>
      <c r="CQ864" s="68" t="s">
        <v>1891</v>
      </c>
    </row>
    <row r="865" spans="17:95">
      <c r="Q865" s="653">
        <v>1</v>
      </c>
      <c r="R865" s="653">
        <v>19</v>
      </c>
      <c r="S865" s="653">
        <v>1</v>
      </c>
      <c r="T865" s="650" t="s">
        <v>4911</v>
      </c>
      <c r="U865" s="654">
        <v>990010</v>
      </c>
      <c r="AC865" s="64">
        <v>13</v>
      </c>
      <c r="AD865" s="64">
        <v>7</v>
      </c>
      <c r="AE865" s="66" t="s">
        <v>4976</v>
      </c>
      <c r="AF865" s="68" t="s">
        <v>1892</v>
      </c>
      <c r="CN865" s="64">
        <v>13</v>
      </c>
      <c r="CO865" s="64">
        <v>7</v>
      </c>
      <c r="CP865" s="66" t="s">
        <v>4976</v>
      </c>
      <c r="CQ865" s="68" t="s">
        <v>1892</v>
      </c>
    </row>
    <row r="866" spans="17:95">
      <c r="Q866" s="655">
        <v>1</v>
      </c>
      <c r="R866" s="655">
        <v>19</v>
      </c>
      <c r="S866" s="655">
        <v>2</v>
      </c>
      <c r="T866" s="651" t="s">
        <v>4913</v>
      </c>
      <c r="U866" s="656">
        <v>990120</v>
      </c>
      <c r="AC866" s="64">
        <v>13</v>
      </c>
      <c r="AD866" s="64">
        <v>8</v>
      </c>
      <c r="AE866" s="66" t="s">
        <v>4978</v>
      </c>
      <c r="AF866" s="68" t="s">
        <v>1893</v>
      </c>
      <c r="CN866" s="64">
        <v>13</v>
      </c>
      <c r="CO866" s="64">
        <v>8</v>
      </c>
      <c r="CP866" s="66" t="s">
        <v>4978</v>
      </c>
      <c r="CQ866" s="68" t="s">
        <v>1893</v>
      </c>
    </row>
    <row r="867" spans="17:95">
      <c r="Q867" s="655">
        <v>1</v>
      </c>
      <c r="R867" s="655">
        <v>19</v>
      </c>
      <c r="S867" s="655">
        <v>3</v>
      </c>
      <c r="T867" s="651" t="s">
        <v>4915</v>
      </c>
      <c r="U867" s="656">
        <v>990160</v>
      </c>
      <c r="AC867" s="64">
        <v>13</v>
      </c>
      <c r="AD867" s="64">
        <v>9</v>
      </c>
      <c r="AE867" s="66" t="s">
        <v>4980</v>
      </c>
      <c r="AF867" s="68" t="s">
        <v>1894</v>
      </c>
      <c r="CN867" s="64">
        <v>13</v>
      </c>
      <c r="CO867" s="64">
        <v>9</v>
      </c>
      <c r="CP867" s="66" t="s">
        <v>4980</v>
      </c>
      <c r="CQ867" s="68" t="s">
        <v>1894</v>
      </c>
    </row>
    <row r="868" spans="17:95">
      <c r="Q868" s="657">
        <v>1</v>
      </c>
      <c r="R868" s="657">
        <v>19</v>
      </c>
      <c r="S868" s="657">
        <v>4</v>
      </c>
      <c r="T868" s="658" t="s">
        <v>3041</v>
      </c>
      <c r="U868" s="659">
        <v>990999</v>
      </c>
      <c r="AC868" s="64">
        <v>13</v>
      </c>
      <c r="AD868" s="64">
        <v>10</v>
      </c>
      <c r="AE868" s="66" t="s">
        <v>4982</v>
      </c>
      <c r="AF868" s="68" t="s">
        <v>1895</v>
      </c>
      <c r="CN868" s="64">
        <v>13</v>
      </c>
      <c r="CO868" s="64">
        <v>10</v>
      </c>
      <c r="CP868" s="66" t="s">
        <v>4982</v>
      </c>
      <c r="CQ868" s="68" t="s">
        <v>1895</v>
      </c>
    </row>
    <row r="869" spans="17:95">
      <c r="Q869" s="653">
        <v>2</v>
      </c>
      <c r="R869" s="653">
        <v>1</v>
      </c>
      <c r="S869" s="653">
        <v>1</v>
      </c>
      <c r="T869" s="650" t="s">
        <v>4918</v>
      </c>
      <c r="U869" s="654">
        <v>510000</v>
      </c>
      <c r="AC869" s="64">
        <v>13</v>
      </c>
      <c r="AD869" s="64">
        <v>11</v>
      </c>
      <c r="AE869" s="66" t="s">
        <v>4984</v>
      </c>
      <c r="AF869" s="68" t="s">
        <v>1896</v>
      </c>
      <c r="CN869" s="64">
        <v>13</v>
      </c>
      <c r="CO869" s="64">
        <v>11</v>
      </c>
      <c r="CP869" s="66" t="s">
        <v>4984</v>
      </c>
      <c r="CQ869" s="68" t="s">
        <v>1896</v>
      </c>
    </row>
    <row r="870" spans="17:95">
      <c r="Q870" s="655">
        <v>2</v>
      </c>
      <c r="R870" s="655">
        <v>1</v>
      </c>
      <c r="S870" s="655">
        <v>2</v>
      </c>
      <c r="T870" s="651" t="s">
        <v>4920</v>
      </c>
      <c r="U870" s="656">
        <v>520000</v>
      </c>
      <c r="AC870" s="64">
        <v>13</v>
      </c>
      <c r="AD870" s="64">
        <v>12</v>
      </c>
      <c r="AE870" s="66" t="s">
        <v>4986</v>
      </c>
      <c r="AF870" s="68" t="s">
        <v>1897</v>
      </c>
      <c r="CN870" s="64">
        <v>13</v>
      </c>
      <c r="CO870" s="64">
        <v>12</v>
      </c>
      <c r="CP870" s="66" t="s">
        <v>4986</v>
      </c>
      <c r="CQ870" s="68" t="s">
        <v>1897</v>
      </c>
    </row>
    <row r="871" spans="17:95">
      <c r="Q871" s="655">
        <v>2</v>
      </c>
      <c r="R871" s="655">
        <v>1</v>
      </c>
      <c r="S871" s="655">
        <v>3</v>
      </c>
      <c r="T871" s="651" t="s">
        <v>4922</v>
      </c>
      <c r="U871" s="656">
        <v>522200</v>
      </c>
      <c r="AC871" s="64">
        <v>13</v>
      </c>
      <c r="AD871" s="64">
        <v>13</v>
      </c>
      <c r="AE871" s="66" t="s">
        <v>4988</v>
      </c>
      <c r="AF871" s="68" t="s">
        <v>1898</v>
      </c>
      <c r="CN871" s="64">
        <v>13</v>
      </c>
      <c r="CO871" s="64">
        <v>13</v>
      </c>
      <c r="CP871" s="66" t="s">
        <v>4988</v>
      </c>
      <c r="CQ871" s="68" t="s">
        <v>1898</v>
      </c>
    </row>
    <row r="872" spans="17:95">
      <c r="Q872" s="655">
        <v>2</v>
      </c>
      <c r="R872" s="655">
        <v>1</v>
      </c>
      <c r="S872" s="655">
        <v>4</v>
      </c>
      <c r="T872" s="651" t="s">
        <v>4924</v>
      </c>
      <c r="U872" s="656">
        <v>522100</v>
      </c>
      <c r="AC872" s="64">
        <v>13</v>
      </c>
      <c r="AD872" s="64">
        <v>14</v>
      </c>
      <c r="AE872" s="66" t="s">
        <v>4990</v>
      </c>
      <c r="AF872" s="68" t="s">
        <v>1899</v>
      </c>
      <c r="CN872" s="64">
        <v>13</v>
      </c>
      <c r="CO872" s="64">
        <v>14</v>
      </c>
      <c r="CP872" s="66" t="s">
        <v>4990</v>
      </c>
      <c r="CQ872" s="68" t="s">
        <v>1899</v>
      </c>
    </row>
    <row r="873" spans="17:95">
      <c r="Q873" s="655">
        <v>2</v>
      </c>
      <c r="R873" s="655">
        <v>1</v>
      </c>
      <c r="S873" s="655">
        <v>5</v>
      </c>
      <c r="T873" s="651" t="s">
        <v>4926</v>
      </c>
      <c r="U873" s="656">
        <v>522600</v>
      </c>
      <c r="AC873" s="64">
        <v>13</v>
      </c>
      <c r="AD873" s="64">
        <v>15</v>
      </c>
      <c r="AE873" s="66" t="s">
        <v>4992</v>
      </c>
      <c r="AF873" s="68" t="s">
        <v>1900</v>
      </c>
      <c r="CN873" s="64">
        <v>13</v>
      </c>
      <c r="CO873" s="64">
        <v>15</v>
      </c>
      <c r="CP873" s="66" t="s">
        <v>4992</v>
      </c>
      <c r="CQ873" s="68" t="s">
        <v>1900</v>
      </c>
    </row>
    <row r="874" spans="17:95">
      <c r="Q874" s="655">
        <v>2</v>
      </c>
      <c r="R874" s="655">
        <v>1</v>
      </c>
      <c r="S874" s="655">
        <v>6</v>
      </c>
      <c r="T874" s="651" t="s">
        <v>4928</v>
      </c>
      <c r="U874" s="656">
        <v>522700</v>
      </c>
      <c r="AC874" s="64">
        <v>13</v>
      </c>
      <c r="AD874" s="64">
        <v>16</v>
      </c>
      <c r="AE874" s="66" t="s">
        <v>4994</v>
      </c>
      <c r="AF874" s="68" t="s">
        <v>1901</v>
      </c>
      <c r="CN874" s="64">
        <v>13</v>
      </c>
      <c r="CO874" s="64">
        <v>16</v>
      </c>
      <c r="CP874" s="66" t="s">
        <v>4994</v>
      </c>
      <c r="CQ874" s="68" t="s">
        <v>1901</v>
      </c>
    </row>
    <row r="875" spans="17:95">
      <c r="Q875" s="655">
        <v>2</v>
      </c>
      <c r="R875" s="655">
        <v>1</v>
      </c>
      <c r="S875" s="655">
        <v>7</v>
      </c>
      <c r="T875" s="651" t="s">
        <v>4930</v>
      </c>
      <c r="U875" s="656">
        <v>522300</v>
      </c>
      <c r="AC875" s="64">
        <v>13</v>
      </c>
      <c r="AD875" s="64">
        <v>17</v>
      </c>
      <c r="AE875" s="66" t="s">
        <v>4995</v>
      </c>
      <c r="AF875" s="68" t="s">
        <v>1902</v>
      </c>
      <c r="CN875" s="64">
        <v>13</v>
      </c>
      <c r="CO875" s="64">
        <v>17</v>
      </c>
      <c r="CP875" s="66" t="s">
        <v>4995</v>
      </c>
      <c r="CQ875" s="68" t="s">
        <v>1902</v>
      </c>
    </row>
    <row r="876" spans="17:95">
      <c r="Q876" s="655">
        <v>2</v>
      </c>
      <c r="R876" s="655">
        <v>1</v>
      </c>
      <c r="S876" s="655">
        <v>8</v>
      </c>
      <c r="T876" s="651" t="s">
        <v>4932</v>
      </c>
      <c r="U876" s="656">
        <v>522800</v>
      </c>
      <c r="AC876" s="64">
        <v>13</v>
      </c>
      <c r="AD876" s="64">
        <v>18</v>
      </c>
      <c r="AE876" s="66" t="s">
        <v>4997</v>
      </c>
      <c r="AF876" s="68" t="s">
        <v>1903</v>
      </c>
      <c r="CN876" s="64">
        <v>13</v>
      </c>
      <c r="CO876" s="64">
        <v>18</v>
      </c>
      <c r="CP876" s="66" t="s">
        <v>4997</v>
      </c>
      <c r="CQ876" s="68" t="s">
        <v>1903</v>
      </c>
    </row>
    <row r="877" spans="17:95">
      <c r="Q877" s="655">
        <v>2</v>
      </c>
      <c r="R877" s="655">
        <v>1</v>
      </c>
      <c r="S877" s="655">
        <v>9</v>
      </c>
      <c r="T877" s="651" t="s">
        <v>4934</v>
      </c>
      <c r="U877" s="656">
        <v>523000</v>
      </c>
      <c r="AC877" s="64">
        <v>13</v>
      </c>
      <c r="AD877" s="64">
        <v>19</v>
      </c>
      <c r="AE877" s="66" t="s">
        <v>4999</v>
      </c>
      <c r="AF877" s="68" t="s">
        <v>1904</v>
      </c>
      <c r="CN877" s="64">
        <v>13</v>
      </c>
      <c r="CO877" s="64">
        <v>19</v>
      </c>
      <c r="CP877" s="66" t="s">
        <v>4999</v>
      </c>
      <c r="CQ877" s="68" t="s">
        <v>1904</v>
      </c>
    </row>
    <row r="878" spans="17:95">
      <c r="Q878" s="655">
        <v>2</v>
      </c>
      <c r="R878" s="655">
        <v>1</v>
      </c>
      <c r="S878" s="655">
        <v>10</v>
      </c>
      <c r="T878" s="651" t="s">
        <v>4936</v>
      </c>
      <c r="U878" s="656">
        <v>523020</v>
      </c>
      <c r="AC878" s="64">
        <v>13</v>
      </c>
      <c r="AD878" s="64">
        <v>20</v>
      </c>
      <c r="AE878" s="66" t="s">
        <v>5001</v>
      </c>
      <c r="AF878" s="68" t="s">
        <v>1905</v>
      </c>
      <c r="CN878" s="64">
        <v>13</v>
      </c>
      <c r="CO878" s="64">
        <v>20</v>
      </c>
      <c r="CP878" s="66" t="s">
        <v>5001</v>
      </c>
      <c r="CQ878" s="68" t="s">
        <v>1905</v>
      </c>
    </row>
    <row r="879" spans="17:95">
      <c r="Q879" s="655">
        <v>2</v>
      </c>
      <c r="R879" s="655">
        <v>1</v>
      </c>
      <c r="S879" s="655">
        <v>11</v>
      </c>
      <c r="T879" s="651" t="s">
        <v>4938</v>
      </c>
      <c r="U879" s="656">
        <v>523030</v>
      </c>
      <c r="AC879" s="64">
        <v>13</v>
      </c>
      <c r="AD879" s="64">
        <v>21</v>
      </c>
      <c r="AE879" s="66" t="s">
        <v>5003</v>
      </c>
      <c r="AF879" s="68" t="s">
        <v>1906</v>
      </c>
      <c r="CN879" s="64">
        <v>13</v>
      </c>
      <c r="CO879" s="64">
        <v>21</v>
      </c>
      <c r="CP879" s="66" t="s">
        <v>5003</v>
      </c>
      <c r="CQ879" s="68" t="s">
        <v>1906</v>
      </c>
    </row>
    <row r="880" spans="17:95">
      <c r="Q880" s="655">
        <v>2</v>
      </c>
      <c r="R880" s="655">
        <v>1</v>
      </c>
      <c r="S880" s="655">
        <v>12</v>
      </c>
      <c r="T880" s="651" t="s">
        <v>4940</v>
      </c>
      <c r="U880" s="656">
        <v>523300</v>
      </c>
      <c r="AC880" s="64">
        <v>13</v>
      </c>
      <c r="AD880" s="64">
        <v>22</v>
      </c>
      <c r="AE880" s="66" t="s">
        <v>5004</v>
      </c>
      <c r="AF880" s="68" t="s">
        <v>1907</v>
      </c>
      <c r="CN880" s="64">
        <v>13</v>
      </c>
      <c r="CO880" s="64">
        <v>22</v>
      </c>
      <c r="CP880" s="66" t="s">
        <v>5004</v>
      </c>
      <c r="CQ880" s="68" t="s">
        <v>1907</v>
      </c>
    </row>
    <row r="881" spans="17:95">
      <c r="Q881" s="655">
        <v>2</v>
      </c>
      <c r="R881" s="655">
        <v>1</v>
      </c>
      <c r="S881" s="655">
        <v>13</v>
      </c>
      <c r="T881" s="651" t="s">
        <v>4942</v>
      </c>
      <c r="U881" s="656">
        <v>523400</v>
      </c>
      <c r="AC881" s="64">
        <v>13</v>
      </c>
      <c r="AD881" s="64">
        <v>23</v>
      </c>
      <c r="AE881" s="66" t="s">
        <v>5006</v>
      </c>
      <c r="AF881" s="68" t="s">
        <v>1908</v>
      </c>
      <c r="CN881" s="64">
        <v>13</v>
      </c>
      <c r="CO881" s="64">
        <v>23</v>
      </c>
      <c r="CP881" s="66" t="s">
        <v>5006</v>
      </c>
      <c r="CQ881" s="68" t="s">
        <v>1908</v>
      </c>
    </row>
    <row r="882" spans="17:95">
      <c r="Q882" s="655">
        <v>2</v>
      </c>
      <c r="R882" s="655">
        <v>1</v>
      </c>
      <c r="S882" s="655">
        <v>14</v>
      </c>
      <c r="T882" s="651" t="s">
        <v>4944</v>
      </c>
      <c r="U882" s="656">
        <v>523500</v>
      </c>
      <c r="AC882" s="64">
        <v>13</v>
      </c>
      <c r="AD882" s="64">
        <v>24</v>
      </c>
      <c r="AE882" s="66" t="s">
        <v>5008</v>
      </c>
      <c r="AF882" s="68" t="s">
        <v>1909</v>
      </c>
      <c r="CN882" s="64">
        <v>13</v>
      </c>
      <c r="CO882" s="64">
        <v>24</v>
      </c>
      <c r="CP882" s="66" t="s">
        <v>5008</v>
      </c>
      <c r="CQ882" s="68" t="s">
        <v>1909</v>
      </c>
    </row>
    <row r="883" spans="17:95">
      <c r="Q883" s="655">
        <v>2</v>
      </c>
      <c r="R883" s="655">
        <v>1</v>
      </c>
      <c r="S883" s="655">
        <v>15</v>
      </c>
      <c r="T883" s="651" t="s">
        <v>4946</v>
      </c>
      <c r="U883" s="656">
        <v>523600</v>
      </c>
      <c r="AC883" s="64">
        <v>13</v>
      </c>
      <c r="AD883" s="64">
        <v>25</v>
      </c>
      <c r="AE883" s="66" t="s">
        <v>5010</v>
      </c>
      <c r="AF883" s="68" t="s">
        <v>1910</v>
      </c>
      <c r="CN883" s="64">
        <v>13</v>
      </c>
      <c r="CO883" s="64">
        <v>25</v>
      </c>
      <c r="CP883" s="66" t="s">
        <v>5010</v>
      </c>
      <c r="CQ883" s="68" t="s">
        <v>1910</v>
      </c>
    </row>
    <row r="884" spans="17:95">
      <c r="Q884" s="655">
        <v>2</v>
      </c>
      <c r="R884" s="655">
        <v>1</v>
      </c>
      <c r="S884" s="655">
        <v>16</v>
      </c>
      <c r="T884" s="651" t="s">
        <v>4949</v>
      </c>
      <c r="U884" s="656">
        <v>523700</v>
      </c>
      <c r="AC884" s="64">
        <v>13</v>
      </c>
      <c r="AD884" s="64">
        <v>26</v>
      </c>
      <c r="AE884" s="66" t="s">
        <v>5012</v>
      </c>
      <c r="AF884" s="68" t="s">
        <v>1911</v>
      </c>
      <c r="CN884" s="64">
        <v>13</v>
      </c>
      <c r="CO884" s="64">
        <v>26</v>
      </c>
      <c r="CP884" s="66" t="s">
        <v>5012</v>
      </c>
      <c r="CQ884" s="68" t="s">
        <v>1911</v>
      </c>
    </row>
    <row r="885" spans="17:95">
      <c r="Q885" s="655">
        <v>2</v>
      </c>
      <c r="R885" s="655">
        <v>1</v>
      </c>
      <c r="S885" s="655">
        <v>17</v>
      </c>
      <c r="T885" s="651" t="s">
        <v>4952</v>
      </c>
      <c r="U885" s="656">
        <v>527400</v>
      </c>
      <c r="AC885" s="64">
        <v>13</v>
      </c>
      <c r="AD885" s="64">
        <v>27</v>
      </c>
      <c r="AE885" s="66" t="s">
        <v>5014</v>
      </c>
      <c r="AF885" s="68" t="s">
        <v>1912</v>
      </c>
      <c r="CN885" s="64">
        <v>13</v>
      </c>
      <c r="CO885" s="64">
        <v>27</v>
      </c>
      <c r="CP885" s="66" t="s">
        <v>5014</v>
      </c>
      <c r="CQ885" s="68" t="s">
        <v>1912</v>
      </c>
    </row>
    <row r="886" spans="17:95">
      <c r="Q886" s="655">
        <v>2</v>
      </c>
      <c r="R886" s="655">
        <v>1</v>
      </c>
      <c r="S886" s="655">
        <v>18</v>
      </c>
      <c r="T886" s="651" t="s">
        <v>4954</v>
      </c>
      <c r="U886" s="656">
        <v>527410</v>
      </c>
      <c r="AC886" s="64">
        <v>13</v>
      </c>
      <c r="AD886" s="64">
        <v>28</v>
      </c>
      <c r="AE886" s="66" t="s">
        <v>5016</v>
      </c>
      <c r="AF886" s="68" t="s">
        <v>1913</v>
      </c>
      <c r="CN886" s="64">
        <v>13</v>
      </c>
      <c r="CO886" s="64">
        <v>28</v>
      </c>
      <c r="CP886" s="66" t="s">
        <v>5016</v>
      </c>
      <c r="CQ886" s="68" t="s">
        <v>1913</v>
      </c>
    </row>
    <row r="887" spans="17:95">
      <c r="Q887" s="655">
        <v>2</v>
      </c>
      <c r="R887" s="655">
        <v>1</v>
      </c>
      <c r="S887" s="655">
        <v>19</v>
      </c>
      <c r="T887" s="651" t="s">
        <v>4956</v>
      </c>
      <c r="U887" s="656">
        <v>526230</v>
      </c>
      <c r="AC887" s="64">
        <v>13</v>
      </c>
      <c r="AD887" s="64">
        <v>29</v>
      </c>
      <c r="AE887" s="66" t="s">
        <v>5018</v>
      </c>
      <c r="AF887" s="68" t="s">
        <v>1914</v>
      </c>
      <c r="CN887" s="64">
        <v>13</v>
      </c>
      <c r="CO887" s="64">
        <v>29</v>
      </c>
      <c r="CP887" s="66" t="s">
        <v>5018</v>
      </c>
      <c r="CQ887" s="68" t="s">
        <v>1914</v>
      </c>
    </row>
    <row r="888" spans="17:95">
      <c r="Q888" s="655">
        <v>2</v>
      </c>
      <c r="R888" s="655">
        <v>1</v>
      </c>
      <c r="S888" s="655">
        <v>20</v>
      </c>
      <c r="T888" s="651" t="s">
        <v>8854</v>
      </c>
      <c r="U888" s="656">
        <v>527600</v>
      </c>
      <c r="AC888" s="64">
        <v>13</v>
      </c>
      <c r="AD888" s="64">
        <v>30</v>
      </c>
      <c r="AE888" s="66" t="s">
        <v>5020</v>
      </c>
      <c r="AF888" s="68" t="s">
        <v>1915</v>
      </c>
      <c r="CN888" s="64">
        <v>13</v>
      </c>
      <c r="CO888" s="64">
        <v>30</v>
      </c>
      <c r="CP888" s="66" t="s">
        <v>5020</v>
      </c>
      <c r="CQ888" s="68" t="s">
        <v>1915</v>
      </c>
    </row>
    <row r="889" spans="17:95">
      <c r="Q889" s="655">
        <v>2</v>
      </c>
      <c r="R889" s="655">
        <v>1</v>
      </c>
      <c r="S889" s="655">
        <v>21</v>
      </c>
      <c r="T889" s="651" t="s">
        <v>4960</v>
      </c>
      <c r="U889" s="656">
        <v>525600</v>
      </c>
      <c r="AC889" s="64">
        <v>13</v>
      </c>
      <c r="AD889" s="64">
        <v>31</v>
      </c>
      <c r="AE889" s="66" t="s">
        <v>5022</v>
      </c>
      <c r="AF889" s="68" t="s">
        <v>1916</v>
      </c>
      <c r="CN889" s="64">
        <v>13</v>
      </c>
      <c r="CO889" s="64">
        <v>31</v>
      </c>
      <c r="CP889" s="66" t="s">
        <v>5022</v>
      </c>
      <c r="CQ889" s="68" t="s">
        <v>1916</v>
      </c>
    </row>
    <row r="890" spans="17:95">
      <c r="Q890" s="655">
        <v>2</v>
      </c>
      <c r="R890" s="655">
        <v>1</v>
      </c>
      <c r="S890" s="655">
        <v>22</v>
      </c>
      <c r="T890" s="651" t="s">
        <v>8855</v>
      </c>
      <c r="U890" s="656">
        <v>525610</v>
      </c>
      <c r="AC890" s="64">
        <v>13</v>
      </c>
      <c r="AD890" s="64">
        <v>32</v>
      </c>
      <c r="AE890" s="66" t="s">
        <v>5024</v>
      </c>
      <c r="AF890" s="68" t="s">
        <v>1917</v>
      </c>
      <c r="CN890" s="64">
        <v>13</v>
      </c>
      <c r="CO890" s="64">
        <v>32</v>
      </c>
      <c r="CP890" s="66" t="s">
        <v>5024</v>
      </c>
      <c r="CQ890" s="68" t="s">
        <v>1917</v>
      </c>
    </row>
    <row r="891" spans="17:95">
      <c r="Q891" s="655">
        <v>2</v>
      </c>
      <c r="R891" s="655">
        <v>1</v>
      </c>
      <c r="S891" s="655">
        <v>23</v>
      </c>
      <c r="T891" s="651" t="s">
        <v>4962</v>
      </c>
      <c r="U891" s="656">
        <v>526400</v>
      </c>
      <c r="AC891" s="64">
        <v>13</v>
      </c>
      <c r="AD891" s="64">
        <v>33</v>
      </c>
      <c r="AE891" s="66" t="s">
        <v>5026</v>
      </c>
      <c r="AF891" s="68" t="s">
        <v>1918</v>
      </c>
      <c r="CN891" s="64">
        <v>13</v>
      </c>
      <c r="CO891" s="64">
        <v>33</v>
      </c>
      <c r="CP891" s="66" t="s">
        <v>5026</v>
      </c>
      <c r="CQ891" s="68" t="s">
        <v>1918</v>
      </c>
    </row>
    <row r="892" spans="17:95">
      <c r="Q892" s="655">
        <v>2</v>
      </c>
      <c r="R892" s="655">
        <v>1</v>
      </c>
      <c r="S892" s="655">
        <v>24</v>
      </c>
      <c r="T892" s="651" t="s">
        <v>4964</v>
      </c>
      <c r="U892" s="656">
        <v>527700</v>
      </c>
      <c r="AC892" s="64">
        <v>13</v>
      </c>
      <c r="AD892" s="64">
        <v>34</v>
      </c>
      <c r="AE892" s="66" t="s">
        <v>5028</v>
      </c>
      <c r="AF892" s="68" t="s">
        <v>1919</v>
      </c>
      <c r="CN892" s="64">
        <v>13</v>
      </c>
      <c r="CO892" s="64">
        <v>34</v>
      </c>
      <c r="CP892" s="66" t="s">
        <v>5028</v>
      </c>
      <c r="CQ892" s="68" t="s">
        <v>1919</v>
      </c>
    </row>
    <row r="893" spans="17:95">
      <c r="Q893" s="655">
        <v>2</v>
      </c>
      <c r="R893" s="655">
        <v>1</v>
      </c>
      <c r="S893" s="655">
        <v>25</v>
      </c>
      <c r="T893" s="651" t="s">
        <v>8856</v>
      </c>
      <c r="U893" s="656">
        <v>528100</v>
      </c>
      <c r="AC893" s="64">
        <v>13</v>
      </c>
      <c r="AD893" s="64">
        <v>35</v>
      </c>
      <c r="AE893" s="66" t="s">
        <v>5030</v>
      </c>
      <c r="AF893" s="68" t="s">
        <v>1920</v>
      </c>
      <c r="CN893" s="64">
        <v>13</v>
      </c>
      <c r="CO893" s="64">
        <v>35</v>
      </c>
      <c r="CP893" s="66" t="s">
        <v>5030</v>
      </c>
      <c r="CQ893" s="68" t="s">
        <v>1920</v>
      </c>
    </row>
    <row r="894" spans="17:95">
      <c r="Q894" s="655">
        <v>2</v>
      </c>
      <c r="R894" s="655">
        <v>1</v>
      </c>
      <c r="S894" s="655">
        <v>26</v>
      </c>
      <c r="T894" s="651" t="s">
        <v>8857</v>
      </c>
      <c r="U894" s="656">
        <v>527900</v>
      </c>
      <c r="AC894" s="64">
        <v>13</v>
      </c>
      <c r="AD894" s="64">
        <v>36</v>
      </c>
      <c r="AE894" s="66" t="s">
        <v>5032</v>
      </c>
      <c r="AF894" s="68" t="s">
        <v>1921</v>
      </c>
      <c r="CN894" s="64">
        <v>13</v>
      </c>
      <c r="CO894" s="64">
        <v>36</v>
      </c>
      <c r="CP894" s="66" t="s">
        <v>5032</v>
      </c>
      <c r="CQ894" s="68" t="s">
        <v>1921</v>
      </c>
    </row>
    <row r="895" spans="17:95">
      <c r="Q895" s="655">
        <v>2</v>
      </c>
      <c r="R895" s="655">
        <v>1</v>
      </c>
      <c r="S895" s="655">
        <v>27</v>
      </c>
      <c r="T895" s="651" t="s">
        <v>4967</v>
      </c>
      <c r="U895" s="656">
        <v>527500</v>
      </c>
      <c r="AC895" s="64">
        <v>13</v>
      </c>
      <c r="AD895" s="64">
        <v>37</v>
      </c>
      <c r="AE895" s="66" t="s">
        <v>5033</v>
      </c>
      <c r="AF895" s="68" t="s">
        <v>1922</v>
      </c>
      <c r="CN895" s="64">
        <v>13</v>
      </c>
      <c r="CO895" s="64">
        <v>37</v>
      </c>
      <c r="CP895" s="66" t="s">
        <v>5033</v>
      </c>
      <c r="CQ895" s="68" t="s">
        <v>1922</v>
      </c>
    </row>
    <row r="896" spans="17:95">
      <c r="Q896" s="655">
        <v>2</v>
      </c>
      <c r="R896" s="655">
        <v>1</v>
      </c>
      <c r="S896" s="655">
        <v>28</v>
      </c>
      <c r="T896" s="651" t="s">
        <v>4969</v>
      </c>
      <c r="U896" s="656">
        <v>527800</v>
      </c>
      <c r="AC896" s="64">
        <v>13</v>
      </c>
      <c r="AD896" s="64">
        <v>38</v>
      </c>
      <c r="AE896" s="66" t="s">
        <v>5034</v>
      </c>
      <c r="AF896" s="68" t="s">
        <v>1923</v>
      </c>
      <c r="CN896" s="64">
        <v>13</v>
      </c>
      <c r="CO896" s="64">
        <v>38</v>
      </c>
      <c r="CP896" s="66" t="s">
        <v>5034</v>
      </c>
      <c r="CQ896" s="68" t="s">
        <v>1923</v>
      </c>
    </row>
    <row r="897" spans="17:95">
      <c r="Q897" s="655">
        <v>2</v>
      </c>
      <c r="R897" s="655">
        <v>1</v>
      </c>
      <c r="S897" s="655">
        <v>29</v>
      </c>
      <c r="T897" s="651" t="s">
        <v>4973</v>
      </c>
      <c r="U897" s="656">
        <v>529999</v>
      </c>
      <c r="AC897" s="64">
        <v>13</v>
      </c>
      <c r="AD897" s="64">
        <v>39</v>
      </c>
      <c r="AE897" s="66" t="s">
        <v>5035</v>
      </c>
      <c r="AF897" s="68" t="s">
        <v>1924</v>
      </c>
      <c r="CN897" s="64">
        <v>13</v>
      </c>
      <c r="CO897" s="64">
        <v>39</v>
      </c>
      <c r="CP897" s="66" t="s">
        <v>5035</v>
      </c>
      <c r="CQ897" s="68" t="s">
        <v>1924</v>
      </c>
    </row>
    <row r="898" spans="17:95">
      <c r="Q898" s="655">
        <v>2</v>
      </c>
      <c r="R898" s="655">
        <v>1</v>
      </c>
      <c r="S898" s="655">
        <v>30</v>
      </c>
      <c r="T898" s="651" t="s">
        <v>4975</v>
      </c>
      <c r="U898" s="656">
        <v>530000</v>
      </c>
      <c r="AC898" s="64">
        <v>13</v>
      </c>
      <c r="AD898" s="64">
        <v>40</v>
      </c>
      <c r="AE898" s="66" t="s">
        <v>5036</v>
      </c>
      <c r="AF898" s="68" t="s">
        <v>1925</v>
      </c>
      <c r="CN898" s="64">
        <v>13</v>
      </c>
      <c r="CO898" s="64">
        <v>40</v>
      </c>
      <c r="CP898" s="66" t="s">
        <v>5036</v>
      </c>
      <c r="CQ898" s="68" t="s">
        <v>1925</v>
      </c>
    </row>
    <row r="899" spans="17:95">
      <c r="Q899" s="655">
        <v>2</v>
      </c>
      <c r="R899" s="655">
        <v>1</v>
      </c>
      <c r="S899" s="655">
        <v>31</v>
      </c>
      <c r="T899" s="651" t="s">
        <v>4977</v>
      </c>
      <c r="U899" s="656">
        <v>532200</v>
      </c>
      <c r="AC899" s="64">
        <v>13</v>
      </c>
      <c r="AD899" s="64">
        <v>41</v>
      </c>
      <c r="AE899" s="66" t="s">
        <v>5037</v>
      </c>
      <c r="AF899" s="68" t="s">
        <v>1926</v>
      </c>
      <c r="CN899" s="64">
        <v>13</v>
      </c>
      <c r="CO899" s="64">
        <v>41</v>
      </c>
      <c r="CP899" s="66" t="s">
        <v>5037</v>
      </c>
      <c r="CQ899" s="68" t="s">
        <v>1926</v>
      </c>
    </row>
    <row r="900" spans="17:95">
      <c r="Q900" s="655">
        <v>2</v>
      </c>
      <c r="R900" s="655">
        <v>1</v>
      </c>
      <c r="S900" s="655">
        <v>32</v>
      </c>
      <c r="T900" s="651" t="s">
        <v>4979</v>
      </c>
      <c r="U900" s="656">
        <v>532100</v>
      </c>
      <c r="AC900" s="64">
        <v>13</v>
      </c>
      <c r="AD900" s="64">
        <v>42</v>
      </c>
      <c r="AE900" s="66" t="s">
        <v>5039</v>
      </c>
      <c r="AF900" s="68" t="s">
        <v>1927</v>
      </c>
      <c r="CN900" s="64">
        <v>13</v>
      </c>
      <c r="CO900" s="64">
        <v>42</v>
      </c>
      <c r="CP900" s="66" t="s">
        <v>5039</v>
      </c>
      <c r="CQ900" s="68" t="s">
        <v>1927</v>
      </c>
    </row>
    <row r="901" spans="17:95">
      <c r="Q901" s="655">
        <v>2</v>
      </c>
      <c r="R901" s="655">
        <v>1</v>
      </c>
      <c r="S901" s="655">
        <v>33</v>
      </c>
      <c r="T901" s="651" t="s">
        <v>4981</v>
      </c>
      <c r="U901" s="656">
        <v>532600</v>
      </c>
      <c r="AC901" s="64">
        <v>13</v>
      </c>
      <c r="AD901" s="64">
        <v>43</v>
      </c>
      <c r="AE901" s="66" t="s">
        <v>5041</v>
      </c>
      <c r="AF901" s="68" t="s">
        <v>1928</v>
      </c>
      <c r="CN901" s="64">
        <v>13</v>
      </c>
      <c r="CO901" s="64">
        <v>43</v>
      </c>
      <c r="CP901" s="66" t="s">
        <v>5041</v>
      </c>
      <c r="CQ901" s="68" t="s">
        <v>1928</v>
      </c>
    </row>
    <row r="902" spans="17:95">
      <c r="Q902" s="655">
        <v>2</v>
      </c>
      <c r="R902" s="655">
        <v>1</v>
      </c>
      <c r="S902" s="655">
        <v>34</v>
      </c>
      <c r="T902" s="651" t="s">
        <v>4983</v>
      </c>
      <c r="U902" s="656">
        <v>532700</v>
      </c>
      <c r="AC902" s="64">
        <v>13</v>
      </c>
      <c r="AD902" s="64">
        <v>44</v>
      </c>
      <c r="AE902" s="66" t="s">
        <v>5043</v>
      </c>
      <c r="AF902" s="68" t="s">
        <v>1929</v>
      </c>
      <c r="CN902" s="64">
        <v>13</v>
      </c>
      <c r="CO902" s="64">
        <v>44</v>
      </c>
      <c r="CP902" s="66" t="s">
        <v>5043</v>
      </c>
      <c r="CQ902" s="68" t="s">
        <v>1929</v>
      </c>
    </row>
    <row r="903" spans="17:95">
      <c r="Q903" s="655">
        <v>2</v>
      </c>
      <c r="R903" s="655">
        <v>1</v>
      </c>
      <c r="S903" s="655">
        <v>35</v>
      </c>
      <c r="T903" s="651" t="s">
        <v>4985</v>
      </c>
      <c r="U903" s="656">
        <v>532300</v>
      </c>
      <c r="AC903" s="64">
        <v>13</v>
      </c>
      <c r="AD903" s="64">
        <v>45</v>
      </c>
      <c r="AE903" s="66" t="s">
        <v>5045</v>
      </c>
      <c r="AF903" s="68" t="s">
        <v>1930</v>
      </c>
      <c r="CN903" s="64">
        <v>13</v>
      </c>
      <c r="CO903" s="64">
        <v>45</v>
      </c>
      <c r="CP903" s="66" t="s">
        <v>5045</v>
      </c>
      <c r="CQ903" s="68" t="s">
        <v>1930</v>
      </c>
    </row>
    <row r="904" spans="17:95">
      <c r="Q904" s="655">
        <v>2</v>
      </c>
      <c r="R904" s="655">
        <v>1</v>
      </c>
      <c r="S904" s="655">
        <v>36</v>
      </c>
      <c r="T904" s="651" t="s">
        <v>4987</v>
      </c>
      <c r="U904" s="656">
        <v>532800</v>
      </c>
      <c r="AC904" s="64">
        <v>13</v>
      </c>
      <c r="AD904" s="64">
        <v>46</v>
      </c>
      <c r="AE904" s="66" t="s">
        <v>5047</v>
      </c>
      <c r="AF904" s="68" t="s">
        <v>1931</v>
      </c>
      <c r="CN904" s="64">
        <v>13</v>
      </c>
      <c r="CO904" s="64">
        <v>46</v>
      </c>
      <c r="CP904" s="66" t="s">
        <v>5047</v>
      </c>
      <c r="CQ904" s="68" t="s">
        <v>1931</v>
      </c>
    </row>
    <row r="905" spans="17:95">
      <c r="Q905" s="655">
        <v>2</v>
      </c>
      <c r="R905" s="655">
        <v>1</v>
      </c>
      <c r="S905" s="655">
        <v>37</v>
      </c>
      <c r="T905" s="651" t="s">
        <v>4989</v>
      </c>
      <c r="U905" s="656">
        <v>533300</v>
      </c>
      <c r="AC905" s="64">
        <v>13</v>
      </c>
      <c r="AD905" s="64">
        <v>47</v>
      </c>
      <c r="AE905" s="66" t="s">
        <v>5049</v>
      </c>
      <c r="AF905" s="68" t="s">
        <v>1932</v>
      </c>
      <c r="CN905" s="64">
        <v>13</v>
      </c>
      <c r="CO905" s="64">
        <v>47</v>
      </c>
      <c r="CP905" s="66" t="s">
        <v>5049</v>
      </c>
      <c r="CQ905" s="68" t="s">
        <v>1932</v>
      </c>
    </row>
    <row r="906" spans="17:95">
      <c r="Q906" s="655">
        <v>2</v>
      </c>
      <c r="R906" s="655">
        <v>1</v>
      </c>
      <c r="S906" s="655">
        <v>38</v>
      </c>
      <c r="T906" s="651" t="s">
        <v>4991</v>
      </c>
      <c r="U906" s="656">
        <v>533400</v>
      </c>
      <c r="AC906" s="64">
        <v>13</v>
      </c>
      <c r="AD906" s="64">
        <v>48</v>
      </c>
      <c r="AE906" s="66" t="s">
        <v>5051</v>
      </c>
      <c r="AF906" s="68" t="s">
        <v>1933</v>
      </c>
      <c r="CN906" s="64">
        <v>13</v>
      </c>
      <c r="CO906" s="64">
        <v>48</v>
      </c>
      <c r="CP906" s="66" t="s">
        <v>5051</v>
      </c>
      <c r="CQ906" s="68" t="s">
        <v>1933</v>
      </c>
    </row>
    <row r="907" spans="17:95">
      <c r="Q907" s="655">
        <v>2</v>
      </c>
      <c r="R907" s="655">
        <v>1</v>
      </c>
      <c r="S907" s="655">
        <v>39</v>
      </c>
      <c r="T907" s="651" t="s">
        <v>4993</v>
      </c>
      <c r="U907" s="656">
        <v>533500</v>
      </c>
      <c r="AC907" s="64">
        <v>13</v>
      </c>
      <c r="AD907" s="64">
        <v>49</v>
      </c>
      <c r="AE907" s="66" t="s">
        <v>5053</v>
      </c>
      <c r="AF907" s="68" t="s">
        <v>1934</v>
      </c>
      <c r="CN907" s="64">
        <v>13</v>
      </c>
      <c r="CO907" s="64">
        <v>49</v>
      </c>
      <c r="CP907" s="66" t="s">
        <v>5053</v>
      </c>
      <c r="CQ907" s="68" t="s">
        <v>1934</v>
      </c>
    </row>
    <row r="908" spans="17:95">
      <c r="Q908" s="655">
        <v>2</v>
      </c>
      <c r="R908" s="655">
        <v>1</v>
      </c>
      <c r="S908" s="655">
        <v>40</v>
      </c>
      <c r="T908" s="651" t="s">
        <v>4996</v>
      </c>
      <c r="U908" s="656">
        <v>533700</v>
      </c>
      <c r="AC908" s="64">
        <v>13</v>
      </c>
      <c r="AD908" s="64">
        <v>50</v>
      </c>
      <c r="AE908" s="66" t="s">
        <v>5055</v>
      </c>
      <c r="AF908" s="68" t="s">
        <v>1935</v>
      </c>
      <c r="CN908" s="64">
        <v>13</v>
      </c>
      <c r="CO908" s="64">
        <v>50</v>
      </c>
      <c r="CP908" s="66" t="s">
        <v>5055</v>
      </c>
      <c r="CQ908" s="68" t="s">
        <v>1935</v>
      </c>
    </row>
    <row r="909" spans="17:95">
      <c r="Q909" s="655">
        <v>2</v>
      </c>
      <c r="R909" s="655">
        <v>1</v>
      </c>
      <c r="S909" s="655">
        <v>41</v>
      </c>
      <c r="T909" s="651" t="s">
        <v>4998</v>
      </c>
      <c r="U909" s="656">
        <v>536300</v>
      </c>
      <c r="AC909" s="64">
        <v>13</v>
      </c>
      <c r="AD909" s="64">
        <v>51</v>
      </c>
      <c r="AE909" s="66" t="s">
        <v>5057</v>
      </c>
      <c r="AF909" s="68" t="s">
        <v>1936</v>
      </c>
      <c r="CN909" s="64">
        <v>13</v>
      </c>
      <c r="CO909" s="64">
        <v>51</v>
      </c>
      <c r="CP909" s="66" t="s">
        <v>5057</v>
      </c>
      <c r="CQ909" s="68" t="s">
        <v>1936</v>
      </c>
    </row>
    <row r="910" spans="17:95">
      <c r="Q910" s="655">
        <v>2</v>
      </c>
      <c r="R910" s="655">
        <v>1</v>
      </c>
      <c r="S910" s="655">
        <v>42</v>
      </c>
      <c r="T910" s="651" t="s">
        <v>5000</v>
      </c>
      <c r="U910" s="656">
        <v>536100</v>
      </c>
      <c r="AC910" s="64">
        <v>13</v>
      </c>
      <c r="AD910" s="64">
        <v>52</v>
      </c>
      <c r="AE910" s="66" t="s">
        <v>5059</v>
      </c>
      <c r="AF910" s="68" t="s">
        <v>1937</v>
      </c>
      <c r="CN910" s="64">
        <v>13</v>
      </c>
      <c r="CO910" s="64">
        <v>52</v>
      </c>
      <c r="CP910" s="66" t="s">
        <v>5059</v>
      </c>
      <c r="CQ910" s="68" t="s">
        <v>1937</v>
      </c>
    </row>
    <row r="911" spans="17:95">
      <c r="Q911" s="655">
        <v>2</v>
      </c>
      <c r="R911" s="655">
        <v>1</v>
      </c>
      <c r="S911" s="655">
        <v>43</v>
      </c>
      <c r="T911" s="651" t="s">
        <v>5002</v>
      </c>
      <c r="U911" s="656">
        <v>536000</v>
      </c>
      <c r="AC911" s="64">
        <v>13</v>
      </c>
      <c r="AD911" s="64">
        <v>53</v>
      </c>
      <c r="AE911" s="66" t="s">
        <v>5061</v>
      </c>
      <c r="AF911" s="68" t="s">
        <v>1938</v>
      </c>
      <c r="CN911" s="64">
        <v>13</v>
      </c>
      <c r="CO911" s="64">
        <v>53</v>
      </c>
      <c r="CP911" s="66" t="s">
        <v>5061</v>
      </c>
      <c r="CQ911" s="68" t="s">
        <v>1938</v>
      </c>
    </row>
    <row r="912" spans="17:95">
      <c r="Q912" s="655">
        <v>2</v>
      </c>
      <c r="R912" s="655">
        <v>1</v>
      </c>
      <c r="S912" s="655">
        <v>44</v>
      </c>
      <c r="T912" s="651" t="s">
        <v>5005</v>
      </c>
      <c r="U912" s="656">
        <v>536200</v>
      </c>
      <c r="AC912" s="64">
        <v>13</v>
      </c>
      <c r="AD912" s="64">
        <v>54</v>
      </c>
      <c r="AE912" s="66" t="s">
        <v>5063</v>
      </c>
      <c r="AF912" s="68" t="s">
        <v>1939</v>
      </c>
      <c r="CN912" s="64">
        <v>13</v>
      </c>
      <c r="CO912" s="64">
        <v>54</v>
      </c>
      <c r="CP912" s="66" t="s">
        <v>5063</v>
      </c>
      <c r="CQ912" s="68" t="s">
        <v>1939</v>
      </c>
    </row>
    <row r="913" spans="17:95">
      <c r="Q913" s="655">
        <v>2</v>
      </c>
      <c r="R913" s="655">
        <v>1</v>
      </c>
      <c r="S913" s="655">
        <v>45</v>
      </c>
      <c r="T913" s="651" t="s">
        <v>5007</v>
      </c>
      <c r="U913" s="656">
        <v>536400</v>
      </c>
      <c r="AC913" s="64">
        <v>13</v>
      </c>
      <c r="AD913" s="64">
        <v>55</v>
      </c>
      <c r="AE913" s="66" t="s">
        <v>5065</v>
      </c>
      <c r="AF913" s="68" t="s">
        <v>1940</v>
      </c>
      <c r="CN913" s="64">
        <v>13</v>
      </c>
      <c r="CO913" s="64">
        <v>55</v>
      </c>
      <c r="CP913" s="66" t="s">
        <v>5065</v>
      </c>
      <c r="CQ913" s="68" t="s">
        <v>1940</v>
      </c>
    </row>
    <row r="914" spans="17:95">
      <c r="Q914" s="655">
        <v>2</v>
      </c>
      <c r="R914" s="655">
        <v>1</v>
      </c>
      <c r="S914" s="655">
        <v>46</v>
      </c>
      <c r="T914" s="651" t="s">
        <v>8858</v>
      </c>
      <c r="U914" s="656">
        <v>536500</v>
      </c>
      <c r="AC914" s="64">
        <v>13</v>
      </c>
      <c r="AD914" s="64">
        <v>56</v>
      </c>
      <c r="AE914" s="66" t="s">
        <v>5067</v>
      </c>
      <c r="AF914" s="68" t="s">
        <v>1941</v>
      </c>
      <c r="CN914" s="64">
        <v>13</v>
      </c>
      <c r="CO914" s="64">
        <v>56</v>
      </c>
      <c r="CP914" s="66" t="s">
        <v>5067</v>
      </c>
      <c r="CQ914" s="68" t="s">
        <v>1941</v>
      </c>
    </row>
    <row r="915" spans="17:95">
      <c r="Q915" s="655">
        <v>2</v>
      </c>
      <c r="R915" s="655">
        <v>1</v>
      </c>
      <c r="S915" s="655">
        <v>47</v>
      </c>
      <c r="T915" s="651" t="s">
        <v>5009</v>
      </c>
      <c r="U915" s="656">
        <v>539999</v>
      </c>
      <c r="AC915" s="64">
        <v>13</v>
      </c>
      <c r="AD915" s="64">
        <v>57</v>
      </c>
      <c r="AE915" s="66" t="s">
        <v>5069</v>
      </c>
      <c r="AF915" s="68" t="s">
        <v>1942</v>
      </c>
      <c r="CN915" s="64">
        <v>13</v>
      </c>
      <c r="CO915" s="64">
        <v>57</v>
      </c>
      <c r="CP915" s="66" t="s">
        <v>5069</v>
      </c>
      <c r="CQ915" s="68" t="s">
        <v>1942</v>
      </c>
    </row>
    <row r="916" spans="17:95">
      <c r="Q916" s="655">
        <v>2</v>
      </c>
      <c r="R916" s="655">
        <v>1</v>
      </c>
      <c r="S916" s="655">
        <v>48</v>
      </c>
      <c r="T916" s="651" t="s">
        <v>5011</v>
      </c>
      <c r="U916" s="656">
        <v>540000</v>
      </c>
      <c r="AC916" s="64">
        <v>13</v>
      </c>
      <c r="AD916" s="64">
        <v>58</v>
      </c>
      <c r="AE916" s="66" t="s">
        <v>5071</v>
      </c>
      <c r="AF916" s="68" t="s">
        <v>1943</v>
      </c>
      <c r="CN916" s="64">
        <v>13</v>
      </c>
      <c r="CO916" s="64">
        <v>58</v>
      </c>
      <c r="CP916" s="66" t="s">
        <v>5071</v>
      </c>
      <c r="CQ916" s="68" t="s">
        <v>1943</v>
      </c>
    </row>
    <row r="917" spans="17:95">
      <c r="Q917" s="655">
        <v>2</v>
      </c>
      <c r="R917" s="655">
        <v>1</v>
      </c>
      <c r="S917" s="655">
        <v>49</v>
      </c>
      <c r="T917" s="651" t="s">
        <v>5013</v>
      </c>
      <c r="U917" s="656">
        <v>542200</v>
      </c>
      <c r="AC917" s="64">
        <v>13</v>
      </c>
      <c r="AD917" s="64">
        <v>59</v>
      </c>
      <c r="AE917" s="66" t="s">
        <v>5073</v>
      </c>
      <c r="AF917" s="68" t="s">
        <v>1944</v>
      </c>
      <c r="CN917" s="64">
        <v>13</v>
      </c>
      <c r="CO917" s="64">
        <v>59</v>
      </c>
      <c r="CP917" s="66" t="s">
        <v>5073</v>
      </c>
      <c r="CQ917" s="68" t="s">
        <v>1944</v>
      </c>
    </row>
    <row r="918" spans="17:95">
      <c r="Q918" s="655">
        <v>2</v>
      </c>
      <c r="R918" s="655">
        <v>1</v>
      </c>
      <c r="S918" s="655">
        <v>50</v>
      </c>
      <c r="T918" s="651" t="s">
        <v>5015</v>
      </c>
      <c r="U918" s="656">
        <v>542600</v>
      </c>
      <c r="AC918" s="64">
        <v>13</v>
      </c>
      <c r="AD918" s="64">
        <v>60</v>
      </c>
      <c r="AE918" s="66" t="s">
        <v>5074</v>
      </c>
      <c r="AF918" s="68" t="s">
        <v>1945</v>
      </c>
      <c r="CN918" s="64">
        <v>13</v>
      </c>
      <c r="CO918" s="64">
        <v>60</v>
      </c>
      <c r="CP918" s="66" t="s">
        <v>5074</v>
      </c>
      <c r="CQ918" s="68" t="s">
        <v>1945</v>
      </c>
    </row>
    <row r="919" spans="17:95">
      <c r="Q919" s="655">
        <v>2</v>
      </c>
      <c r="R919" s="655">
        <v>1</v>
      </c>
      <c r="S919" s="655">
        <v>51</v>
      </c>
      <c r="T919" s="651" t="s">
        <v>5017</v>
      </c>
      <c r="U919" s="656">
        <v>542700</v>
      </c>
      <c r="AC919" s="64">
        <v>13</v>
      </c>
      <c r="AD919" s="64">
        <v>61</v>
      </c>
      <c r="AE919" s="66" t="s">
        <v>5076</v>
      </c>
      <c r="AF919" s="68" t="s">
        <v>1946</v>
      </c>
      <c r="CN919" s="64">
        <v>13</v>
      </c>
      <c r="CO919" s="64">
        <v>61</v>
      </c>
      <c r="CP919" s="66" t="s">
        <v>5076</v>
      </c>
      <c r="CQ919" s="68" t="s">
        <v>1946</v>
      </c>
    </row>
    <row r="920" spans="17:95">
      <c r="Q920" s="655">
        <v>2</v>
      </c>
      <c r="R920" s="655">
        <v>1</v>
      </c>
      <c r="S920" s="655">
        <v>52</v>
      </c>
      <c r="T920" s="651" t="s">
        <v>5019</v>
      </c>
      <c r="U920" s="656">
        <v>542300</v>
      </c>
      <c r="AC920" s="64">
        <v>13</v>
      </c>
      <c r="AD920" s="64">
        <v>62</v>
      </c>
      <c r="AE920" s="66" t="s">
        <v>5078</v>
      </c>
      <c r="AF920" s="68" t="s">
        <v>1947</v>
      </c>
      <c r="CN920" s="64">
        <v>13</v>
      </c>
      <c r="CO920" s="64">
        <v>62</v>
      </c>
      <c r="CP920" s="66" t="s">
        <v>5078</v>
      </c>
      <c r="CQ920" s="68" t="s">
        <v>1947</v>
      </c>
    </row>
    <row r="921" spans="17:95">
      <c r="Q921" s="655">
        <v>2</v>
      </c>
      <c r="R921" s="655">
        <v>1</v>
      </c>
      <c r="S921" s="655">
        <v>53</v>
      </c>
      <c r="T921" s="651" t="s">
        <v>5021</v>
      </c>
      <c r="U921" s="656">
        <v>542800</v>
      </c>
      <c r="AC921" s="64">
        <v>14</v>
      </c>
      <c r="AD921" s="64">
        <v>1</v>
      </c>
      <c r="AE921" s="66" t="s">
        <v>3852</v>
      </c>
      <c r="AF921" s="68" t="s">
        <v>1948</v>
      </c>
      <c r="CN921" s="64">
        <v>14</v>
      </c>
      <c r="CO921" s="64">
        <v>1</v>
      </c>
      <c r="CP921" s="66" t="s">
        <v>3852</v>
      </c>
      <c r="CQ921" s="68" t="s">
        <v>1948</v>
      </c>
    </row>
    <row r="922" spans="17:95">
      <c r="Q922" s="655">
        <v>2</v>
      </c>
      <c r="R922" s="655">
        <v>1</v>
      </c>
      <c r="S922" s="655">
        <v>54</v>
      </c>
      <c r="T922" s="651" t="s">
        <v>5023</v>
      </c>
      <c r="U922" s="656">
        <v>543100</v>
      </c>
      <c r="AC922" s="64">
        <v>14</v>
      </c>
      <c r="AD922" s="64">
        <v>2</v>
      </c>
      <c r="AE922" s="66" t="s">
        <v>5081</v>
      </c>
      <c r="AF922" s="68" t="s">
        <v>1949</v>
      </c>
      <c r="CN922" s="64">
        <v>14</v>
      </c>
      <c r="CO922" s="64">
        <v>2</v>
      </c>
      <c r="CP922" s="66" t="s">
        <v>5081</v>
      </c>
      <c r="CQ922" s="68" t="s">
        <v>1949</v>
      </c>
    </row>
    <row r="923" spans="17:95">
      <c r="Q923" s="655">
        <v>2</v>
      </c>
      <c r="R923" s="655">
        <v>1</v>
      </c>
      <c r="S923" s="655">
        <v>55</v>
      </c>
      <c r="T923" s="651" t="s">
        <v>5025</v>
      </c>
      <c r="U923" s="656">
        <v>543200</v>
      </c>
      <c r="AC923" s="64">
        <v>14</v>
      </c>
      <c r="AD923" s="64">
        <v>3</v>
      </c>
      <c r="AE923" s="66" t="s">
        <v>5083</v>
      </c>
      <c r="AF923" s="68" t="s">
        <v>1950</v>
      </c>
      <c r="CN923" s="64">
        <v>14</v>
      </c>
      <c r="CO923" s="64">
        <v>3</v>
      </c>
      <c r="CP923" s="66" t="s">
        <v>5083</v>
      </c>
      <c r="CQ923" s="68" t="s">
        <v>1950</v>
      </c>
    </row>
    <row r="924" spans="17:95">
      <c r="Q924" s="655">
        <v>2</v>
      </c>
      <c r="R924" s="655">
        <v>1</v>
      </c>
      <c r="S924" s="655">
        <v>56</v>
      </c>
      <c r="T924" s="651" t="s">
        <v>5027</v>
      </c>
      <c r="U924" s="656">
        <v>543300</v>
      </c>
      <c r="AC924" s="64">
        <v>14</v>
      </c>
      <c r="AD924" s="64">
        <v>4</v>
      </c>
      <c r="AE924" s="66" t="s">
        <v>5084</v>
      </c>
      <c r="AF924" s="68" t="s">
        <v>1951</v>
      </c>
      <c r="CN924" s="64">
        <v>14</v>
      </c>
      <c r="CO924" s="64">
        <v>4</v>
      </c>
      <c r="CP924" s="66" t="s">
        <v>5084</v>
      </c>
      <c r="CQ924" s="68" t="s">
        <v>1951</v>
      </c>
    </row>
    <row r="925" spans="17:95">
      <c r="Q925" s="655">
        <v>2</v>
      </c>
      <c r="R925" s="655">
        <v>1</v>
      </c>
      <c r="S925" s="655">
        <v>57</v>
      </c>
      <c r="T925" s="651" t="s">
        <v>5029</v>
      </c>
      <c r="U925" s="656">
        <v>545200</v>
      </c>
      <c r="AC925" s="64">
        <v>14</v>
      </c>
      <c r="AD925" s="64">
        <v>5</v>
      </c>
      <c r="AE925" s="66" t="s">
        <v>5086</v>
      </c>
      <c r="AF925" s="68" t="s">
        <v>1952</v>
      </c>
      <c r="CN925" s="64">
        <v>14</v>
      </c>
      <c r="CO925" s="64">
        <v>5</v>
      </c>
      <c r="CP925" s="66" t="s">
        <v>5086</v>
      </c>
      <c r="CQ925" s="68" t="s">
        <v>1952</v>
      </c>
    </row>
    <row r="926" spans="17:95">
      <c r="Q926" s="655">
        <v>2</v>
      </c>
      <c r="R926" s="655">
        <v>1</v>
      </c>
      <c r="S926" s="655">
        <v>58</v>
      </c>
      <c r="T926" s="651" t="s">
        <v>8859</v>
      </c>
      <c r="U926" s="656">
        <v>545700</v>
      </c>
      <c r="AC926" s="64">
        <v>14</v>
      </c>
      <c r="AD926" s="64">
        <v>6</v>
      </c>
      <c r="AE926" s="66" t="s">
        <v>5088</v>
      </c>
      <c r="AF926" s="68" t="s">
        <v>1953</v>
      </c>
      <c r="CN926" s="64">
        <v>14</v>
      </c>
      <c r="CO926" s="64">
        <v>6</v>
      </c>
      <c r="CP926" s="66" t="s">
        <v>5088</v>
      </c>
      <c r="CQ926" s="68" t="s">
        <v>1953</v>
      </c>
    </row>
    <row r="927" spans="17:95">
      <c r="Q927" s="655">
        <v>2</v>
      </c>
      <c r="R927" s="655">
        <v>1</v>
      </c>
      <c r="S927" s="655">
        <v>59</v>
      </c>
      <c r="T927" s="651" t="s">
        <v>5031</v>
      </c>
      <c r="U927" s="656">
        <v>544700</v>
      </c>
      <c r="AC927" s="64">
        <v>14</v>
      </c>
      <c r="AD927" s="64">
        <v>7</v>
      </c>
      <c r="AE927" s="66" t="s">
        <v>5090</v>
      </c>
      <c r="AF927" s="68" t="s">
        <v>1954</v>
      </c>
      <c r="CN927" s="64">
        <v>14</v>
      </c>
      <c r="CO927" s="64">
        <v>7</v>
      </c>
      <c r="CP927" s="66" t="s">
        <v>5090</v>
      </c>
      <c r="CQ927" s="68" t="s">
        <v>1954</v>
      </c>
    </row>
    <row r="928" spans="17:95">
      <c r="Q928" s="655">
        <v>2</v>
      </c>
      <c r="R928" s="655">
        <v>1</v>
      </c>
      <c r="S928" s="655">
        <v>60</v>
      </c>
      <c r="T928" s="651" t="s">
        <v>8860</v>
      </c>
      <c r="U928" s="656">
        <v>545500</v>
      </c>
      <c r="AC928" s="64">
        <v>14</v>
      </c>
      <c r="AD928" s="64">
        <v>8</v>
      </c>
      <c r="AE928" s="66" t="s">
        <v>5092</v>
      </c>
      <c r="AF928" s="68" t="s">
        <v>1955</v>
      </c>
      <c r="CN928" s="64">
        <v>14</v>
      </c>
      <c r="CO928" s="64">
        <v>8</v>
      </c>
      <c r="CP928" s="66" t="s">
        <v>5092</v>
      </c>
      <c r="CQ928" s="68" t="s">
        <v>1955</v>
      </c>
    </row>
    <row r="929" spans="17:95">
      <c r="Q929" s="655">
        <v>2</v>
      </c>
      <c r="R929" s="655">
        <v>1</v>
      </c>
      <c r="S929" s="655">
        <v>61</v>
      </c>
      <c r="T929" s="651" t="s">
        <v>8861</v>
      </c>
      <c r="U929" s="656">
        <v>545400</v>
      </c>
      <c r="AC929" s="64">
        <v>14</v>
      </c>
      <c r="AD929" s="64">
        <v>9</v>
      </c>
      <c r="AE929" s="66" t="s">
        <v>5094</v>
      </c>
      <c r="AF929" s="68" t="s">
        <v>1956</v>
      </c>
      <c r="CN929" s="64">
        <v>14</v>
      </c>
      <c r="CO929" s="64">
        <v>9</v>
      </c>
      <c r="CP929" s="66" t="s">
        <v>5094</v>
      </c>
      <c r="CQ929" s="68" t="s">
        <v>1956</v>
      </c>
    </row>
    <row r="930" spans="17:95">
      <c r="Q930" s="655">
        <v>2</v>
      </c>
      <c r="R930" s="655">
        <v>1</v>
      </c>
      <c r="S930" s="655">
        <v>62</v>
      </c>
      <c r="T930" s="651" t="s">
        <v>8862</v>
      </c>
      <c r="U930" s="656">
        <v>545900</v>
      </c>
      <c r="AC930" s="64">
        <v>14</v>
      </c>
      <c r="AD930" s="64">
        <v>10</v>
      </c>
      <c r="AE930" s="66" t="s">
        <v>5096</v>
      </c>
      <c r="AF930" s="68" t="s">
        <v>1957</v>
      </c>
      <c r="CN930" s="64">
        <v>14</v>
      </c>
      <c r="CO930" s="64">
        <v>10</v>
      </c>
      <c r="CP930" s="66" t="s">
        <v>5096</v>
      </c>
      <c r="CQ930" s="68" t="s">
        <v>1957</v>
      </c>
    </row>
    <row r="931" spans="17:95">
      <c r="Q931" s="655">
        <v>2</v>
      </c>
      <c r="R931" s="655">
        <v>1</v>
      </c>
      <c r="S931" s="655">
        <v>63</v>
      </c>
      <c r="T931" s="651" t="s">
        <v>8863</v>
      </c>
      <c r="U931" s="656">
        <v>545600</v>
      </c>
      <c r="AC931" s="64">
        <v>14</v>
      </c>
      <c r="AD931" s="64">
        <v>11</v>
      </c>
      <c r="AE931" s="66" t="s">
        <v>5098</v>
      </c>
      <c r="AF931" s="68" t="s">
        <v>1958</v>
      </c>
      <c r="CN931" s="64">
        <v>14</v>
      </c>
      <c r="CO931" s="64">
        <v>11</v>
      </c>
      <c r="CP931" s="66" t="s">
        <v>5098</v>
      </c>
      <c r="CQ931" s="68" t="s">
        <v>1958</v>
      </c>
    </row>
    <row r="932" spans="17:95">
      <c r="Q932" s="655">
        <v>2</v>
      </c>
      <c r="R932" s="655">
        <v>1</v>
      </c>
      <c r="S932" s="655">
        <v>64</v>
      </c>
      <c r="T932" s="651" t="s">
        <v>8864</v>
      </c>
      <c r="U932" s="656">
        <v>545800</v>
      </c>
      <c r="AC932" s="64">
        <v>14</v>
      </c>
      <c r="AD932" s="64">
        <v>12</v>
      </c>
      <c r="AE932" s="66" t="s">
        <v>5100</v>
      </c>
      <c r="AF932" s="68" t="s">
        <v>1959</v>
      </c>
      <c r="CN932" s="64">
        <v>14</v>
      </c>
      <c r="CO932" s="64">
        <v>12</v>
      </c>
      <c r="CP932" s="66" t="s">
        <v>5100</v>
      </c>
      <c r="CQ932" s="68" t="s">
        <v>1959</v>
      </c>
    </row>
    <row r="933" spans="17:95">
      <c r="Q933" s="655">
        <v>2</v>
      </c>
      <c r="R933" s="655">
        <v>1</v>
      </c>
      <c r="S933" s="655">
        <v>65</v>
      </c>
      <c r="T933" s="651" t="s">
        <v>5038</v>
      </c>
      <c r="U933" s="656">
        <v>549999</v>
      </c>
      <c r="AC933" s="64">
        <v>14</v>
      </c>
      <c r="AD933" s="64">
        <v>13</v>
      </c>
      <c r="AE933" s="66" t="s">
        <v>5102</v>
      </c>
      <c r="AF933" s="68" t="s">
        <v>1960</v>
      </c>
      <c r="CN933" s="64">
        <v>14</v>
      </c>
      <c r="CO933" s="64">
        <v>13</v>
      </c>
      <c r="CP933" s="66" t="s">
        <v>5102</v>
      </c>
      <c r="CQ933" s="68" t="s">
        <v>1960</v>
      </c>
    </row>
    <row r="934" spans="17:95">
      <c r="Q934" s="655">
        <v>2</v>
      </c>
      <c r="R934" s="655">
        <v>1</v>
      </c>
      <c r="S934" s="655">
        <v>66</v>
      </c>
      <c r="T934" s="651" t="s">
        <v>5040</v>
      </c>
      <c r="U934" s="656">
        <v>550000</v>
      </c>
      <c r="AC934" s="64">
        <v>14</v>
      </c>
      <c r="AD934" s="64">
        <v>14</v>
      </c>
      <c r="AE934" s="66" t="s">
        <v>5104</v>
      </c>
      <c r="AF934" s="68" t="s">
        <v>1961</v>
      </c>
      <c r="CN934" s="64">
        <v>14</v>
      </c>
      <c r="CO934" s="64">
        <v>14</v>
      </c>
      <c r="CP934" s="66" t="s">
        <v>5104</v>
      </c>
      <c r="CQ934" s="68" t="s">
        <v>1961</v>
      </c>
    </row>
    <row r="935" spans="17:95">
      <c r="Q935" s="655">
        <v>2</v>
      </c>
      <c r="R935" s="655">
        <v>1</v>
      </c>
      <c r="S935" s="655">
        <v>67</v>
      </c>
      <c r="T935" s="651" t="s">
        <v>5042</v>
      </c>
      <c r="U935" s="656">
        <v>552200</v>
      </c>
      <c r="AC935" s="64">
        <v>14</v>
      </c>
      <c r="AD935" s="64">
        <v>15</v>
      </c>
      <c r="AE935" s="66" t="s">
        <v>5106</v>
      </c>
      <c r="AF935" s="68" t="s">
        <v>1962</v>
      </c>
      <c r="CN935" s="64">
        <v>14</v>
      </c>
      <c r="CO935" s="64">
        <v>15</v>
      </c>
      <c r="CP935" s="66" t="s">
        <v>5106</v>
      </c>
      <c r="CQ935" s="68" t="s">
        <v>1962</v>
      </c>
    </row>
    <row r="936" spans="17:95">
      <c r="Q936" s="655">
        <v>2</v>
      </c>
      <c r="R936" s="655">
        <v>1</v>
      </c>
      <c r="S936" s="655">
        <v>68</v>
      </c>
      <c r="T936" s="651" t="s">
        <v>5044</v>
      </c>
      <c r="U936" s="656">
        <v>552600</v>
      </c>
      <c r="AC936" s="64">
        <v>14</v>
      </c>
      <c r="AD936" s="64">
        <v>16</v>
      </c>
      <c r="AE936" s="66" t="s">
        <v>5108</v>
      </c>
      <c r="AF936" s="68" t="s">
        <v>1963</v>
      </c>
      <c r="CN936" s="64">
        <v>14</v>
      </c>
      <c r="CO936" s="64">
        <v>16</v>
      </c>
      <c r="CP936" s="66" t="s">
        <v>5108</v>
      </c>
      <c r="CQ936" s="68" t="s">
        <v>1963</v>
      </c>
    </row>
    <row r="937" spans="17:95">
      <c r="Q937" s="655">
        <v>2</v>
      </c>
      <c r="R937" s="655">
        <v>1</v>
      </c>
      <c r="S937" s="655">
        <v>69</v>
      </c>
      <c r="T937" s="651" t="s">
        <v>5046</v>
      </c>
      <c r="U937" s="656">
        <v>552700</v>
      </c>
      <c r="AC937" s="64">
        <v>14</v>
      </c>
      <c r="AD937" s="64">
        <v>17</v>
      </c>
      <c r="AE937" s="66" t="s">
        <v>5110</v>
      </c>
      <c r="AF937" s="68" t="s">
        <v>1964</v>
      </c>
      <c r="CN937" s="64">
        <v>14</v>
      </c>
      <c r="CO937" s="64">
        <v>17</v>
      </c>
      <c r="CP937" s="66" t="s">
        <v>5110</v>
      </c>
      <c r="CQ937" s="68" t="s">
        <v>1964</v>
      </c>
    </row>
    <row r="938" spans="17:95">
      <c r="Q938" s="655">
        <v>2</v>
      </c>
      <c r="R938" s="655">
        <v>1</v>
      </c>
      <c r="S938" s="655">
        <v>70</v>
      </c>
      <c r="T938" s="651" t="s">
        <v>5048</v>
      </c>
      <c r="U938" s="656">
        <v>552300</v>
      </c>
      <c r="AC938" s="64">
        <v>14</v>
      </c>
      <c r="AD938" s="64">
        <v>18</v>
      </c>
      <c r="AE938" s="66" t="s">
        <v>5112</v>
      </c>
      <c r="AF938" s="68" t="s">
        <v>1965</v>
      </c>
      <c r="CN938" s="64">
        <v>14</v>
      </c>
      <c r="CO938" s="64">
        <v>18</v>
      </c>
      <c r="CP938" s="66" t="s">
        <v>5112</v>
      </c>
      <c r="CQ938" s="68" t="s">
        <v>1965</v>
      </c>
    </row>
    <row r="939" spans="17:95">
      <c r="Q939" s="655">
        <v>2</v>
      </c>
      <c r="R939" s="655">
        <v>1</v>
      </c>
      <c r="S939" s="655">
        <v>71</v>
      </c>
      <c r="T939" s="651" t="s">
        <v>5050</v>
      </c>
      <c r="U939" s="656">
        <v>552800</v>
      </c>
      <c r="AC939" s="64">
        <v>14</v>
      </c>
      <c r="AD939" s="64">
        <v>19</v>
      </c>
      <c r="AE939" s="66" t="s">
        <v>5114</v>
      </c>
      <c r="AF939" s="68" t="s">
        <v>1966</v>
      </c>
      <c r="CN939" s="64">
        <v>14</v>
      </c>
      <c r="CO939" s="64">
        <v>19</v>
      </c>
      <c r="CP939" s="66" t="s">
        <v>5114</v>
      </c>
      <c r="CQ939" s="68" t="s">
        <v>1966</v>
      </c>
    </row>
    <row r="940" spans="17:95">
      <c r="Q940" s="655">
        <v>2</v>
      </c>
      <c r="R940" s="655">
        <v>1</v>
      </c>
      <c r="S940" s="655">
        <v>72</v>
      </c>
      <c r="T940" s="651" t="s">
        <v>5052</v>
      </c>
      <c r="U940" s="656">
        <v>553100</v>
      </c>
      <c r="AC940" s="64">
        <v>14</v>
      </c>
      <c r="AD940" s="64">
        <v>20</v>
      </c>
      <c r="AE940" s="66" t="s">
        <v>3855</v>
      </c>
      <c r="AF940" s="68" t="s">
        <v>1967</v>
      </c>
      <c r="CN940" s="64">
        <v>14</v>
      </c>
      <c r="CO940" s="64">
        <v>20</v>
      </c>
      <c r="CP940" s="66" t="s">
        <v>3855</v>
      </c>
      <c r="CQ940" s="68" t="s">
        <v>1967</v>
      </c>
    </row>
    <row r="941" spans="17:95">
      <c r="Q941" s="655">
        <v>2</v>
      </c>
      <c r="R941" s="655">
        <v>1</v>
      </c>
      <c r="S941" s="655">
        <v>73</v>
      </c>
      <c r="T941" s="651" t="s">
        <v>5054</v>
      </c>
      <c r="U941" s="656">
        <v>553200</v>
      </c>
      <c r="AC941" s="64">
        <v>14</v>
      </c>
      <c r="AD941" s="64">
        <v>21</v>
      </c>
      <c r="AE941" s="66" t="s">
        <v>5117</v>
      </c>
      <c r="AF941" s="68" t="s">
        <v>1968</v>
      </c>
      <c r="CN941" s="64">
        <v>14</v>
      </c>
      <c r="CO941" s="64">
        <v>21</v>
      </c>
      <c r="CP941" s="66" t="s">
        <v>5117</v>
      </c>
      <c r="CQ941" s="68" t="s">
        <v>1968</v>
      </c>
    </row>
    <row r="942" spans="17:95">
      <c r="Q942" s="655">
        <v>2</v>
      </c>
      <c r="R942" s="655">
        <v>1</v>
      </c>
      <c r="S942" s="655">
        <v>74</v>
      </c>
      <c r="T942" s="651" t="s">
        <v>5056</v>
      </c>
      <c r="U942" s="656">
        <v>553800</v>
      </c>
      <c r="AC942" s="64">
        <v>14</v>
      </c>
      <c r="AD942" s="64">
        <v>22</v>
      </c>
      <c r="AE942" s="66" t="s">
        <v>5119</v>
      </c>
      <c r="AF942" s="68" t="s">
        <v>1969</v>
      </c>
      <c r="CN942" s="64">
        <v>14</v>
      </c>
      <c r="CO942" s="64">
        <v>22</v>
      </c>
      <c r="CP942" s="66" t="s">
        <v>5119</v>
      </c>
      <c r="CQ942" s="68" t="s">
        <v>1969</v>
      </c>
    </row>
    <row r="943" spans="17:95">
      <c r="Q943" s="655">
        <v>2</v>
      </c>
      <c r="R943" s="655">
        <v>1</v>
      </c>
      <c r="S943" s="655">
        <v>75</v>
      </c>
      <c r="T943" s="651" t="s">
        <v>5058</v>
      </c>
      <c r="U943" s="656">
        <v>554300</v>
      </c>
      <c r="AC943" s="64">
        <v>14</v>
      </c>
      <c r="AD943" s="64">
        <v>23</v>
      </c>
      <c r="AE943" s="66" t="s">
        <v>5120</v>
      </c>
      <c r="AF943" s="68" t="s">
        <v>1970</v>
      </c>
      <c r="CN943" s="64">
        <v>14</v>
      </c>
      <c r="CO943" s="64">
        <v>23</v>
      </c>
      <c r="CP943" s="66" t="s">
        <v>5120</v>
      </c>
      <c r="CQ943" s="68" t="s">
        <v>1970</v>
      </c>
    </row>
    <row r="944" spans="17:95">
      <c r="Q944" s="655">
        <v>2</v>
      </c>
      <c r="R944" s="655">
        <v>1</v>
      </c>
      <c r="S944" s="655">
        <v>76</v>
      </c>
      <c r="T944" s="651" t="s">
        <v>5060</v>
      </c>
      <c r="U944" s="656">
        <v>559999</v>
      </c>
      <c r="AC944" s="64">
        <v>14</v>
      </c>
      <c r="AD944" s="64">
        <v>24</v>
      </c>
      <c r="AE944" s="66" t="s">
        <v>5122</v>
      </c>
      <c r="AF944" s="68" t="s">
        <v>1971</v>
      </c>
      <c r="CN944" s="64">
        <v>14</v>
      </c>
      <c r="CO944" s="64">
        <v>24</v>
      </c>
      <c r="CP944" s="66" t="s">
        <v>5122</v>
      </c>
      <c r="CQ944" s="68" t="s">
        <v>1971</v>
      </c>
    </row>
    <row r="945" spans="17:95">
      <c r="Q945" s="655">
        <v>2</v>
      </c>
      <c r="R945" s="655">
        <v>1</v>
      </c>
      <c r="S945" s="655">
        <v>77</v>
      </c>
      <c r="T945" s="651" t="s">
        <v>5062</v>
      </c>
      <c r="U945" s="656">
        <v>560000</v>
      </c>
      <c r="AC945" s="64">
        <v>14</v>
      </c>
      <c r="AD945" s="64">
        <v>25</v>
      </c>
      <c r="AE945" s="66" t="s">
        <v>5124</v>
      </c>
      <c r="AF945" s="68" t="s">
        <v>1972</v>
      </c>
      <c r="CN945" s="64">
        <v>14</v>
      </c>
      <c r="CO945" s="64">
        <v>25</v>
      </c>
      <c r="CP945" s="66" t="s">
        <v>5124</v>
      </c>
      <c r="CQ945" s="68" t="s">
        <v>1972</v>
      </c>
    </row>
    <row r="946" spans="17:95">
      <c r="Q946" s="655">
        <v>2</v>
      </c>
      <c r="R946" s="655">
        <v>1</v>
      </c>
      <c r="S946" s="655">
        <v>78</v>
      </c>
      <c r="T946" s="651" t="s">
        <v>5064</v>
      </c>
      <c r="U946" s="656">
        <v>562200</v>
      </c>
      <c r="AC946" s="64">
        <v>14</v>
      </c>
      <c r="AD946" s="64">
        <v>26</v>
      </c>
      <c r="AE946" s="66" t="s">
        <v>5126</v>
      </c>
      <c r="AF946" s="68" t="s">
        <v>1973</v>
      </c>
      <c r="CN946" s="64">
        <v>14</v>
      </c>
      <c r="CO946" s="64">
        <v>26</v>
      </c>
      <c r="CP946" s="66" t="s">
        <v>5126</v>
      </c>
      <c r="CQ946" s="68" t="s">
        <v>1973</v>
      </c>
    </row>
    <row r="947" spans="17:95">
      <c r="Q947" s="655">
        <v>2</v>
      </c>
      <c r="R947" s="655">
        <v>1</v>
      </c>
      <c r="S947" s="655">
        <v>79</v>
      </c>
      <c r="T947" s="651" t="s">
        <v>5066</v>
      </c>
      <c r="U947" s="656">
        <v>562600</v>
      </c>
      <c r="AC947" s="64">
        <v>14</v>
      </c>
      <c r="AD947" s="64">
        <v>27</v>
      </c>
      <c r="AE947" s="66" t="s">
        <v>5128</v>
      </c>
      <c r="AF947" s="68" t="s">
        <v>1974</v>
      </c>
      <c r="CN947" s="64">
        <v>14</v>
      </c>
      <c r="CO947" s="64">
        <v>27</v>
      </c>
      <c r="CP947" s="66" t="s">
        <v>5128</v>
      </c>
      <c r="CQ947" s="68" t="s">
        <v>1974</v>
      </c>
    </row>
    <row r="948" spans="17:95">
      <c r="Q948" s="655">
        <v>2</v>
      </c>
      <c r="R948" s="655">
        <v>1</v>
      </c>
      <c r="S948" s="655">
        <v>80</v>
      </c>
      <c r="T948" s="651" t="s">
        <v>5068</v>
      </c>
      <c r="U948" s="656">
        <v>562700</v>
      </c>
      <c r="AC948" s="64">
        <v>14</v>
      </c>
      <c r="AD948" s="64">
        <v>28</v>
      </c>
      <c r="AE948" s="66" t="s">
        <v>3857</v>
      </c>
      <c r="AF948" s="68" t="s">
        <v>3358</v>
      </c>
      <c r="CN948" s="64">
        <v>14</v>
      </c>
      <c r="CO948" s="64">
        <v>28</v>
      </c>
      <c r="CP948" s="66" t="s">
        <v>3857</v>
      </c>
      <c r="CQ948" s="68" t="s">
        <v>3358</v>
      </c>
    </row>
    <row r="949" spans="17:95">
      <c r="Q949" s="655">
        <v>2</v>
      </c>
      <c r="R949" s="655">
        <v>1</v>
      </c>
      <c r="S949" s="655">
        <v>81</v>
      </c>
      <c r="T949" s="651" t="s">
        <v>5070</v>
      </c>
      <c r="U949" s="656">
        <v>562300</v>
      </c>
      <c r="AC949" s="64">
        <v>14</v>
      </c>
      <c r="AD949" s="64">
        <v>29</v>
      </c>
      <c r="AE949" s="66" t="s">
        <v>5131</v>
      </c>
      <c r="AF949" s="68" t="s">
        <v>3359</v>
      </c>
      <c r="CN949" s="64">
        <v>14</v>
      </c>
      <c r="CO949" s="64">
        <v>29</v>
      </c>
      <c r="CP949" s="66" t="s">
        <v>5131</v>
      </c>
      <c r="CQ949" s="68" t="s">
        <v>3359</v>
      </c>
    </row>
    <row r="950" spans="17:95">
      <c r="Q950" s="655">
        <v>2</v>
      </c>
      <c r="R950" s="655">
        <v>1</v>
      </c>
      <c r="S950" s="655">
        <v>82</v>
      </c>
      <c r="T950" s="651" t="s">
        <v>5072</v>
      </c>
      <c r="U950" s="656">
        <v>562800</v>
      </c>
      <c r="AC950" s="64">
        <v>14</v>
      </c>
      <c r="AD950" s="64">
        <v>30</v>
      </c>
      <c r="AE950" s="66" t="s">
        <v>5133</v>
      </c>
      <c r="AF950" s="68" t="s">
        <v>3360</v>
      </c>
      <c r="CN950" s="64">
        <v>14</v>
      </c>
      <c r="CO950" s="64">
        <v>30</v>
      </c>
      <c r="CP950" s="66" t="s">
        <v>5133</v>
      </c>
      <c r="CQ950" s="68" t="s">
        <v>3360</v>
      </c>
    </row>
    <row r="951" spans="17:95">
      <c r="Q951" s="655">
        <v>2</v>
      </c>
      <c r="R951" s="655">
        <v>1</v>
      </c>
      <c r="S951" s="655">
        <v>83</v>
      </c>
      <c r="T951" s="651" t="s">
        <v>5075</v>
      </c>
      <c r="U951" s="656">
        <v>563000</v>
      </c>
      <c r="AC951" s="64">
        <v>14</v>
      </c>
      <c r="AD951" s="64">
        <v>31</v>
      </c>
      <c r="AE951" s="66" t="s">
        <v>5135</v>
      </c>
      <c r="AF951" s="68" t="s">
        <v>3361</v>
      </c>
      <c r="CN951" s="64">
        <v>14</v>
      </c>
      <c r="CO951" s="64">
        <v>31</v>
      </c>
      <c r="CP951" s="66" t="s">
        <v>5135</v>
      </c>
      <c r="CQ951" s="68" t="s">
        <v>3361</v>
      </c>
    </row>
    <row r="952" spans="17:95">
      <c r="Q952" s="655">
        <v>2</v>
      </c>
      <c r="R952" s="655">
        <v>1</v>
      </c>
      <c r="S952" s="655">
        <v>84</v>
      </c>
      <c r="T952" s="651" t="s">
        <v>5077</v>
      </c>
      <c r="U952" s="656">
        <v>564000</v>
      </c>
      <c r="AC952" s="64">
        <v>14</v>
      </c>
      <c r="AD952" s="64">
        <v>32</v>
      </c>
      <c r="AE952" s="66" t="s">
        <v>5136</v>
      </c>
      <c r="AF952" s="68" t="s">
        <v>1975</v>
      </c>
      <c r="CN952" s="64">
        <v>14</v>
      </c>
      <c r="CO952" s="64">
        <v>32</v>
      </c>
      <c r="CP952" s="66" t="s">
        <v>5136</v>
      </c>
      <c r="CQ952" s="68" t="s">
        <v>1975</v>
      </c>
    </row>
    <row r="953" spans="17:95">
      <c r="Q953" s="655">
        <v>2</v>
      </c>
      <c r="R953" s="655">
        <v>1</v>
      </c>
      <c r="S953" s="655">
        <v>85</v>
      </c>
      <c r="T953" s="651" t="s">
        <v>5079</v>
      </c>
      <c r="U953" s="656">
        <v>563100</v>
      </c>
      <c r="AC953" s="64">
        <v>14</v>
      </c>
      <c r="AD953" s="64">
        <v>33</v>
      </c>
      <c r="AE953" s="66" t="s">
        <v>5138</v>
      </c>
      <c r="AF953" s="68" t="s">
        <v>1976</v>
      </c>
      <c r="CN953" s="64">
        <v>14</v>
      </c>
      <c r="CO953" s="64">
        <v>33</v>
      </c>
      <c r="CP953" s="66" t="s">
        <v>5138</v>
      </c>
      <c r="CQ953" s="68" t="s">
        <v>1976</v>
      </c>
    </row>
    <row r="954" spans="17:95">
      <c r="Q954" s="655">
        <v>2</v>
      </c>
      <c r="R954" s="655">
        <v>1</v>
      </c>
      <c r="S954" s="655">
        <v>86</v>
      </c>
      <c r="T954" s="651" t="s">
        <v>5080</v>
      </c>
      <c r="U954" s="656">
        <v>563200</v>
      </c>
      <c r="AC954" s="64">
        <v>14</v>
      </c>
      <c r="AD954" s="64">
        <v>34</v>
      </c>
      <c r="AE954" s="66" t="s">
        <v>5140</v>
      </c>
      <c r="AF954" s="68" t="s">
        <v>1977</v>
      </c>
      <c r="CN954" s="64">
        <v>14</v>
      </c>
      <c r="CO954" s="64">
        <v>34</v>
      </c>
      <c r="CP954" s="66" t="s">
        <v>5140</v>
      </c>
      <c r="CQ954" s="68" t="s">
        <v>1977</v>
      </c>
    </row>
    <row r="955" spans="17:95">
      <c r="Q955" s="655">
        <v>2</v>
      </c>
      <c r="R955" s="655">
        <v>1</v>
      </c>
      <c r="S955" s="655">
        <v>87</v>
      </c>
      <c r="T955" s="651" t="s">
        <v>5082</v>
      </c>
      <c r="U955" s="656">
        <v>565600</v>
      </c>
      <c r="AC955" s="64">
        <v>14</v>
      </c>
      <c r="AD955" s="64">
        <v>35</v>
      </c>
      <c r="AE955" s="66" t="s">
        <v>5142</v>
      </c>
      <c r="AF955" s="68" t="s">
        <v>1978</v>
      </c>
      <c r="CN955" s="64">
        <v>14</v>
      </c>
      <c r="CO955" s="64">
        <v>35</v>
      </c>
      <c r="CP955" s="66" t="s">
        <v>5142</v>
      </c>
      <c r="CQ955" s="68" t="s">
        <v>1978</v>
      </c>
    </row>
    <row r="956" spans="17:95">
      <c r="Q956" s="655">
        <v>2</v>
      </c>
      <c r="R956" s="655">
        <v>1</v>
      </c>
      <c r="S956" s="655">
        <v>88</v>
      </c>
      <c r="T956" s="651" t="s">
        <v>8865</v>
      </c>
      <c r="U956" s="656">
        <v>565900</v>
      </c>
      <c r="AC956" s="64">
        <v>14</v>
      </c>
      <c r="AD956" s="64">
        <v>36</v>
      </c>
      <c r="AE956" s="66" t="s">
        <v>5143</v>
      </c>
      <c r="AF956" s="68" t="s">
        <v>1979</v>
      </c>
      <c r="CN956" s="64">
        <v>14</v>
      </c>
      <c r="CO956" s="64">
        <v>36</v>
      </c>
      <c r="CP956" s="66" t="s">
        <v>5143</v>
      </c>
      <c r="CQ956" s="68" t="s">
        <v>1979</v>
      </c>
    </row>
    <row r="957" spans="17:95">
      <c r="Q957" s="655">
        <v>2</v>
      </c>
      <c r="R957" s="655">
        <v>1</v>
      </c>
      <c r="S957" s="655">
        <v>89</v>
      </c>
      <c r="T957" s="651" t="s">
        <v>5085</v>
      </c>
      <c r="U957" s="656">
        <v>565700</v>
      </c>
      <c r="AC957" s="64">
        <v>14</v>
      </c>
      <c r="AD957" s="64">
        <v>37</v>
      </c>
      <c r="AE957" s="66" t="s">
        <v>5144</v>
      </c>
      <c r="AF957" s="68" t="s">
        <v>1980</v>
      </c>
      <c r="CN957" s="64">
        <v>14</v>
      </c>
      <c r="CO957" s="64">
        <v>37</v>
      </c>
      <c r="CP957" s="66" t="s">
        <v>5144</v>
      </c>
      <c r="CQ957" s="68" t="s">
        <v>1980</v>
      </c>
    </row>
    <row r="958" spans="17:95">
      <c r="Q958" s="655">
        <v>2</v>
      </c>
      <c r="R958" s="655">
        <v>1</v>
      </c>
      <c r="S958" s="655">
        <v>90</v>
      </c>
      <c r="T958" s="651" t="s">
        <v>5087</v>
      </c>
      <c r="U958" s="656">
        <v>565800</v>
      </c>
      <c r="AC958" s="64">
        <v>14</v>
      </c>
      <c r="AD958" s="64">
        <v>38</v>
      </c>
      <c r="AE958" s="66" t="s">
        <v>5145</v>
      </c>
      <c r="AF958" s="68" t="s">
        <v>1981</v>
      </c>
      <c r="CN958" s="64">
        <v>14</v>
      </c>
      <c r="CO958" s="64">
        <v>38</v>
      </c>
      <c r="CP958" s="66" t="s">
        <v>5145</v>
      </c>
      <c r="CQ958" s="68" t="s">
        <v>1981</v>
      </c>
    </row>
    <row r="959" spans="17:95">
      <c r="Q959" s="655">
        <v>2</v>
      </c>
      <c r="R959" s="655">
        <v>1</v>
      </c>
      <c r="S959" s="655">
        <v>91</v>
      </c>
      <c r="T959" s="651" t="s">
        <v>5089</v>
      </c>
      <c r="U959" s="656">
        <v>569999</v>
      </c>
      <c r="AC959" s="64">
        <v>14</v>
      </c>
      <c r="AD959" s="64">
        <v>39</v>
      </c>
      <c r="AE959" s="66" t="s">
        <v>5146</v>
      </c>
      <c r="AF959" s="68" t="s">
        <v>1982</v>
      </c>
      <c r="CN959" s="64">
        <v>14</v>
      </c>
      <c r="CO959" s="64">
        <v>39</v>
      </c>
      <c r="CP959" s="66" t="s">
        <v>5146</v>
      </c>
      <c r="CQ959" s="68" t="s">
        <v>1982</v>
      </c>
    </row>
    <row r="960" spans="17:95">
      <c r="Q960" s="655">
        <v>2</v>
      </c>
      <c r="R960" s="655">
        <v>1</v>
      </c>
      <c r="S960" s="655">
        <v>92</v>
      </c>
      <c r="T960" s="651" t="s">
        <v>5091</v>
      </c>
      <c r="U960" s="656">
        <v>570000</v>
      </c>
      <c r="AC960" s="64">
        <v>14</v>
      </c>
      <c r="AD960" s="64">
        <v>40</v>
      </c>
      <c r="AE960" s="66" t="s">
        <v>5147</v>
      </c>
      <c r="AF960" s="68" t="s">
        <v>1983</v>
      </c>
      <c r="CN960" s="64">
        <v>14</v>
      </c>
      <c r="CO960" s="64">
        <v>40</v>
      </c>
      <c r="CP960" s="66" t="s">
        <v>5147</v>
      </c>
      <c r="CQ960" s="68" t="s">
        <v>1983</v>
      </c>
    </row>
    <row r="961" spans="17:95">
      <c r="Q961" s="655">
        <v>2</v>
      </c>
      <c r="R961" s="655">
        <v>1</v>
      </c>
      <c r="S961" s="655">
        <v>93</v>
      </c>
      <c r="T961" s="651" t="s">
        <v>5093</v>
      </c>
      <c r="U961" s="656">
        <v>572200</v>
      </c>
      <c r="AC961" s="64">
        <v>14</v>
      </c>
      <c r="AD961" s="64">
        <v>41</v>
      </c>
      <c r="AE961" s="66" t="s">
        <v>5149</v>
      </c>
      <c r="AF961" s="68" t="s">
        <v>1984</v>
      </c>
      <c r="CN961" s="64">
        <v>14</v>
      </c>
      <c r="CO961" s="64">
        <v>41</v>
      </c>
      <c r="CP961" s="66" t="s">
        <v>5149</v>
      </c>
      <c r="CQ961" s="68" t="s">
        <v>1984</v>
      </c>
    </row>
    <row r="962" spans="17:95">
      <c r="Q962" s="655">
        <v>2</v>
      </c>
      <c r="R962" s="655">
        <v>1</v>
      </c>
      <c r="S962" s="655">
        <v>94</v>
      </c>
      <c r="T962" s="651" t="s">
        <v>5095</v>
      </c>
      <c r="U962" s="656">
        <v>572600</v>
      </c>
      <c r="AC962" s="64">
        <v>14</v>
      </c>
      <c r="AD962" s="64">
        <v>42</v>
      </c>
      <c r="AE962" s="66" t="s">
        <v>5151</v>
      </c>
      <c r="AF962" s="68" t="s">
        <v>1985</v>
      </c>
      <c r="CN962" s="64">
        <v>14</v>
      </c>
      <c r="CO962" s="64">
        <v>42</v>
      </c>
      <c r="CP962" s="66" t="s">
        <v>5151</v>
      </c>
      <c r="CQ962" s="68" t="s">
        <v>1985</v>
      </c>
    </row>
    <row r="963" spans="17:95">
      <c r="Q963" s="655">
        <v>2</v>
      </c>
      <c r="R963" s="655">
        <v>1</v>
      </c>
      <c r="S963" s="655">
        <v>95</v>
      </c>
      <c r="T963" s="651" t="s">
        <v>5097</v>
      </c>
      <c r="U963" s="656">
        <v>572700</v>
      </c>
      <c r="AC963" s="64">
        <v>14</v>
      </c>
      <c r="AD963" s="64">
        <v>43</v>
      </c>
      <c r="AE963" s="66" t="s">
        <v>5152</v>
      </c>
      <c r="AF963" s="68" t="s">
        <v>1986</v>
      </c>
      <c r="CN963" s="64">
        <v>14</v>
      </c>
      <c r="CO963" s="64">
        <v>43</v>
      </c>
      <c r="CP963" s="66" t="s">
        <v>5152</v>
      </c>
      <c r="CQ963" s="68" t="s">
        <v>1986</v>
      </c>
    </row>
    <row r="964" spans="17:95">
      <c r="Q964" s="655">
        <v>2</v>
      </c>
      <c r="R964" s="655">
        <v>1</v>
      </c>
      <c r="S964" s="655">
        <v>96</v>
      </c>
      <c r="T964" s="651" t="s">
        <v>5099</v>
      </c>
      <c r="U964" s="656">
        <v>572300</v>
      </c>
      <c r="AC964" s="64">
        <v>14</v>
      </c>
      <c r="AD964" s="64">
        <v>44</v>
      </c>
      <c r="AE964" s="66" t="s">
        <v>5154</v>
      </c>
      <c r="AF964" s="68" t="s">
        <v>1987</v>
      </c>
      <c r="CN964" s="64">
        <v>14</v>
      </c>
      <c r="CO964" s="64">
        <v>44</v>
      </c>
      <c r="CP964" s="66" t="s">
        <v>5154</v>
      </c>
      <c r="CQ964" s="68" t="s">
        <v>1987</v>
      </c>
    </row>
    <row r="965" spans="17:95">
      <c r="Q965" s="655">
        <v>2</v>
      </c>
      <c r="R965" s="655">
        <v>1</v>
      </c>
      <c r="S965" s="655">
        <v>97</v>
      </c>
      <c r="T965" s="651" t="s">
        <v>5101</v>
      </c>
      <c r="U965" s="656">
        <v>572800</v>
      </c>
      <c r="AC965" s="64">
        <v>14</v>
      </c>
      <c r="AD965" s="64">
        <v>45</v>
      </c>
      <c r="AE965" s="66" t="s">
        <v>5155</v>
      </c>
      <c r="AF965" s="68" t="s">
        <v>1988</v>
      </c>
      <c r="CN965" s="64">
        <v>14</v>
      </c>
      <c r="CO965" s="64">
        <v>45</v>
      </c>
      <c r="CP965" s="66" t="s">
        <v>5155</v>
      </c>
      <c r="CQ965" s="68" t="s">
        <v>1988</v>
      </c>
    </row>
    <row r="966" spans="17:95">
      <c r="Q966" s="655">
        <v>2</v>
      </c>
      <c r="R966" s="655">
        <v>1</v>
      </c>
      <c r="S966" s="655">
        <v>98</v>
      </c>
      <c r="T966" s="651" t="s">
        <v>5103</v>
      </c>
      <c r="U966" s="656">
        <v>574300</v>
      </c>
      <c r="AC966" s="64">
        <v>14</v>
      </c>
      <c r="AD966" s="64">
        <v>46</v>
      </c>
      <c r="AE966" s="66" t="s">
        <v>5157</v>
      </c>
      <c r="AF966" s="68" t="s">
        <v>1989</v>
      </c>
      <c r="CN966" s="64">
        <v>14</v>
      </c>
      <c r="CO966" s="64">
        <v>46</v>
      </c>
      <c r="CP966" s="66" t="s">
        <v>5157</v>
      </c>
      <c r="CQ966" s="68" t="s">
        <v>1989</v>
      </c>
    </row>
    <row r="967" spans="17:95">
      <c r="Q967" s="655">
        <v>2</v>
      </c>
      <c r="R967" s="655">
        <v>1</v>
      </c>
      <c r="S967" s="655">
        <v>99</v>
      </c>
      <c r="T967" s="651" t="s">
        <v>5105</v>
      </c>
      <c r="U967" s="656">
        <v>573100</v>
      </c>
      <c r="AC967" s="64">
        <v>14</v>
      </c>
      <c r="AD967" s="64">
        <v>47</v>
      </c>
      <c r="AE967" s="66" t="s">
        <v>5159</v>
      </c>
      <c r="AF967" s="68" t="s">
        <v>1990</v>
      </c>
      <c r="CN967" s="64">
        <v>14</v>
      </c>
      <c r="CO967" s="64">
        <v>47</v>
      </c>
      <c r="CP967" s="66" t="s">
        <v>5159</v>
      </c>
      <c r="CQ967" s="68" t="s">
        <v>1990</v>
      </c>
    </row>
    <row r="968" spans="17:95">
      <c r="Q968" s="655">
        <v>2</v>
      </c>
      <c r="R968" s="655">
        <v>1</v>
      </c>
      <c r="S968" s="655">
        <v>100</v>
      </c>
      <c r="T968" s="651" t="s">
        <v>5107</v>
      </c>
      <c r="U968" s="656">
        <v>573200</v>
      </c>
      <c r="AC968" s="64">
        <v>14</v>
      </c>
      <c r="AD968" s="64">
        <v>48</v>
      </c>
      <c r="AE968" s="66" t="s">
        <v>5161</v>
      </c>
      <c r="AF968" s="68" t="s">
        <v>1991</v>
      </c>
      <c r="CN968" s="64">
        <v>14</v>
      </c>
      <c r="CO968" s="64">
        <v>48</v>
      </c>
      <c r="CP968" s="66" t="s">
        <v>5161</v>
      </c>
      <c r="CQ968" s="68" t="s">
        <v>1991</v>
      </c>
    </row>
    <row r="969" spans="17:95">
      <c r="Q969" s="655">
        <v>2</v>
      </c>
      <c r="R969" s="655">
        <v>1</v>
      </c>
      <c r="S969" s="655">
        <v>101</v>
      </c>
      <c r="T969" s="651" t="s">
        <v>5109</v>
      </c>
      <c r="U969" s="656">
        <v>573300</v>
      </c>
      <c r="AC969" s="64">
        <v>14</v>
      </c>
      <c r="AD969" s="64">
        <v>49</v>
      </c>
      <c r="AE969" s="66" t="s">
        <v>5162</v>
      </c>
      <c r="AF969" s="68" t="s">
        <v>1992</v>
      </c>
      <c r="CN969" s="64">
        <v>14</v>
      </c>
      <c r="CO969" s="64">
        <v>49</v>
      </c>
      <c r="CP969" s="66" t="s">
        <v>5162</v>
      </c>
      <c r="CQ969" s="68" t="s">
        <v>1992</v>
      </c>
    </row>
    <row r="970" spans="17:95">
      <c r="Q970" s="655">
        <v>2</v>
      </c>
      <c r="R970" s="655">
        <v>1</v>
      </c>
      <c r="S970" s="655">
        <v>102</v>
      </c>
      <c r="T970" s="651" t="s">
        <v>5111</v>
      </c>
      <c r="U970" s="656">
        <v>574740</v>
      </c>
      <c r="AC970" s="64">
        <v>14</v>
      </c>
      <c r="AD970" s="64">
        <v>50</v>
      </c>
      <c r="AE970" s="66" t="s">
        <v>5163</v>
      </c>
      <c r="AF970" s="68" t="s">
        <v>1993</v>
      </c>
      <c r="CN970" s="64">
        <v>14</v>
      </c>
      <c r="CO970" s="64">
        <v>50</v>
      </c>
      <c r="CP970" s="66" t="s">
        <v>5163</v>
      </c>
      <c r="CQ970" s="68" t="s">
        <v>1993</v>
      </c>
    </row>
    <row r="971" spans="17:95">
      <c r="Q971" s="655">
        <v>2</v>
      </c>
      <c r="R971" s="655">
        <v>1</v>
      </c>
      <c r="S971" s="655">
        <v>103</v>
      </c>
      <c r="T971" s="651" t="s">
        <v>8866</v>
      </c>
      <c r="U971" s="656">
        <v>576400</v>
      </c>
      <c r="AC971" s="64">
        <v>14</v>
      </c>
      <c r="AD971" s="64">
        <v>51</v>
      </c>
      <c r="AE971" s="66" t="s">
        <v>5165</v>
      </c>
      <c r="AF971" s="68" t="s">
        <v>1994</v>
      </c>
      <c r="CN971" s="64">
        <v>14</v>
      </c>
      <c r="CO971" s="64">
        <v>51</v>
      </c>
      <c r="CP971" s="66" t="s">
        <v>5165</v>
      </c>
      <c r="CQ971" s="68" t="s">
        <v>1994</v>
      </c>
    </row>
    <row r="972" spans="17:95">
      <c r="Q972" s="655">
        <v>2</v>
      </c>
      <c r="R972" s="655">
        <v>1</v>
      </c>
      <c r="S972" s="655">
        <v>104</v>
      </c>
      <c r="T972" s="651" t="s">
        <v>5113</v>
      </c>
      <c r="U972" s="656">
        <v>574730</v>
      </c>
      <c r="AC972" s="64">
        <v>14</v>
      </c>
      <c r="AD972" s="64">
        <v>52</v>
      </c>
      <c r="AE972" s="66" t="s">
        <v>5167</v>
      </c>
      <c r="AF972" s="68" t="s">
        <v>1995</v>
      </c>
      <c r="CN972" s="64">
        <v>14</v>
      </c>
      <c r="CO972" s="64">
        <v>52</v>
      </c>
      <c r="CP972" s="66" t="s">
        <v>5167</v>
      </c>
      <c r="CQ972" s="68" t="s">
        <v>1995</v>
      </c>
    </row>
    <row r="973" spans="17:95">
      <c r="Q973" s="655">
        <v>2</v>
      </c>
      <c r="R973" s="655">
        <v>1</v>
      </c>
      <c r="S973" s="655">
        <v>105</v>
      </c>
      <c r="T973" s="651" t="s">
        <v>8867</v>
      </c>
      <c r="U973" s="656">
        <v>576200</v>
      </c>
      <c r="AC973" s="64">
        <v>14</v>
      </c>
      <c r="AD973" s="64">
        <v>53</v>
      </c>
      <c r="AE973" s="66" t="s">
        <v>5169</v>
      </c>
      <c r="AF973" s="68" t="s">
        <v>1996</v>
      </c>
      <c r="CN973" s="64">
        <v>14</v>
      </c>
      <c r="CO973" s="64">
        <v>53</v>
      </c>
      <c r="CP973" s="66" t="s">
        <v>5169</v>
      </c>
      <c r="CQ973" s="68" t="s">
        <v>1996</v>
      </c>
    </row>
    <row r="974" spans="17:95">
      <c r="Q974" s="655">
        <v>2</v>
      </c>
      <c r="R974" s="655">
        <v>1</v>
      </c>
      <c r="S974" s="655">
        <v>106</v>
      </c>
      <c r="T974" s="651" t="s">
        <v>5115</v>
      </c>
      <c r="U974" s="656">
        <v>574720</v>
      </c>
      <c r="AC974" s="64">
        <v>14</v>
      </c>
      <c r="AD974" s="64">
        <v>54</v>
      </c>
      <c r="AE974" s="66" t="s">
        <v>5171</v>
      </c>
      <c r="AF974" s="68" t="s">
        <v>1997</v>
      </c>
      <c r="CN974" s="64">
        <v>14</v>
      </c>
      <c r="CO974" s="64">
        <v>54</v>
      </c>
      <c r="CP974" s="66" t="s">
        <v>5171</v>
      </c>
      <c r="CQ974" s="68" t="s">
        <v>1997</v>
      </c>
    </row>
    <row r="975" spans="17:95">
      <c r="Q975" s="655">
        <v>2</v>
      </c>
      <c r="R975" s="655">
        <v>1</v>
      </c>
      <c r="S975" s="655">
        <v>107</v>
      </c>
      <c r="T975" s="651" t="s">
        <v>5116</v>
      </c>
      <c r="U975" s="656">
        <v>574750</v>
      </c>
      <c r="AC975" s="64">
        <v>14</v>
      </c>
      <c r="AD975" s="64">
        <v>55</v>
      </c>
      <c r="AE975" s="66" t="s">
        <v>5173</v>
      </c>
      <c r="AF975" s="68" t="s">
        <v>1998</v>
      </c>
      <c r="CN975" s="64">
        <v>14</v>
      </c>
      <c r="CO975" s="64">
        <v>55</v>
      </c>
      <c r="CP975" s="66" t="s">
        <v>5173</v>
      </c>
      <c r="CQ975" s="68" t="s">
        <v>1998</v>
      </c>
    </row>
    <row r="976" spans="17:95">
      <c r="Q976" s="655">
        <v>2</v>
      </c>
      <c r="R976" s="655">
        <v>1</v>
      </c>
      <c r="S976" s="655">
        <v>108</v>
      </c>
      <c r="T976" s="651" t="s">
        <v>9390</v>
      </c>
      <c r="U976" s="656">
        <v>574760</v>
      </c>
      <c r="AC976" s="64">
        <v>14</v>
      </c>
      <c r="AD976" s="64">
        <v>56</v>
      </c>
      <c r="AE976" s="66" t="s">
        <v>5175</v>
      </c>
      <c r="AF976" s="68" t="s">
        <v>1999</v>
      </c>
      <c r="CN976" s="64">
        <v>14</v>
      </c>
      <c r="CO976" s="64">
        <v>56</v>
      </c>
      <c r="CP976" s="66" t="s">
        <v>5175</v>
      </c>
      <c r="CQ976" s="68" t="s">
        <v>1999</v>
      </c>
    </row>
    <row r="977" spans="17:95">
      <c r="Q977" s="655">
        <v>2</v>
      </c>
      <c r="R977" s="655">
        <v>1</v>
      </c>
      <c r="S977" s="655">
        <v>109</v>
      </c>
      <c r="T977" s="651" t="s">
        <v>8868</v>
      </c>
      <c r="U977" s="656">
        <v>576500</v>
      </c>
      <c r="AC977" s="64">
        <v>14</v>
      </c>
      <c r="AD977" s="64">
        <v>57</v>
      </c>
      <c r="AE977" s="66" t="s">
        <v>5177</v>
      </c>
      <c r="AF977" s="68" t="s">
        <v>2000</v>
      </c>
      <c r="CN977" s="64">
        <v>14</v>
      </c>
      <c r="CO977" s="64">
        <v>57</v>
      </c>
      <c r="CP977" s="66" t="s">
        <v>5177</v>
      </c>
      <c r="CQ977" s="68" t="s">
        <v>2000</v>
      </c>
    </row>
    <row r="978" spans="17:95">
      <c r="Q978" s="655">
        <v>2</v>
      </c>
      <c r="R978" s="655">
        <v>1</v>
      </c>
      <c r="S978" s="655">
        <v>110</v>
      </c>
      <c r="T978" s="651" t="s">
        <v>5118</v>
      </c>
      <c r="U978" s="656">
        <v>574400</v>
      </c>
      <c r="AC978" s="64">
        <v>14</v>
      </c>
      <c r="AD978" s="64">
        <v>58</v>
      </c>
      <c r="AE978" s="66" t="s">
        <v>5179</v>
      </c>
      <c r="AF978" s="68" t="s">
        <v>2001</v>
      </c>
      <c r="CN978" s="64">
        <v>14</v>
      </c>
      <c r="CO978" s="64">
        <v>58</v>
      </c>
      <c r="CP978" s="66" t="s">
        <v>5179</v>
      </c>
      <c r="CQ978" s="68" t="s">
        <v>2001</v>
      </c>
    </row>
    <row r="979" spans="17:95">
      <c r="Q979" s="655">
        <v>2</v>
      </c>
      <c r="R979" s="655">
        <v>1</v>
      </c>
      <c r="S979" s="655">
        <v>111</v>
      </c>
      <c r="T979" s="651" t="s">
        <v>8869</v>
      </c>
      <c r="U979" s="656">
        <v>576300</v>
      </c>
      <c r="AC979" s="64">
        <v>14</v>
      </c>
      <c r="AD979" s="64">
        <v>59</v>
      </c>
      <c r="AE979" s="66" t="s">
        <v>5181</v>
      </c>
      <c r="AF979" s="68" t="s">
        <v>2002</v>
      </c>
      <c r="CN979" s="64">
        <v>14</v>
      </c>
      <c r="CO979" s="64">
        <v>59</v>
      </c>
      <c r="CP979" s="66" t="s">
        <v>5181</v>
      </c>
      <c r="CQ979" s="68" t="s">
        <v>2002</v>
      </c>
    </row>
    <row r="980" spans="17:95">
      <c r="Q980" s="655">
        <v>2</v>
      </c>
      <c r="R980" s="655">
        <v>1</v>
      </c>
      <c r="S980" s="655">
        <v>112</v>
      </c>
      <c r="T980" s="651" t="s">
        <v>5121</v>
      </c>
      <c r="U980" s="656">
        <v>579999</v>
      </c>
      <c r="AC980" s="64">
        <v>14</v>
      </c>
      <c r="AD980" s="64">
        <v>60</v>
      </c>
      <c r="AE980" s="66" t="s">
        <v>5183</v>
      </c>
      <c r="AF980" s="68" t="s">
        <v>2003</v>
      </c>
      <c r="CN980" s="64">
        <v>14</v>
      </c>
      <c r="CO980" s="64">
        <v>60</v>
      </c>
      <c r="CP980" s="66" t="s">
        <v>5183</v>
      </c>
      <c r="CQ980" s="68" t="s">
        <v>2003</v>
      </c>
    </row>
    <row r="981" spans="17:95">
      <c r="Q981" s="655">
        <v>2</v>
      </c>
      <c r="R981" s="655">
        <v>1</v>
      </c>
      <c r="S981" s="655">
        <v>113</v>
      </c>
      <c r="T981" s="651" t="s">
        <v>5123</v>
      </c>
      <c r="U981" s="656">
        <v>580000</v>
      </c>
      <c r="AC981" s="64">
        <v>14</v>
      </c>
      <c r="AD981" s="64">
        <v>61</v>
      </c>
      <c r="AE981" s="66" t="s">
        <v>5185</v>
      </c>
      <c r="AF981" s="68" t="s">
        <v>2004</v>
      </c>
      <c r="CN981" s="64">
        <v>14</v>
      </c>
      <c r="CO981" s="64">
        <v>61</v>
      </c>
      <c r="CP981" s="66" t="s">
        <v>5185</v>
      </c>
      <c r="CQ981" s="68" t="s">
        <v>2004</v>
      </c>
    </row>
    <row r="982" spans="17:95">
      <c r="Q982" s="655">
        <v>2</v>
      </c>
      <c r="R982" s="655">
        <v>1</v>
      </c>
      <c r="S982" s="655">
        <v>114</v>
      </c>
      <c r="T982" s="651" t="s">
        <v>5125</v>
      </c>
      <c r="U982" s="656">
        <v>582200</v>
      </c>
      <c r="AC982" s="64">
        <v>15</v>
      </c>
      <c r="AD982" s="64">
        <v>1</v>
      </c>
      <c r="AE982" s="66" t="s">
        <v>5187</v>
      </c>
      <c r="AF982" s="68" t="s">
        <v>2005</v>
      </c>
      <c r="CN982" s="64">
        <v>15</v>
      </c>
      <c r="CO982" s="64">
        <v>1</v>
      </c>
      <c r="CP982" s="66" t="s">
        <v>5187</v>
      </c>
      <c r="CQ982" s="68" t="s">
        <v>2005</v>
      </c>
    </row>
    <row r="983" spans="17:95">
      <c r="Q983" s="655">
        <v>2</v>
      </c>
      <c r="R983" s="655">
        <v>1</v>
      </c>
      <c r="S983" s="655">
        <v>115</v>
      </c>
      <c r="T983" s="651" t="s">
        <v>5127</v>
      </c>
      <c r="U983" s="656">
        <v>582100</v>
      </c>
      <c r="AC983" s="64">
        <v>15</v>
      </c>
      <c r="AD983" s="64">
        <v>2</v>
      </c>
      <c r="AE983" s="66" t="s">
        <v>5189</v>
      </c>
      <c r="AF983" s="68" t="s">
        <v>2006</v>
      </c>
      <c r="CN983" s="64">
        <v>15</v>
      </c>
      <c r="CO983" s="64">
        <v>2</v>
      </c>
      <c r="CP983" s="66" t="s">
        <v>5189</v>
      </c>
      <c r="CQ983" s="68" t="s">
        <v>2006</v>
      </c>
    </row>
    <row r="984" spans="17:95">
      <c r="Q984" s="655">
        <v>2</v>
      </c>
      <c r="R984" s="655">
        <v>1</v>
      </c>
      <c r="S984" s="655">
        <v>116</v>
      </c>
      <c r="T984" s="651" t="s">
        <v>5129</v>
      </c>
      <c r="U984" s="656">
        <v>582600</v>
      </c>
      <c r="AC984" s="64">
        <v>15</v>
      </c>
      <c r="AD984" s="64">
        <v>3</v>
      </c>
      <c r="AE984" s="66" t="s">
        <v>5191</v>
      </c>
      <c r="AF984" s="68" t="s">
        <v>2007</v>
      </c>
      <c r="CN984" s="64">
        <v>15</v>
      </c>
      <c r="CO984" s="64">
        <v>3</v>
      </c>
      <c r="CP984" s="66" t="s">
        <v>5191</v>
      </c>
      <c r="CQ984" s="68" t="s">
        <v>2007</v>
      </c>
    </row>
    <row r="985" spans="17:95">
      <c r="Q985" s="655">
        <v>2</v>
      </c>
      <c r="R985" s="655">
        <v>1</v>
      </c>
      <c r="S985" s="655">
        <v>117</v>
      </c>
      <c r="T985" s="651" t="s">
        <v>5130</v>
      </c>
      <c r="U985" s="656">
        <v>582700</v>
      </c>
      <c r="AC985" s="64">
        <v>15</v>
      </c>
      <c r="AD985" s="64">
        <v>4</v>
      </c>
      <c r="AE985" s="66" t="s">
        <v>5193</v>
      </c>
      <c r="AF985" s="68" t="s">
        <v>2008</v>
      </c>
      <c r="CN985" s="64">
        <v>15</v>
      </c>
      <c r="CO985" s="64">
        <v>4</v>
      </c>
      <c r="CP985" s="66" t="s">
        <v>5193</v>
      </c>
      <c r="CQ985" s="68" t="s">
        <v>2008</v>
      </c>
    </row>
    <row r="986" spans="17:95">
      <c r="Q986" s="655">
        <v>2</v>
      </c>
      <c r="R986" s="655">
        <v>1</v>
      </c>
      <c r="S986" s="655">
        <v>118</v>
      </c>
      <c r="T986" s="651" t="s">
        <v>5132</v>
      </c>
      <c r="U986" s="656">
        <v>582300</v>
      </c>
      <c r="AC986" s="64">
        <v>15</v>
      </c>
      <c r="AD986" s="64">
        <v>5</v>
      </c>
      <c r="AE986" s="66" t="s">
        <v>5195</v>
      </c>
      <c r="AF986" s="68" t="s">
        <v>2009</v>
      </c>
      <c r="CN986" s="64">
        <v>15</v>
      </c>
      <c r="CO986" s="64">
        <v>5</v>
      </c>
      <c r="CP986" s="66" t="s">
        <v>5195</v>
      </c>
      <c r="CQ986" s="68" t="s">
        <v>2009</v>
      </c>
    </row>
    <row r="987" spans="17:95">
      <c r="Q987" s="655">
        <v>2</v>
      </c>
      <c r="R987" s="655">
        <v>1</v>
      </c>
      <c r="S987" s="655">
        <v>119</v>
      </c>
      <c r="T987" s="651" t="s">
        <v>5134</v>
      </c>
      <c r="U987" s="656">
        <v>582800</v>
      </c>
      <c r="AC987" s="64">
        <v>15</v>
      </c>
      <c r="AD987" s="64">
        <v>6</v>
      </c>
      <c r="AE987" s="66" t="s">
        <v>5197</v>
      </c>
      <c r="AF987" s="68" t="s">
        <v>2010</v>
      </c>
      <c r="CN987" s="64">
        <v>15</v>
      </c>
      <c r="CO987" s="64">
        <v>6</v>
      </c>
      <c r="CP987" s="66" t="s">
        <v>5197</v>
      </c>
      <c r="CQ987" s="68" t="s">
        <v>2010</v>
      </c>
    </row>
    <row r="988" spans="17:95">
      <c r="Q988" s="655">
        <v>2</v>
      </c>
      <c r="R988" s="655">
        <v>1</v>
      </c>
      <c r="S988" s="655">
        <v>120</v>
      </c>
      <c r="T988" s="651" t="s">
        <v>5137</v>
      </c>
      <c r="U988" s="656">
        <v>583600</v>
      </c>
      <c r="AC988" s="64">
        <v>15</v>
      </c>
      <c r="AD988" s="64">
        <v>7</v>
      </c>
      <c r="AE988" s="66" t="s">
        <v>5199</v>
      </c>
      <c r="AF988" s="68" t="s">
        <v>2011</v>
      </c>
      <c r="CN988" s="64">
        <v>15</v>
      </c>
      <c r="CO988" s="64">
        <v>7</v>
      </c>
      <c r="CP988" s="66" t="s">
        <v>5199</v>
      </c>
      <c r="CQ988" s="68" t="s">
        <v>2011</v>
      </c>
    </row>
    <row r="989" spans="17:95">
      <c r="Q989" s="655">
        <v>2</v>
      </c>
      <c r="R989" s="655">
        <v>1</v>
      </c>
      <c r="S989" s="655">
        <v>121</v>
      </c>
      <c r="T989" s="651" t="s">
        <v>5139</v>
      </c>
      <c r="U989" s="656">
        <v>583700</v>
      </c>
      <c r="AC989" s="64">
        <v>15</v>
      </c>
      <c r="AD989" s="64">
        <v>8</v>
      </c>
      <c r="AE989" s="66" t="s">
        <v>5201</v>
      </c>
      <c r="AF989" s="68" t="s">
        <v>2012</v>
      </c>
      <c r="CN989" s="64">
        <v>15</v>
      </c>
      <c r="CO989" s="64">
        <v>8</v>
      </c>
      <c r="CP989" s="66" t="s">
        <v>5201</v>
      </c>
      <c r="CQ989" s="68" t="s">
        <v>2012</v>
      </c>
    </row>
    <row r="990" spans="17:95">
      <c r="Q990" s="655">
        <v>2</v>
      </c>
      <c r="R990" s="655">
        <v>1</v>
      </c>
      <c r="S990" s="655">
        <v>122</v>
      </c>
      <c r="T990" s="651" t="s">
        <v>5141</v>
      </c>
      <c r="U990" s="656">
        <v>583800</v>
      </c>
      <c r="AC990" s="64">
        <v>15</v>
      </c>
      <c r="AD990" s="64">
        <v>9</v>
      </c>
      <c r="AE990" s="66" t="s">
        <v>5203</v>
      </c>
      <c r="AF990" s="68" t="s">
        <v>2013</v>
      </c>
      <c r="CN990" s="64">
        <v>15</v>
      </c>
      <c r="CO990" s="64">
        <v>9</v>
      </c>
      <c r="CP990" s="66" t="s">
        <v>5203</v>
      </c>
      <c r="CQ990" s="68" t="s">
        <v>2013</v>
      </c>
    </row>
    <row r="991" spans="17:95">
      <c r="Q991" s="655">
        <v>2</v>
      </c>
      <c r="R991" s="655">
        <v>1</v>
      </c>
      <c r="S991" s="655">
        <v>123</v>
      </c>
      <c r="T991" s="651" t="s">
        <v>8870</v>
      </c>
      <c r="U991" s="656">
        <v>587400</v>
      </c>
      <c r="AC991" s="64">
        <v>15</v>
      </c>
      <c r="AD991" s="64">
        <v>10</v>
      </c>
      <c r="AE991" s="66" t="s">
        <v>5205</v>
      </c>
      <c r="AF991" s="68" t="s">
        <v>2014</v>
      </c>
      <c r="CN991" s="64">
        <v>15</v>
      </c>
      <c r="CO991" s="64">
        <v>10</v>
      </c>
      <c r="CP991" s="66" t="s">
        <v>5205</v>
      </c>
      <c r="CQ991" s="68" t="s">
        <v>2014</v>
      </c>
    </row>
    <row r="992" spans="17:95">
      <c r="Q992" s="655">
        <v>2</v>
      </c>
      <c r="R992" s="655">
        <v>1</v>
      </c>
      <c r="S992" s="655">
        <v>124</v>
      </c>
      <c r="T992" s="651" t="s">
        <v>8871</v>
      </c>
      <c r="U992" s="656">
        <v>587600</v>
      </c>
      <c r="AC992" s="64">
        <v>15</v>
      </c>
      <c r="AD992" s="64">
        <v>11</v>
      </c>
      <c r="AE992" s="66" t="s">
        <v>5207</v>
      </c>
      <c r="AF992" s="68" t="s">
        <v>2015</v>
      </c>
      <c r="CN992" s="64">
        <v>15</v>
      </c>
      <c r="CO992" s="64">
        <v>11</v>
      </c>
      <c r="CP992" s="66" t="s">
        <v>5207</v>
      </c>
      <c r="CQ992" s="68" t="s">
        <v>2015</v>
      </c>
    </row>
    <row r="993" spans="17:95">
      <c r="Q993" s="655">
        <v>2</v>
      </c>
      <c r="R993" s="655">
        <v>1</v>
      </c>
      <c r="S993" s="655">
        <v>125</v>
      </c>
      <c r="T993" s="651" t="s">
        <v>9391</v>
      </c>
      <c r="U993" s="656">
        <v>588000</v>
      </c>
      <c r="AC993" s="64">
        <v>15</v>
      </c>
      <c r="AD993" s="64">
        <v>12</v>
      </c>
      <c r="AE993" s="66" t="s">
        <v>5209</v>
      </c>
      <c r="AF993" s="68" t="s">
        <v>3377</v>
      </c>
      <c r="CN993" s="64">
        <v>15</v>
      </c>
      <c r="CO993" s="64">
        <v>12</v>
      </c>
      <c r="CP993" s="66" t="s">
        <v>5209</v>
      </c>
      <c r="CQ993" s="68" t="s">
        <v>3377</v>
      </c>
    </row>
    <row r="994" spans="17:95">
      <c r="Q994" s="655">
        <v>2</v>
      </c>
      <c r="R994" s="655">
        <v>1</v>
      </c>
      <c r="S994" s="655">
        <v>126</v>
      </c>
      <c r="T994" s="651" t="s">
        <v>5148</v>
      </c>
      <c r="U994" s="656">
        <v>586500</v>
      </c>
      <c r="AC994" s="64">
        <v>15</v>
      </c>
      <c r="AD994" s="64">
        <v>13</v>
      </c>
      <c r="AE994" s="66" t="s">
        <v>5211</v>
      </c>
      <c r="AF994" s="68" t="s">
        <v>3378</v>
      </c>
      <c r="CN994" s="64">
        <v>15</v>
      </c>
      <c r="CO994" s="64">
        <v>13</v>
      </c>
      <c r="CP994" s="66" t="s">
        <v>5211</v>
      </c>
      <c r="CQ994" s="68" t="s">
        <v>3378</v>
      </c>
    </row>
    <row r="995" spans="17:95">
      <c r="Q995" s="655">
        <v>2</v>
      </c>
      <c r="R995" s="655">
        <v>1</v>
      </c>
      <c r="S995" s="655">
        <v>127</v>
      </c>
      <c r="T995" s="651" t="s">
        <v>8872</v>
      </c>
      <c r="U995" s="656">
        <v>587900</v>
      </c>
      <c r="AC995" s="64">
        <v>15</v>
      </c>
      <c r="AD995" s="64">
        <v>14</v>
      </c>
      <c r="AE995" s="66" t="s">
        <v>5213</v>
      </c>
      <c r="AF995" s="68" t="s">
        <v>3379</v>
      </c>
      <c r="CN995" s="64">
        <v>15</v>
      </c>
      <c r="CO995" s="64">
        <v>14</v>
      </c>
      <c r="CP995" s="66" t="s">
        <v>5213</v>
      </c>
      <c r="CQ995" s="68" t="s">
        <v>3379</v>
      </c>
    </row>
    <row r="996" spans="17:95">
      <c r="Q996" s="655">
        <v>2</v>
      </c>
      <c r="R996" s="655">
        <v>1</v>
      </c>
      <c r="S996" s="655">
        <v>128</v>
      </c>
      <c r="T996" s="651" t="s">
        <v>8873</v>
      </c>
      <c r="U996" s="656">
        <v>587700</v>
      </c>
      <c r="AC996" s="64">
        <v>15</v>
      </c>
      <c r="AD996" s="64">
        <v>15</v>
      </c>
      <c r="AE996" s="66" t="s">
        <v>5215</v>
      </c>
      <c r="AF996" s="68" t="s">
        <v>2016</v>
      </c>
      <c r="CN996" s="64">
        <v>15</v>
      </c>
      <c r="CO996" s="64">
        <v>15</v>
      </c>
      <c r="CP996" s="66" t="s">
        <v>5215</v>
      </c>
      <c r="CQ996" s="68" t="s">
        <v>2016</v>
      </c>
    </row>
    <row r="997" spans="17:95">
      <c r="Q997" s="655">
        <v>2</v>
      </c>
      <c r="R997" s="655">
        <v>1</v>
      </c>
      <c r="S997" s="655">
        <v>129</v>
      </c>
      <c r="T997" s="651" t="s">
        <v>5150</v>
      </c>
      <c r="U997" s="656">
        <v>587300</v>
      </c>
      <c r="AC997" s="64">
        <v>15</v>
      </c>
      <c r="AD997" s="64">
        <v>16</v>
      </c>
      <c r="AE997" s="66" t="s">
        <v>5217</v>
      </c>
      <c r="AF997" s="68" t="s">
        <v>2017</v>
      </c>
      <c r="CN997" s="64">
        <v>15</v>
      </c>
      <c r="CO997" s="64">
        <v>16</v>
      </c>
      <c r="CP997" s="66" t="s">
        <v>5217</v>
      </c>
      <c r="CQ997" s="68" t="s">
        <v>2017</v>
      </c>
    </row>
    <row r="998" spans="17:95">
      <c r="Q998" s="655">
        <v>2</v>
      </c>
      <c r="R998" s="655">
        <v>1</v>
      </c>
      <c r="S998" s="655">
        <v>130</v>
      </c>
      <c r="T998" s="651" t="s">
        <v>5153</v>
      </c>
      <c r="U998" s="656">
        <v>587100</v>
      </c>
      <c r="AC998" s="64">
        <v>15</v>
      </c>
      <c r="AD998" s="64">
        <v>17</v>
      </c>
      <c r="AE998" s="66" t="s">
        <v>5219</v>
      </c>
      <c r="AF998" s="68" t="s">
        <v>2018</v>
      </c>
      <c r="CN998" s="64">
        <v>15</v>
      </c>
      <c r="CO998" s="64">
        <v>17</v>
      </c>
      <c r="CP998" s="66" t="s">
        <v>5219</v>
      </c>
      <c r="CQ998" s="68" t="s">
        <v>2018</v>
      </c>
    </row>
    <row r="999" spans="17:95">
      <c r="Q999" s="655">
        <v>2</v>
      </c>
      <c r="R999" s="655">
        <v>1</v>
      </c>
      <c r="S999" s="655">
        <v>131</v>
      </c>
      <c r="T999" s="651" t="s">
        <v>5156</v>
      </c>
      <c r="U999" s="656">
        <v>585700</v>
      </c>
      <c r="AC999" s="64">
        <v>15</v>
      </c>
      <c r="AD999" s="64">
        <v>18</v>
      </c>
      <c r="AE999" s="66" t="s">
        <v>5221</v>
      </c>
      <c r="AF999" s="68" t="s">
        <v>3380</v>
      </c>
      <c r="CN999" s="64">
        <v>15</v>
      </c>
      <c r="CO999" s="64">
        <v>18</v>
      </c>
      <c r="CP999" s="66" t="s">
        <v>5221</v>
      </c>
      <c r="CQ999" s="68" t="s">
        <v>3380</v>
      </c>
    </row>
    <row r="1000" spans="17:95">
      <c r="Q1000" s="655">
        <v>2</v>
      </c>
      <c r="R1000" s="655">
        <v>1</v>
      </c>
      <c r="S1000" s="655">
        <v>132</v>
      </c>
      <c r="T1000" s="651" t="s">
        <v>8874</v>
      </c>
      <c r="U1000" s="656">
        <v>587800</v>
      </c>
      <c r="AC1000" s="64">
        <v>15</v>
      </c>
      <c r="AD1000" s="64">
        <v>19</v>
      </c>
      <c r="AE1000" s="66" t="s">
        <v>5222</v>
      </c>
      <c r="AF1000" s="68" t="s">
        <v>2019</v>
      </c>
      <c r="CN1000" s="64">
        <v>15</v>
      </c>
      <c r="CO1000" s="64">
        <v>19</v>
      </c>
      <c r="CP1000" s="66" t="s">
        <v>5222</v>
      </c>
      <c r="CQ1000" s="68" t="s">
        <v>2019</v>
      </c>
    </row>
    <row r="1001" spans="17:95">
      <c r="Q1001" s="655">
        <v>2</v>
      </c>
      <c r="R1001" s="655">
        <v>1</v>
      </c>
      <c r="S1001" s="655">
        <v>133</v>
      </c>
      <c r="T1001" s="651" t="s">
        <v>8875</v>
      </c>
      <c r="U1001" s="656">
        <v>587500</v>
      </c>
      <c r="AC1001" s="64">
        <v>15</v>
      </c>
      <c r="AD1001" s="64">
        <v>20</v>
      </c>
      <c r="AE1001" s="66" t="s">
        <v>5223</v>
      </c>
      <c r="AF1001" s="68" t="s">
        <v>2020</v>
      </c>
      <c r="CN1001" s="64">
        <v>15</v>
      </c>
      <c r="CO1001" s="64">
        <v>20</v>
      </c>
      <c r="CP1001" s="66" t="s">
        <v>5223</v>
      </c>
      <c r="CQ1001" s="68" t="s">
        <v>2020</v>
      </c>
    </row>
    <row r="1002" spans="17:95">
      <c r="Q1002" s="655">
        <v>2</v>
      </c>
      <c r="R1002" s="655">
        <v>1</v>
      </c>
      <c r="S1002" s="655">
        <v>134</v>
      </c>
      <c r="T1002" s="651" t="s">
        <v>5158</v>
      </c>
      <c r="U1002" s="656">
        <v>589999</v>
      </c>
      <c r="AC1002" s="64">
        <v>15</v>
      </c>
      <c r="AD1002" s="64">
        <v>21</v>
      </c>
      <c r="AE1002" s="66" t="s">
        <v>5225</v>
      </c>
      <c r="AF1002" s="68" t="s">
        <v>2021</v>
      </c>
      <c r="CN1002" s="64">
        <v>15</v>
      </c>
      <c r="CO1002" s="64">
        <v>21</v>
      </c>
      <c r="CP1002" s="66" t="s">
        <v>5225</v>
      </c>
      <c r="CQ1002" s="68" t="s">
        <v>2021</v>
      </c>
    </row>
    <row r="1003" spans="17:95">
      <c r="Q1003" s="655">
        <v>2</v>
      </c>
      <c r="R1003" s="655">
        <v>1</v>
      </c>
      <c r="S1003" s="655">
        <v>135</v>
      </c>
      <c r="T1003" s="651" t="s">
        <v>5160</v>
      </c>
      <c r="U1003" s="656">
        <v>590000</v>
      </c>
      <c r="AC1003" s="64">
        <v>15</v>
      </c>
      <c r="AD1003" s="64">
        <v>22</v>
      </c>
      <c r="AE1003" s="66" t="s">
        <v>5227</v>
      </c>
      <c r="AF1003" s="68" t="s">
        <v>2022</v>
      </c>
      <c r="CN1003" s="64">
        <v>15</v>
      </c>
      <c r="CO1003" s="64">
        <v>22</v>
      </c>
      <c r="CP1003" s="66" t="s">
        <v>5227</v>
      </c>
      <c r="CQ1003" s="68" t="s">
        <v>2022</v>
      </c>
    </row>
    <row r="1004" spans="17:95">
      <c r="Q1004" s="657">
        <v>2</v>
      </c>
      <c r="R1004" s="657">
        <v>1</v>
      </c>
      <c r="S1004" s="657">
        <v>136</v>
      </c>
      <c r="T1004" s="658" t="s">
        <v>3041</v>
      </c>
      <c r="U1004" s="659">
        <v>599999</v>
      </c>
      <c r="AC1004" s="64">
        <v>15</v>
      </c>
      <c r="AD1004" s="64">
        <v>23</v>
      </c>
      <c r="AE1004" s="66" t="s">
        <v>5229</v>
      </c>
      <c r="AF1004" s="68" t="s">
        <v>2023</v>
      </c>
      <c r="CN1004" s="64">
        <v>15</v>
      </c>
      <c r="CO1004" s="64">
        <v>23</v>
      </c>
      <c r="CP1004" s="66" t="s">
        <v>5229</v>
      </c>
      <c r="CQ1004" s="68" t="s">
        <v>2023</v>
      </c>
    </row>
    <row r="1005" spans="17:95">
      <c r="Q1005" s="653">
        <v>2</v>
      </c>
      <c r="R1005" s="653">
        <v>2</v>
      </c>
      <c r="S1005" s="653">
        <v>1</v>
      </c>
      <c r="T1005" s="650" t="s">
        <v>4845</v>
      </c>
      <c r="U1005" s="654">
        <v>590100</v>
      </c>
      <c r="AC1005" s="64">
        <v>15</v>
      </c>
      <c r="AD1005" s="64">
        <v>24</v>
      </c>
      <c r="AE1005" s="66" t="s">
        <v>5231</v>
      </c>
      <c r="AF1005" s="68" t="s">
        <v>2024</v>
      </c>
      <c r="CN1005" s="64">
        <v>15</v>
      </c>
      <c r="CO1005" s="64">
        <v>24</v>
      </c>
      <c r="CP1005" s="66" t="s">
        <v>5231</v>
      </c>
      <c r="CQ1005" s="68" t="s">
        <v>2024</v>
      </c>
    </row>
    <row r="1006" spans="17:95">
      <c r="Q1006" s="655">
        <v>2</v>
      </c>
      <c r="R1006" s="655">
        <v>2</v>
      </c>
      <c r="S1006" s="655">
        <v>2</v>
      </c>
      <c r="T1006" s="651" t="s">
        <v>5164</v>
      </c>
      <c r="U1006" s="656">
        <v>590210</v>
      </c>
      <c r="AC1006" s="64">
        <v>15</v>
      </c>
      <c r="AD1006" s="64">
        <v>25</v>
      </c>
      <c r="AE1006" s="66" t="s">
        <v>5233</v>
      </c>
      <c r="AF1006" s="68" t="s">
        <v>2025</v>
      </c>
      <c r="CN1006" s="64">
        <v>15</v>
      </c>
      <c r="CO1006" s="64">
        <v>25</v>
      </c>
      <c r="CP1006" s="66" t="s">
        <v>5233</v>
      </c>
      <c r="CQ1006" s="68" t="s">
        <v>2025</v>
      </c>
    </row>
    <row r="1007" spans="17:95">
      <c r="Q1007" s="655">
        <v>2</v>
      </c>
      <c r="R1007" s="655">
        <v>2</v>
      </c>
      <c r="S1007" s="655">
        <v>3</v>
      </c>
      <c r="T1007" s="651" t="s">
        <v>5166</v>
      </c>
      <c r="U1007" s="656">
        <v>590310</v>
      </c>
      <c r="AC1007" s="64">
        <v>15</v>
      </c>
      <c r="AD1007" s="64">
        <v>26</v>
      </c>
      <c r="AE1007" s="66" t="s">
        <v>5235</v>
      </c>
      <c r="AF1007" s="68" t="s">
        <v>2026</v>
      </c>
      <c r="CN1007" s="64">
        <v>15</v>
      </c>
      <c r="CO1007" s="64">
        <v>26</v>
      </c>
      <c r="CP1007" s="66" t="s">
        <v>5235</v>
      </c>
      <c r="CQ1007" s="68" t="s">
        <v>2026</v>
      </c>
    </row>
    <row r="1008" spans="17:95">
      <c r="Q1008" s="655">
        <v>2</v>
      </c>
      <c r="R1008" s="655">
        <v>2</v>
      </c>
      <c r="S1008" s="655">
        <v>4</v>
      </c>
      <c r="T1008" s="651" t="s">
        <v>5168</v>
      </c>
      <c r="U1008" s="656">
        <v>590410</v>
      </c>
      <c r="AC1008" s="64">
        <v>15</v>
      </c>
      <c r="AD1008" s="64">
        <v>27</v>
      </c>
      <c r="AE1008" s="66" t="s">
        <v>5237</v>
      </c>
      <c r="AF1008" s="68" t="s">
        <v>2027</v>
      </c>
      <c r="CN1008" s="64">
        <v>15</v>
      </c>
      <c r="CO1008" s="64">
        <v>27</v>
      </c>
      <c r="CP1008" s="66" t="s">
        <v>5237</v>
      </c>
      <c r="CQ1008" s="68" t="s">
        <v>2027</v>
      </c>
    </row>
    <row r="1009" spans="17:95">
      <c r="Q1009" s="655">
        <v>2</v>
      </c>
      <c r="R1009" s="655">
        <v>2</v>
      </c>
      <c r="S1009" s="655">
        <v>5</v>
      </c>
      <c r="T1009" s="651" t="s">
        <v>5170</v>
      </c>
      <c r="U1009" s="656">
        <v>590510</v>
      </c>
      <c r="AC1009" s="64">
        <v>16</v>
      </c>
      <c r="AD1009" s="64">
        <v>1</v>
      </c>
      <c r="AE1009" s="66" t="s">
        <v>5239</v>
      </c>
      <c r="AF1009" s="68" t="s">
        <v>2028</v>
      </c>
      <c r="CN1009" s="64">
        <v>16</v>
      </c>
      <c r="CO1009" s="64">
        <v>1</v>
      </c>
      <c r="CP1009" s="66" t="s">
        <v>5239</v>
      </c>
      <c r="CQ1009" s="68" t="s">
        <v>2028</v>
      </c>
    </row>
    <row r="1010" spans="17:95">
      <c r="Q1010" s="655">
        <v>2</v>
      </c>
      <c r="R1010" s="655">
        <v>2</v>
      </c>
      <c r="S1010" s="655">
        <v>6</v>
      </c>
      <c r="T1010" s="651" t="s">
        <v>5172</v>
      </c>
      <c r="U1010" s="656">
        <v>590511</v>
      </c>
      <c r="AC1010" s="64">
        <v>16</v>
      </c>
      <c r="AD1010" s="64">
        <v>2</v>
      </c>
      <c r="AE1010" s="66" t="s">
        <v>5241</v>
      </c>
      <c r="AF1010" s="68" t="s">
        <v>2029</v>
      </c>
      <c r="CN1010" s="64">
        <v>16</v>
      </c>
      <c r="CO1010" s="64">
        <v>2</v>
      </c>
      <c r="CP1010" s="66" t="s">
        <v>5241</v>
      </c>
      <c r="CQ1010" s="68" t="s">
        <v>2029</v>
      </c>
    </row>
    <row r="1011" spans="17:95">
      <c r="Q1011" s="655">
        <v>2</v>
      </c>
      <c r="R1011" s="655">
        <v>2</v>
      </c>
      <c r="S1011" s="655">
        <v>7</v>
      </c>
      <c r="T1011" s="651" t="s">
        <v>5174</v>
      </c>
      <c r="U1011" s="656">
        <v>590512</v>
      </c>
      <c r="AC1011" s="64">
        <v>16</v>
      </c>
      <c r="AD1011" s="64">
        <v>3</v>
      </c>
      <c r="AE1011" s="66" t="s">
        <v>5243</v>
      </c>
      <c r="AF1011" s="68" t="s">
        <v>2030</v>
      </c>
      <c r="CN1011" s="64">
        <v>16</v>
      </c>
      <c r="CO1011" s="64">
        <v>3</v>
      </c>
      <c r="CP1011" s="66" t="s">
        <v>5243</v>
      </c>
      <c r="CQ1011" s="68" t="s">
        <v>2030</v>
      </c>
    </row>
    <row r="1012" spans="17:95">
      <c r="Q1012" s="655">
        <v>2</v>
      </c>
      <c r="R1012" s="655">
        <v>2</v>
      </c>
      <c r="S1012" s="655">
        <v>8</v>
      </c>
      <c r="T1012" s="651" t="s">
        <v>5176</v>
      </c>
      <c r="U1012" s="656">
        <v>590516</v>
      </c>
      <c r="AC1012" s="64">
        <v>16</v>
      </c>
      <c r="AD1012" s="64">
        <v>4</v>
      </c>
      <c r="AE1012" s="66" t="s">
        <v>5245</v>
      </c>
      <c r="AF1012" s="68" t="s">
        <v>2031</v>
      </c>
      <c r="CN1012" s="64">
        <v>16</v>
      </c>
      <c r="CO1012" s="64">
        <v>4</v>
      </c>
      <c r="CP1012" s="66" t="s">
        <v>5245</v>
      </c>
      <c r="CQ1012" s="68" t="s">
        <v>2031</v>
      </c>
    </row>
    <row r="1013" spans="17:95">
      <c r="Q1013" s="655">
        <v>2</v>
      </c>
      <c r="R1013" s="655">
        <v>2</v>
      </c>
      <c r="S1013" s="655">
        <v>9</v>
      </c>
      <c r="T1013" s="651" t="s">
        <v>5178</v>
      </c>
      <c r="U1013" s="656">
        <v>590517</v>
      </c>
      <c r="AC1013" s="64">
        <v>16</v>
      </c>
      <c r="AD1013" s="64">
        <v>5</v>
      </c>
      <c r="AE1013" s="66" t="s">
        <v>5247</v>
      </c>
      <c r="AF1013" s="68" t="s">
        <v>2032</v>
      </c>
      <c r="CN1013" s="64">
        <v>16</v>
      </c>
      <c r="CO1013" s="64">
        <v>5</v>
      </c>
      <c r="CP1013" s="66" t="s">
        <v>5247</v>
      </c>
      <c r="CQ1013" s="68" t="s">
        <v>2032</v>
      </c>
    </row>
    <row r="1014" spans="17:95">
      <c r="Q1014" s="655">
        <v>2</v>
      </c>
      <c r="R1014" s="655">
        <v>2</v>
      </c>
      <c r="S1014" s="655">
        <v>10</v>
      </c>
      <c r="T1014" s="651" t="s">
        <v>5180</v>
      </c>
      <c r="U1014" s="656">
        <v>590518</v>
      </c>
      <c r="AC1014" s="64">
        <v>16</v>
      </c>
      <c r="AD1014" s="64">
        <v>6</v>
      </c>
      <c r="AE1014" s="66" t="s">
        <v>5248</v>
      </c>
      <c r="AF1014" s="68" t="s">
        <v>2033</v>
      </c>
      <c r="CN1014" s="64">
        <v>16</v>
      </c>
      <c r="CO1014" s="64">
        <v>6</v>
      </c>
      <c r="CP1014" s="66" t="s">
        <v>5248</v>
      </c>
      <c r="CQ1014" s="68" t="s">
        <v>2033</v>
      </c>
    </row>
    <row r="1015" spans="17:95">
      <c r="Q1015" s="655">
        <v>2</v>
      </c>
      <c r="R1015" s="655">
        <v>2</v>
      </c>
      <c r="S1015" s="655">
        <v>11</v>
      </c>
      <c r="T1015" s="651" t="s">
        <v>5182</v>
      </c>
      <c r="U1015" s="656">
        <v>590519</v>
      </c>
      <c r="AC1015" s="64">
        <v>16</v>
      </c>
      <c r="AD1015" s="64">
        <v>7</v>
      </c>
      <c r="AE1015" s="66" t="s">
        <v>5249</v>
      </c>
      <c r="AF1015" s="68" t="s">
        <v>2034</v>
      </c>
      <c r="CN1015" s="64">
        <v>16</v>
      </c>
      <c r="CO1015" s="64">
        <v>7</v>
      </c>
      <c r="CP1015" s="66" t="s">
        <v>5249</v>
      </c>
      <c r="CQ1015" s="68" t="s">
        <v>2034</v>
      </c>
    </row>
    <row r="1016" spans="17:95">
      <c r="Q1016" s="655">
        <v>2</v>
      </c>
      <c r="R1016" s="655">
        <v>2</v>
      </c>
      <c r="S1016" s="655">
        <v>12</v>
      </c>
      <c r="T1016" s="651" t="s">
        <v>5184</v>
      </c>
      <c r="U1016" s="656">
        <v>590520</v>
      </c>
      <c r="AC1016" s="64">
        <v>16</v>
      </c>
      <c r="AD1016" s="64">
        <v>8</v>
      </c>
      <c r="AE1016" s="66" t="s">
        <v>5251</v>
      </c>
      <c r="AF1016" s="68" t="s">
        <v>2035</v>
      </c>
      <c r="CN1016" s="64">
        <v>16</v>
      </c>
      <c r="CO1016" s="64">
        <v>8</v>
      </c>
      <c r="CP1016" s="66" t="s">
        <v>5251</v>
      </c>
      <c r="CQ1016" s="68" t="s">
        <v>2035</v>
      </c>
    </row>
    <row r="1017" spans="17:95">
      <c r="Q1017" s="655">
        <v>2</v>
      </c>
      <c r="R1017" s="655">
        <v>2</v>
      </c>
      <c r="S1017" s="655">
        <v>13</v>
      </c>
      <c r="T1017" s="651" t="s">
        <v>5186</v>
      </c>
      <c r="U1017" s="656">
        <v>590521</v>
      </c>
      <c r="AC1017" s="64">
        <v>16</v>
      </c>
      <c r="AD1017" s="64">
        <v>9</v>
      </c>
      <c r="AE1017" s="66" t="s">
        <v>5253</v>
      </c>
      <c r="AF1017" s="68" t="s">
        <v>2036</v>
      </c>
      <c r="CN1017" s="64">
        <v>16</v>
      </c>
      <c r="CO1017" s="64">
        <v>9</v>
      </c>
      <c r="CP1017" s="66" t="s">
        <v>5253</v>
      </c>
      <c r="CQ1017" s="68" t="s">
        <v>2036</v>
      </c>
    </row>
    <row r="1018" spans="17:95">
      <c r="Q1018" s="655">
        <v>2</v>
      </c>
      <c r="R1018" s="655">
        <v>2</v>
      </c>
      <c r="S1018" s="655">
        <v>14</v>
      </c>
      <c r="T1018" s="651" t="s">
        <v>5188</v>
      </c>
      <c r="U1018" s="656">
        <v>590513</v>
      </c>
      <c r="AC1018" s="64">
        <v>16</v>
      </c>
      <c r="AD1018" s="64">
        <v>10</v>
      </c>
      <c r="AE1018" s="66" t="s">
        <v>5255</v>
      </c>
      <c r="AF1018" s="68" t="s">
        <v>2037</v>
      </c>
      <c r="CN1018" s="64">
        <v>16</v>
      </c>
      <c r="CO1018" s="64">
        <v>10</v>
      </c>
      <c r="CP1018" s="66" t="s">
        <v>5255</v>
      </c>
      <c r="CQ1018" s="68" t="s">
        <v>2037</v>
      </c>
    </row>
    <row r="1019" spans="17:95">
      <c r="Q1019" s="655">
        <v>2</v>
      </c>
      <c r="R1019" s="655">
        <v>2</v>
      </c>
      <c r="S1019" s="655">
        <v>15</v>
      </c>
      <c r="T1019" s="651" t="s">
        <v>5190</v>
      </c>
      <c r="U1019" s="656">
        <v>590514</v>
      </c>
      <c r="AC1019" s="64">
        <v>16</v>
      </c>
      <c r="AD1019" s="64">
        <v>11</v>
      </c>
      <c r="AE1019" s="66" t="s">
        <v>5257</v>
      </c>
      <c r="AF1019" s="68" t="s">
        <v>2038</v>
      </c>
      <c r="CN1019" s="64">
        <v>16</v>
      </c>
      <c r="CO1019" s="64">
        <v>11</v>
      </c>
      <c r="CP1019" s="66" t="s">
        <v>5257</v>
      </c>
      <c r="CQ1019" s="68" t="s">
        <v>2038</v>
      </c>
    </row>
    <row r="1020" spans="17:95">
      <c r="Q1020" s="655">
        <v>2</v>
      </c>
      <c r="R1020" s="655">
        <v>2</v>
      </c>
      <c r="S1020" s="655">
        <v>16</v>
      </c>
      <c r="T1020" s="651" t="s">
        <v>5192</v>
      </c>
      <c r="U1020" s="656">
        <v>590515</v>
      </c>
      <c r="AC1020" s="64">
        <v>16</v>
      </c>
      <c r="AD1020" s="64">
        <v>12</v>
      </c>
      <c r="AE1020" s="66" t="s">
        <v>5259</v>
      </c>
      <c r="AF1020" s="68" t="s">
        <v>2039</v>
      </c>
      <c r="CN1020" s="64">
        <v>16</v>
      </c>
      <c r="CO1020" s="64">
        <v>12</v>
      </c>
      <c r="CP1020" s="66" t="s">
        <v>5259</v>
      </c>
      <c r="CQ1020" s="68" t="s">
        <v>2039</v>
      </c>
    </row>
    <row r="1021" spans="17:95">
      <c r="Q1021" s="655">
        <v>2</v>
      </c>
      <c r="R1021" s="655">
        <v>2</v>
      </c>
      <c r="S1021" s="655">
        <v>17</v>
      </c>
      <c r="T1021" s="651" t="s">
        <v>5194</v>
      </c>
      <c r="U1021" s="656">
        <v>590599</v>
      </c>
      <c r="AC1021" s="64">
        <v>16</v>
      </c>
      <c r="AD1021" s="64">
        <v>13</v>
      </c>
      <c r="AE1021" s="66" t="s">
        <v>5261</v>
      </c>
      <c r="AF1021" s="68" t="s">
        <v>2040</v>
      </c>
      <c r="CN1021" s="64">
        <v>16</v>
      </c>
      <c r="CO1021" s="64">
        <v>13</v>
      </c>
      <c r="CP1021" s="66" t="s">
        <v>5261</v>
      </c>
      <c r="CQ1021" s="68" t="s">
        <v>2040</v>
      </c>
    </row>
    <row r="1022" spans="17:95">
      <c r="Q1022" s="655">
        <v>2</v>
      </c>
      <c r="R1022" s="655">
        <v>2</v>
      </c>
      <c r="S1022" s="655">
        <v>18</v>
      </c>
      <c r="T1022" s="651" t="s">
        <v>5196</v>
      </c>
      <c r="U1022" s="656">
        <v>590710</v>
      </c>
      <c r="AC1022" s="64">
        <v>16</v>
      </c>
      <c r="AD1022" s="64">
        <v>14</v>
      </c>
      <c r="AE1022" s="66" t="s">
        <v>5263</v>
      </c>
      <c r="AF1022" s="68" t="s">
        <v>2041</v>
      </c>
      <c r="CN1022" s="64">
        <v>16</v>
      </c>
      <c r="CO1022" s="64">
        <v>14</v>
      </c>
      <c r="CP1022" s="66" t="s">
        <v>5263</v>
      </c>
      <c r="CQ1022" s="68" t="s">
        <v>2041</v>
      </c>
    </row>
    <row r="1023" spans="17:95">
      <c r="Q1023" s="655">
        <v>2</v>
      </c>
      <c r="R1023" s="655">
        <v>2</v>
      </c>
      <c r="S1023" s="655">
        <v>19</v>
      </c>
      <c r="T1023" s="651" t="s">
        <v>5198</v>
      </c>
      <c r="U1023" s="656">
        <v>590612</v>
      </c>
      <c r="AC1023" s="64">
        <v>16</v>
      </c>
      <c r="AD1023" s="64">
        <v>15</v>
      </c>
      <c r="AE1023" s="66" t="s">
        <v>5265</v>
      </c>
      <c r="AF1023" s="68" t="s">
        <v>2042</v>
      </c>
      <c r="CN1023" s="64">
        <v>16</v>
      </c>
      <c r="CO1023" s="64">
        <v>15</v>
      </c>
      <c r="CP1023" s="66" t="s">
        <v>5265</v>
      </c>
      <c r="CQ1023" s="68" t="s">
        <v>2042</v>
      </c>
    </row>
    <row r="1024" spans="17:95">
      <c r="Q1024" s="655">
        <v>2</v>
      </c>
      <c r="R1024" s="655">
        <v>2</v>
      </c>
      <c r="S1024" s="655">
        <v>20</v>
      </c>
      <c r="T1024" s="651" t="s">
        <v>5200</v>
      </c>
      <c r="U1024" s="656">
        <v>590610</v>
      </c>
      <c r="AC1024" s="64">
        <v>16</v>
      </c>
      <c r="AD1024" s="64">
        <v>16</v>
      </c>
      <c r="AE1024" s="66" t="s">
        <v>5267</v>
      </c>
      <c r="AF1024" s="68" t="s">
        <v>2043</v>
      </c>
      <c r="CN1024" s="64">
        <v>16</v>
      </c>
      <c r="CO1024" s="64">
        <v>16</v>
      </c>
      <c r="CP1024" s="66" t="s">
        <v>5267</v>
      </c>
      <c r="CQ1024" s="68" t="s">
        <v>2043</v>
      </c>
    </row>
    <row r="1025" spans="17:95">
      <c r="Q1025" s="655">
        <v>2</v>
      </c>
      <c r="R1025" s="655">
        <v>2</v>
      </c>
      <c r="S1025" s="655">
        <v>21</v>
      </c>
      <c r="T1025" s="651" t="s">
        <v>5202</v>
      </c>
      <c r="U1025" s="656">
        <v>590611</v>
      </c>
      <c r="AC1025" s="64">
        <v>16</v>
      </c>
      <c r="AD1025" s="64">
        <v>17</v>
      </c>
      <c r="AE1025" s="66" t="s">
        <v>5269</v>
      </c>
      <c r="AF1025" s="68" t="s">
        <v>2044</v>
      </c>
      <c r="CN1025" s="64">
        <v>16</v>
      </c>
      <c r="CO1025" s="64">
        <v>17</v>
      </c>
      <c r="CP1025" s="66" t="s">
        <v>5269</v>
      </c>
      <c r="CQ1025" s="68" t="s">
        <v>2044</v>
      </c>
    </row>
    <row r="1026" spans="17:95">
      <c r="Q1026" s="655">
        <v>2</v>
      </c>
      <c r="R1026" s="655">
        <v>2</v>
      </c>
      <c r="S1026" s="655">
        <v>22</v>
      </c>
      <c r="T1026" s="651" t="s">
        <v>5204</v>
      </c>
      <c r="U1026" s="656">
        <v>590631</v>
      </c>
      <c r="AC1026" s="64">
        <v>16</v>
      </c>
      <c r="AD1026" s="64">
        <v>18</v>
      </c>
      <c r="AE1026" s="66" t="s">
        <v>5270</v>
      </c>
      <c r="AF1026" s="68" t="s">
        <v>2045</v>
      </c>
      <c r="CN1026" s="64">
        <v>16</v>
      </c>
      <c r="CO1026" s="64">
        <v>18</v>
      </c>
      <c r="CP1026" s="66" t="s">
        <v>5270</v>
      </c>
      <c r="CQ1026" s="68" t="s">
        <v>2045</v>
      </c>
    </row>
    <row r="1027" spans="17:95">
      <c r="Q1027" s="655">
        <v>2</v>
      </c>
      <c r="R1027" s="655">
        <v>2</v>
      </c>
      <c r="S1027" s="655">
        <v>23</v>
      </c>
      <c r="T1027" s="651" t="s">
        <v>5206</v>
      </c>
      <c r="U1027" s="656">
        <v>590613</v>
      </c>
      <c r="AC1027" s="64">
        <v>16</v>
      </c>
      <c r="AD1027" s="64">
        <v>19</v>
      </c>
      <c r="AE1027" s="66" t="s">
        <v>5272</v>
      </c>
      <c r="AF1027" s="68" t="s">
        <v>3381</v>
      </c>
      <c r="CN1027" s="64">
        <v>16</v>
      </c>
      <c r="CO1027" s="64">
        <v>19</v>
      </c>
      <c r="CP1027" s="66" t="s">
        <v>5272</v>
      </c>
      <c r="CQ1027" s="68" t="s">
        <v>3381</v>
      </c>
    </row>
    <row r="1028" spans="17:95">
      <c r="Q1028" s="655">
        <v>2</v>
      </c>
      <c r="R1028" s="655">
        <v>2</v>
      </c>
      <c r="S1028" s="655">
        <v>24</v>
      </c>
      <c r="T1028" s="651" t="s">
        <v>5208</v>
      </c>
      <c r="U1028" s="656">
        <v>590632</v>
      </c>
      <c r="AC1028" s="64">
        <v>16</v>
      </c>
      <c r="AD1028" s="64">
        <v>20</v>
      </c>
      <c r="AE1028" s="66" t="s">
        <v>5273</v>
      </c>
      <c r="AF1028" s="68" t="s">
        <v>2046</v>
      </c>
      <c r="CN1028" s="64">
        <v>16</v>
      </c>
      <c r="CO1028" s="64">
        <v>20</v>
      </c>
      <c r="CP1028" s="66" t="s">
        <v>5273</v>
      </c>
      <c r="CQ1028" s="68" t="s">
        <v>2046</v>
      </c>
    </row>
    <row r="1029" spans="17:95">
      <c r="Q1029" s="655">
        <v>2</v>
      </c>
      <c r="R1029" s="655">
        <v>2</v>
      </c>
      <c r="S1029" s="655">
        <v>25</v>
      </c>
      <c r="T1029" s="651" t="s">
        <v>5210</v>
      </c>
      <c r="U1029" s="656">
        <v>590633</v>
      </c>
      <c r="AC1029" s="64">
        <v>16</v>
      </c>
      <c r="AD1029" s="64">
        <v>21</v>
      </c>
      <c r="AE1029" s="66" t="s">
        <v>5275</v>
      </c>
      <c r="AF1029" s="68" t="s">
        <v>2047</v>
      </c>
      <c r="CN1029" s="64">
        <v>16</v>
      </c>
      <c r="CO1029" s="64">
        <v>21</v>
      </c>
      <c r="CP1029" s="66" t="s">
        <v>5275</v>
      </c>
      <c r="CQ1029" s="68" t="s">
        <v>2047</v>
      </c>
    </row>
    <row r="1030" spans="17:95">
      <c r="Q1030" s="655">
        <v>2</v>
      </c>
      <c r="R1030" s="655">
        <v>2</v>
      </c>
      <c r="S1030" s="655">
        <v>26</v>
      </c>
      <c r="T1030" s="651" t="s">
        <v>5212</v>
      </c>
      <c r="U1030" s="656">
        <v>590634</v>
      </c>
      <c r="AC1030" s="64">
        <v>16</v>
      </c>
      <c r="AD1030" s="64">
        <v>22</v>
      </c>
      <c r="AE1030" s="66" t="s">
        <v>5277</v>
      </c>
      <c r="AF1030" s="68" t="s">
        <v>2048</v>
      </c>
      <c r="CN1030" s="64">
        <v>16</v>
      </c>
      <c r="CO1030" s="64">
        <v>22</v>
      </c>
      <c r="CP1030" s="66" t="s">
        <v>5277</v>
      </c>
      <c r="CQ1030" s="68" t="s">
        <v>2048</v>
      </c>
    </row>
    <row r="1031" spans="17:95">
      <c r="Q1031" s="655">
        <v>2</v>
      </c>
      <c r="R1031" s="655">
        <v>2</v>
      </c>
      <c r="S1031" s="655">
        <v>27</v>
      </c>
      <c r="T1031" s="651" t="s">
        <v>5214</v>
      </c>
      <c r="U1031" s="656">
        <v>590635</v>
      </c>
      <c r="AC1031" s="64">
        <v>16</v>
      </c>
      <c r="AD1031" s="64">
        <v>23</v>
      </c>
      <c r="AE1031" s="66" t="s">
        <v>5279</v>
      </c>
      <c r="AF1031" s="68" t="s">
        <v>2049</v>
      </c>
      <c r="CN1031" s="64">
        <v>16</v>
      </c>
      <c r="CO1031" s="64">
        <v>23</v>
      </c>
      <c r="CP1031" s="66" t="s">
        <v>5279</v>
      </c>
      <c r="CQ1031" s="68" t="s">
        <v>2049</v>
      </c>
    </row>
    <row r="1032" spans="17:95">
      <c r="Q1032" s="655">
        <v>2</v>
      </c>
      <c r="R1032" s="655">
        <v>2</v>
      </c>
      <c r="S1032" s="655">
        <v>28</v>
      </c>
      <c r="T1032" s="651" t="s">
        <v>5216</v>
      </c>
      <c r="U1032" s="656">
        <v>590636</v>
      </c>
      <c r="AC1032" s="64">
        <v>16</v>
      </c>
      <c r="AD1032" s="64">
        <v>24</v>
      </c>
      <c r="AE1032" s="66" t="s">
        <v>5280</v>
      </c>
      <c r="AF1032" s="68" t="s">
        <v>2050</v>
      </c>
      <c r="CN1032" s="64">
        <v>16</v>
      </c>
      <c r="CO1032" s="64">
        <v>24</v>
      </c>
      <c r="CP1032" s="66" t="s">
        <v>5280</v>
      </c>
      <c r="CQ1032" s="68" t="s">
        <v>2050</v>
      </c>
    </row>
    <row r="1033" spans="17:95">
      <c r="Q1033" s="655">
        <v>2</v>
      </c>
      <c r="R1033" s="655">
        <v>2</v>
      </c>
      <c r="S1033" s="655">
        <v>29</v>
      </c>
      <c r="T1033" s="651" t="s">
        <v>5218</v>
      </c>
      <c r="U1033" s="656">
        <v>590699</v>
      </c>
      <c r="AC1033" s="64">
        <v>16</v>
      </c>
      <c r="AD1033" s="64">
        <v>25</v>
      </c>
      <c r="AE1033" s="66" t="s">
        <v>5282</v>
      </c>
      <c r="AF1033" s="68" t="s">
        <v>2051</v>
      </c>
      <c r="CN1033" s="64">
        <v>16</v>
      </c>
      <c r="CO1033" s="64">
        <v>25</v>
      </c>
      <c r="CP1033" s="66" t="s">
        <v>5282</v>
      </c>
      <c r="CQ1033" s="68" t="s">
        <v>2051</v>
      </c>
    </row>
    <row r="1034" spans="17:95">
      <c r="Q1034" s="655">
        <v>2</v>
      </c>
      <c r="R1034" s="655">
        <v>2</v>
      </c>
      <c r="S1034" s="655">
        <v>30</v>
      </c>
      <c r="T1034" s="651" t="s">
        <v>5220</v>
      </c>
      <c r="U1034" s="656">
        <v>590810</v>
      </c>
      <c r="AC1034" s="64">
        <v>16</v>
      </c>
      <c r="AD1034" s="64">
        <v>26</v>
      </c>
      <c r="AE1034" s="66" t="s">
        <v>5283</v>
      </c>
      <c r="AF1034" s="68" t="s">
        <v>2052</v>
      </c>
      <c r="CN1034" s="64">
        <v>16</v>
      </c>
      <c r="CO1034" s="64">
        <v>26</v>
      </c>
      <c r="CP1034" s="66" t="s">
        <v>5283</v>
      </c>
      <c r="CQ1034" s="68" t="s">
        <v>2052</v>
      </c>
    </row>
    <row r="1035" spans="17:95">
      <c r="Q1035" s="657">
        <v>2</v>
      </c>
      <c r="R1035" s="657">
        <v>2</v>
      </c>
      <c r="S1035" s="657">
        <v>31</v>
      </c>
      <c r="T1035" s="658" t="s">
        <v>3041</v>
      </c>
      <c r="U1035" s="659">
        <v>590999</v>
      </c>
      <c r="AC1035" s="64">
        <v>16</v>
      </c>
      <c r="AD1035" s="64">
        <v>27</v>
      </c>
      <c r="AE1035" s="66" t="s">
        <v>5285</v>
      </c>
      <c r="AF1035" s="68" t="s">
        <v>2053</v>
      </c>
      <c r="CN1035" s="64">
        <v>16</v>
      </c>
      <c r="CO1035" s="64">
        <v>27</v>
      </c>
      <c r="CP1035" s="66" t="s">
        <v>5285</v>
      </c>
      <c r="CQ1035" s="68" t="s">
        <v>2053</v>
      </c>
    </row>
    <row r="1036" spans="17:95">
      <c r="Q1036" s="653">
        <v>2</v>
      </c>
      <c r="R1036" s="653">
        <v>3</v>
      </c>
      <c r="S1036" s="653">
        <v>1</v>
      </c>
      <c r="T1036" s="650" t="s">
        <v>4918</v>
      </c>
      <c r="U1036" s="654">
        <v>991000</v>
      </c>
      <c r="AC1036" s="64">
        <v>16</v>
      </c>
      <c r="AD1036" s="64">
        <v>28</v>
      </c>
      <c r="AE1036" s="66" t="s">
        <v>5287</v>
      </c>
      <c r="AF1036" s="68" t="s">
        <v>2054</v>
      </c>
      <c r="CN1036" s="64">
        <v>16</v>
      </c>
      <c r="CO1036" s="64">
        <v>28</v>
      </c>
      <c r="CP1036" s="66" t="s">
        <v>5287</v>
      </c>
      <c r="CQ1036" s="68" t="s">
        <v>2054</v>
      </c>
    </row>
    <row r="1037" spans="17:95">
      <c r="Q1037" s="655">
        <v>2</v>
      </c>
      <c r="R1037" s="655">
        <v>3</v>
      </c>
      <c r="S1037" s="655">
        <v>2</v>
      </c>
      <c r="T1037" s="651" t="s">
        <v>5224</v>
      </c>
      <c r="U1037" s="656">
        <v>991110</v>
      </c>
      <c r="AC1037" s="64">
        <v>16</v>
      </c>
      <c r="AD1037" s="64">
        <v>29</v>
      </c>
      <c r="AE1037" s="66" t="s">
        <v>5288</v>
      </c>
      <c r="AF1037" s="68" t="s">
        <v>2055</v>
      </c>
      <c r="CN1037" s="64">
        <v>16</v>
      </c>
      <c r="CO1037" s="64">
        <v>29</v>
      </c>
      <c r="CP1037" s="66" t="s">
        <v>5288</v>
      </c>
      <c r="CQ1037" s="68" t="s">
        <v>2055</v>
      </c>
    </row>
    <row r="1038" spans="17:95">
      <c r="Q1038" s="655">
        <v>2</v>
      </c>
      <c r="R1038" s="655">
        <v>3</v>
      </c>
      <c r="S1038" s="655">
        <v>3</v>
      </c>
      <c r="T1038" s="651" t="s">
        <v>5226</v>
      </c>
      <c r="U1038" s="656">
        <v>991120</v>
      </c>
      <c r="AC1038" s="64">
        <v>16</v>
      </c>
      <c r="AD1038" s="64">
        <v>30</v>
      </c>
      <c r="AE1038" s="66" t="s">
        <v>5290</v>
      </c>
      <c r="AF1038" s="68" t="s">
        <v>3382</v>
      </c>
      <c r="CN1038" s="64">
        <v>16</v>
      </c>
      <c r="CO1038" s="64">
        <v>30</v>
      </c>
      <c r="CP1038" s="66" t="s">
        <v>5290</v>
      </c>
      <c r="CQ1038" s="68" t="s">
        <v>3382</v>
      </c>
    </row>
    <row r="1039" spans="17:95">
      <c r="Q1039" s="655">
        <v>2</v>
      </c>
      <c r="R1039" s="655">
        <v>3</v>
      </c>
      <c r="S1039" s="655">
        <v>4</v>
      </c>
      <c r="T1039" s="651" t="s">
        <v>5228</v>
      </c>
      <c r="U1039" s="656">
        <v>991210</v>
      </c>
      <c r="AC1039" s="64">
        <v>16</v>
      </c>
      <c r="AD1039" s="64">
        <v>31</v>
      </c>
      <c r="AE1039" s="66" t="s">
        <v>5292</v>
      </c>
      <c r="AF1039" s="68" t="s">
        <v>2056</v>
      </c>
      <c r="CN1039" s="64">
        <v>16</v>
      </c>
      <c r="CO1039" s="64">
        <v>31</v>
      </c>
      <c r="CP1039" s="66" t="s">
        <v>5292</v>
      </c>
      <c r="CQ1039" s="68" t="s">
        <v>2056</v>
      </c>
    </row>
    <row r="1040" spans="17:95">
      <c r="Q1040" s="655">
        <v>2</v>
      </c>
      <c r="R1040" s="655">
        <v>3</v>
      </c>
      <c r="S1040" s="655">
        <v>5</v>
      </c>
      <c r="T1040" s="651" t="s">
        <v>5230</v>
      </c>
      <c r="U1040" s="656">
        <v>991310</v>
      </c>
      <c r="AC1040" s="64">
        <v>16</v>
      </c>
      <c r="AD1040" s="64">
        <v>32</v>
      </c>
      <c r="AE1040" s="66" t="s">
        <v>5294</v>
      </c>
      <c r="AF1040" s="68" t="s">
        <v>2057</v>
      </c>
      <c r="CN1040" s="64">
        <v>16</v>
      </c>
      <c r="CO1040" s="64">
        <v>32</v>
      </c>
      <c r="CP1040" s="66" t="s">
        <v>5294</v>
      </c>
      <c r="CQ1040" s="68" t="s">
        <v>2057</v>
      </c>
    </row>
    <row r="1041" spans="17:95">
      <c r="Q1041" s="655">
        <v>2</v>
      </c>
      <c r="R1041" s="655">
        <v>3</v>
      </c>
      <c r="S1041" s="655">
        <v>6</v>
      </c>
      <c r="T1041" s="651" t="s">
        <v>5232</v>
      </c>
      <c r="U1041" s="656">
        <v>991410</v>
      </c>
      <c r="AC1041" s="64">
        <v>16</v>
      </c>
      <c r="AD1041" s="64">
        <v>33</v>
      </c>
      <c r="AE1041" s="66" t="s">
        <v>5295</v>
      </c>
      <c r="AF1041" s="68" t="s">
        <v>2058</v>
      </c>
      <c r="CN1041" s="64">
        <v>16</v>
      </c>
      <c r="CO1041" s="64">
        <v>33</v>
      </c>
      <c r="CP1041" s="66" t="s">
        <v>5295</v>
      </c>
      <c r="CQ1041" s="68" t="s">
        <v>2058</v>
      </c>
    </row>
    <row r="1042" spans="17:95">
      <c r="Q1042" s="655">
        <v>2</v>
      </c>
      <c r="R1042" s="655">
        <v>3</v>
      </c>
      <c r="S1042" s="655">
        <v>7</v>
      </c>
      <c r="T1042" s="651" t="s">
        <v>5234</v>
      </c>
      <c r="U1042" s="656">
        <v>991510</v>
      </c>
      <c r="AC1042" s="64">
        <v>16</v>
      </c>
      <c r="AD1042" s="64">
        <v>34</v>
      </c>
      <c r="AE1042" s="66" t="s">
        <v>5297</v>
      </c>
      <c r="AF1042" s="68" t="s">
        <v>2059</v>
      </c>
      <c r="CN1042" s="64">
        <v>16</v>
      </c>
      <c r="CO1042" s="64">
        <v>34</v>
      </c>
      <c r="CP1042" s="66" t="s">
        <v>5297</v>
      </c>
      <c r="CQ1042" s="68" t="s">
        <v>2059</v>
      </c>
    </row>
    <row r="1043" spans="17:95">
      <c r="Q1043" s="655">
        <v>2</v>
      </c>
      <c r="R1043" s="655">
        <v>3</v>
      </c>
      <c r="S1043" s="655">
        <v>8</v>
      </c>
      <c r="T1043" s="651" t="s">
        <v>5236</v>
      </c>
      <c r="U1043" s="656">
        <v>991520</v>
      </c>
      <c r="AC1043" s="64">
        <v>16</v>
      </c>
      <c r="AD1043" s="64">
        <v>35</v>
      </c>
      <c r="AE1043" s="66" t="s">
        <v>5299</v>
      </c>
      <c r="AF1043" s="68" t="s">
        <v>2060</v>
      </c>
      <c r="CN1043" s="64">
        <v>16</v>
      </c>
      <c r="CO1043" s="64">
        <v>35</v>
      </c>
      <c r="CP1043" s="66" t="s">
        <v>5299</v>
      </c>
      <c r="CQ1043" s="68" t="s">
        <v>2060</v>
      </c>
    </row>
    <row r="1044" spans="17:95">
      <c r="Q1044" s="655">
        <v>2</v>
      </c>
      <c r="R1044" s="655">
        <v>3</v>
      </c>
      <c r="S1044" s="655">
        <v>9</v>
      </c>
      <c r="T1044" s="651" t="s">
        <v>5238</v>
      </c>
      <c r="U1044" s="656">
        <v>991610</v>
      </c>
      <c r="AC1044" s="64">
        <v>16</v>
      </c>
      <c r="AD1044" s="64">
        <v>36</v>
      </c>
      <c r="AE1044" s="66" t="s">
        <v>5301</v>
      </c>
      <c r="AF1044" s="68" t="s">
        <v>2061</v>
      </c>
      <c r="CN1044" s="64">
        <v>16</v>
      </c>
      <c r="CO1044" s="64">
        <v>36</v>
      </c>
      <c r="CP1044" s="66" t="s">
        <v>5301</v>
      </c>
      <c r="CQ1044" s="68" t="s">
        <v>2061</v>
      </c>
    </row>
    <row r="1045" spans="17:95">
      <c r="Q1045" s="655">
        <v>2</v>
      </c>
      <c r="R1045" s="655">
        <v>3</v>
      </c>
      <c r="S1045" s="655">
        <v>10</v>
      </c>
      <c r="T1045" s="651" t="s">
        <v>5240</v>
      </c>
      <c r="U1045" s="656">
        <v>991710</v>
      </c>
      <c r="AC1045" s="64">
        <v>16</v>
      </c>
      <c r="AD1045" s="64">
        <v>37</v>
      </c>
      <c r="AE1045" s="66" t="s">
        <v>5303</v>
      </c>
      <c r="AF1045" s="68" t="s">
        <v>2062</v>
      </c>
      <c r="CN1045" s="64">
        <v>16</v>
      </c>
      <c r="CO1045" s="64">
        <v>37</v>
      </c>
      <c r="CP1045" s="66" t="s">
        <v>5303</v>
      </c>
      <c r="CQ1045" s="68" t="s">
        <v>2062</v>
      </c>
    </row>
    <row r="1046" spans="17:95">
      <c r="Q1046" s="655">
        <v>2</v>
      </c>
      <c r="R1046" s="655">
        <v>3</v>
      </c>
      <c r="S1046" s="655">
        <v>11</v>
      </c>
      <c r="T1046" s="651" t="s">
        <v>5242</v>
      </c>
      <c r="U1046" s="656">
        <v>991720</v>
      </c>
      <c r="AC1046" s="64">
        <v>16</v>
      </c>
      <c r="AD1046" s="64">
        <v>38</v>
      </c>
      <c r="AE1046" s="66" t="s">
        <v>5305</v>
      </c>
      <c r="AF1046" s="68" t="s">
        <v>2063</v>
      </c>
      <c r="CN1046" s="64">
        <v>16</v>
      </c>
      <c r="CO1046" s="64">
        <v>38</v>
      </c>
      <c r="CP1046" s="66" t="s">
        <v>5305</v>
      </c>
      <c r="CQ1046" s="68" t="s">
        <v>2063</v>
      </c>
    </row>
    <row r="1047" spans="17:95">
      <c r="Q1047" s="655">
        <v>2</v>
      </c>
      <c r="R1047" s="655">
        <v>3</v>
      </c>
      <c r="S1047" s="655">
        <v>12</v>
      </c>
      <c r="T1047" s="651" t="s">
        <v>5244</v>
      </c>
      <c r="U1047" s="656">
        <v>991730</v>
      </c>
      <c r="AC1047" s="64">
        <v>16</v>
      </c>
      <c r="AD1047" s="64">
        <v>39</v>
      </c>
      <c r="AE1047" s="66" t="s">
        <v>5307</v>
      </c>
      <c r="AF1047" s="68" t="s">
        <v>2064</v>
      </c>
      <c r="CN1047" s="64">
        <v>16</v>
      </c>
      <c r="CO1047" s="64">
        <v>39</v>
      </c>
      <c r="CP1047" s="66" t="s">
        <v>5307</v>
      </c>
      <c r="CQ1047" s="68" t="s">
        <v>2064</v>
      </c>
    </row>
    <row r="1048" spans="17:95">
      <c r="Q1048" s="655">
        <v>2</v>
      </c>
      <c r="R1048" s="655">
        <v>3</v>
      </c>
      <c r="S1048" s="655">
        <v>13</v>
      </c>
      <c r="T1048" s="651" t="s">
        <v>5246</v>
      </c>
      <c r="U1048" s="656">
        <v>991810</v>
      </c>
      <c r="AC1048" s="64">
        <v>16</v>
      </c>
      <c r="AD1048" s="64">
        <v>40</v>
      </c>
      <c r="AE1048" s="66" t="s">
        <v>5308</v>
      </c>
      <c r="AF1048" s="68" t="s">
        <v>2065</v>
      </c>
      <c r="CN1048" s="64">
        <v>16</v>
      </c>
      <c r="CO1048" s="64">
        <v>40</v>
      </c>
      <c r="CP1048" s="66" t="s">
        <v>5308</v>
      </c>
      <c r="CQ1048" s="68" t="s">
        <v>2065</v>
      </c>
    </row>
    <row r="1049" spans="17:95">
      <c r="Q1049" s="657">
        <v>2</v>
      </c>
      <c r="R1049" s="657">
        <v>3</v>
      </c>
      <c r="S1049" s="657">
        <v>14</v>
      </c>
      <c r="T1049" s="658" t="s">
        <v>3041</v>
      </c>
      <c r="U1049" s="659">
        <v>991999</v>
      </c>
      <c r="AC1049" s="64">
        <v>16</v>
      </c>
      <c r="AD1049" s="64">
        <v>41</v>
      </c>
      <c r="AE1049" s="66" t="s">
        <v>5310</v>
      </c>
      <c r="AF1049" s="68" t="s">
        <v>2066</v>
      </c>
      <c r="CN1049" s="64">
        <v>16</v>
      </c>
      <c r="CO1049" s="64">
        <v>41</v>
      </c>
      <c r="CP1049" s="66" t="s">
        <v>5310</v>
      </c>
      <c r="CQ1049" s="68" t="s">
        <v>2066</v>
      </c>
    </row>
    <row r="1050" spans="17:95">
      <c r="Q1050" s="653">
        <v>2</v>
      </c>
      <c r="R1050" s="653">
        <v>5</v>
      </c>
      <c r="S1050" s="653">
        <v>1</v>
      </c>
      <c r="T1050" s="650" t="s">
        <v>4918</v>
      </c>
      <c r="U1050" s="654">
        <v>993000</v>
      </c>
      <c r="AC1050" s="64">
        <v>16</v>
      </c>
      <c r="AD1050" s="64">
        <v>42</v>
      </c>
      <c r="AE1050" s="66" t="s">
        <v>5312</v>
      </c>
      <c r="AF1050" s="68" t="s">
        <v>2067</v>
      </c>
      <c r="CN1050" s="64">
        <v>16</v>
      </c>
      <c r="CO1050" s="64">
        <v>42</v>
      </c>
      <c r="CP1050" s="66" t="s">
        <v>5312</v>
      </c>
      <c r="CQ1050" s="68" t="s">
        <v>2067</v>
      </c>
    </row>
    <row r="1051" spans="17:95">
      <c r="Q1051" s="655">
        <v>2</v>
      </c>
      <c r="R1051" s="655">
        <v>5</v>
      </c>
      <c r="S1051" s="655">
        <v>2</v>
      </c>
      <c r="T1051" s="651" t="s">
        <v>5250</v>
      </c>
      <c r="U1051" s="656">
        <v>993100</v>
      </c>
      <c r="AC1051" s="64">
        <v>16</v>
      </c>
      <c r="AD1051" s="64">
        <v>43</v>
      </c>
      <c r="AE1051" s="66" t="s">
        <v>5314</v>
      </c>
      <c r="AF1051" s="68" t="s">
        <v>2068</v>
      </c>
      <c r="CN1051" s="64">
        <v>16</v>
      </c>
      <c r="CO1051" s="64">
        <v>43</v>
      </c>
      <c r="CP1051" s="66" t="s">
        <v>5314</v>
      </c>
      <c r="CQ1051" s="68" t="s">
        <v>2068</v>
      </c>
    </row>
    <row r="1052" spans="17:95">
      <c r="Q1052" s="655">
        <v>2</v>
      </c>
      <c r="R1052" s="655">
        <v>5</v>
      </c>
      <c r="S1052" s="655">
        <v>3</v>
      </c>
      <c r="T1052" s="651" t="s">
        <v>5252</v>
      </c>
      <c r="U1052" s="656">
        <v>993200</v>
      </c>
      <c r="AC1052" s="64">
        <v>16</v>
      </c>
      <c r="AD1052" s="64">
        <v>44</v>
      </c>
      <c r="AE1052" s="66" t="s">
        <v>5316</v>
      </c>
      <c r="AF1052" s="68" t="s">
        <v>2069</v>
      </c>
      <c r="CN1052" s="64">
        <v>16</v>
      </c>
      <c r="CO1052" s="64">
        <v>44</v>
      </c>
      <c r="CP1052" s="66" t="s">
        <v>5316</v>
      </c>
      <c r="CQ1052" s="68" t="s">
        <v>2069</v>
      </c>
    </row>
    <row r="1053" spans="17:95">
      <c r="Q1053" s="655">
        <v>2</v>
      </c>
      <c r="R1053" s="655">
        <v>5</v>
      </c>
      <c r="S1053" s="655">
        <v>4</v>
      </c>
      <c r="T1053" s="651" t="s">
        <v>5254</v>
      </c>
      <c r="U1053" s="656">
        <v>993300</v>
      </c>
      <c r="AC1053" s="64">
        <v>16</v>
      </c>
      <c r="AD1053" s="64">
        <v>45</v>
      </c>
      <c r="AE1053" s="66" t="s">
        <v>5318</v>
      </c>
      <c r="AF1053" s="68" t="s">
        <v>2070</v>
      </c>
      <c r="CN1053" s="64">
        <v>16</v>
      </c>
      <c r="CO1053" s="64">
        <v>45</v>
      </c>
      <c r="CP1053" s="66" t="s">
        <v>5318</v>
      </c>
      <c r="CQ1053" s="68" t="s">
        <v>2070</v>
      </c>
    </row>
    <row r="1054" spans="17:95">
      <c r="Q1054" s="655">
        <v>2</v>
      </c>
      <c r="R1054" s="655">
        <v>5</v>
      </c>
      <c r="S1054" s="655">
        <v>5</v>
      </c>
      <c r="T1054" s="651" t="s">
        <v>5256</v>
      </c>
      <c r="U1054" s="656">
        <v>993400</v>
      </c>
      <c r="AC1054" s="64">
        <v>16</v>
      </c>
      <c r="AD1054" s="64">
        <v>46</v>
      </c>
      <c r="AE1054" s="66" t="s">
        <v>5320</v>
      </c>
      <c r="AF1054" s="68" t="s">
        <v>2071</v>
      </c>
      <c r="CN1054" s="64">
        <v>16</v>
      </c>
      <c r="CO1054" s="64">
        <v>46</v>
      </c>
      <c r="CP1054" s="66" t="s">
        <v>5320</v>
      </c>
      <c r="CQ1054" s="68" t="s">
        <v>2071</v>
      </c>
    </row>
    <row r="1055" spans="17:95">
      <c r="Q1055" s="655">
        <v>2</v>
      </c>
      <c r="R1055" s="655">
        <v>5</v>
      </c>
      <c r="S1055" s="655">
        <v>6</v>
      </c>
      <c r="T1055" s="651" t="s">
        <v>5258</v>
      </c>
      <c r="U1055" s="656">
        <v>993500</v>
      </c>
      <c r="AC1055" s="64">
        <v>16</v>
      </c>
      <c r="AD1055" s="64">
        <v>47</v>
      </c>
      <c r="AE1055" s="66" t="s">
        <v>5322</v>
      </c>
      <c r="AF1055" s="68" t="s">
        <v>2072</v>
      </c>
      <c r="CN1055" s="64">
        <v>16</v>
      </c>
      <c r="CO1055" s="64">
        <v>47</v>
      </c>
      <c r="CP1055" s="66" t="s">
        <v>5322</v>
      </c>
      <c r="CQ1055" s="68" t="s">
        <v>2072</v>
      </c>
    </row>
    <row r="1056" spans="17:95">
      <c r="Q1056" s="655">
        <v>2</v>
      </c>
      <c r="R1056" s="655">
        <v>5</v>
      </c>
      <c r="S1056" s="655">
        <v>7</v>
      </c>
      <c r="T1056" s="651" t="s">
        <v>5260</v>
      </c>
      <c r="U1056" s="656">
        <v>993600</v>
      </c>
      <c r="AC1056" s="64">
        <v>16</v>
      </c>
      <c r="AD1056" s="64">
        <v>48</v>
      </c>
      <c r="AE1056" s="66" t="s">
        <v>5323</v>
      </c>
      <c r="AF1056" s="68" t="s">
        <v>2073</v>
      </c>
      <c r="CN1056" s="64">
        <v>16</v>
      </c>
      <c r="CO1056" s="64">
        <v>48</v>
      </c>
      <c r="CP1056" s="66" t="s">
        <v>5323</v>
      </c>
      <c r="CQ1056" s="68" t="s">
        <v>2073</v>
      </c>
    </row>
    <row r="1057" spans="17:95">
      <c r="Q1057" s="655">
        <v>2</v>
      </c>
      <c r="R1057" s="655">
        <v>5</v>
      </c>
      <c r="S1057" s="655">
        <v>8</v>
      </c>
      <c r="T1057" s="651" t="s">
        <v>5262</v>
      </c>
      <c r="U1057" s="656">
        <v>993700</v>
      </c>
      <c r="AC1057" s="64">
        <v>16</v>
      </c>
      <c r="AD1057" s="64">
        <v>49</v>
      </c>
      <c r="AE1057" s="66" t="s">
        <v>5325</v>
      </c>
      <c r="AF1057" s="68" t="s">
        <v>2074</v>
      </c>
      <c r="CN1057" s="64">
        <v>16</v>
      </c>
      <c r="CO1057" s="64">
        <v>49</v>
      </c>
      <c r="CP1057" s="66" t="s">
        <v>5325</v>
      </c>
      <c r="CQ1057" s="68" t="s">
        <v>2074</v>
      </c>
    </row>
    <row r="1058" spans="17:95">
      <c r="Q1058" s="655">
        <v>2</v>
      </c>
      <c r="R1058" s="655">
        <v>5</v>
      </c>
      <c r="S1058" s="655">
        <v>9</v>
      </c>
      <c r="T1058" s="651" t="s">
        <v>5264</v>
      </c>
      <c r="U1058" s="656">
        <v>993800</v>
      </c>
      <c r="AC1058" s="64">
        <v>16</v>
      </c>
      <c r="AD1058" s="64">
        <v>50</v>
      </c>
      <c r="AE1058" s="66" t="s">
        <v>5327</v>
      </c>
      <c r="AF1058" s="68" t="s">
        <v>2075</v>
      </c>
      <c r="CN1058" s="64">
        <v>16</v>
      </c>
      <c r="CO1058" s="64">
        <v>50</v>
      </c>
      <c r="CP1058" s="66" t="s">
        <v>5327</v>
      </c>
      <c r="CQ1058" s="68" t="s">
        <v>2075</v>
      </c>
    </row>
    <row r="1059" spans="17:95">
      <c r="Q1059" s="655">
        <v>2</v>
      </c>
      <c r="R1059" s="655">
        <v>5</v>
      </c>
      <c r="S1059" s="655">
        <v>10</v>
      </c>
      <c r="T1059" s="651" t="s">
        <v>5266</v>
      </c>
      <c r="U1059" s="656">
        <v>993900</v>
      </c>
      <c r="AC1059" s="64">
        <v>16</v>
      </c>
      <c r="AD1059" s="64">
        <v>51</v>
      </c>
      <c r="AE1059" s="66" t="s">
        <v>5329</v>
      </c>
      <c r="AF1059" s="68" t="s">
        <v>2076</v>
      </c>
      <c r="CN1059" s="64">
        <v>16</v>
      </c>
      <c r="CO1059" s="64">
        <v>51</v>
      </c>
      <c r="CP1059" s="66" t="s">
        <v>5329</v>
      </c>
      <c r="CQ1059" s="68" t="s">
        <v>2076</v>
      </c>
    </row>
    <row r="1060" spans="17:95">
      <c r="Q1060" s="655">
        <v>2</v>
      </c>
      <c r="R1060" s="655">
        <v>5</v>
      </c>
      <c r="S1060" s="655">
        <v>11</v>
      </c>
      <c r="T1060" s="651" t="s">
        <v>5268</v>
      </c>
      <c r="U1060" s="656">
        <v>993950</v>
      </c>
      <c r="AC1060" s="64">
        <v>16</v>
      </c>
      <c r="AD1060" s="64">
        <v>52</v>
      </c>
      <c r="AE1060" s="66" t="s">
        <v>5331</v>
      </c>
      <c r="AF1060" s="68" t="s">
        <v>2077</v>
      </c>
      <c r="CN1060" s="64">
        <v>16</v>
      </c>
      <c r="CO1060" s="64">
        <v>52</v>
      </c>
      <c r="CP1060" s="66" t="s">
        <v>5331</v>
      </c>
      <c r="CQ1060" s="68" t="s">
        <v>2077</v>
      </c>
    </row>
    <row r="1061" spans="17:95">
      <c r="Q1061" s="657">
        <v>2</v>
      </c>
      <c r="R1061" s="657">
        <v>5</v>
      </c>
      <c r="S1061" s="657">
        <v>12</v>
      </c>
      <c r="T1061" s="658" t="s">
        <v>3041</v>
      </c>
      <c r="U1061" s="659">
        <v>993999</v>
      </c>
      <c r="AC1061" s="64">
        <v>16</v>
      </c>
      <c r="AD1061" s="64">
        <v>53</v>
      </c>
      <c r="AE1061" s="66" t="s">
        <v>5333</v>
      </c>
      <c r="AF1061" s="68" t="s">
        <v>2078</v>
      </c>
      <c r="CN1061" s="64">
        <v>16</v>
      </c>
      <c r="CO1061" s="64">
        <v>53</v>
      </c>
      <c r="CP1061" s="66" t="s">
        <v>5333</v>
      </c>
      <c r="CQ1061" s="68" t="s">
        <v>2078</v>
      </c>
    </row>
    <row r="1062" spans="17:95">
      <c r="Q1062" s="645">
        <v>2</v>
      </c>
      <c r="R1062" s="645">
        <v>6</v>
      </c>
      <c r="S1062" s="645">
        <v>1</v>
      </c>
      <c r="T1062" s="492" t="s">
        <v>5271</v>
      </c>
      <c r="U1062" s="496">
        <v>994100</v>
      </c>
      <c r="AC1062" s="64">
        <v>16</v>
      </c>
      <c r="AD1062" s="64">
        <v>54</v>
      </c>
      <c r="AE1062" s="66" t="s">
        <v>5335</v>
      </c>
      <c r="AF1062" s="68" t="s">
        <v>2079</v>
      </c>
      <c r="CN1062" s="64">
        <v>16</v>
      </c>
      <c r="CO1062" s="64">
        <v>54</v>
      </c>
      <c r="CP1062" s="66" t="s">
        <v>5335</v>
      </c>
      <c r="CQ1062" s="68" t="s">
        <v>2079</v>
      </c>
    </row>
    <row r="1063" spans="17:95">
      <c r="Q1063" s="645">
        <v>2</v>
      </c>
      <c r="R1063" s="645">
        <v>6</v>
      </c>
      <c r="S1063" s="645">
        <v>2</v>
      </c>
      <c r="T1063" s="492" t="s">
        <v>3041</v>
      </c>
      <c r="U1063" s="496">
        <v>994999</v>
      </c>
      <c r="AC1063" s="64">
        <v>16</v>
      </c>
      <c r="AD1063" s="64">
        <v>55</v>
      </c>
      <c r="AE1063" s="66" t="s">
        <v>5337</v>
      </c>
      <c r="AF1063" s="68" t="s">
        <v>2080</v>
      </c>
      <c r="CN1063" s="64">
        <v>16</v>
      </c>
      <c r="CO1063" s="64">
        <v>55</v>
      </c>
      <c r="CP1063" s="66" t="s">
        <v>5337</v>
      </c>
      <c r="CQ1063" s="68" t="s">
        <v>2080</v>
      </c>
    </row>
    <row r="1064" spans="17:95">
      <c r="Q1064" s="653">
        <v>2</v>
      </c>
      <c r="R1064" s="653">
        <v>7</v>
      </c>
      <c r="S1064" s="653">
        <v>1</v>
      </c>
      <c r="T1064" s="650" t="s">
        <v>9252</v>
      </c>
      <c r="U1064" s="654">
        <v>995010</v>
      </c>
      <c r="AC1064" s="64">
        <v>16</v>
      </c>
      <c r="AD1064" s="64">
        <v>56</v>
      </c>
      <c r="AE1064" s="66" t="s">
        <v>5339</v>
      </c>
      <c r="AF1064" s="68" t="s">
        <v>2081</v>
      </c>
      <c r="CN1064" s="64">
        <v>16</v>
      </c>
      <c r="CO1064" s="64">
        <v>56</v>
      </c>
      <c r="CP1064" s="66" t="s">
        <v>5339</v>
      </c>
      <c r="CQ1064" s="68" t="s">
        <v>2081</v>
      </c>
    </row>
    <row r="1065" spans="17:95">
      <c r="Q1065" s="657">
        <v>2</v>
      </c>
      <c r="R1065" s="657">
        <v>7</v>
      </c>
      <c r="S1065" s="657">
        <v>2</v>
      </c>
      <c r="T1065" s="658" t="s">
        <v>3041</v>
      </c>
      <c r="U1065" s="659">
        <v>995999</v>
      </c>
      <c r="AC1065" s="64">
        <v>16</v>
      </c>
      <c r="AD1065" s="64">
        <v>57</v>
      </c>
      <c r="AE1065" s="66" t="s">
        <v>5341</v>
      </c>
      <c r="AF1065" s="68" t="s">
        <v>2082</v>
      </c>
      <c r="CN1065" s="64">
        <v>16</v>
      </c>
      <c r="CO1065" s="64">
        <v>57</v>
      </c>
      <c r="CP1065" s="66" t="s">
        <v>5341</v>
      </c>
      <c r="CQ1065" s="68" t="s">
        <v>2082</v>
      </c>
    </row>
    <row r="1066" spans="17:95">
      <c r="Q1066" s="653">
        <v>3</v>
      </c>
      <c r="R1066" s="653">
        <v>1</v>
      </c>
      <c r="S1066" s="653">
        <v>1</v>
      </c>
      <c r="T1066" s="650" t="s">
        <v>5274</v>
      </c>
      <c r="U1066" s="654">
        <v>720110</v>
      </c>
      <c r="AC1066" s="64">
        <v>16</v>
      </c>
      <c r="AD1066" s="64">
        <v>58</v>
      </c>
      <c r="AE1066" s="66" t="s">
        <v>5343</v>
      </c>
      <c r="AF1066" s="68" t="s">
        <v>3383</v>
      </c>
      <c r="CN1066" s="64">
        <v>16</v>
      </c>
      <c r="CO1066" s="64">
        <v>58</v>
      </c>
      <c r="CP1066" s="66" t="s">
        <v>5343</v>
      </c>
      <c r="CQ1066" s="68" t="s">
        <v>3383</v>
      </c>
    </row>
    <row r="1067" spans="17:95">
      <c r="Q1067" s="655">
        <v>3</v>
      </c>
      <c r="R1067" s="655">
        <v>1</v>
      </c>
      <c r="S1067" s="655">
        <v>2</v>
      </c>
      <c r="T1067" s="651" t="s">
        <v>5276</v>
      </c>
      <c r="U1067" s="656">
        <v>722200</v>
      </c>
      <c r="AC1067" s="64">
        <v>16</v>
      </c>
      <c r="AD1067" s="64">
        <v>59</v>
      </c>
      <c r="AE1067" s="66" t="s">
        <v>5345</v>
      </c>
      <c r="AF1067" s="68" t="s">
        <v>2083</v>
      </c>
      <c r="CN1067" s="64">
        <v>16</v>
      </c>
      <c r="CO1067" s="64">
        <v>59</v>
      </c>
      <c r="CP1067" s="66" t="s">
        <v>5345</v>
      </c>
      <c r="CQ1067" s="68" t="s">
        <v>2083</v>
      </c>
    </row>
    <row r="1068" spans="17:95">
      <c r="Q1068" s="655">
        <v>3</v>
      </c>
      <c r="R1068" s="655">
        <v>1</v>
      </c>
      <c r="S1068" s="655">
        <v>3</v>
      </c>
      <c r="T1068" s="651" t="s">
        <v>5278</v>
      </c>
      <c r="U1068" s="656">
        <v>720207</v>
      </c>
      <c r="AC1068" s="64">
        <v>16</v>
      </c>
      <c r="AD1068" s="64">
        <v>60</v>
      </c>
      <c r="AE1068" s="66" t="s">
        <v>5347</v>
      </c>
      <c r="AF1068" s="68" t="s">
        <v>2084</v>
      </c>
      <c r="CN1068" s="64">
        <v>16</v>
      </c>
      <c r="CO1068" s="64">
        <v>60</v>
      </c>
      <c r="CP1068" s="66" t="s">
        <v>5347</v>
      </c>
      <c r="CQ1068" s="68" t="s">
        <v>2084</v>
      </c>
    </row>
    <row r="1069" spans="17:95">
      <c r="Q1069" s="655">
        <v>3</v>
      </c>
      <c r="R1069" s="655">
        <v>1</v>
      </c>
      <c r="S1069" s="655">
        <v>4</v>
      </c>
      <c r="T1069" s="651" t="s">
        <v>8876</v>
      </c>
      <c r="U1069" s="656">
        <v>720216</v>
      </c>
      <c r="AC1069" s="64">
        <v>16</v>
      </c>
      <c r="AD1069" s="64">
        <v>61</v>
      </c>
      <c r="AE1069" s="66" t="s">
        <v>5349</v>
      </c>
      <c r="AF1069" s="68" t="s">
        <v>2085</v>
      </c>
      <c r="CN1069" s="64">
        <v>16</v>
      </c>
      <c r="CO1069" s="64">
        <v>61</v>
      </c>
      <c r="CP1069" s="66" t="s">
        <v>5349</v>
      </c>
      <c r="CQ1069" s="68" t="s">
        <v>2085</v>
      </c>
    </row>
    <row r="1070" spans="17:95">
      <c r="Q1070" s="655">
        <v>3</v>
      </c>
      <c r="R1070" s="655">
        <v>1</v>
      </c>
      <c r="S1070" s="655">
        <v>5</v>
      </c>
      <c r="T1070" s="651" t="s">
        <v>5281</v>
      </c>
      <c r="U1070" s="656">
        <v>720209</v>
      </c>
      <c r="AC1070" s="64">
        <v>16</v>
      </c>
      <c r="AD1070" s="64">
        <v>62</v>
      </c>
      <c r="AE1070" s="66" t="s">
        <v>5351</v>
      </c>
      <c r="AF1070" s="68" t="s">
        <v>2086</v>
      </c>
      <c r="CN1070" s="64">
        <v>16</v>
      </c>
      <c r="CO1070" s="64">
        <v>62</v>
      </c>
      <c r="CP1070" s="66" t="s">
        <v>5351</v>
      </c>
      <c r="CQ1070" s="68" t="s">
        <v>2086</v>
      </c>
    </row>
    <row r="1071" spans="17:95">
      <c r="Q1071" s="655">
        <v>3</v>
      </c>
      <c r="R1071" s="655">
        <v>1</v>
      </c>
      <c r="S1071" s="655">
        <v>6</v>
      </c>
      <c r="T1071" s="651" t="s">
        <v>5284</v>
      </c>
      <c r="U1071" s="656">
        <v>720212</v>
      </c>
      <c r="AC1071" s="64">
        <v>16</v>
      </c>
      <c r="AD1071" s="64">
        <v>63</v>
      </c>
      <c r="AE1071" s="66" t="s">
        <v>5353</v>
      </c>
      <c r="AF1071" s="68" t="s">
        <v>3384</v>
      </c>
      <c r="CN1071" s="64">
        <v>16</v>
      </c>
      <c r="CO1071" s="64">
        <v>63</v>
      </c>
      <c r="CP1071" s="66" t="s">
        <v>5353</v>
      </c>
      <c r="CQ1071" s="68" t="s">
        <v>3384</v>
      </c>
    </row>
    <row r="1072" spans="17:95">
      <c r="Q1072" s="655">
        <v>3</v>
      </c>
      <c r="R1072" s="655">
        <v>1</v>
      </c>
      <c r="S1072" s="655">
        <v>7</v>
      </c>
      <c r="T1072" s="651" t="s">
        <v>5286</v>
      </c>
      <c r="U1072" s="656">
        <v>720205</v>
      </c>
      <c r="AC1072" s="64">
        <v>16</v>
      </c>
      <c r="AD1072" s="64">
        <v>64</v>
      </c>
      <c r="AE1072" s="66" t="s">
        <v>5355</v>
      </c>
      <c r="AF1072" s="68" t="s">
        <v>2087</v>
      </c>
      <c r="CN1072" s="64">
        <v>16</v>
      </c>
      <c r="CO1072" s="64">
        <v>64</v>
      </c>
      <c r="CP1072" s="66" t="s">
        <v>5355</v>
      </c>
      <c r="CQ1072" s="68" t="s">
        <v>2087</v>
      </c>
    </row>
    <row r="1073" spans="17:95">
      <c r="Q1073" s="655">
        <v>3</v>
      </c>
      <c r="R1073" s="655">
        <v>1</v>
      </c>
      <c r="S1073" s="655">
        <v>8</v>
      </c>
      <c r="T1073" s="651" t="s">
        <v>8877</v>
      </c>
      <c r="U1073" s="656">
        <v>720215</v>
      </c>
      <c r="AC1073" s="64">
        <v>16</v>
      </c>
      <c r="AD1073" s="64">
        <v>65</v>
      </c>
      <c r="AE1073" s="66" t="s">
        <v>5357</v>
      </c>
      <c r="AF1073" s="68" t="s">
        <v>2088</v>
      </c>
      <c r="CN1073" s="64">
        <v>16</v>
      </c>
      <c r="CO1073" s="64">
        <v>65</v>
      </c>
      <c r="CP1073" s="66" t="s">
        <v>5357</v>
      </c>
      <c r="CQ1073" s="68" t="s">
        <v>2088</v>
      </c>
    </row>
    <row r="1074" spans="17:95">
      <c r="Q1074" s="655">
        <v>3</v>
      </c>
      <c r="R1074" s="655">
        <v>1</v>
      </c>
      <c r="S1074" s="655">
        <v>9</v>
      </c>
      <c r="T1074" s="651" t="s">
        <v>8878</v>
      </c>
      <c r="U1074" s="656">
        <v>720217</v>
      </c>
      <c r="AC1074" s="64">
        <v>16</v>
      </c>
      <c r="AD1074" s="64">
        <v>66</v>
      </c>
      <c r="AE1074" s="66" t="s">
        <v>5359</v>
      </c>
      <c r="AF1074" s="68" t="s">
        <v>2089</v>
      </c>
      <c r="CN1074" s="64">
        <v>16</v>
      </c>
      <c r="CO1074" s="64">
        <v>66</v>
      </c>
      <c r="CP1074" s="66" t="s">
        <v>5359</v>
      </c>
      <c r="CQ1074" s="68" t="s">
        <v>2089</v>
      </c>
    </row>
    <row r="1075" spans="17:95">
      <c r="Q1075" s="655">
        <v>3</v>
      </c>
      <c r="R1075" s="655">
        <v>1</v>
      </c>
      <c r="S1075" s="655">
        <v>10</v>
      </c>
      <c r="T1075" s="651" t="s">
        <v>5289</v>
      </c>
      <c r="U1075" s="656">
        <v>722299</v>
      </c>
      <c r="AC1075" s="64">
        <v>16</v>
      </c>
      <c r="AD1075" s="64">
        <v>67</v>
      </c>
      <c r="AE1075" s="66" t="s">
        <v>5361</v>
      </c>
      <c r="AF1075" s="68" t="s">
        <v>2090</v>
      </c>
      <c r="CN1075" s="64">
        <v>16</v>
      </c>
      <c r="CO1075" s="64">
        <v>67</v>
      </c>
      <c r="CP1075" s="66" t="s">
        <v>5361</v>
      </c>
      <c r="CQ1075" s="68" t="s">
        <v>2090</v>
      </c>
    </row>
    <row r="1076" spans="17:95">
      <c r="Q1076" s="655">
        <v>3</v>
      </c>
      <c r="R1076" s="655">
        <v>1</v>
      </c>
      <c r="S1076" s="655">
        <v>11</v>
      </c>
      <c r="T1076" s="651" t="s">
        <v>5291</v>
      </c>
      <c r="U1076" s="656">
        <v>722300</v>
      </c>
      <c r="AC1076" s="64">
        <v>16</v>
      </c>
      <c r="AD1076" s="64">
        <v>68</v>
      </c>
      <c r="AE1076" s="66" t="s">
        <v>5363</v>
      </c>
      <c r="AF1076" s="68" t="s">
        <v>2091</v>
      </c>
      <c r="CN1076" s="64">
        <v>16</v>
      </c>
      <c r="CO1076" s="64">
        <v>68</v>
      </c>
      <c r="CP1076" s="66" t="s">
        <v>5363</v>
      </c>
      <c r="CQ1076" s="68" t="s">
        <v>2091</v>
      </c>
    </row>
    <row r="1077" spans="17:95">
      <c r="Q1077" s="655">
        <v>3</v>
      </c>
      <c r="R1077" s="655">
        <v>1</v>
      </c>
      <c r="S1077" s="655">
        <v>12</v>
      </c>
      <c r="T1077" s="651" t="s">
        <v>5293</v>
      </c>
      <c r="U1077" s="656">
        <v>720312</v>
      </c>
      <c r="AC1077" s="64">
        <v>16</v>
      </c>
      <c r="AD1077" s="64">
        <v>69</v>
      </c>
      <c r="AE1077" s="66" t="s">
        <v>5364</v>
      </c>
      <c r="AF1077" s="68" t="s">
        <v>2092</v>
      </c>
      <c r="CN1077" s="64">
        <v>16</v>
      </c>
      <c r="CO1077" s="64">
        <v>69</v>
      </c>
      <c r="CP1077" s="66" t="s">
        <v>5364</v>
      </c>
      <c r="CQ1077" s="68" t="s">
        <v>2092</v>
      </c>
    </row>
    <row r="1078" spans="17:95">
      <c r="Q1078" s="655">
        <v>3</v>
      </c>
      <c r="R1078" s="655">
        <v>1</v>
      </c>
      <c r="S1078" s="655">
        <v>13</v>
      </c>
      <c r="T1078" s="651" t="s">
        <v>5296</v>
      </c>
      <c r="U1078" s="656">
        <v>720314</v>
      </c>
      <c r="AC1078" s="64">
        <v>16</v>
      </c>
      <c r="AD1078" s="64">
        <v>70</v>
      </c>
      <c r="AE1078" s="66" t="s">
        <v>5365</v>
      </c>
      <c r="AF1078" s="68" t="s">
        <v>2093</v>
      </c>
      <c r="CN1078" s="64">
        <v>16</v>
      </c>
      <c r="CO1078" s="64">
        <v>70</v>
      </c>
      <c r="CP1078" s="66" t="s">
        <v>5365</v>
      </c>
      <c r="CQ1078" s="68" t="s">
        <v>2093</v>
      </c>
    </row>
    <row r="1079" spans="17:95">
      <c r="Q1079" s="655">
        <v>3</v>
      </c>
      <c r="R1079" s="655">
        <v>1</v>
      </c>
      <c r="S1079" s="655">
        <v>14</v>
      </c>
      <c r="T1079" s="651" t="s">
        <v>5298</v>
      </c>
      <c r="U1079" s="656">
        <v>720315</v>
      </c>
      <c r="AC1079" s="64">
        <v>16</v>
      </c>
      <c r="AD1079" s="64">
        <v>71</v>
      </c>
      <c r="AE1079" s="66" t="s">
        <v>5367</v>
      </c>
      <c r="AF1079" s="68" t="s">
        <v>2094</v>
      </c>
      <c r="CN1079" s="64">
        <v>16</v>
      </c>
      <c r="CO1079" s="64">
        <v>71</v>
      </c>
      <c r="CP1079" s="66" t="s">
        <v>5367</v>
      </c>
      <c r="CQ1079" s="68" t="s">
        <v>2094</v>
      </c>
    </row>
    <row r="1080" spans="17:95">
      <c r="Q1080" s="655">
        <v>3</v>
      </c>
      <c r="R1080" s="655">
        <v>1</v>
      </c>
      <c r="S1080" s="655">
        <v>15</v>
      </c>
      <c r="T1080" s="651" t="s">
        <v>5300</v>
      </c>
      <c r="U1080" s="656">
        <v>720317</v>
      </c>
      <c r="AC1080" s="64">
        <v>16</v>
      </c>
      <c r="AD1080" s="64">
        <v>72</v>
      </c>
      <c r="AE1080" s="66" t="s">
        <v>5369</v>
      </c>
      <c r="AF1080" s="68" t="s">
        <v>2095</v>
      </c>
      <c r="CN1080" s="64">
        <v>16</v>
      </c>
      <c r="CO1080" s="64">
        <v>72</v>
      </c>
      <c r="CP1080" s="66" t="s">
        <v>5369</v>
      </c>
      <c r="CQ1080" s="68" t="s">
        <v>2095</v>
      </c>
    </row>
    <row r="1081" spans="17:95">
      <c r="Q1081" s="655">
        <v>3</v>
      </c>
      <c r="R1081" s="655">
        <v>1</v>
      </c>
      <c r="S1081" s="655">
        <v>16</v>
      </c>
      <c r="T1081" s="651" t="s">
        <v>5302</v>
      </c>
      <c r="U1081" s="656">
        <v>720318</v>
      </c>
      <c r="AC1081" s="64">
        <v>16</v>
      </c>
      <c r="AD1081" s="64">
        <v>73</v>
      </c>
      <c r="AE1081" s="66" t="s">
        <v>5371</v>
      </c>
      <c r="AF1081" s="68" t="s">
        <v>2096</v>
      </c>
      <c r="CN1081" s="64">
        <v>16</v>
      </c>
      <c r="CO1081" s="64">
        <v>73</v>
      </c>
      <c r="CP1081" s="66" t="s">
        <v>5371</v>
      </c>
      <c r="CQ1081" s="68" t="s">
        <v>2096</v>
      </c>
    </row>
    <row r="1082" spans="17:95">
      <c r="Q1082" s="655">
        <v>3</v>
      </c>
      <c r="R1082" s="655">
        <v>1</v>
      </c>
      <c r="S1082" s="655">
        <v>17</v>
      </c>
      <c r="T1082" s="651" t="s">
        <v>5304</v>
      </c>
      <c r="U1082" s="656">
        <v>720319</v>
      </c>
      <c r="AC1082" s="64">
        <v>16</v>
      </c>
      <c r="AD1082" s="64">
        <v>74</v>
      </c>
      <c r="AE1082" s="66" t="s">
        <v>5373</v>
      </c>
      <c r="AF1082" s="68" t="s">
        <v>2097</v>
      </c>
      <c r="CN1082" s="64">
        <v>16</v>
      </c>
      <c r="CO1082" s="64">
        <v>74</v>
      </c>
      <c r="CP1082" s="66" t="s">
        <v>5373</v>
      </c>
      <c r="CQ1082" s="68" t="s">
        <v>2097</v>
      </c>
    </row>
    <row r="1083" spans="17:95">
      <c r="Q1083" s="655">
        <v>3</v>
      </c>
      <c r="R1083" s="655">
        <v>1</v>
      </c>
      <c r="S1083" s="655">
        <v>18</v>
      </c>
      <c r="T1083" s="651" t="s">
        <v>5306</v>
      </c>
      <c r="U1083" s="656">
        <v>720320</v>
      </c>
      <c r="AC1083" s="64">
        <v>16</v>
      </c>
      <c r="AD1083" s="64">
        <v>75</v>
      </c>
      <c r="AE1083" s="66" t="s">
        <v>5375</v>
      </c>
      <c r="AF1083" s="68" t="s">
        <v>2098</v>
      </c>
      <c r="CN1083" s="64">
        <v>16</v>
      </c>
      <c r="CO1083" s="64">
        <v>75</v>
      </c>
      <c r="CP1083" s="66" t="s">
        <v>5375</v>
      </c>
      <c r="CQ1083" s="68" t="s">
        <v>2098</v>
      </c>
    </row>
    <row r="1084" spans="17:95">
      <c r="Q1084" s="655">
        <v>3</v>
      </c>
      <c r="R1084" s="655">
        <v>1</v>
      </c>
      <c r="S1084" s="655">
        <v>19</v>
      </c>
      <c r="T1084" s="651" t="s">
        <v>5309</v>
      </c>
      <c r="U1084" s="656">
        <v>720321</v>
      </c>
      <c r="AC1084" s="64">
        <v>16</v>
      </c>
      <c r="AD1084" s="64">
        <v>76</v>
      </c>
      <c r="AE1084" s="66" t="s">
        <v>5377</v>
      </c>
      <c r="AF1084" s="68" t="s">
        <v>3385</v>
      </c>
      <c r="CN1084" s="64">
        <v>16</v>
      </c>
      <c r="CO1084" s="64">
        <v>76</v>
      </c>
      <c r="CP1084" s="66" t="s">
        <v>5377</v>
      </c>
      <c r="CQ1084" s="68" t="s">
        <v>3385</v>
      </c>
    </row>
    <row r="1085" spans="17:95">
      <c r="Q1085" s="655">
        <v>3</v>
      </c>
      <c r="R1085" s="655">
        <v>1</v>
      </c>
      <c r="S1085" s="655">
        <v>20</v>
      </c>
      <c r="T1085" s="651" t="s">
        <v>5319</v>
      </c>
      <c r="U1085" s="656">
        <v>720326</v>
      </c>
      <c r="AC1085" s="64">
        <v>16</v>
      </c>
      <c r="AD1085" s="64">
        <v>77</v>
      </c>
      <c r="AE1085" s="66" t="s">
        <v>5379</v>
      </c>
      <c r="AF1085" s="68" t="s">
        <v>2099</v>
      </c>
      <c r="CN1085" s="64">
        <v>16</v>
      </c>
      <c r="CO1085" s="64">
        <v>77</v>
      </c>
      <c r="CP1085" s="66" t="s">
        <v>5379</v>
      </c>
      <c r="CQ1085" s="68" t="s">
        <v>2099</v>
      </c>
    </row>
    <row r="1086" spans="17:95">
      <c r="Q1086" s="655">
        <v>3</v>
      </c>
      <c r="R1086" s="655">
        <v>1</v>
      </c>
      <c r="S1086" s="655">
        <v>21</v>
      </c>
      <c r="T1086" s="651" t="s">
        <v>5311</v>
      </c>
      <c r="U1086" s="656">
        <v>720322</v>
      </c>
      <c r="AC1086" s="64">
        <v>17</v>
      </c>
      <c r="AD1086" s="64">
        <v>1</v>
      </c>
      <c r="AE1086" s="66" t="s">
        <v>3860</v>
      </c>
      <c r="AF1086" s="68" t="s">
        <v>3362</v>
      </c>
      <c r="CN1086" s="64">
        <v>17</v>
      </c>
      <c r="CO1086" s="64">
        <v>1</v>
      </c>
      <c r="CP1086" s="66" t="s">
        <v>3860</v>
      </c>
      <c r="CQ1086" s="68" t="s">
        <v>3362</v>
      </c>
    </row>
    <row r="1087" spans="17:95">
      <c r="Q1087" s="655">
        <v>3</v>
      </c>
      <c r="R1087" s="655">
        <v>1</v>
      </c>
      <c r="S1087" s="655">
        <v>22</v>
      </c>
      <c r="T1087" s="651" t="s">
        <v>5313</v>
      </c>
      <c r="U1087" s="656">
        <v>720307</v>
      </c>
      <c r="AC1087" s="64">
        <v>17</v>
      </c>
      <c r="AD1087" s="64">
        <v>2</v>
      </c>
      <c r="AE1087" s="66" t="s">
        <v>3293</v>
      </c>
      <c r="AF1087" s="68" t="s">
        <v>3363</v>
      </c>
      <c r="CN1087" s="64">
        <v>17</v>
      </c>
      <c r="CO1087" s="64">
        <v>2</v>
      </c>
      <c r="CP1087" s="66" t="s">
        <v>3293</v>
      </c>
      <c r="CQ1087" s="68" t="s">
        <v>3363</v>
      </c>
    </row>
    <row r="1088" spans="17:95">
      <c r="Q1088" s="655">
        <v>3</v>
      </c>
      <c r="R1088" s="655">
        <v>1</v>
      </c>
      <c r="S1088" s="655">
        <v>23</v>
      </c>
      <c r="T1088" s="651" t="s">
        <v>5315</v>
      </c>
      <c r="U1088" s="656">
        <v>720323</v>
      </c>
      <c r="AC1088" s="64">
        <v>17</v>
      </c>
      <c r="AD1088" s="64">
        <v>3</v>
      </c>
      <c r="AE1088" s="66" t="s">
        <v>3294</v>
      </c>
      <c r="AF1088" s="68" t="s">
        <v>3364</v>
      </c>
      <c r="CN1088" s="64">
        <v>17</v>
      </c>
      <c r="CO1088" s="64">
        <v>3</v>
      </c>
      <c r="CP1088" s="66" t="s">
        <v>3294</v>
      </c>
      <c r="CQ1088" s="68" t="s">
        <v>3364</v>
      </c>
    </row>
    <row r="1089" spans="17:95">
      <c r="Q1089" s="655">
        <v>3</v>
      </c>
      <c r="R1089" s="655">
        <v>1</v>
      </c>
      <c r="S1089" s="655">
        <v>24</v>
      </c>
      <c r="T1089" s="651" t="s">
        <v>5317</v>
      </c>
      <c r="U1089" s="656">
        <v>720324</v>
      </c>
      <c r="AC1089" s="64">
        <v>17</v>
      </c>
      <c r="AD1089" s="64">
        <v>4</v>
      </c>
      <c r="AE1089" s="66" t="s">
        <v>3295</v>
      </c>
      <c r="AF1089" s="68" t="s">
        <v>3365</v>
      </c>
      <c r="CN1089" s="64">
        <v>17</v>
      </c>
      <c r="CO1089" s="64">
        <v>4</v>
      </c>
      <c r="CP1089" s="66" t="s">
        <v>3295</v>
      </c>
      <c r="CQ1089" s="68" t="s">
        <v>3365</v>
      </c>
    </row>
    <row r="1090" spans="17:95">
      <c r="Q1090" s="655">
        <v>3</v>
      </c>
      <c r="R1090" s="655">
        <v>1</v>
      </c>
      <c r="S1090" s="655">
        <v>25</v>
      </c>
      <c r="T1090" s="651" t="s">
        <v>5321</v>
      </c>
      <c r="U1090" s="656">
        <v>720301</v>
      </c>
      <c r="AC1090" s="64">
        <v>17</v>
      </c>
      <c r="AD1090" s="64">
        <v>5</v>
      </c>
      <c r="AE1090" s="66" t="s">
        <v>3296</v>
      </c>
      <c r="AF1090" s="68" t="s">
        <v>3366</v>
      </c>
      <c r="CN1090" s="64">
        <v>17</v>
      </c>
      <c r="CO1090" s="64">
        <v>5</v>
      </c>
      <c r="CP1090" s="66" t="s">
        <v>3296</v>
      </c>
      <c r="CQ1090" s="68" t="s">
        <v>3366</v>
      </c>
    </row>
    <row r="1091" spans="17:95">
      <c r="Q1091" s="655">
        <v>3</v>
      </c>
      <c r="R1091" s="655">
        <v>1</v>
      </c>
      <c r="S1091" s="655">
        <v>26</v>
      </c>
      <c r="T1091" s="651" t="s">
        <v>5324</v>
      </c>
      <c r="U1091" s="656">
        <v>720309</v>
      </c>
      <c r="AC1091" s="64">
        <v>17</v>
      </c>
      <c r="AD1091" s="64">
        <v>6</v>
      </c>
      <c r="AE1091" s="66" t="s">
        <v>3297</v>
      </c>
      <c r="AF1091" s="68" t="s">
        <v>3367</v>
      </c>
      <c r="CN1091" s="64">
        <v>17</v>
      </c>
      <c r="CO1091" s="64">
        <v>6</v>
      </c>
      <c r="CP1091" s="66" t="s">
        <v>3297</v>
      </c>
      <c r="CQ1091" s="68" t="s">
        <v>3367</v>
      </c>
    </row>
    <row r="1092" spans="17:95">
      <c r="Q1092" s="655">
        <v>3</v>
      </c>
      <c r="R1092" s="655">
        <v>1</v>
      </c>
      <c r="S1092" s="655">
        <v>27</v>
      </c>
      <c r="T1092" s="651" t="s">
        <v>8879</v>
      </c>
      <c r="U1092" s="656">
        <v>720327</v>
      </c>
      <c r="AC1092" s="64">
        <v>17</v>
      </c>
      <c r="AD1092" s="64">
        <v>7</v>
      </c>
      <c r="AE1092" s="66" t="s">
        <v>3298</v>
      </c>
      <c r="AF1092" s="68" t="s">
        <v>3368</v>
      </c>
      <c r="CN1092" s="64">
        <v>17</v>
      </c>
      <c r="CO1092" s="64">
        <v>7</v>
      </c>
      <c r="CP1092" s="66" t="s">
        <v>3298</v>
      </c>
      <c r="CQ1092" s="68" t="s">
        <v>3368</v>
      </c>
    </row>
    <row r="1093" spans="17:95">
      <c r="Q1093" s="655">
        <v>3</v>
      </c>
      <c r="R1093" s="655">
        <v>1</v>
      </c>
      <c r="S1093" s="655">
        <v>28</v>
      </c>
      <c r="T1093" s="651" t="s">
        <v>5326</v>
      </c>
      <c r="U1093" s="656">
        <v>722399</v>
      </c>
      <c r="AC1093" s="64">
        <v>17</v>
      </c>
      <c r="AD1093" s="64">
        <v>8</v>
      </c>
      <c r="AE1093" s="66" t="s">
        <v>3299</v>
      </c>
      <c r="AF1093" s="68" t="s">
        <v>3369</v>
      </c>
      <c r="CN1093" s="64">
        <v>17</v>
      </c>
      <c r="CO1093" s="64">
        <v>8</v>
      </c>
      <c r="CP1093" s="66" t="s">
        <v>3299</v>
      </c>
      <c r="CQ1093" s="68" t="s">
        <v>3369</v>
      </c>
    </row>
    <row r="1094" spans="17:95">
      <c r="Q1094" s="655">
        <v>3</v>
      </c>
      <c r="R1094" s="655">
        <v>1</v>
      </c>
      <c r="S1094" s="655">
        <v>29</v>
      </c>
      <c r="T1094" s="651" t="s">
        <v>5328</v>
      </c>
      <c r="U1094" s="656">
        <v>722400</v>
      </c>
      <c r="AC1094" s="64">
        <v>17</v>
      </c>
      <c r="AD1094" s="64">
        <v>9</v>
      </c>
      <c r="AE1094" s="66" t="s">
        <v>3300</v>
      </c>
      <c r="AF1094" s="68" t="s">
        <v>3370</v>
      </c>
      <c r="CN1094" s="64">
        <v>17</v>
      </c>
      <c r="CO1094" s="64">
        <v>9</v>
      </c>
      <c r="CP1094" s="66" t="s">
        <v>3300</v>
      </c>
      <c r="CQ1094" s="68" t="s">
        <v>3370</v>
      </c>
    </row>
    <row r="1095" spans="17:95">
      <c r="Q1095" s="655">
        <v>3</v>
      </c>
      <c r="R1095" s="655">
        <v>1</v>
      </c>
      <c r="S1095" s="655">
        <v>30</v>
      </c>
      <c r="T1095" s="651" t="s">
        <v>5330</v>
      </c>
      <c r="U1095" s="656">
        <v>721206</v>
      </c>
      <c r="AC1095" s="64">
        <v>17</v>
      </c>
      <c r="AD1095" s="64">
        <v>10</v>
      </c>
      <c r="AE1095" s="66" t="s">
        <v>5385</v>
      </c>
      <c r="AF1095" s="68" t="s">
        <v>2100</v>
      </c>
      <c r="CN1095" s="64">
        <v>17</v>
      </c>
      <c r="CO1095" s="64">
        <v>10</v>
      </c>
      <c r="CP1095" s="66" t="s">
        <v>5385</v>
      </c>
      <c r="CQ1095" s="68" t="s">
        <v>2100</v>
      </c>
    </row>
    <row r="1096" spans="17:95">
      <c r="Q1096" s="655">
        <v>3</v>
      </c>
      <c r="R1096" s="655">
        <v>1</v>
      </c>
      <c r="S1096" s="655">
        <v>31</v>
      </c>
      <c r="T1096" s="651" t="s">
        <v>5332</v>
      </c>
      <c r="U1096" s="656">
        <v>721301</v>
      </c>
      <c r="AC1096" s="64">
        <v>17</v>
      </c>
      <c r="AD1096" s="64">
        <v>11</v>
      </c>
      <c r="AE1096" s="66" t="s">
        <v>5387</v>
      </c>
      <c r="AF1096" s="68" t="s">
        <v>2101</v>
      </c>
      <c r="CN1096" s="64">
        <v>17</v>
      </c>
      <c r="CO1096" s="64">
        <v>11</v>
      </c>
      <c r="CP1096" s="66" t="s">
        <v>5387</v>
      </c>
      <c r="CQ1096" s="68" t="s">
        <v>2101</v>
      </c>
    </row>
    <row r="1097" spans="17:95">
      <c r="Q1097" s="655">
        <v>3</v>
      </c>
      <c r="R1097" s="655">
        <v>1</v>
      </c>
      <c r="S1097" s="655">
        <v>32</v>
      </c>
      <c r="T1097" s="651" t="s">
        <v>5334</v>
      </c>
      <c r="U1097" s="656">
        <v>721302</v>
      </c>
      <c r="AC1097" s="64">
        <v>17</v>
      </c>
      <c r="AD1097" s="64">
        <v>12</v>
      </c>
      <c r="AE1097" s="66" t="s">
        <v>5388</v>
      </c>
      <c r="AF1097" s="68" t="s">
        <v>2102</v>
      </c>
      <c r="CN1097" s="64">
        <v>17</v>
      </c>
      <c r="CO1097" s="64">
        <v>12</v>
      </c>
      <c r="CP1097" s="66" t="s">
        <v>5388</v>
      </c>
      <c r="CQ1097" s="68" t="s">
        <v>2102</v>
      </c>
    </row>
    <row r="1098" spans="17:95">
      <c r="Q1098" s="655">
        <v>3</v>
      </c>
      <c r="R1098" s="655">
        <v>1</v>
      </c>
      <c r="S1098" s="655">
        <v>33</v>
      </c>
      <c r="T1098" s="651" t="s">
        <v>5336</v>
      </c>
      <c r="U1098" s="656">
        <v>721303</v>
      </c>
      <c r="AC1098" s="64">
        <v>17</v>
      </c>
      <c r="AD1098" s="64">
        <v>13</v>
      </c>
      <c r="AE1098" s="66" t="s">
        <v>5390</v>
      </c>
      <c r="AF1098" s="68" t="s">
        <v>2103</v>
      </c>
      <c r="CN1098" s="64">
        <v>17</v>
      </c>
      <c r="CO1098" s="64">
        <v>13</v>
      </c>
      <c r="CP1098" s="66" t="s">
        <v>5390</v>
      </c>
      <c r="CQ1098" s="68" t="s">
        <v>2103</v>
      </c>
    </row>
    <row r="1099" spans="17:95">
      <c r="Q1099" s="655">
        <v>3</v>
      </c>
      <c r="R1099" s="655">
        <v>1</v>
      </c>
      <c r="S1099" s="655">
        <v>34</v>
      </c>
      <c r="T1099" s="651" t="s">
        <v>5338</v>
      </c>
      <c r="U1099" s="656">
        <v>721304</v>
      </c>
      <c r="AC1099" s="64">
        <v>17</v>
      </c>
      <c r="AD1099" s="64">
        <v>14</v>
      </c>
      <c r="AE1099" s="66" t="s">
        <v>5392</v>
      </c>
      <c r="AF1099" s="68" t="s">
        <v>2104</v>
      </c>
      <c r="CN1099" s="64">
        <v>17</v>
      </c>
      <c r="CO1099" s="64">
        <v>14</v>
      </c>
      <c r="CP1099" s="66" t="s">
        <v>5392</v>
      </c>
      <c r="CQ1099" s="68" t="s">
        <v>2104</v>
      </c>
    </row>
    <row r="1100" spans="17:95">
      <c r="Q1100" s="655">
        <v>3</v>
      </c>
      <c r="R1100" s="655">
        <v>1</v>
      </c>
      <c r="S1100" s="655">
        <v>35</v>
      </c>
      <c r="T1100" s="651" t="s">
        <v>5340</v>
      </c>
      <c r="U1100" s="656">
        <v>721305</v>
      </c>
      <c r="AC1100" s="64">
        <v>17</v>
      </c>
      <c r="AD1100" s="64">
        <v>15</v>
      </c>
      <c r="AE1100" s="66" t="s">
        <v>5394</v>
      </c>
      <c r="AF1100" s="68" t="s">
        <v>2105</v>
      </c>
      <c r="CN1100" s="64">
        <v>17</v>
      </c>
      <c r="CO1100" s="64">
        <v>15</v>
      </c>
      <c r="CP1100" s="66" t="s">
        <v>5394</v>
      </c>
      <c r="CQ1100" s="68" t="s">
        <v>2105</v>
      </c>
    </row>
    <row r="1101" spans="17:95">
      <c r="Q1101" s="655">
        <v>3</v>
      </c>
      <c r="R1101" s="655">
        <v>1</v>
      </c>
      <c r="S1101" s="655">
        <v>36</v>
      </c>
      <c r="T1101" s="651" t="s">
        <v>5342</v>
      </c>
      <c r="U1101" s="656">
        <v>721306</v>
      </c>
      <c r="AC1101" s="64">
        <v>17</v>
      </c>
      <c r="AD1101" s="64">
        <v>16</v>
      </c>
      <c r="AE1101" s="66" t="s">
        <v>5396</v>
      </c>
      <c r="AF1101" s="68" t="s">
        <v>2106</v>
      </c>
      <c r="CN1101" s="64">
        <v>17</v>
      </c>
      <c r="CO1101" s="64">
        <v>16</v>
      </c>
      <c r="CP1101" s="66" t="s">
        <v>5396</v>
      </c>
      <c r="CQ1101" s="68" t="s">
        <v>2106</v>
      </c>
    </row>
    <row r="1102" spans="17:95">
      <c r="Q1102" s="655">
        <v>3</v>
      </c>
      <c r="R1102" s="655">
        <v>1</v>
      </c>
      <c r="S1102" s="655">
        <v>37</v>
      </c>
      <c r="T1102" s="651" t="s">
        <v>5344</v>
      </c>
      <c r="U1102" s="656">
        <v>721307</v>
      </c>
      <c r="AC1102" s="64">
        <v>17</v>
      </c>
      <c r="AD1102" s="64">
        <v>17</v>
      </c>
      <c r="AE1102" s="66" t="s">
        <v>5398</v>
      </c>
      <c r="AF1102" s="68" t="s">
        <v>2107</v>
      </c>
      <c r="CN1102" s="64">
        <v>17</v>
      </c>
      <c r="CO1102" s="64">
        <v>17</v>
      </c>
      <c r="CP1102" s="66" t="s">
        <v>5398</v>
      </c>
      <c r="CQ1102" s="68" t="s">
        <v>2107</v>
      </c>
    </row>
    <row r="1103" spans="17:95">
      <c r="Q1103" s="655">
        <v>3</v>
      </c>
      <c r="R1103" s="655">
        <v>1</v>
      </c>
      <c r="S1103" s="655">
        <v>38</v>
      </c>
      <c r="T1103" s="651" t="s">
        <v>5346</v>
      </c>
      <c r="U1103" s="656">
        <v>721308</v>
      </c>
      <c r="AC1103" s="64">
        <v>17</v>
      </c>
      <c r="AD1103" s="64">
        <v>18</v>
      </c>
      <c r="AE1103" s="66" t="s">
        <v>5399</v>
      </c>
      <c r="AF1103" s="68" t="s">
        <v>2108</v>
      </c>
      <c r="CN1103" s="64">
        <v>17</v>
      </c>
      <c r="CO1103" s="64">
        <v>18</v>
      </c>
      <c r="CP1103" s="66" t="s">
        <v>5399</v>
      </c>
      <c r="CQ1103" s="68" t="s">
        <v>2108</v>
      </c>
    </row>
    <row r="1104" spans="17:95">
      <c r="Q1104" s="655">
        <v>3</v>
      </c>
      <c r="R1104" s="655">
        <v>1</v>
      </c>
      <c r="S1104" s="655">
        <v>39</v>
      </c>
      <c r="T1104" s="651" t="s">
        <v>5348</v>
      </c>
      <c r="U1104" s="656">
        <v>721309</v>
      </c>
      <c r="AC1104" s="64">
        <v>17</v>
      </c>
      <c r="AD1104" s="64">
        <v>19</v>
      </c>
      <c r="AE1104" s="66" t="s">
        <v>5401</v>
      </c>
      <c r="AF1104" s="68" t="s">
        <v>2109</v>
      </c>
      <c r="CN1104" s="64">
        <v>17</v>
      </c>
      <c r="CO1104" s="64">
        <v>19</v>
      </c>
      <c r="CP1104" s="66" t="s">
        <v>5401</v>
      </c>
      <c r="CQ1104" s="68" t="s">
        <v>2109</v>
      </c>
    </row>
    <row r="1105" spans="17:95">
      <c r="Q1105" s="655">
        <v>3</v>
      </c>
      <c r="R1105" s="655">
        <v>1</v>
      </c>
      <c r="S1105" s="655">
        <v>40</v>
      </c>
      <c r="T1105" s="651" t="s">
        <v>5350</v>
      </c>
      <c r="U1105" s="656">
        <v>721401</v>
      </c>
      <c r="AC1105" s="64">
        <v>17</v>
      </c>
      <c r="AD1105" s="64">
        <v>20</v>
      </c>
      <c r="AE1105" s="66" t="s">
        <v>5403</v>
      </c>
      <c r="AF1105" s="68" t="s">
        <v>2110</v>
      </c>
      <c r="CN1105" s="64">
        <v>17</v>
      </c>
      <c r="CO1105" s="64">
        <v>20</v>
      </c>
      <c r="CP1105" s="66" t="s">
        <v>5403</v>
      </c>
      <c r="CQ1105" s="68" t="s">
        <v>2110</v>
      </c>
    </row>
    <row r="1106" spans="17:95">
      <c r="Q1106" s="655">
        <v>3</v>
      </c>
      <c r="R1106" s="655">
        <v>1</v>
      </c>
      <c r="S1106" s="655">
        <v>41</v>
      </c>
      <c r="T1106" s="651" t="s">
        <v>5352</v>
      </c>
      <c r="U1106" s="656">
        <v>721402</v>
      </c>
      <c r="AC1106" s="64">
        <v>17</v>
      </c>
      <c r="AD1106" s="64">
        <v>21</v>
      </c>
      <c r="AE1106" s="66" t="s">
        <v>5405</v>
      </c>
      <c r="AF1106" s="68" t="s">
        <v>2111</v>
      </c>
      <c r="CN1106" s="64">
        <v>17</v>
      </c>
      <c r="CO1106" s="64">
        <v>21</v>
      </c>
      <c r="CP1106" s="66" t="s">
        <v>5405</v>
      </c>
      <c r="CQ1106" s="68" t="s">
        <v>2111</v>
      </c>
    </row>
    <row r="1107" spans="17:95">
      <c r="Q1107" s="655">
        <v>3</v>
      </c>
      <c r="R1107" s="655">
        <v>1</v>
      </c>
      <c r="S1107" s="655">
        <v>42</v>
      </c>
      <c r="T1107" s="651" t="s">
        <v>5354</v>
      </c>
      <c r="U1107" s="656">
        <v>721403</v>
      </c>
      <c r="AC1107" s="64">
        <v>17</v>
      </c>
      <c r="AD1107" s="64">
        <v>22</v>
      </c>
      <c r="AE1107" s="66" t="s">
        <v>5407</v>
      </c>
      <c r="AF1107" s="68" t="s">
        <v>2112</v>
      </c>
      <c r="CN1107" s="64">
        <v>17</v>
      </c>
      <c r="CO1107" s="64">
        <v>22</v>
      </c>
      <c r="CP1107" s="66" t="s">
        <v>5407</v>
      </c>
      <c r="CQ1107" s="68" t="s">
        <v>2112</v>
      </c>
    </row>
    <row r="1108" spans="17:95">
      <c r="Q1108" s="655">
        <v>3</v>
      </c>
      <c r="R1108" s="655">
        <v>1</v>
      </c>
      <c r="S1108" s="655">
        <v>43</v>
      </c>
      <c r="T1108" s="651" t="s">
        <v>5356</v>
      </c>
      <c r="U1108" s="656">
        <v>721404</v>
      </c>
      <c r="AC1108" s="64">
        <v>17</v>
      </c>
      <c r="AD1108" s="64">
        <v>23</v>
      </c>
      <c r="AE1108" s="66" t="s">
        <v>5409</v>
      </c>
      <c r="AF1108" s="68" t="s">
        <v>2113</v>
      </c>
      <c r="CN1108" s="64">
        <v>17</v>
      </c>
      <c r="CO1108" s="64">
        <v>23</v>
      </c>
      <c r="CP1108" s="66" t="s">
        <v>5409</v>
      </c>
      <c r="CQ1108" s="68" t="s">
        <v>2113</v>
      </c>
    </row>
    <row r="1109" spans="17:95">
      <c r="Q1109" s="655">
        <v>3</v>
      </c>
      <c r="R1109" s="655">
        <v>1</v>
      </c>
      <c r="S1109" s="655">
        <v>44</v>
      </c>
      <c r="T1109" s="651" t="s">
        <v>5358</v>
      </c>
      <c r="U1109" s="656">
        <v>720802</v>
      </c>
      <c r="AC1109" s="64">
        <v>17</v>
      </c>
      <c r="AD1109" s="64">
        <v>24</v>
      </c>
      <c r="AE1109" s="66" t="s">
        <v>5411</v>
      </c>
      <c r="AF1109" s="68" t="s">
        <v>2114</v>
      </c>
      <c r="CN1109" s="64">
        <v>17</v>
      </c>
      <c r="CO1109" s="64">
        <v>24</v>
      </c>
      <c r="CP1109" s="66" t="s">
        <v>5411</v>
      </c>
      <c r="CQ1109" s="68" t="s">
        <v>2114</v>
      </c>
    </row>
    <row r="1110" spans="17:95">
      <c r="Q1110" s="655">
        <v>3</v>
      </c>
      <c r="R1110" s="655">
        <v>1</v>
      </c>
      <c r="S1110" s="655">
        <v>45</v>
      </c>
      <c r="T1110" s="651" t="s">
        <v>5360</v>
      </c>
      <c r="U1110" s="656">
        <v>720805</v>
      </c>
      <c r="AC1110" s="64">
        <v>17</v>
      </c>
      <c r="AD1110" s="64">
        <v>25</v>
      </c>
      <c r="AE1110" s="66" t="s">
        <v>5413</v>
      </c>
      <c r="AF1110" s="68" t="s">
        <v>2115</v>
      </c>
      <c r="CN1110" s="64">
        <v>17</v>
      </c>
      <c r="CO1110" s="64">
        <v>25</v>
      </c>
      <c r="CP1110" s="66" t="s">
        <v>5413</v>
      </c>
      <c r="CQ1110" s="68" t="s">
        <v>2115</v>
      </c>
    </row>
    <row r="1111" spans="17:95">
      <c r="Q1111" s="655">
        <v>3</v>
      </c>
      <c r="R1111" s="655">
        <v>1</v>
      </c>
      <c r="S1111" s="655">
        <v>46</v>
      </c>
      <c r="T1111" s="651" t="s">
        <v>5362</v>
      </c>
      <c r="U1111" s="656">
        <v>720801</v>
      </c>
      <c r="AC1111" s="64">
        <v>17</v>
      </c>
      <c r="AD1111" s="64">
        <v>26</v>
      </c>
      <c r="AE1111" s="66" t="s">
        <v>5415</v>
      </c>
      <c r="AF1111" s="68" t="s">
        <v>2116</v>
      </c>
      <c r="CN1111" s="64">
        <v>17</v>
      </c>
      <c r="CO1111" s="64">
        <v>26</v>
      </c>
      <c r="CP1111" s="66" t="s">
        <v>5415</v>
      </c>
      <c r="CQ1111" s="68" t="s">
        <v>2116</v>
      </c>
    </row>
    <row r="1112" spans="17:95">
      <c r="Q1112" s="655">
        <v>3</v>
      </c>
      <c r="R1112" s="655">
        <v>1</v>
      </c>
      <c r="S1112" s="655">
        <v>47</v>
      </c>
      <c r="T1112" s="651" t="s">
        <v>8880</v>
      </c>
      <c r="U1112" s="656">
        <v>720819</v>
      </c>
      <c r="AC1112" s="64">
        <v>17</v>
      </c>
      <c r="AD1112" s="64">
        <v>27</v>
      </c>
      <c r="AE1112" s="66" t="s">
        <v>5417</v>
      </c>
      <c r="AF1112" s="68" t="s">
        <v>2117</v>
      </c>
      <c r="CN1112" s="64">
        <v>17</v>
      </c>
      <c r="CO1112" s="64">
        <v>27</v>
      </c>
      <c r="CP1112" s="66" t="s">
        <v>5417</v>
      </c>
      <c r="CQ1112" s="68" t="s">
        <v>2117</v>
      </c>
    </row>
    <row r="1113" spans="17:95">
      <c r="Q1113" s="655">
        <v>3</v>
      </c>
      <c r="R1113" s="655">
        <v>1</v>
      </c>
      <c r="S1113" s="655">
        <v>48</v>
      </c>
      <c r="T1113" s="651" t="s">
        <v>5366</v>
      </c>
      <c r="U1113" s="656">
        <v>720817</v>
      </c>
      <c r="AC1113" s="64">
        <v>17</v>
      </c>
      <c r="AD1113" s="64">
        <v>28</v>
      </c>
      <c r="AE1113" s="66" t="s">
        <v>5419</v>
      </c>
      <c r="AF1113" s="68" t="s">
        <v>3371</v>
      </c>
      <c r="CN1113" s="64">
        <v>17</v>
      </c>
      <c r="CO1113" s="64">
        <v>28</v>
      </c>
      <c r="CP1113" s="66" t="s">
        <v>5419</v>
      </c>
      <c r="CQ1113" s="68" t="s">
        <v>3371</v>
      </c>
    </row>
    <row r="1114" spans="17:95">
      <c r="Q1114" s="655">
        <v>3</v>
      </c>
      <c r="R1114" s="655">
        <v>1</v>
      </c>
      <c r="S1114" s="655">
        <v>49</v>
      </c>
      <c r="T1114" s="651" t="s">
        <v>8881</v>
      </c>
      <c r="U1114" s="656">
        <v>720820</v>
      </c>
      <c r="AC1114" s="64">
        <v>17</v>
      </c>
      <c r="AD1114" s="64">
        <v>29</v>
      </c>
      <c r="AE1114" s="66" t="s">
        <v>5421</v>
      </c>
      <c r="AF1114" s="68" t="s">
        <v>2118</v>
      </c>
      <c r="CN1114" s="64">
        <v>17</v>
      </c>
      <c r="CO1114" s="64">
        <v>29</v>
      </c>
      <c r="CP1114" s="66" t="s">
        <v>5421</v>
      </c>
      <c r="CQ1114" s="68" t="s">
        <v>2118</v>
      </c>
    </row>
    <row r="1115" spans="17:95">
      <c r="Q1115" s="655">
        <v>3</v>
      </c>
      <c r="R1115" s="655">
        <v>1</v>
      </c>
      <c r="S1115" s="655">
        <v>50</v>
      </c>
      <c r="T1115" s="651" t="s">
        <v>5368</v>
      </c>
      <c r="U1115" s="656">
        <v>722499</v>
      </c>
      <c r="AC1115" s="64">
        <v>17</v>
      </c>
      <c r="AD1115" s="64">
        <v>30</v>
      </c>
      <c r="AE1115" s="66" t="s">
        <v>5423</v>
      </c>
      <c r="AF1115" s="68" t="s">
        <v>2119</v>
      </c>
      <c r="CN1115" s="64">
        <v>17</v>
      </c>
      <c r="CO1115" s="64">
        <v>30</v>
      </c>
      <c r="CP1115" s="66" t="s">
        <v>5423</v>
      </c>
      <c r="CQ1115" s="68" t="s">
        <v>2119</v>
      </c>
    </row>
    <row r="1116" spans="17:95">
      <c r="Q1116" s="655">
        <v>3</v>
      </c>
      <c r="R1116" s="655">
        <v>1</v>
      </c>
      <c r="S1116" s="655">
        <v>51</v>
      </c>
      <c r="T1116" s="651" t="s">
        <v>5370</v>
      </c>
      <c r="U1116" s="656">
        <v>722500</v>
      </c>
      <c r="AC1116" s="64">
        <v>17</v>
      </c>
      <c r="AD1116" s="64">
        <v>31</v>
      </c>
      <c r="AE1116" s="66" t="s">
        <v>5425</v>
      </c>
      <c r="AF1116" s="68" t="s">
        <v>2120</v>
      </c>
      <c r="CN1116" s="64">
        <v>17</v>
      </c>
      <c r="CO1116" s="64">
        <v>31</v>
      </c>
      <c r="CP1116" s="66" t="s">
        <v>5425</v>
      </c>
      <c r="CQ1116" s="68" t="s">
        <v>2120</v>
      </c>
    </row>
    <row r="1117" spans="17:95">
      <c r="Q1117" s="655">
        <v>3</v>
      </c>
      <c r="R1117" s="655">
        <v>1</v>
      </c>
      <c r="S1117" s="655">
        <v>52</v>
      </c>
      <c r="T1117" s="651" t="s">
        <v>5372</v>
      </c>
      <c r="U1117" s="656">
        <v>720407</v>
      </c>
      <c r="AC1117" s="64">
        <v>17</v>
      </c>
      <c r="AD1117" s="64">
        <v>32</v>
      </c>
      <c r="AE1117" s="66" t="s">
        <v>5427</v>
      </c>
      <c r="AF1117" s="68" t="s">
        <v>2121</v>
      </c>
      <c r="CN1117" s="64">
        <v>17</v>
      </c>
      <c r="CO1117" s="64">
        <v>32</v>
      </c>
      <c r="CP1117" s="66" t="s">
        <v>5427</v>
      </c>
      <c r="CQ1117" s="68" t="s">
        <v>2121</v>
      </c>
    </row>
    <row r="1118" spans="17:95">
      <c r="Q1118" s="655">
        <v>3</v>
      </c>
      <c r="R1118" s="655">
        <v>1</v>
      </c>
      <c r="S1118" s="655">
        <v>53</v>
      </c>
      <c r="T1118" s="651" t="s">
        <v>5374</v>
      </c>
      <c r="U1118" s="656">
        <v>720408</v>
      </c>
      <c r="AC1118" s="64">
        <v>17</v>
      </c>
      <c r="AD1118" s="64">
        <v>33</v>
      </c>
      <c r="AE1118" s="66" t="s">
        <v>5428</v>
      </c>
      <c r="AF1118" s="68" t="s">
        <v>2122</v>
      </c>
      <c r="CN1118" s="64">
        <v>17</v>
      </c>
      <c r="CO1118" s="64">
        <v>33</v>
      </c>
      <c r="CP1118" s="66" t="s">
        <v>5428</v>
      </c>
      <c r="CQ1118" s="68" t="s">
        <v>2122</v>
      </c>
    </row>
    <row r="1119" spans="17:95">
      <c r="Q1119" s="655">
        <v>3</v>
      </c>
      <c r="R1119" s="655">
        <v>1</v>
      </c>
      <c r="S1119" s="655">
        <v>54</v>
      </c>
      <c r="T1119" s="651" t="s">
        <v>5376</v>
      </c>
      <c r="U1119" s="656">
        <v>720409</v>
      </c>
      <c r="AC1119" s="64">
        <v>17</v>
      </c>
      <c r="AD1119" s="64">
        <v>34</v>
      </c>
      <c r="AE1119" s="66" t="s">
        <v>5430</v>
      </c>
      <c r="AF1119" s="68" t="s">
        <v>2123</v>
      </c>
      <c r="CN1119" s="64">
        <v>17</v>
      </c>
      <c r="CO1119" s="64">
        <v>34</v>
      </c>
      <c r="CP1119" s="66" t="s">
        <v>5430</v>
      </c>
      <c r="CQ1119" s="68" t="s">
        <v>2123</v>
      </c>
    </row>
    <row r="1120" spans="17:95">
      <c r="Q1120" s="655">
        <v>3</v>
      </c>
      <c r="R1120" s="655">
        <v>1</v>
      </c>
      <c r="S1120" s="655">
        <v>55</v>
      </c>
      <c r="T1120" s="651" t="s">
        <v>5378</v>
      </c>
      <c r="U1120" s="656">
        <v>720410</v>
      </c>
      <c r="AC1120" s="64">
        <v>17</v>
      </c>
      <c r="AD1120" s="64">
        <v>35</v>
      </c>
      <c r="AE1120" s="66" t="s">
        <v>5432</v>
      </c>
      <c r="AF1120" s="68" t="s">
        <v>2124</v>
      </c>
      <c r="CN1120" s="64">
        <v>17</v>
      </c>
      <c r="CO1120" s="64">
        <v>35</v>
      </c>
      <c r="CP1120" s="66" t="s">
        <v>5432</v>
      </c>
      <c r="CQ1120" s="68" t="s">
        <v>2124</v>
      </c>
    </row>
    <row r="1121" spans="17:95">
      <c r="Q1121" s="655">
        <v>3</v>
      </c>
      <c r="R1121" s="655">
        <v>1</v>
      </c>
      <c r="S1121" s="655">
        <v>56</v>
      </c>
      <c r="T1121" s="651" t="s">
        <v>8882</v>
      </c>
      <c r="U1121" s="656">
        <v>720418</v>
      </c>
      <c r="AC1121" s="64">
        <v>17</v>
      </c>
      <c r="AD1121" s="64">
        <v>36</v>
      </c>
      <c r="AE1121" s="66" t="s">
        <v>5434</v>
      </c>
      <c r="AF1121" s="68" t="s">
        <v>2125</v>
      </c>
      <c r="CN1121" s="64">
        <v>17</v>
      </c>
      <c r="CO1121" s="64">
        <v>36</v>
      </c>
      <c r="CP1121" s="66" t="s">
        <v>5434</v>
      </c>
      <c r="CQ1121" s="68" t="s">
        <v>2125</v>
      </c>
    </row>
    <row r="1122" spans="17:95">
      <c r="Q1122" s="655">
        <v>3</v>
      </c>
      <c r="R1122" s="655">
        <v>1</v>
      </c>
      <c r="S1122" s="655">
        <v>57</v>
      </c>
      <c r="T1122" s="651" t="s">
        <v>5380</v>
      </c>
      <c r="U1122" s="656">
        <v>722599</v>
      </c>
      <c r="AC1122" s="64">
        <v>17</v>
      </c>
      <c r="AD1122" s="64">
        <v>37</v>
      </c>
      <c r="AE1122" s="66" t="s">
        <v>5436</v>
      </c>
      <c r="AF1122" s="68" t="s">
        <v>2126</v>
      </c>
      <c r="CN1122" s="64">
        <v>17</v>
      </c>
      <c r="CO1122" s="64">
        <v>37</v>
      </c>
      <c r="CP1122" s="66" t="s">
        <v>5436</v>
      </c>
      <c r="CQ1122" s="68" t="s">
        <v>2126</v>
      </c>
    </row>
    <row r="1123" spans="17:95">
      <c r="Q1123" s="657">
        <v>3</v>
      </c>
      <c r="R1123" s="657">
        <v>1</v>
      </c>
      <c r="S1123" s="657">
        <v>58</v>
      </c>
      <c r="T1123" s="658" t="s">
        <v>3041</v>
      </c>
      <c r="U1123" s="659">
        <v>722999</v>
      </c>
      <c r="AC1123" s="64">
        <v>17</v>
      </c>
      <c r="AD1123" s="64">
        <v>38</v>
      </c>
      <c r="AE1123" s="66" t="s">
        <v>5438</v>
      </c>
      <c r="AF1123" s="68" t="s">
        <v>2127</v>
      </c>
      <c r="CN1123" s="64">
        <v>17</v>
      </c>
      <c r="CO1123" s="64">
        <v>38</v>
      </c>
      <c r="CP1123" s="66" t="s">
        <v>5438</v>
      </c>
      <c r="CQ1123" s="68" t="s">
        <v>2127</v>
      </c>
    </row>
    <row r="1124" spans="17:95">
      <c r="Q1124" s="653">
        <v>3</v>
      </c>
      <c r="R1124" s="653">
        <v>2</v>
      </c>
      <c r="S1124" s="653">
        <v>1</v>
      </c>
      <c r="T1124" s="650" t="s">
        <v>5274</v>
      </c>
      <c r="U1124" s="654">
        <v>723100</v>
      </c>
      <c r="AC1124" s="64">
        <v>18</v>
      </c>
      <c r="AD1124" s="64">
        <v>1</v>
      </c>
      <c r="AE1124" s="66" t="s">
        <v>5440</v>
      </c>
      <c r="AF1124" s="68" t="s">
        <v>2128</v>
      </c>
      <c r="CN1124" s="64">
        <v>18</v>
      </c>
      <c r="CO1124" s="64">
        <v>1</v>
      </c>
      <c r="CP1124" s="66" t="s">
        <v>5440</v>
      </c>
      <c r="CQ1124" s="68" t="s">
        <v>2128</v>
      </c>
    </row>
    <row r="1125" spans="17:95">
      <c r="Q1125" s="655">
        <v>3</v>
      </c>
      <c r="R1125" s="655">
        <v>2</v>
      </c>
      <c r="S1125" s="655">
        <v>2</v>
      </c>
      <c r="T1125" s="651" t="s">
        <v>5381</v>
      </c>
      <c r="U1125" s="656">
        <v>720815</v>
      </c>
      <c r="AC1125" s="64">
        <v>18</v>
      </c>
      <c r="AD1125" s="64">
        <v>2</v>
      </c>
      <c r="AE1125" s="66" t="s">
        <v>5442</v>
      </c>
      <c r="AF1125" s="68" t="s">
        <v>2129</v>
      </c>
      <c r="CN1125" s="64">
        <v>18</v>
      </c>
      <c r="CO1125" s="64">
        <v>2</v>
      </c>
      <c r="CP1125" s="66" t="s">
        <v>5442</v>
      </c>
      <c r="CQ1125" s="68" t="s">
        <v>2129</v>
      </c>
    </row>
    <row r="1126" spans="17:95">
      <c r="Q1126" s="655">
        <v>3</v>
      </c>
      <c r="R1126" s="655">
        <v>2</v>
      </c>
      <c r="S1126" s="655">
        <v>3</v>
      </c>
      <c r="T1126" s="651" t="s">
        <v>5382</v>
      </c>
      <c r="U1126" s="656">
        <v>720808</v>
      </c>
      <c r="AC1126" s="64">
        <v>18</v>
      </c>
      <c r="AD1126" s="64">
        <v>3</v>
      </c>
      <c r="AE1126" s="66" t="s">
        <v>5444</v>
      </c>
      <c r="AF1126" s="68" t="s">
        <v>2130</v>
      </c>
      <c r="CN1126" s="64">
        <v>18</v>
      </c>
      <c r="CO1126" s="64">
        <v>3</v>
      </c>
      <c r="CP1126" s="66" t="s">
        <v>5444</v>
      </c>
      <c r="CQ1126" s="68" t="s">
        <v>2130</v>
      </c>
    </row>
    <row r="1127" spans="17:95">
      <c r="Q1127" s="655">
        <v>3</v>
      </c>
      <c r="R1127" s="655">
        <v>2</v>
      </c>
      <c r="S1127" s="655">
        <v>4</v>
      </c>
      <c r="T1127" s="651" t="s">
        <v>5383</v>
      </c>
      <c r="U1127" s="656">
        <v>720816</v>
      </c>
      <c r="AC1127" s="64">
        <v>18</v>
      </c>
      <c r="AD1127" s="64">
        <v>4</v>
      </c>
      <c r="AE1127" s="66" t="s">
        <v>5446</v>
      </c>
      <c r="AF1127" s="68" t="s">
        <v>2131</v>
      </c>
      <c r="CN1127" s="64">
        <v>18</v>
      </c>
      <c r="CO1127" s="64">
        <v>4</v>
      </c>
      <c r="CP1127" s="66" t="s">
        <v>5446</v>
      </c>
      <c r="CQ1127" s="68" t="s">
        <v>2131</v>
      </c>
    </row>
    <row r="1128" spans="17:95">
      <c r="Q1128" s="655">
        <v>3</v>
      </c>
      <c r="R1128" s="655">
        <v>2</v>
      </c>
      <c r="S1128" s="655">
        <v>5</v>
      </c>
      <c r="T1128" s="651" t="s">
        <v>5384</v>
      </c>
      <c r="U1128" s="656">
        <v>720804</v>
      </c>
      <c r="AC1128" s="64">
        <v>18</v>
      </c>
      <c r="AD1128" s="64">
        <v>5</v>
      </c>
      <c r="AE1128" s="66" t="s">
        <v>5447</v>
      </c>
      <c r="AF1128" s="68" t="s">
        <v>2132</v>
      </c>
      <c r="CN1128" s="64">
        <v>18</v>
      </c>
      <c r="CO1128" s="64">
        <v>5</v>
      </c>
      <c r="CP1128" s="66" t="s">
        <v>5447</v>
      </c>
      <c r="CQ1128" s="68" t="s">
        <v>2132</v>
      </c>
    </row>
    <row r="1129" spans="17:95">
      <c r="Q1129" s="655">
        <v>3</v>
      </c>
      <c r="R1129" s="655">
        <v>2</v>
      </c>
      <c r="S1129" s="655">
        <v>6</v>
      </c>
      <c r="T1129" s="651" t="s">
        <v>5386</v>
      </c>
      <c r="U1129" s="656">
        <v>720902</v>
      </c>
      <c r="AC1129" s="64">
        <v>18</v>
      </c>
      <c r="AD1129" s="64">
        <v>6</v>
      </c>
      <c r="AE1129" s="66" t="s">
        <v>5449</v>
      </c>
      <c r="AF1129" s="68" t="s">
        <v>2133</v>
      </c>
      <c r="CN1129" s="64">
        <v>18</v>
      </c>
      <c r="CO1129" s="64">
        <v>6</v>
      </c>
      <c r="CP1129" s="66" t="s">
        <v>5449</v>
      </c>
      <c r="CQ1129" s="68" t="s">
        <v>2133</v>
      </c>
    </row>
    <row r="1130" spans="17:95">
      <c r="Q1130" s="655">
        <v>3</v>
      </c>
      <c r="R1130" s="655">
        <v>2</v>
      </c>
      <c r="S1130" s="655">
        <v>7</v>
      </c>
      <c r="T1130" s="651" t="s">
        <v>5389</v>
      </c>
      <c r="U1130" s="656">
        <v>721201</v>
      </c>
      <c r="AC1130" s="64">
        <v>18</v>
      </c>
      <c r="AD1130" s="64">
        <v>7</v>
      </c>
      <c r="AE1130" s="66" t="s">
        <v>5451</v>
      </c>
      <c r="AF1130" s="68" t="s">
        <v>2134</v>
      </c>
      <c r="CN1130" s="64">
        <v>18</v>
      </c>
      <c r="CO1130" s="64">
        <v>7</v>
      </c>
      <c r="CP1130" s="66" t="s">
        <v>5451</v>
      </c>
      <c r="CQ1130" s="68" t="s">
        <v>2134</v>
      </c>
    </row>
    <row r="1131" spans="17:95">
      <c r="Q1131" s="655">
        <v>3</v>
      </c>
      <c r="R1131" s="655">
        <v>2</v>
      </c>
      <c r="S1131" s="655">
        <v>8</v>
      </c>
      <c r="T1131" s="651" t="s">
        <v>8883</v>
      </c>
      <c r="U1131" s="656">
        <v>721207</v>
      </c>
      <c r="AC1131" s="64">
        <v>18</v>
      </c>
      <c r="AD1131" s="64">
        <v>8</v>
      </c>
      <c r="AE1131" s="66" t="s">
        <v>5453</v>
      </c>
      <c r="AF1131" s="68" t="s">
        <v>2135</v>
      </c>
      <c r="CN1131" s="64">
        <v>18</v>
      </c>
      <c r="CO1131" s="64">
        <v>8</v>
      </c>
      <c r="CP1131" s="66" t="s">
        <v>5453</v>
      </c>
      <c r="CQ1131" s="68" t="s">
        <v>2135</v>
      </c>
    </row>
    <row r="1132" spans="17:95">
      <c r="Q1132" s="655">
        <v>3</v>
      </c>
      <c r="R1132" s="655">
        <v>2</v>
      </c>
      <c r="S1132" s="655">
        <v>9</v>
      </c>
      <c r="T1132" s="651" t="s">
        <v>5391</v>
      </c>
      <c r="U1132" s="656">
        <v>721202</v>
      </c>
      <c r="AC1132" s="64">
        <v>18</v>
      </c>
      <c r="AD1132" s="64">
        <v>9</v>
      </c>
      <c r="AE1132" s="66" t="s">
        <v>5454</v>
      </c>
      <c r="AF1132" s="68" t="s">
        <v>2136</v>
      </c>
      <c r="CN1132" s="64">
        <v>18</v>
      </c>
      <c r="CO1132" s="64">
        <v>9</v>
      </c>
      <c r="CP1132" s="66" t="s">
        <v>5454</v>
      </c>
      <c r="CQ1132" s="68" t="s">
        <v>2136</v>
      </c>
    </row>
    <row r="1133" spans="17:95">
      <c r="Q1133" s="655">
        <v>3</v>
      </c>
      <c r="R1133" s="655">
        <v>2</v>
      </c>
      <c r="S1133" s="655">
        <v>10</v>
      </c>
      <c r="T1133" s="651" t="s">
        <v>5393</v>
      </c>
      <c r="U1133" s="656">
        <v>721203</v>
      </c>
      <c r="AC1133" s="64">
        <v>18</v>
      </c>
      <c r="AD1133" s="64">
        <v>10</v>
      </c>
      <c r="AE1133" s="66" t="s">
        <v>5455</v>
      </c>
      <c r="AF1133" s="68" t="s">
        <v>3372</v>
      </c>
      <c r="CN1133" s="64">
        <v>18</v>
      </c>
      <c r="CO1133" s="64">
        <v>10</v>
      </c>
      <c r="CP1133" s="66" t="s">
        <v>5455</v>
      </c>
      <c r="CQ1133" s="68" t="s">
        <v>3372</v>
      </c>
    </row>
    <row r="1134" spans="17:95">
      <c r="Q1134" s="655">
        <v>3</v>
      </c>
      <c r="R1134" s="655">
        <v>2</v>
      </c>
      <c r="S1134" s="655">
        <v>11</v>
      </c>
      <c r="T1134" s="651" t="s">
        <v>5395</v>
      </c>
      <c r="U1134" s="656">
        <v>721204</v>
      </c>
      <c r="AC1134" s="64">
        <v>18</v>
      </c>
      <c r="AD1134" s="64">
        <v>11</v>
      </c>
      <c r="AE1134" s="66" t="s">
        <v>5457</v>
      </c>
      <c r="AF1134" s="68" t="s">
        <v>2137</v>
      </c>
      <c r="CN1134" s="64">
        <v>18</v>
      </c>
      <c r="CO1134" s="64">
        <v>11</v>
      </c>
      <c r="CP1134" s="66" t="s">
        <v>5457</v>
      </c>
      <c r="CQ1134" s="68" t="s">
        <v>2137</v>
      </c>
    </row>
    <row r="1135" spans="17:95">
      <c r="Q1135" s="655">
        <v>3</v>
      </c>
      <c r="R1135" s="655">
        <v>2</v>
      </c>
      <c r="S1135" s="655">
        <v>12</v>
      </c>
      <c r="T1135" s="651" t="s">
        <v>5397</v>
      </c>
      <c r="U1135" s="656">
        <v>721205</v>
      </c>
      <c r="AC1135" s="64">
        <v>18</v>
      </c>
      <c r="AD1135" s="64">
        <v>12</v>
      </c>
      <c r="AE1135" s="66" t="s">
        <v>5459</v>
      </c>
      <c r="AF1135" s="68" t="s">
        <v>2138</v>
      </c>
      <c r="CN1135" s="64">
        <v>18</v>
      </c>
      <c r="CO1135" s="64">
        <v>12</v>
      </c>
      <c r="CP1135" s="66" t="s">
        <v>5459</v>
      </c>
      <c r="CQ1135" s="68" t="s">
        <v>2138</v>
      </c>
    </row>
    <row r="1136" spans="17:95">
      <c r="Q1136" s="655">
        <v>3</v>
      </c>
      <c r="R1136" s="655">
        <v>2</v>
      </c>
      <c r="S1136" s="655">
        <v>13</v>
      </c>
      <c r="T1136" s="651" t="s">
        <v>5400</v>
      </c>
      <c r="U1136" s="656">
        <v>723499</v>
      </c>
      <c r="AC1136" s="64">
        <v>18</v>
      </c>
      <c r="AD1136" s="64">
        <v>13</v>
      </c>
      <c r="AE1136" s="66" t="s">
        <v>5461</v>
      </c>
      <c r="AF1136" s="68" t="s">
        <v>2139</v>
      </c>
      <c r="CN1136" s="64">
        <v>18</v>
      </c>
      <c r="CO1136" s="64">
        <v>13</v>
      </c>
      <c r="CP1136" s="66" t="s">
        <v>5461</v>
      </c>
      <c r="CQ1136" s="68" t="s">
        <v>2139</v>
      </c>
    </row>
    <row r="1137" spans="17:95">
      <c r="Q1137" s="655">
        <v>3</v>
      </c>
      <c r="R1137" s="655">
        <v>2</v>
      </c>
      <c r="S1137" s="655">
        <v>14</v>
      </c>
      <c r="T1137" s="651" t="s">
        <v>5402</v>
      </c>
      <c r="U1137" s="656">
        <v>723300</v>
      </c>
      <c r="AC1137" s="64">
        <v>18</v>
      </c>
      <c r="AD1137" s="64">
        <v>14</v>
      </c>
      <c r="AE1137" s="66" t="s">
        <v>5463</v>
      </c>
      <c r="AF1137" s="68" t="s">
        <v>2140</v>
      </c>
      <c r="CN1137" s="64">
        <v>18</v>
      </c>
      <c r="CO1137" s="64">
        <v>14</v>
      </c>
      <c r="CP1137" s="66" t="s">
        <v>5463</v>
      </c>
      <c r="CQ1137" s="68" t="s">
        <v>2140</v>
      </c>
    </row>
    <row r="1138" spans="17:95">
      <c r="Q1138" s="655">
        <v>3</v>
      </c>
      <c r="R1138" s="655">
        <v>2</v>
      </c>
      <c r="S1138" s="655">
        <v>15</v>
      </c>
      <c r="T1138" s="651" t="s">
        <v>8884</v>
      </c>
      <c r="U1138" s="656">
        <v>721013</v>
      </c>
      <c r="AC1138" s="64">
        <v>18</v>
      </c>
      <c r="AD1138" s="64">
        <v>15</v>
      </c>
      <c r="AE1138" s="66" t="s">
        <v>5465</v>
      </c>
      <c r="AF1138" s="68" t="s">
        <v>2141</v>
      </c>
      <c r="CN1138" s="64">
        <v>18</v>
      </c>
      <c r="CO1138" s="64">
        <v>15</v>
      </c>
      <c r="CP1138" s="66" t="s">
        <v>5465</v>
      </c>
      <c r="CQ1138" s="68" t="s">
        <v>2141</v>
      </c>
    </row>
    <row r="1139" spans="17:95">
      <c r="Q1139" s="655">
        <v>3</v>
      </c>
      <c r="R1139" s="655">
        <v>2</v>
      </c>
      <c r="S1139" s="655">
        <v>16</v>
      </c>
      <c r="T1139" s="651" t="s">
        <v>5404</v>
      </c>
      <c r="U1139" s="656">
        <v>721011</v>
      </c>
      <c r="AC1139" s="64">
        <v>19</v>
      </c>
      <c r="AD1139" s="64">
        <v>1</v>
      </c>
      <c r="AE1139" s="66" t="s">
        <v>5467</v>
      </c>
      <c r="AF1139" s="68" t="s">
        <v>2142</v>
      </c>
      <c r="CN1139" s="64">
        <v>19</v>
      </c>
      <c r="CO1139" s="64">
        <v>1</v>
      </c>
      <c r="CP1139" s="66" t="s">
        <v>5467</v>
      </c>
      <c r="CQ1139" s="68" t="s">
        <v>2142</v>
      </c>
    </row>
    <row r="1140" spans="17:95">
      <c r="Q1140" s="655">
        <v>3</v>
      </c>
      <c r="R1140" s="655">
        <v>2</v>
      </c>
      <c r="S1140" s="655">
        <v>17</v>
      </c>
      <c r="T1140" s="651" t="s">
        <v>5406</v>
      </c>
      <c r="U1140" s="656">
        <v>721006</v>
      </c>
      <c r="AC1140" s="64">
        <v>19</v>
      </c>
      <c r="AD1140" s="64">
        <v>2</v>
      </c>
      <c r="AE1140" s="66" t="s">
        <v>5469</v>
      </c>
      <c r="AF1140" s="68" t="s">
        <v>2143</v>
      </c>
      <c r="CN1140" s="64">
        <v>19</v>
      </c>
      <c r="CO1140" s="64">
        <v>2</v>
      </c>
      <c r="CP1140" s="66" t="s">
        <v>5469</v>
      </c>
      <c r="CQ1140" s="68" t="s">
        <v>2143</v>
      </c>
    </row>
    <row r="1141" spans="17:95">
      <c r="Q1141" s="655">
        <v>3</v>
      </c>
      <c r="R1141" s="655">
        <v>2</v>
      </c>
      <c r="S1141" s="655">
        <v>18</v>
      </c>
      <c r="T1141" s="651" t="s">
        <v>5408</v>
      </c>
      <c r="U1141" s="656">
        <v>721007</v>
      </c>
      <c r="AC1141" s="64">
        <v>19</v>
      </c>
      <c r="AD1141" s="64">
        <v>3</v>
      </c>
      <c r="AE1141" s="66" t="s">
        <v>5471</v>
      </c>
      <c r="AF1141" s="68" t="s">
        <v>2144</v>
      </c>
      <c r="CN1141" s="64">
        <v>19</v>
      </c>
      <c r="CO1141" s="64">
        <v>3</v>
      </c>
      <c r="CP1141" s="66" t="s">
        <v>5471</v>
      </c>
      <c r="CQ1141" s="68" t="s">
        <v>2144</v>
      </c>
    </row>
    <row r="1142" spans="17:95">
      <c r="Q1142" s="655">
        <v>3</v>
      </c>
      <c r="R1142" s="655">
        <v>2</v>
      </c>
      <c r="S1142" s="655">
        <v>19</v>
      </c>
      <c r="T1142" s="651" t="s">
        <v>5410</v>
      </c>
      <c r="U1142" s="656">
        <v>721501</v>
      </c>
      <c r="AC1142" s="64">
        <v>19</v>
      </c>
      <c r="AD1142" s="64">
        <v>4</v>
      </c>
      <c r="AE1142" s="66" t="s">
        <v>5473</v>
      </c>
      <c r="AF1142" s="68" t="s">
        <v>2145</v>
      </c>
      <c r="CN1142" s="64">
        <v>19</v>
      </c>
      <c r="CO1142" s="64">
        <v>4</v>
      </c>
      <c r="CP1142" s="66" t="s">
        <v>5473</v>
      </c>
      <c r="CQ1142" s="68" t="s">
        <v>2145</v>
      </c>
    </row>
    <row r="1143" spans="17:95">
      <c r="Q1143" s="655">
        <v>3</v>
      </c>
      <c r="R1143" s="655">
        <v>2</v>
      </c>
      <c r="S1143" s="655">
        <v>20</v>
      </c>
      <c r="T1143" s="651" t="s">
        <v>5412</v>
      </c>
      <c r="U1143" s="656">
        <v>721502</v>
      </c>
      <c r="AC1143" s="64">
        <v>19</v>
      </c>
      <c r="AD1143" s="64">
        <v>5</v>
      </c>
      <c r="AE1143" s="66" t="s">
        <v>5475</v>
      </c>
      <c r="AF1143" s="68" t="s">
        <v>2146</v>
      </c>
      <c r="CN1143" s="64">
        <v>19</v>
      </c>
      <c r="CO1143" s="64">
        <v>5</v>
      </c>
      <c r="CP1143" s="66" t="s">
        <v>5475</v>
      </c>
      <c r="CQ1143" s="68" t="s">
        <v>2146</v>
      </c>
    </row>
    <row r="1144" spans="17:95">
      <c r="Q1144" s="655">
        <v>3</v>
      </c>
      <c r="R1144" s="655">
        <v>2</v>
      </c>
      <c r="S1144" s="655">
        <v>21</v>
      </c>
      <c r="T1144" s="651" t="s">
        <v>5414</v>
      </c>
      <c r="U1144" s="656">
        <v>721503</v>
      </c>
      <c r="AC1144" s="64">
        <v>19</v>
      </c>
      <c r="AD1144" s="64">
        <v>6</v>
      </c>
      <c r="AE1144" s="66" t="s">
        <v>5477</v>
      </c>
      <c r="AF1144" s="68" t="s">
        <v>2147</v>
      </c>
      <c r="CN1144" s="64">
        <v>19</v>
      </c>
      <c r="CO1144" s="64">
        <v>6</v>
      </c>
      <c r="CP1144" s="66" t="s">
        <v>5477</v>
      </c>
      <c r="CQ1144" s="68" t="s">
        <v>2147</v>
      </c>
    </row>
    <row r="1145" spans="17:95">
      <c r="Q1145" s="655">
        <v>3</v>
      </c>
      <c r="R1145" s="655">
        <v>2</v>
      </c>
      <c r="S1145" s="655">
        <v>22</v>
      </c>
      <c r="T1145" s="651" t="s">
        <v>5416</v>
      </c>
      <c r="U1145" s="656">
        <v>721504</v>
      </c>
      <c r="AC1145" s="64">
        <v>19</v>
      </c>
      <c r="AD1145" s="64">
        <v>7</v>
      </c>
      <c r="AE1145" s="66" t="s">
        <v>5479</v>
      </c>
      <c r="AF1145" s="68" t="s">
        <v>2148</v>
      </c>
      <c r="CN1145" s="64">
        <v>19</v>
      </c>
      <c r="CO1145" s="64">
        <v>7</v>
      </c>
      <c r="CP1145" s="66" t="s">
        <v>5479</v>
      </c>
      <c r="CQ1145" s="68" t="s">
        <v>2148</v>
      </c>
    </row>
    <row r="1146" spans="17:95">
      <c r="Q1146" s="655">
        <v>3</v>
      </c>
      <c r="R1146" s="655">
        <v>2</v>
      </c>
      <c r="S1146" s="655">
        <v>23</v>
      </c>
      <c r="T1146" s="651" t="s">
        <v>5418</v>
      </c>
      <c r="U1146" s="656">
        <v>721505</v>
      </c>
      <c r="AC1146" s="64">
        <v>19</v>
      </c>
      <c r="AD1146" s="64">
        <v>8</v>
      </c>
      <c r="AE1146" s="66" t="s">
        <v>5481</v>
      </c>
      <c r="AF1146" s="68" t="s">
        <v>2149</v>
      </c>
      <c r="CN1146" s="64">
        <v>19</v>
      </c>
      <c r="CO1146" s="64">
        <v>8</v>
      </c>
      <c r="CP1146" s="66" t="s">
        <v>5481</v>
      </c>
      <c r="CQ1146" s="68" t="s">
        <v>2149</v>
      </c>
    </row>
    <row r="1147" spans="17:95">
      <c r="Q1147" s="655">
        <v>3</v>
      </c>
      <c r="R1147" s="655">
        <v>2</v>
      </c>
      <c r="S1147" s="655">
        <v>24</v>
      </c>
      <c r="T1147" s="651" t="s">
        <v>5420</v>
      </c>
      <c r="U1147" s="656">
        <v>721506</v>
      </c>
      <c r="AC1147" s="64">
        <v>19</v>
      </c>
      <c r="AD1147" s="64">
        <v>9</v>
      </c>
      <c r="AE1147" s="66" t="s">
        <v>5483</v>
      </c>
      <c r="AF1147" s="68" t="s">
        <v>2150</v>
      </c>
      <c r="CN1147" s="64">
        <v>19</v>
      </c>
      <c r="CO1147" s="64">
        <v>9</v>
      </c>
      <c r="CP1147" s="66" t="s">
        <v>5483</v>
      </c>
      <c r="CQ1147" s="68" t="s">
        <v>2150</v>
      </c>
    </row>
    <row r="1148" spans="17:95">
      <c r="Q1148" s="655">
        <v>3</v>
      </c>
      <c r="R1148" s="655">
        <v>2</v>
      </c>
      <c r="S1148" s="655">
        <v>25</v>
      </c>
      <c r="T1148" s="651" t="s">
        <v>5422</v>
      </c>
      <c r="U1148" s="656">
        <v>721508</v>
      </c>
      <c r="AC1148" s="64">
        <v>19</v>
      </c>
      <c r="AD1148" s="64">
        <v>10</v>
      </c>
      <c r="AE1148" s="66" t="s">
        <v>5485</v>
      </c>
      <c r="AF1148" s="68" t="s">
        <v>2151</v>
      </c>
      <c r="CN1148" s="64">
        <v>19</v>
      </c>
      <c r="CO1148" s="64">
        <v>10</v>
      </c>
      <c r="CP1148" s="66" t="s">
        <v>5485</v>
      </c>
      <c r="CQ1148" s="68" t="s">
        <v>2151</v>
      </c>
    </row>
    <row r="1149" spans="17:95">
      <c r="Q1149" s="655">
        <v>3</v>
      </c>
      <c r="R1149" s="655">
        <v>2</v>
      </c>
      <c r="S1149" s="655">
        <v>26</v>
      </c>
      <c r="T1149" s="651" t="s">
        <v>5424</v>
      </c>
      <c r="U1149" s="656">
        <v>721511</v>
      </c>
      <c r="AC1149" s="64">
        <v>19</v>
      </c>
      <c r="AD1149" s="64">
        <v>11</v>
      </c>
      <c r="AE1149" s="66" t="s">
        <v>5487</v>
      </c>
      <c r="AF1149" s="68" t="s">
        <v>3373</v>
      </c>
      <c r="CN1149" s="64">
        <v>19</v>
      </c>
      <c r="CO1149" s="64">
        <v>11</v>
      </c>
      <c r="CP1149" s="66" t="s">
        <v>5487</v>
      </c>
      <c r="CQ1149" s="68" t="s">
        <v>3373</v>
      </c>
    </row>
    <row r="1150" spans="17:95">
      <c r="Q1150" s="655">
        <v>3</v>
      </c>
      <c r="R1150" s="655">
        <v>2</v>
      </c>
      <c r="S1150" s="655">
        <v>27</v>
      </c>
      <c r="T1150" s="651" t="s">
        <v>5426</v>
      </c>
      <c r="U1150" s="656">
        <v>721509</v>
      </c>
      <c r="AC1150" s="64">
        <v>19</v>
      </c>
      <c r="AD1150" s="64">
        <v>12</v>
      </c>
      <c r="AE1150" s="66" t="s">
        <v>5488</v>
      </c>
      <c r="AF1150" s="68" t="s">
        <v>2152</v>
      </c>
      <c r="CN1150" s="64">
        <v>19</v>
      </c>
      <c r="CO1150" s="64">
        <v>12</v>
      </c>
      <c r="CP1150" s="66" t="s">
        <v>5488</v>
      </c>
      <c r="CQ1150" s="68" t="s">
        <v>2152</v>
      </c>
    </row>
    <row r="1151" spans="17:95">
      <c r="Q1151" s="655">
        <v>3</v>
      </c>
      <c r="R1151" s="655">
        <v>2</v>
      </c>
      <c r="S1151" s="655">
        <v>28</v>
      </c>
      <c r="T1151" s="651" t="s">
        <v>5429</v>
      </c>
      <c r="U1151" s="656">
        <v>723399</v>
      </c>
      <c r="AC1151" s="64">
        <v>19</v>
      </c>
      <c r="AD1151" s="64">
        <v>13</v>
      </c>
      <c r="AE1151" s="66" t="s">
        <v>5490</v>
      </c>
      <c r="AF1151" s="68" t="s">
        <v>2153</v>
      </c>
      <c r="CN1151" s="64">
        <v>19</v>
      </c>
      <c r="CO1151" s="64">
        <v>13</v>
      </c>
      <c r="CP1151" s="66" t="s">
        <v>5490</v>
      </c>
      <c r="CQ1151" s="68" t="s">
        <v>2153</v>
      </c>
    </row>
    <row r="1152" spans="17:95">
      <c r="Q1152" s="655">
        <v>3</v>
      </c>
      <c r="R1152" s="655">
        <v>2</v>
      </c>
      <c r="S1152" s="655">
        <v>29</v>
      </c>
      <c r="T1152" s="651" t="s">
        <v>5431</v>
      </c>
      <c r="U1152" s="656">
        <v>723500</v>
      </c>
      <c r="AC1152" s="64">
        <v>19</v>
      </c>
      <c r="AD1152" s="64">
        <v>14</v>
      </c>
      <c r="AE1152" s="66" t="s">
        <v>5492</v>
      </c>
      <c r="AF1152" s="68" t="s">
        <v>2154</v>
      </c>
      <c r="CN1152" s="64">
        <v>19</v>
      </c>
      <c r="CO1152" s="64">
        <v>14</v>
      </c>
      <c r="CP1152" s="66" t="s">
        <v>5492</v>
      </c>
      <c r="CQ1152" s="68" t="s">
        <v>2154</v>
      </c>
    </row>
    <row r="1153" spans="17:95">
      <c r="Q1153" s="655">
        <v>3</v>
      </c>
      <c r="R1153" s="655">
        <v>2</v>
      </c>
      <c r="S1153" s="655">
        <v>30</v>
      </c>
      <c r="T1153" s="651" t="s">
        <v>8885</v>
      </c>
      <c r="U1153" s="656">
        <v>720818</v>
      </c>
      <c r="AC1153" s="64">
        <v>19</v>
      </c>
      <c r="AD1153" s="64">
        <v>15</v>
      </c>
      <c r="AE1153" s="66" t="s">
        <v>5494</v>
      </c>
      <c r="AF1153" s="68" t="s">
        <v>2155</v>
      </c>
      <c r="CN1153" s="64">
        <v>19</v>
      </c>
      <c r="CO1153" s="64">
        <v>15</v>
      </c>
      <c r="CP1153" s="66" t="s">
        <v>5494</v>
      </c>
      <c r="CQ1153" s="68" t="s">
        <v>2155</v>
      </c>
    </row>
    <row r="1154" spans="17:95">
      <c r="Q1154" s="655">
        <v>3</v>
      </c>
      <c r="R1154" s="655">
        <v>2</v>
      </c>
      <c r="S1154" s="655">
        <v>31</v>
      </c>
      <c r="T1154" s="651" t="s">
        <v>5433</v>
      </c>
      <c r="U1154" s="656">
        <v>721405</v>
      </c>
      <c r="AC1154" s="64">
        <v>19</v>
      </c>
      <c r="AD1154" s="64">
        <v>16</v>
      </c>
      <c r="AE1154" s="66" t="s">
        <v>5496</v>
      </c>
      <c r="AF1154" s="68" t="s">
        <v>2156</v>
      </c>
      <c r="CN1154" s="64">
        <v>19</v>
      </c>
      <c r="CO1154" s="64">
        <v>16</v>
      </c>
      <c r="CP1154" s="66" t="s">
        <v>5496</v>
      </c>
      <c r="CQ1154" s="68" t="s">
        <v>2156</v>
      </c>
    </row>
    <row r="1155" spans="17:95">
      <c r="Q1155" s="655">
        <v>3</v>
      </c>
      <c r="R1155" s="655">
        <v>2</v>
      </c>
      <c r="S1155" s="655">
        <v>32</v>
      </c>
      <c r="T1155" s="651" t="s">
        <v>5435</v>
      </c>
      <c r="U1155" s="656">
        <v>721406</v>
      </c>
      <c r="AC1155" s="64">
        <v>19</v>
      </c>
      <c r="AD1155" s="64">
        <v>17</v>
      </c>
      <c r="AE1155" s="66" t="s">
        <v>5498</v>
      </c>
      <c r="AF1155" s="68" t="s">
        <v>2157</v>
      </c>
      <c r="CN1155" s="64">
        <v>19</v>
      </c>
      <c r="CO1155" s="64">
        <v>17</v>
      </c>
      <c r="CP1155" s="66" t="s">
        <v>5498</v>
      </c>
      <c r="CQ1155" s="68" t="s">
        <v>2157</v>
      </c>
    </row>
    <row r="1156" spans="17:95">
      <c r="Q1156" s="655">
        <v>3</v>
      </c>
      <c r="R1156" s="655">
        <v>2</v>
      </c>
      <c r="S1156" s="655">
        <v>33</v>
      </c>
      <c r="T1156" s="651" t="s">
        <v>5437</v>
      </c>
      <c r="U1156" s="656">
        <v>721407</v>
      </c>
      <c r="AC1156" s="64">
        <v>19</v>
      </c>
      <c r="AD1156" s="64">
        <v>18</v>
      </c>
      <c r="AE1156" s="66" t="s">
        <v>5500</v>
      </c>
      <c r="AF1156" s="68" t="s">
        <v>2158</v>
      </c>
      <c r="CN1156" s="64">
        <v>19</v>
      </c>
      <c r="CO1156" s="64">
        <v>18</v>
      </c>
      <c r="CP1156" s="66" t="s">
        <v>5500</v>
      </c>
      <c r="CQ1156" s="68" t="s">
        <v>2158</v>
      </c>
    </row>
    <row r="1157" spans="17:95">
      <c r="Q1157" s="655">
        <v>3</v>
      </c>
      <c r="R1157" s="655">
        <v>2</v>
      </c>
      <c r="S1157" s="655">
        <v>34</v>
      </c>
      <c r="T1157" s="651" t="s">
        <v>5439</v>
      </c>
      <c r="U1157" s="656">
        <v>721408</v>
      </c>
      <c r="AC1157" s="64">
        <v>19</v>
      </c>
      <c r="AD1157" s="64">
        <v>19</v>
      </c>
      <c r="AE1157" s="66" t="s">
        <v>5502</v>
      </c>
      <c r="AF1157" s="68" t="s">
        <v>2159</v>
      </c>
      <c r="CN1157" s="64">
        <v>19</v>
      </c>
      <c r="CO1157" s="64">
        <v>19</v>
      </c>
      <c r="CP1157" s="66" t="s">
        <v>5502</v>
      </c>
      <c r="CQ1157" s="68" t="s">
        <v>2159</v>
      </c>
    </row>
    <row r="1158" spans="17:95">
      <c r="Q1158" s="655">
        <v>3</v>
      </c>
      <c r="R1158" s="655">
        <v>2</v>
      </c>
      <c r="S1158" s="655">
        <v>35</v>
      </c>
      <c r="T1158" s="651" t="s">
        <v>5441</v>
      </c>
      <c r="U1158" s="656">
        <v>723599</v>
      </c>
      <c r="AC1158" s="64">
        <v>20</v>
      </c>
      <c r="AD1158" s="64">
        <v>1</v>
      </c>
      <c r="AE1158" s="66" t="s">
        <v>5504</v>
      </c>
      <c r="AF1158" s="68" t="s">
        <v>2160</v>
      </c>
      <c r="CN1158" s="64">
        <v>20</v>
      </c>
      <c r="CO1158" s="64">
        <v>1</v>
      </c>
      <c r="CP1158" s="66" t="s">
        <v>5504</v>
      </c>
      <c r="CQ1158" s="68" t="s">
        <v>2160</v>
      </c>
    </row>
    <row r="1159" spans="17:95">
      <c r="Q1159" s="655">
        <v>3</v>
      </c>
      <c r="R1159" s="655">
        <v>2</v>
      </c>
      <c r="S1159" s="655">
        <v>36</v>
      </c>
      <c r="T1159" s="651" t="s">
        <v>5443</v>
      </c>
      <c r="U1159" s="656">
        <v>723600</v>
      </c>
      <c r="AC1159" s="64">
        <v>20</v>
      </c>
      <c r="AD1159" s="64">
        <v>2</v>
      </c>
      <c r="AE1159" s="66" t="s">
        <v>5506</v>
      </c>
      <c r="AF1159" s="68" t="s">
        <v>2161</v>
      </c>
      <c r="CN1159" s="64">
        <v>20</v>
      </c>
      <c r="CO1159" s="64">
        <v>2</v>
      </c>
      <c r="CP1159" s="66" t="s">
        <v>5506</v>
      </c>
      <c r="CQ1159" s="68" t="s">
        <v>2161</v>
      </c>
    </row>
    <row r="1160" spans="17:95">
      <c r="Q1160" s="655">
        <v>3</v>
      </c>
      <c r="R1160" s="655">
        <v>2</v>
      </c>
      <c r="S1160" s="655">
        <v>37</v>
      </c>
      <c r="T1160" s="651" t="s">
        <v>8886</v>
      </c>
      <c r="U1160" s="656">
        <v>723601</v>
      </c>
      <c r="AC1160" s="64">
        <v>20</v>
      </c>
      <c r="AD1160" s="64">
        <v>3</v>
      </c>
      <c r="AE1160" s="66" t="s">
        <v>5508</v>
      </c>
      <c r="AF1160" s="68" t="s">
        <v>2162</v>
      </c>
      <c r="CN1160" s="64">
        <v>20</v>
      </c>
      <c r="CO1160" s="64">
        <v>3</v>
      </c>
      <c r="CP1160" s="66" t="s">
        <v>5508</v>
      </c>
      <c r="CQ1160" s="68" t="s">
        <v>2162</v>
      </c>
    </row>
    <row r="1161" spans="17:95">
      <c r="Q1161" s="655">
        <v>3</v>
      </c>
      <c r="R1161" s="655">
        <v>2</v>
      </c>
      <c r="S1161" s="655">
        <v>38</v>
      </c>
      <c r="T1161" s="651" t="s">
        <v>5445</v>
      </c>
      <c r="U1161" s="656">
        <v>720406</v>
      </c>
      <c r="AC1161" s="64">
        <v>20</v>
      </c>
      <c r="AD1161" s="64">
        <v>4</v>
      </c>
      <c r="AE1161" s="66" t="s">
        <v>5510</v>
      </c>
      <c r="AF1161" s="68" t="s">
        <v>2163</v>
      </c>
      <c r="CN1161" s="64">
        <v>20</v>
      </c>
      <c r="CO1161" s="64">
        <v>4</v>
      </c>
      <c r="CP1161" s="66" t="s">
        <v>5510</v>
      </c>
      <c r="CQ1161" s="68" t="s">
        <v>2163</v>
      </c>
    </row>
    <row r="1162" spans="17:95">
      <c r="Q1162" s="655">
        <v>3</v>
      </c>
      <c r="R1162" s="655">
        <v>2</v>
      </c>
      <c r="S1162" s="655">
        <v>39</v>
      </c>
      <c r="T1162" s="651" t="s">
        <v>5448</v>
      </c>
      <c r="U1162" s="656">
        <v>720414</v>
      </c>
      <c r="AC1162" s="64">
        <v>20</v>
      </c>
      <c r="AD1162" s="64">
        <v>5</v>
      </c>
      <c r="AE1162" s="66" t="s">
        <v>5512</v>
      </c>
      <c r="AF1162" s="68" t="s">
        <v>2164</v>
      </c>
      <c r="CN1162" s="64">
        <v>20</v>
      </c>
      <c r="CO1162" s="64">
        <v>5</v>
      </c>
      <c r="CP1162" s="66" t="s">
        <v>5512</v>
      </c>
      <c r="CQ1162" s="68" t="s">
        <v>2164</v>
      </c>
    </row>
    <row r="1163" spans="17:95">
      <c r="Q1163" s="655">
        <v>3</v>
      </c>
      <c r="R1163" s="655">
        <v>2</v>
      </c>
      <c r="S1163" s="655">
        <v>40</v>
      </c>
      <c r="T1163" s="651" t="s">
        <v>5450</v>
      </c>
      <c r="U1163" s="656">
        <v>720415</v>
      </c>
      <c r="AC1163" s="64">
        <v>20</v>
      </c>
      <c r="AD1163" s="64">
        <v>6</v>
      </c>
      <c r="AE1163" s="66" t="s">
        <v>5514</v>
      </c>
      <c r="AF1163" s="68" t="s">
        <v>2165</v>
      </c>
      <c r="CN1163" s="64">
        <v>20</v>
      </c>
      <c r="CO1163" s="64">
        <v>6</v>
      </c>
      <c r="CP1163" s="66" t="s">
        <v>5514</v>
      </c>
      <c r="CQ1163" s="68" t="s">
        <v>2165</v>
      </c>
    </row>
    <row r="1164" spans="17:95">
      <c r="Q1164" s="655">
        <v>3</v>
      </c>
      <c r="R1164" s="655">
        <v>2</v>
      </c>
      <c r="S1164" s="655">
        <v>41</v>
      </c>
      <c r="T1164" s="651" t="s">
        <v>5452</v>
      </c>
      <c r="U1164" s="656">
        <v>723699</v>
      </c>
      <c r="AC1164" s="64">
        <v>20</v>
      </c>
      <c r="AD1164" s="64">
        <v>7</v>
      </c>
      <c r="AE1164" s="66" t="s">
        <v>5516</v>
      </c>
      <c r="AF1164" s="68" t="s">
        <v>2166</v>
      </c>
      <c r="CN1164" s="64">
        <v>20</v>
      </c>
      <c r="CO1164" s="64">
        <v>7</v>
      </c>
      <c r="CP1164" s="66" t="s">
        <v>5516</v>
      </c>
      <c r="CQ1164" s="68" t="s">
        <v>2166</v>
      </c>
    </row>
    <row r="1165" spans="17:95">
      <c r="Q1165" s="657">
        <v>3</v>
      </c>
      <c r="R1165" s="657">
        <v>2</v>
      </c>
      <c r="S1165" s="657">
        <v>42</v>
      </c>
      <c r="T1165" s="658" t="s">
        <v>3041</v>
      </c>
      <c r="U1165" s="659">
        <v>723999</v>
      </c>
      <c r="AC1165" s="64">
        <v>20</v>
      </c>
      <c r="AD1165" s="64">
        <v>8</v>
      </c>
      <c r="AE1165" s="66" t="s">
        <v>5518</v>
      </c>
      <c r="AF1165" s="68" t="s">
        <v>2167</v>
      </c>
      <c r="CN1165" s="64">
        <v>20</v>
      </c>
      <c r="CO1165" s="64">
        <v>8</v>
      </c>
      <c r="CP1165" s="66" t="s">
        <v>5518</v>
      </c>
      <c r="CQ1165" s="68" t="s">
        <v>2167</v>
      </c>
    </row>
    <row r="1166" spans="17:95">
      <c r="Q1166" s="653">
        <v>3</v>
      </c>
      <c r="R1166" s="653">
        <v>3</v>
      </c>
      <c r="S1166" s="653">
        <v>1</v>
      </c>
      <c r="T1166" s="650" t="s">
        <v>5274</v>
      </c>
      <c r="U1166" s="654">
        <v>724100</v>
      </c>
      <c r="AC1166" s="64">
        <v>20</v>
      </c>
      <c r="AD1166" s="64">
        <v>9</v>
      </c>
      <c r="AE1166" s="66" t="s">
        <v>5520</v>
      </c>
      <c r="AF1166" s="68" t="s">
        <v>2168</v>
      </c>
      <c r="CN1166" s="64">
        <v>20</v>
      </c>
      <c r="CO1166" s="64">
        <v>9</v>
      </c>
      <c r="CP1166" s="66" t="s">
        <v>5520</v>
      </c>
      <c r="CQ1166" s="68" t="s">
        <v>2168</v>
      </c>
    </row>
    <row r="1167" spans="17:95">
      <c r="Q1167" s="655">
        <v>3</v>
      </c>
      <c r="R1167" s="655">
        <v>3</v>
      </c>
      <c r="S1167" s="655">
        <v>2</v>
      </c>
      <c r="T1167" s="651" t="s">
        <v>5456</v>
      </c>
      <c r="U1167" s="656">
        <v>724300</v>
      </c>
      <c r="AC1167" s="64">
        <v>20</v>
      </c>
      <c r="AD1167" s="64">
        <v>10</v>
      </c>
      <c r="AE1167" s="66" t="s">
        <v>5522</v>
      </c>
      <c r="AF1167" s="68" t="s">
        <v>2169</v>
      </c>
      <c r="CN1167" s="64">
        <v>20</v>
      </c>
      <c r="CO1167" s="64">
        <v>10</v>
      </c>
      <c r="CP1167" s="66" t="s">
        <v>5522</v>
      </c>
      <c r="CQ1167" s="68" t="s">
        <v>2169</v>
      </c>
    </row>
    <row r="1168" spans="17:95">
      <c r="Q1168" s="655">
        <v>3</v>
      </c>
      <c r="R1168" s="655">
        <v>3</v>
      </c>
      <c r="S1168" s="655">
        <v>3</v>
      </c>
      <c r="T1168" s="651" t="s">
        <v>5458</v>
      </c>
      <c r="U1168" s="656">
        <v>721507</v>
      </c>
      <c r="AC1168" s="64">
        <v>20</v>
      </c>
      <c r="AD1168" s="64">
        <v>11</v>
      </c>
      <c r="AE1168" s="66" t="s">
        <v>5524</v>
      </c>
      <c r="AF1168" s="68" t="s">
        <v>2170</v>
      </c>
      <c r="CN1168" s="64">
        <v>20</v>
      </c>
      <c r="CO1168" s="64">
        <v>11</v>
      </c>
      <c r="CP1168" s="66" t="s">
        <v>5524</v>
      </c>
      <c r="CQ1168" s="68" t="s">
        <v>2170</v>
      </c>
    </row>
    <row r="1169" spans="17:95">
      <c r="Q1169" s="655">
        <v>3</v>
      </c>
      <c r="R1169" s="655">
        <v>3</v>
      </c>
      <c r="S1169" s="655">
        <v>4</v>
      </c>
      <c r="T1169" s="651" t="s">
        <v>5460</v>
      </c>
      <c r="U1169" s="656">
        <v>721601</v>
      </c>
      <c r="AC1169" s="64">
        <v>20</v>
      </c>
      <c r="AD1169" s="64">
        <v>12</v>
      </c>
      <c r="AE1169" s="66" t="s">
        <v>5526</v>
      </c>
      <c r="AF1169" s="68" t="s">
        <v>2171</v>
      </c>
      <c r="CN1169" s="64">
        <v>20</v>
      </c>
      <c r="CO1169" s="64">
        <v>12</v>
      </c>
      <c r="CP1169" s="66" t="s">
        <v>5526</v>
      </c>
      <c r="CQ1169" s="68" t="s">
        <v>2171</v>
      </c>
    </row>
    <row r="1170" spans="17:95">
      <c r="Q1170" s="655">
        <v>3</v>
      </c>
      <c r="R1170" s="655">
        <v>3</v>
      </c>
      <c r="S1170" s="655">
        <v>5</v>
      </c>
      <c r="T1170" s="651" t="s">
        <v>5462</v>
      </c>
      <c r="U1170" s="656">
        <v>721602</v>
      </c>
      <c r="AC1170" s="64">
        <v>20</v>
      </c>
      <c r="AD1170" s="64">
        <v>13</v>
      </c>
      <c r="AE1170" s="66" t="s">
        <v>5527</v>
      </c>
      <c r="AF1170" s="68" t="s">
        <v>2172</v>
      </c>
      <c r="CN1170" s="64">
        <v>20</v>
      </c>
      <c r="CO1170" s="64">
        <v>13</v>
      </c>
      <c r="CP1170" s="66" t="s">
        <v>5527</v>
      </c>
      <c r="CQ1170" s="68" t="s">
        <v>2172</v>
      </c>
    </row>
    <row r="1171" spans="17:95">
      <c r="Q1171" s="655">
        <v>3</v>
      </c>
      <c r="R1171" s="655">
        <v>3</v>
      </c>
      <c r="S1171" s="655">
        <v>6</v>
      </c>
      <c r="T1171" s="651" t="s">
        <v>5464</v>
      </c>
      <c r="U1171" s="656">
        <v>721104</v>
      </c>
      <c r="AC1171" s="64">
        <v>20</v>
      </c>
      <c r="AD1171" s="64">
        <v>14</v>
      </c>
      <c r="AE1171" s="66" t="s">
        <v>5529</v>
      </c>
      <c r="AF1171" s="68" t="s">
        <v>2173</v>
      </c>
      <c r="CN1171" s="64">
        <v>20</v>
      </c>
      <c r="CO1171" s="64">
        <v>14</v>
      </c>
      <c r="CP1171" s="66" t="s">
        <v>5529</v>
      </c>
      <c r="CQ1171" s="68" t="s">
        <v>2173</v>
      </c>
    </row>
    <row r="1172" spans="17:95">
      <c r="Q1172" s="655">
        <v>3</v>
      </c>
      <c r="R1172" s="655">
        <v>3</v>
      </c>
      <c r="S1172" s="655">
        <v>7</v>
      </c>
      <c r="T1172" s="651" t="s">
        <v>5466</v>
      </c>
      <c r="U1172" s="656">
        <v>721604</v>
      </c>
      <c r="AC1172" s="64">
        <v>20</v>
      </c>
      <c r="AD1172" s="64">
        <v>15</v>
      </c>
      <c r="AE1172" s="66" t="s">
        <v>5531</v>
      </c>
      <c r="AF1172" s="68" t="s">
        <v>2174</v>
      </c>
      <c r="CN1172" s="64">
        <v>20</v>
      </c>
      <c r="CO1172" s="64">
        <v>15</v>
      </c>
      <c r="CP1172" s="66" t="s">
        <v>5531</v>
      </c>
      <c r="CQ1172" s="68" t="s">
        <v>2174</v>
      </c>
    </row>
    <row r="1173" spans="17:95">
      <c r="Q1173" s="655">
        <v>3</v>
      </c>
      <c r="R1173" s="655">
        <v>3</v>
      </c>
      <c r="S1173" s="655">
        <v>8</v>
      </c>
      <c r="T1173" s="651" t="s">
        <v>5468</v>
      </c>
      <c r="U1173" s="656">
        <v>721605</v>
      </c>
      <c r="AC1173" s="64">
        <v>20</v>
      </c>
      <c r="AD1173" s="64">
        <v>16</v>
      </c>
      <c r="AE1173" s="66" t="s">
        <v>5533</v>
      </c>
      <c r="AF1173" s="68" t="s">
        <v>2175</v>
      </c>
      <c r="CN1173" s="64">
        <v>20</v>
      </c>
      <c r="CO1173" s="64">
        <v>16</v>
      </c>
      <c r="CP1173" s="66" t="s">
        <v>5533</v>
      </c>
      <c r="CQ1173" s="68" t="s">
        <v>2175</v>
      </c>
    </row>
    <row r="1174" spans="17:95">
      <c r="Q1174" s="655">
        <v>3</v>
      </c>
      <c r="R1174" s="655">
        <v>3</v>
      </c>
      <c r="S1174" s="655">
        <v>9</v>
      </c>
      <c r="T1174" s="651" t="s">
        <v>5470</v>
      </c>
      <c r="U1174" s="656">
        <v>721606</v>
      </c>
      <c r="AC1174" s="64">
        <v>20</v>
      </c>
      <c r="AD1174" s="64">
        <v>17</v>
      </c>
      <c r="AE1174" s="66" t="s">
        <v>5535</v>
      </c>
      <c r="AF1174" s="68" t="s">
        <v>2176</v>
      </c>
      <c r="CN1174" s="64">
        <v>20</v>
      </c>
      <c r="CO1174" s="64">
        <v>17</v>
      </c>
      <c r="CP1174" s="66" t="s">
        <v>5535</v>
      </c>
      <c r="CQ1174" s="68" t="s">
        <v>2176</v>
      </c>
    </row>
    <row r="1175" spans="17:95">
      <c r="Q1175" s="655">
        <v>3</v>
      </c>
      <c r="R1175" s="655">
        <v>3</v>
      </c>
      <c r="S1175" s="655">
        <v>10</v>
      </c>
      <c r="T1175" s="651" t="s">
        <v>5472</v>
      </c>
      <c r="U1175" s="656">
        <v>721607</v>
      </c>
      <c r="AC1175" s="64">
        <v>20</v>
      </c>
      <c r="AD1175" s="64">
        <v>18</v>
      </c>
      <c r="AE1175" s="66" t="s">
        <v>5537</v>
      </c>
      <c r="AF1175" s="68" t="s">
        <v>2177</v>
      </c>
      <c r="CN1175" s="64">
        <v>20</v>
      </c>
      <c r="CO1175" s="64">
        <v>18</v>
      </c>
      <c r="CP1175" s="66" t="s">
        <v>5537</v>
      </c>
      <c r="CQ1175" s="68" t="s">
        <v>2177</v>
      </c>
    </row>
    <row r="1176" spans="17:95">
      <c r="Q1176" s="655">
        <v>3</v>
      </c>
      <c r="R1176" s="655">
        <v>3</v>
      </c>
      <c r="S1176" s="655">
        <v>11</v>
      </c>
      <c r="T1176" s="651" t="s">
        <v>5474</v>
      </c>
      <c r="U1176" s="656">
        <v>721111</v>
      </c>
      <c r="AC1176" s="64">
        <v>20</v>
      </c>
      <c r="AD1176" s="64">
        <v>19</v>
      </c>
      <c r="AE1176" s="66" t="s">
        <v>5539</v>
      </c>
      <c r="AF1176" s="68" t="s">
        <v>2178</v>
      </c>
      <c r="CN1176" s="64">
        <v>20</v>
      </c>
      <c r="CO1176" s="64">
        <v>19</v>
      </c>
      <c r="CP1176" s="66" t="s">
        <v>5539</v>
      </c>
      <c r="CQ1176" s="68" t="s">
        <v>2178</v>
      </c>
    </row>
    <row r="1177" spans="17:95">
      <c r="Q1177" s="655">
        <v>3</v>
      </c>
      <c r="R1177" s="655">
        <v>3</v>
      </c>
      <c r="S1177" s="655">
        <v>12</v>
      </c>
      <c r="T1177" s="651" t="s">
        <v>5476</v>
      </c>
      <c r="U1177" s="656">
        <v>721611</v>
      </c>
      <c r="AC1177" s="64">
        <v>20</v>
      </c>
      <c r="AD1177" s="64">
        <v>20</v>
      </c>
      <c r="AE1177" s="66" t="s">
        <v>5541</v>
      </c>
      <c r="AF1177" s="68" t="s">
        <v>2179</v>
      </c>
      <c r="CN1177" s="64">
        <v>20</v>
      </c>
      <c r="CO1177" s="64">
        <v>20</v>
      </c>
      <c r="CP1177" s="66" t="s">
        <v>5541</v>
      </c>
      <c r="CQ1177" s="68" t="s">
        <v>2179</v>
      </c>
    </row>
    <row r="1178" spans="17:95">
      <c r="Q1178" s="655">
        <v>3</v>
      </c>
      <c r="R1178" s="655">
        <v>3</v>
      </c>
      <c r="S1178" s="655">
        <v>13</v>
      </c>
      <c r="T1178" s="651" t="s">
        <v>9392</v>
      </c>
      <c r="U1178" s="656">
        <v>721121</v>
      </c>
      <c r="AC1178" s="64">
        <v>20</v>
      </c>
      <c r="AD1178" s="64">
        <v>21</v>
      </c>
      <c r="AE1178" s="66" t="s">
        <v>5543</v>
      </c>
      <c r="AF1178" s="68" t="s">
        <v>2180</v>
      </c>
      <c r="CN1178" s="64">
        <v>20</v>
      </c>
      <c r="CO1178" s="64">
        <v>21</v>
      </c>
      <c r="CP1178" s="66" t="s">
        <v>5543</v>
      </c>
      <c r="CQ1178" s="68" t="s">
        <v>2180</v>
      </c>
    </row>
    <row r="1179" spans="17:95">
      <c r="Q1179" s="655">
        <v>3</v>
      </c>
      <c r="R1179" s="655">
        <v>3</v>
      </c>
      <c r="S1179" s="655">
        <v>14</v>
      </c>
      <c r="T1179" s="651" t="s">
        <v>5478</v>
      </c>
      <c r="U1179" s="656">
        <v>721117</v>
      </c>
      <c r="AC1179" s="64">
        <v>20</v>
      </c>
      <c r="AD1179" s="64">
        <v>22</v>
      </c>
      <c r="AE1179" s="66" t="s">
        <v>5545</v>
      </c>
      <c r="AF1179" s="68" t="s">
        <v>2181</v>
      </c>
      <c r="CN1179" s="64">
        <v>20</v>
      </c>
      <c r="CO1179" s="64">
        <v>22</v>
      </c>
      <c r="CP1179" s="66" t="s">
        <v>5545</v>
      </c>
      <c r="CQ1179" s="68" t="s">
        <v>2181</v>
      </c>
    </row>
    <row r="1180" spans="17:95">
      <c r="Q1180" s="655">
        <v>3</v>
      </c>
      <c r="R1180" s="655">
        <v>3</v>
      </c>
      <c r="S1180" s="655">
        <v>15</v>
      </c>
      <c r="T1180" s="651" t="s">
        <v>5480</v>
      </c>
      <c r="U1180" s="656">
        <v>721118</v>
      </c>
      <c r="AC1180" s="64">
        <v>20</v>
      </c>
      <c r="AD1180" s="64">
        <v>23</v>
      </c>
      <c r="AE1180" s="66" t="s">
        <v>5547</v>
      </c>
      <c r="AF1180" s="68" t="s">
        <v>2182</v>
      </c>
      <c r="CN1180" s="64">
        <v>20</v>
      </c>
      <c r="CO1180" s="64">
        <v>23</v>
      </c>
      <c r="CP1180" s="66" t="s">
        <v>5547</v>
      </c>
      <c r="CQ1180" s="68" t="s">
        <v>2182</v>
      </c>
    </row>
    <row r="1181" spans="17:95">
      <c r="Q1181" s="655">
        <v>3</v>
      </c>
      <c r="R1181" s="655">
        <v>3</v>
      </c>
      <c r="S1181" s="655">
        <v>16</v>
      </c>
      <c r="T1181" s="651" t="s">
        <v>5482</v>
      </c>
      <c r="U1181" s="656">
        <v>721112</v>
      </c>
      <c r="AC1181" s="64">
        <v>20</v>
      </c>
      <c r="AD1181" s="64">
        <v>24</v>
      </c>
      <c r="AE1181" s="66" t="s">
        <v>5549</v>
      </c>
      <c r="AF1181" s="68" t="s">
        <v>2183</v>
      </c>
      <c r="CN1181" s="64">
        <v>20</v>
      </c>
      <c r="CO1181" s="64">
        <v>24</v>
      </c>
      <c r="CP1181" s="66" t="s">
        <v>5549</v>
      </c>
      <c r="CQ1181" s="68" t="s">
        <v>2183</v>
      </c>
    </row>
    <row r="1182" spans="17:95">
      <c r="Q1182" s="655">
        <v>3</v>
      </c>
      <c r="R1182" s="655">
        <v>3</v>
      </c>
      <c r="S1182" s="655">
        <v>17</v>
      </c>
      <c r="T1182" s="651" t="s">
        <v>5484</v>
      </c>
      <c r="U1182" s="656">
        <v>721106</v>
      </c>
      <c r="AC1182" s="64">
        <v>20</v>
      </c>
      <c r="AD1182" s="64">
        <v>25</v>
      </c>
      <c r="AE1182" s="66" t="s">
        <v>5551</v>
      </c>
      <c r="AF1182" s="68" t="s">
        <v>2184</v>
      </c>
      <c r="CN1182" s="64">
        <v>20</v>
      </c>
      <c r="CO1182" s="64">
        <v>25</v>
      </c>
      <c r="CP1182" s="66" t="s">
        <v>5551</v>
      </c>
      <c r="CQ1182" s="68" t="s">
        <v>2184</v>
      </c>
    </row>
    <row r="1183" spans="17:95">
      <c r="Q1183" s="655">
        <v>3</v>
      </c>
      <c r="R1183" s="655">
        <v>3</v>
      </c>
      <c r="S1183" s="655">
        <v>18</v>
      </c>
      <c r="T1183" s="651" t="s">
        <v>5486</v>
      </c>
      <c r="U1183" s="656">
        <v>721115</v>
      </c>
      <c r="AC1183" s="64">
        <v>20</v>
      </c>
      <c r="AD1183" s="64">
        <v>26</v>
      </c>
      <c r="AE1183" s="66" t="s">
        <v>5553</v>
      </c>
      <c r="AF1183" s="68" t="s">
        <v>2185</v>
      </c>
      <c r="CN1183" s="64">
        <v>20</v>
      </c>
      <c r="CO1183" s="64">
        <v>26</v>
      </c>
      <c r="CP1183" s="66" t="s">
        <v>5553</v>
      </c>
      <c r="CQ1183" s="68" t="s">
        <v>2185</v>
      </c>
    </row>
    <row r="1184" spans="17:95">
      <c r="Q1184" s="655">
        <v>3</v>
      </c>
      <c r="R1184" s="655">
        <v>3</v>
      </c>
      <c r="S1184" s="655">
        <v>19</v>
      </c>
      <c r="T1184" s="651" t="s">
        <v>8887</v>
      </c>
      <c r="U1184" s="656">
        <v>721119</v>
      </c>
      <c r="AC1184" s="64">
        <v>20</v>
      </c>
      <c r="AD1184" s="64">
        <v>27</v>
      </c>
      <c r="AE1184" s="66" t="s">
        <v>5554</v>
      </c>
      <c r="AF1184" s="68" t="s">
        <v>2186</v>
      </c>
      <c r="CN1184" s="64">
        <v>20</v>
      </c>
      <c r="CO1184" s="64">
        <v>27</v>
      </c>
      <c r="CP1184" s="66" t="s">
        <v>5554</v>
      </c>
      <c r="CQ1184" s="68" t="s">
        <v>2186</v>
      </c>
    </row>
    <row r="1185" spans="17:95">
      <c r="Q1185" s="655">
        <v>3</v>
      </c>
      <c r="R1185" s="655">
        <v>3</v>
      </c>
      <c r="S1185" s="655">
        <v>20</v>
      </c>
      <c r="T1185" s="651" t="s">
        <v>8888</v>
      </c>
      <c r="U1185" s="656">
        <v>721120</v>
      </c>
      <c r="AC1185" s="64">
        <v>20</v>
      </c>
      <c r="AD1185" s="64">
        <v>28</v>
      </c>
      <c r="AE1185" s="66" t="s">
        <v>5555</v>
      </c>
      <c r="AF1185" s="68" t="s">
        <v>2187</v>
      </c>
      <c r="CN1185" s="64">
        <v>20</v>
      </c>
      <c r="CO1185" s="64">
        <v>28</v>
      </c>
      <c r="CP1185" s="66" t="s">
        <v>5555</v>
      </c>
      <c r="CQ1185" s="68" t="s">
        <v>2187</v>
      </c>
    </row>
    <row r="1186" spans="17:95">
      <c r="Q1186" s="655">
        <v>3</v>
      </c>
      <c r="R1186" s="655">
        <v>3</v>
      </c>
      <c r="S1186" s="655">
        <v>21</v>
      </c>
      <c r="T1186" s="651" t="s">
        <v>5489</v>
      </c>
      <c r="U1186" s="656">
        <v>724399</v>
      </c>
      <c r="AC1186" s="64">
        <v>20</v>
      </c>
      <c r="AD1186" s="64">
        <v>29</v>
      </c>
      <c r="AE1186" s="66" t="s">
        <v>5557</v>
      </c>
      <c r="AF1186" s="68" t="s">
        <v>2188</v>
      </c>
      <c r="CN1186" s="64">
        <v>20</v>
      </c>
      <c r="CO1186" s="64">
        <v>29</v>
      </c>
      <c r="CP1186" s="66" t="s">
        <v>5557</v>
      </c>
      <c r="CQ1186" s="68" t="s">
        <v>2188</v>
      </c>
    </row>
    <row r="1187" spans="17:95">
      <c r="Q1187" s="655">
        <v>3</v>
      </c>
      <c r="R1187" s="655">
        <v>3</v>
      </c>
      <c r="S1187" s="655">
        <v>22</v>
      </c>
      <c r="T1187" s="651" t="s">
        <v>5491</v>
      </c>
      <c r="U1187" s="656">
        <v>724400</v>
      </c>
      <c r="AC1187" s="64">
        <v>20</v>
      </c>
      <c r="AD1187" s="64">
        <v>30</v>
      </c>
      <c r="AE1187" s="66" t="s">
        <v>5558</v>
      </c>
      <c r="AF1187" s="68" t="s">
        <v>2189</v>
      </c>
      <c r="CN1187" s="64">
        <v>20</v>
      </c>
      <c r="CO1187" s="64">
        <v>30</v>
      </c>
      <c r="CP1187" s="66" t="s">
        <v>5558</v>
      </c>
      <c r="CQ1187" s="68" t="s">
        <v>2189</v>
      </c>
    </row>
    <row r="1188" spans="17:95">
      <c r="Q1188" s="655">
        <v>3</v>
      </c>
      <c r="R1188" s="655">
        <v>3</v>
      </c>
      <c r="S1188" s="655">
        <v>23</v>
      </c>
      <c r="T1188" s="651" t="s">
        <v>5493</v>
      </c>
      <c r="U1188" s="656">
        <v>720508</v>
      </c>
      <c r="AC1188" s="64">
        <v>20</v>
      </c>
      <c r="AD1188" s="64">
        <v>31</v>
      </c>
      <c r="AE1188" s="66" t="s">
        <v>5559</v>
      </c>
      <c r="AF1188" s="68" t="s">
        <v>2190</v>
      </c>
      <c r="CN1188" s="64">
        <v>20</v>
      </c>
      <c r="CO1188" s="64">
        <v>31</v>
      </c>
      <c r="CP1188" s="66" t="s">
        <v>5559</v>
      </c>
      <c r="CQ1188" s="68" t="s">
        <v>2190</v>
      </c>
    </row>
    <row r="1189" spans="17:95">
      <c r="Q1189" s="655">
        <v>3</v>
      </c>
      <c r="R1189" s="655">
        <v>3</v>
      </c>
      <c r="S1189" s="655">
        <v>24</v>
      </c>
      <c r="T1189" s="651" t="s">
        <v>5495</v>
      </c>
      <c r="U1189" s="656">
        <v>720509</v>
      </c>
      <c r="AC1189" s="64">
        <v>20</v>
      </c>
      <c r="AD1189" s="64">
        <v>32</v>
      </c>
      <c r="AE1189" s="66" t="s">
        <v>5560</v>
      </c>
      <c r="AF1189" s="68" t="s">
        <v>2191</v>
      </c>
      <c r="CN1189" s="64">
        <v>20</v>
      </c>
      <c r="CO1189" s="64">
        <v>32</v>
      </c>
      <c r="CP1189" s="66" t="s">
        <v>5560</v>
      </c>
      <c r="CQ1189" s="68" t="s">
        <v>2191</v>
      </c>
    </row>
    <row r="1190" spans="17:95">
      <c r="Q1190" s="655">
        <v>3</v>
      </c>
      <c r="R1190" s="655">
        <v>3</v>
      </c>
      <c r="S1190" s="655">
        <v>25</v>
      </c>
      <c r="T1190" s="651" t="s">
        <v>5497</v>
      </c>
      <c r="U1190" s="656">
        <v>720510</v>
      </c>
      <c r="AC1190" s="64">
        <v>20</v>
      </c>
      <c r="AD1190" s="64">
        <v>33</v>
      </c>
      <c r="AE1190" s="66" t="s">
        <v>5561</v>
      </c>
      <c r="AF1190" s="68" t="s">
        <v>2192</v>
      </c>
      <c r="CN1190" s="64">
        <v>20</v>
      </c>
      <c r="CO1190" s="64">
        <v>33</v>
      </c>
      <c r="CP1190" s="66" t="s">
        <v>5561</v>
      </c>
      <c r="CQ1190" s="68" t="s">
        <v>2192</v>
      </c>
    </row>
    <row r="1191" spans="17:95">
      <c r="Q1191" s="655">
        <v>3</v>
      </c>
      <c r="R1191" s="655">
        <v>3</v>
      </c>
      <c r="S1191" s="655">
        <v>26</v>
      </c>
      <c r="T1191" s="651" t="s">
        <v>5499</v>
      </c>
      <c r="U1191" s="656">
        <v>720512</v>
      </c>
      <c r="AC1191" s="64">
        <v>20</v>
      </c>
      <c r="AD1191" s="64">
        <v>34</v>
      </c>
      <c r="AE1191" s="66" t="s">
        <v>5562</v>
      </c>
      <c r="AF1191" s="68" t="s">
        <v>2193</v>
      </c>
      <c r="CN1191" s="64">
        <v>20</v>
      </c>
      <c r="CO1191" s="64">
        <v>34</v>
      </c>
      <c r="CP1191" s="66" t="s">
        <v>5562</v>
      </c>
      <c r="CQ1191" s="68" t="s">
        <v>2193</v>
      </c>
    </row>
    <row r="1192" spans="17:95">
      <c r="Q1192" s="655">
        <v>3</v>
      </c>
      <c r="R1192" s="655">
        <v>3</v>
      </c>
      <c r="S1192" s="655">
        <v>27</v>
      </c>
      <c r="T1192" s="651" t="s">
        <v>5501</v>
      </c>
      <c r="U1192" s="656">
        <v>720513</v>
      </c>
      <c r="AC1192" s="64">
        <v>20</v>
      </c>
      <c r="AD1192" s="64">
        <v>35</v>
      </c>
      <c r="AE1192" s="66" t="s">
        <v>5563</v>
      </c>
      <c r="AF1192" s="68" t="s">
        <v>2194</v>
      </c>
      <c r="CN1192" s="64">
        <v>20</v>
      </c>
      <c r="CO1192" s="64">
        <v>35</v>
      </c>
      <c r="CP1192" s="66" t="s">
        <v>5563</v>
      </c>
      <c r="CQ1192" s="68" t="s">
        <v>2194</v>
      </c>
    </row>
    <row r="1193" spans="17:95">
      <c r="Q1193" s="655">
        <v>3</v>
      </c>
      <c r="R1193" s="655">
        <v>3</v>
      </c>
      <c r="S1193" s="655">
        <v>28</v>
      </c>
      <c r="T1193" s="651" t="s">
        <v>5503</v>
      </c>
      <c r="U1193" s="656">
        <v>720514</v>
      </c>
      <c r="AC1193" s="64">
        <v>20</v>
      </c>
      <c r="AD1193" s="64">
        <v>36</v>
      </c>
      <c r="AE1193" s="66" t="s">
        <v>5564</v>
      </c>
      <c r="AF1193" s="68" t="s">
        <v>2195</v>
      </c>
      <c r="CN1193" s="64">
        <v>20</v>
      </c>
      <c r="CO1193" s="64">
        <v>36</v>
      </c>
      <c r="CP1193" s="66" t="s">
        <v>5564</v>
      </c>
      <c r="CQ1193" s="68" t="s">
        <v>2195</v>
      </c>
    </row>
    <row r="1194" spans="17:95">
      <c r="Q1194" s="655">
        <v>3</v>
      </c>
      <c r="R1194" s="655">
        <v>3</v>
      </c>
      <c r="S1194" s="655">
        <v>29</v>
      </c>
      <c r="T1194" s="651" t="s">
        <v>5505</v>
      </c>
      <c r="U1194" s="656">
        <v>720511</v>
      </c>
      <c r="AC1194" s="64">
        <v>20</v>
      </c>
      <c r="AD1194" s="64">
        <v>37</v>
      </c>
      <c r="AE1194" s="66" t="s">
        <v>5565</v>
      </c>
      <c r="AF1194" s="68" t="s">
        <v>2196</v>
      </c>
      <c r="CN1194" s="64">
        <v>20</v>
      </c>
      <c r="CO1194" s="64">
        <v>37</v>
      </c>
      <c r="CP1194" s="66" t="s">
        <v>5565</v>
      </c>
      <c r="CQ1194" s="68" t="s">
        <v>2196</v>
      </c>
    </row>
    <row r="1195" spans="17:95">
      <c r="Q1195" s="655">
        <v>3</v>
      </c>
      <c r="R1195" s="655">
        <v>3</v>
      </c>
      <c r="S1195" s="655">
        <v>30</v>
      </c>
      <c r="T1195" s="651" t="s">
        <v>5507</v>
      </c>
      <c r="U1195" s="656">
        <v>720522</v>
      </c>
      <c r="AC1195" s="64">
        <v>20</v>
      </c>
      <c r="AD1195" s="64">
        <v>38</v>
      </c>
      <c r="AE1195" s="66" t="s">
        <v>5566</v>
      </c>
      <c r="AF1195" s="68" t="s">
        <v>2197</v>
      </c>
      <c r="CN1195" s="64">
        <v>20</v>
      </c>
      <c r="CO1195" s="64">
        <v>38</v>
      </c>
      <c r="CP1195" s="66" t="s">
        <v>5566</v>
      </c>
      <c r="CQ1195" s="68" t="s">
        <v>2197</v>
      </c>
    </row>
    <row r="1196" spans="17:95">
      <c r="Q1196" s="655">
        <v>3</v>
      </c>
      <c r="R1196" s="655">
        <v>3</v>
      </c>
      <c r="S1196" s="655">
        <v>31</v>
      </c>
      <c r="T1196" s="651" t="s">
        <v>5509</v>
      </c>
      <c r="U1196" s="656">
        <v>720506</v>
      </c>
      <c r="AC1196" s="64">
        <v>20</v>
      </c>
      <c r="AD1196" s="64">
        <v>39</v>
      </c>
      <c r="AE1196" s="66" t="s">
        <v>5567</v>
      </c>
      <c r="AF1196" s="68" t="s">
        <v>2198</v>
      </c>
      <c r="CN1196" s="64">
        <v>20</v>
      </c>
      <c r="CO1196" s="64">
        <v>39</v>
      </c>
      <c r="CP1196" s="66" t="s">
        <v>5567</v>
      </c>
      <c r="CQ1196" s="68" t="s">
        <v>2198</v>
      </c>
    </row>
    <row r="1197" spans="17:95">
      <c r="Q1197" s="655">
        <v>3</v>
      </c>
      <c r="R1197" s="655">
        <v>3</v>
      </c>
      <c r="S1197" s="655">
        <v>32</v>
      </c>
      <c r="T1197" s="651" t="s">
        <v>5511</v>
      </c>
      <c r="U1197" s="656">
        <v>720517</v>
      </c>
      <c r="AC1197" s="64">
        <v>20</v>
      </c>
      <c r="AD1197" s="64">
        <v>40</v>
      </c>
      <c r="AE1197" s="66" t="s">
        <v>5568</v>
      </c>
      <c r="AF1197" s="68" t="s">
        <v>2199</v>
      </c>
      <c r="CN1197" s="64">
        <v>20</v>
      </c>
      <c r="CO1197" s="64">
        <v>40</v>
      </c>
      <c r="CP1197" s="66" t="s">
        <v>5568</v>
      </c>
      <c r="CQ1197" s="68" t="s">
        <v>2199</v>
      </c>
    </row>
    <row r="1198" spans="17:95">
      <c r="Q1198" s="655">
        <v>3</v>
      </c>
      <c r="R1198" s="655">
        <v>3</v>
      </c>
      <c r="S1198" s="655">
        <v>33</v>
      </c>
      <c r="T1198" s="651" t="s">
        <v>8889</v>
      </c>
      <c r="U1198" s="656">
        <v>720501</v>
      </c>
      <c r="AC1198" s="64">
        <v>20</v>
      </c>
      <c r="AD1198" s="64">
        <v>41</v>
      </c>
      <c r="AE1198" s="66" t="s">
        <v>5570</v>
      </c>
      <c r="AF1198" s="68" t="s">
        <v>2200</v>
      </c>
      <c r="CN1198" s="64">
        <v>20</v>
      </c>
      <c r="CO1198" s="64">
        <v>41</v>
      </c>
      <c r="CP1198" s="66" t="s">
        <v>5570</v>
      </c>
      <c r="CQ1198" s="68" t="s">
        <v>2200</v>
      </c>
    </row>
    <row r="1199" spans="17:95">
      <c r="Q1199" s="655">
        <v>3</v>
      </c>
      <c r="R1199" s="655">
        <v>3</v>
      </c>
      <c r="S1199" s="655">
        <v>34</v>
      </c>
      <c r="T1199" s="651" t="s">
        <v>5513</v>
      </c>
      <c r="U1199" s="656">
        <v>724499</v>
      </c>
      <c r="AC1199" s="64">
        <v>20</v>
      </c>
      <c r="AD1199" s="64">
        <v>42</v>
      </c>
      <c r="AE1199" s="66" t="s">
        <v>5571</v>
      </c>
      <c r="AF1199" s="68" t="s">
        <v>2201</v>
      </c>
      <c r="CN1199" s="64">
        <v>20</v>
      </c>
      <c r="CO1199" s="64">
        <v>42</v>
      </c>
      <c r="CP1199" s="66" t="s">
        <v>5571</v>
      </c>
      <c r="CQ1199" s="68" t="s">
        <v>2201</v>
      </c>
    </row>
    <row r="1200" spans="17:95">
      <c r="Q1200" s="655">
        <v>3</v>
      </c>
      <c r="R1200" s="655">
        <v>3</v>
      </c>
      <c r="S1200" s="655">
        <v>35</v>
      </c>
      <c r="T1200" s="651" t="s">
        <v>5515</v>
      </c>
      <c r="U1200" s="656">
        <v>724500</v>
      </c>
      <c r="AC1200" s="645">
        <v>21</v>
      </c>
      <c r="AD1200" s="645">
        <v>1</v>
      </c>
      <c r="AE1200" s="492" t="s">
        <v>3863</v>
      </c>
      <c r="AF1200" s="496">
        <v>22100</v>
      </c>
      <c r="CN1200" s="64">
        <v>21</v>
      </c>
      <c r="CO1200" s="64">
        <v>1</v>
      </c>
      <c r="CP1200" s="66" t="s">
        <v>3863</v>
      </c>
      <c r="CQ1200" s="68" t="s">
        <v>2202</v>
      </c>
    </row>
    <row r="1201" spans="17:95">
      <c r="Q1201" s="655">
        <v>3</v>
      </c>
      <c r="R1201" s="655">
        <v>3</v>
      </c>
      <c r="S1201" s="655">
        <v>36</v>
      </c>
      <c r="T1201" s="651" t="s">
        <v>5517</v>
      </c>
      <c r="U1201" s="656">
        <v>720609</v>
      </c>
      <c r="AC1201" s="645">
        <v>21</v>
      </c>
      <c r="AD1201" s="645">
        <v>2</v>
      </c>
      <c r="AE1201" s="492" t="s">
        <v>9458</v>
      </c>
      <c r="AF1201" s="496">
        <v>22101</v>
      </c>
      <c r="CN1201" s="64">
        <v>21</v>
      </c>
      <c r="CO1201" s="64">
        <v>2</v>
      </c>
      <c r="CP1201" s="66" t="s">
        <v>5572</v>
      </c>
      <c r="CQ1201" s="68" t="s">
        <v>2203</v>
      </c>
    </row>
    <row r="1202" spans="17:95">
      <c r="Q1202" s="655">
        <v>3</v>
      </c>
      <c r="R1202" s="655">
        <v>3</v>
      </c>
      <c r="S1202" s="655">
        <v>37</v>
      </c>
      <c r="T1202" s="651" t="s">
        <v>5519</v>
      </c>
      <c r="U1202" s="656">
        <v>720610</v>
      </c>
      <c r="AC1202" s="645">
        <v>21</v>
      </c>
      <c r="AD1202" s="645">
        <v>3</v>
      </c>
      <c r="AE1202" s="492" t="s">
        <v>9459</v>
      </c>
      <c r="AF1202" s="496">
        <v>22102</v>
      </c>
      <c r="CN1202" s="64">
        <v>21</v>
      </c>
      <c r="CO1202" s="64">
        <v>3</v>
      </c>
      <c r="CP1202" s="66" t="s">
        <v>5573</v>
      </c>
      <c r="CQ1202" s="68" t="s">
        <v>2204</v>
      </c>
    </row>
    <row r="1203" spans="17:95">
      <c r="Q1203" s="655">
        <v>3</v>
      </c>
      <c r="R1203" s="655">
        <v>3</v>
      </c>
      <c r="S1203" s="655">
        <v>38</v>
      </c>
      <c r="T1203" s="651" t="s">
        <v>5521</v>
      </c>
      <c r="U1203" s="656">
        <v>720611</v>
      </c>
      <c r="AC1203" s="645">
        <v>21</v>
      </c>
      <c r="AD1203" s="645">
        <v>4</v>
      </c>
      <c r="AE1203" s="492" t="s">
        <v>9460</v>
      </c>
      <c r="AF1203" s="496">
        <v>22103</v>
      </c>
      <c r="CN1203" s="64">
        <v>21</v>
      </c>
      <c r="CO1203" s="64">
        <v>4</v>
      </c>
      <c r="CP1203" s="66" t="s">
        <v>5574</v>
      </c>
      <c r="CQ1203" s="68" t="s">
        <v>2205</v>
      </c>
    </row>
    <row r="1204" spans="17:95">
      <c r="Q1204" s="655">
        <v>3</v>
      </c>
      <c r="R1204" s="655">
        <v>3</v>
      </c>
      <c r="S1204" s="655">
        <v>39</v>
      </c>
      <c r="T1204" s="651" t="s">
        <v>5523</v>
      </c>
      <c r="U1204" s="656">
        <v>720612</v>
      </c>
      <c r="AC1204" s="645">
        <v>21</v>
      </c>
      <c r="AD1204" s="645">
        <v>5</v>
      </c>
      <c r="AE1204" s="492" t="s">
        <v>9461</v>
      </c>
      <c r="AF1204" s="496">
        <v>22130</v>
      </c>
      <c r="CN1204" s="64">
        <v>21</v>
      </c>
      <c r="CO1204" s="64">
        <v>5</v>
      </c>
      <c r="CP1204" s="66" t="s">
        <v>3866</v>
      </c>
      <c r="CQ1204" s="68" t="s">
        <v>3386</v>
      </c>
    </row>
    <row r="1205" spans="17:95">
      <c r="Q1205" s="655">
        <v>3</v>
      </c>
      <c r="R1205" s="655">
        <v>3</v>
      </c>
      <c r="S1205" s="655">
        <v>40</v>
      </c>
      <c r="T1205" s="651" t="s">
        <v>5525</v>
      </c>
      <c r="U1205" s="656">
        <v>720601</v>
      </c>
      <c r="AC1205" s="645">
        <v>21</v>
      </c>
      <c r="AD1205" s="645">
        <v>6</v>
      </c>
      <c r="AE1205" s="492" t="s">
        <v>9462</v>
      </c>
      <c r="AF1205" s="496">
        <v>22138</v>
      </c>
      <c r="CN1205" s="64">
        <v>21</v>
      </c>
      <c r="CO1205" s="64">
        <v>6</v>
      </c>
      <c r="CP1205" s="66" t="s">
        <v>3301</v>
      </c>
      <c r="CQ1205" s="68" t="s">
        <v>3387</v>
      </c>
    </row>
    <row r="1206" spans="17:95">
      <c r="Q1206" s="655">
        <v>3</v>
      </c>
      <c r="R1206" s="655">
        <v>3</v>
      </c>
      <c r="S1206" s="655">
        <v>41</v>
      </c>
      <c r="T1206" s="651" t="s">
        <v>8890</v>
      </c>
      <c r="U1206" s="656">
        <v>720613</v>
      </c>
      <c r="AC1206" s="645">
        <v>21</v>
      </c>
      <c r="AD1206" s="645">
        <v>7</v>
      </c>
      <c r="AE1206" s="492" t="s">
        <v>9463</v>
      </c>
      <c r="AF1206" s="496">
        <v>22139</v>
      </c>
      <c r="CN1206" s="64">
        <v>21</v>
      </c>
      <c r="CO1206" s="64">
        <v>7</v>
      </c>
      <c r="CP1206" s="66" t="s">
        <v>3302</v>
      </c>
      <c r="CQ1206" s="68" t="s">
        <v>3388</v>
      </c>
    </row>
    <row r="1207" spans="17:95">
      <c r="Q1207" s="655">
        <v>3</v>
      </c>
      <c r="R1207" s="655">
        <v>3</v>
      </c>
      <c r="S1207" s="655">
        <v>42</v>
      </c>
      <c r="T1207" s="651" t="s">
        <v>5528</v>
      </c>
      <c r="U1207" s="656">
        <v>724599</v>
      </c>
      <c r="AC1207" s="645">
        <v>21</v>
      </c>
      <c r="AD1207" s="645">
        <v>8</v>
      </c>
      <c r="AE1207" s="492" t="s">
        <v>9464</v>
      </c>
      <c r="AF1207" s="496">
        <v>22140</v>
      </c>
      <c r="CN1207" s="64">
        <v>21</v>
      </c>
      <c r="CO1207" s="64">
        <v>8</v>
      </c>
      <c r="CP1207" s="66" t="s">
        <v>3303</v>
      </c>
      <c r="CQ1207" s="68" t="s">
        <v>3389</v>
      </c>
    </row>
    <row r="1208" spans="17:95">
      <c r="Q1208" s="655">
        <v>3</v>
      </c>
      <c r="R1208" s="655">
        <v>3</v>
      </c>
      <c r="S1208" s="655">
        <v>43</v>
      </c>
      <c r="T1208" s="651" t="s">
        <v>5530</v>
      </c>
      <c r="U1208" s="656">
        <v>724600</v>
      </c>
      <c r="AC1208" s="645">
        <v>21</v>
      </c>
      <c r="AD1208" s="645">
        <v>9</v>
      </c>
      <c r="AE1208" s="492" t="s">
        <v>9451</v>
      </c>
      <c r="AF1208" s="496" t="s">
        <v>3387</v>
      </c>
      <c r="CN1208" s="64">
        <v>21</v>
      </c>
      <c r="CO1208" s="64">
        <v>9</v>
      </c>
      <c r="CP1208" s="66" t="s">
        <v>3304</v>
      </c>
      <c r="CQ1208" s="68" t="s">
        <v>3390</v>
      </c>
    </row>
    <row r="1209" spans="17:95">
      <c r="Q1209" s="655">
        <v>3</v>
      </c>
      <c r="R1209" s="655">
        <v>3</v>
      </c>
      <c r="S1209" s="655">
        <v>44</v>
      </c>
      <c r="T1209" s="651" t="s">
        <v>5532</v>
      </c>
      <c r="U1209" s="656">
        <v>720710</v>
      </c>
      <c r="AC1209" s="645">
        <v>21</v>
      </c>
      <c r="AD1209" s="645">
        <v>10</v>
      </c>
      <c r="AE1209" s="492" t="s">
        <v>9452</v>
      </c>
      <c r="AF1209" s="496" t="s">
        <v>3388</v>
      </c>
      <c r="CN1209" s="64">
        <v>21</v>
      </c>
      <c r="CO1209" s="64">
        <v>10</v>
      </c>
      <c r="CP1209" s="66" t="s">
        <v>3305</v>
      </c>
      <c r="CQ1209" s="68" t="s">
        <v>3391</v>
      </c>
    </row>
    <row r="1210" spans="17:95">
      <c r="Q1210" s="655">
        <v>3</v>
      </c>
      <c r="R1210" s="655">
        <v>3</v>
      </c>
      <c r="S1210" s="655">
        <v>45</v>
      </c>
      <c r="T1210" s="651" t="s">
        <v>5534</v>
      </c>
      <c r="U1210" s="656">
        <v>720711</v>
      </c>
      <c r="AC1210" s="645">
        <v>21</v>
      </c>
      <c r="AD1210" s="645">
        <v>11</v>
      </c>
      <c r="AE1210" s="492" t="s">
        <v>9453</v>
      </c>
      <c r="AF1210" s="496" t="s">
        <v>3389</v>
      </c>
      <c r="CN1210" s="64">
        <v>21</v>
      </c>
      <c r="CO1210" s="64">
        <v>11</v>
      </c>
      <c r="CP1210" s="66" t="s">
        <v>3306</v>
      </c>
      <c r="CQ1210" s="68" t="s">
        <v>3392</v>
      </c>
    </row>
    <row r="1211" spans="17:95">
      <c r="Q1211" s="655">
        <v>3</v>
      </c>
      <c r="R1211" s="655">
        <v>3</v>
      </c>
      <c r="S1211" s="655">
        <v>46</v>
      </c>
      <c r="T1211" s="651" t="s">
        <v>5536</v>
      </c>
      <c r="U1211" s="656">
        <v>720712</v>
      </c>
      <c r="AC1211" s="645">
        <v>21</v>
      </c>
      <c r="AD1211" s="645">
        <v>12</v>
      </c>
      <c r="AE1211" s="492" t="s">
        <v>9454</v>
      </c>
      <c r="AF1211" s="496" t="s">
        <v>3390</v>
      </c>
      <c r="CN1211" s="64">
        <v>21</v>
      </c>
      <c r="CO1211" s="64">
        <v>12</v>
      </c>
      <c r="CP1211" s="66" t="s">
        <v>3307</v>
      </c>
      <c r="CQ1211" s="68" t="s">
        <v>3393</v>
      </c>
    </row>
    <row r="1212" spans="17:95">
      <c r="Q1212" s="655">
        <v>3</v>
      </c>
      <c r="R1212" s="655">
        <v>3</v>
      </c>
      <c r="S1212" s="655">
        <v>47</v>
      </c>
      <c r="T1212" s="651" t="s">
        <v>5538</v>
      </c>
      <c r="U1212" s="656">
        <v>720714</v>
      </c>
      <c r="AC1212" s="645">
        <v>21</v>
      </c>
      <c r="AD1212" s="645">
        <v>13</v>
      </c>
      <c r="AE1212" s="492" t="s">
        <v>9455</v>
      </c>
      <c r="AF1212" s="496" t="s">
        <v>3391</v>
      </c>
      <c r="CN1212" s="64">
        <v>21</v>
      </c>
      <c r="CO1212" s="64">
        <v>13</v>
      </c>
      <c r="CP1212" s="66" t="s">
        <v>5575</v>
      </c>
      <c r="CQ1212" s="68" t="s">
        <v>2206</v>
      </c>
    </row>
    <row r="1213" spans="17:95">
      <c r="Q1213" s="655">
        <v>3</v>
      </c>
      <c r="R1213" s="655">
        <v>3</v>
      </c>
      <c r="S1213" s="655">
        <v>48</v>
      </c>
      <c r="T1213" s="651" t="s">
        <v>5540</v>
      </c>
      <c r="U1213" s="656">
        <v>720715</v>
      </c>
      <c r="AC1213" s="645">
        <v>21</v>
      </c>
      <c r="AD1213" s="645">
        <v>14</v>
      </c>
      <c r="AE1213" s="492" t="s">
        <v>9456</v>
      </c>
      <c r="AF1213" s="496" t="s">
        <v>3392</v>
      </c>
      <c r="CN1213" s="64">
        <v>21</v>
      </c>
      <c r="CO1213" s="64">
        <v>14</v>
      </c>
      <c r="CP1213" s="66" t="s">
        <v>5576</v>
      </c>
      <c r="CQ1213" s="68" t="s">
        <v>2207</v>
      </c>
    </row>
    <row r="1214" spans="17:95">
      <c r="Q1214" s="655">
        <v>3</v>
      </c>
      <c r="R1214" s="655">
        <v>3</v>
      </c>
      <c r="S1214" s="655">
        <v>49</v>
      </c>
      <c r="T1214" s="651" t="s">
        <v>5542</v>
      </c>
      <c r="U1214" s="656">
        <v>720716</v>
      </c>
      <c r="AC1214" s="645">
        <v>21</v>
      </c>
      <c r="AD1214" s="645">
        <v>15</v>
      </c>
      <c r="AE1214" s="492" t="s">
        <v>9457</v>
      </c>
      <c r="AF1214" s="496" t="s">
        <v>3393</v>
      </c>
      <c r="CN1214" s="64">
        <v>21</v>
      </c>
      <c r="CO1214" s="64">
        <v>15</v>
      </c>
      <c r="CP1214" s="66" t="s">
        <v>5577</v>
      </c>
      <c r="CQ1214" s="68" t="s">
        <v>2208</v>
      </c>
    </row>
    <row r="1215" spans="17:95">
      <c r="Q1215" s="655">
        <v>3</v>
      </c>
      <c r="R1215" s="655">
        <v>3</v>
      </c>
      <c r="S1215" s="655">
        <v>50</v>
      </c>
      <c r="T1215" s="651" t="s">
        <v>5544</v>
      </c>
      <c r="U1215" s="656">
        <v>720717</v>
      </c>
      <c r="AC1215" s="645">
        <v>21</v>
      </c>
      <c r="AD1215" s="645">
        <v>16</v>
      </c>
      <c r="AE1215" s="492" t="s">
        <v>5575</v>
      </c>
      <c r="AF1215" s="496">
        <v>22203</v>
      </c>
      <c r="CN1215" s="64">
        <v>21</v>
      </c>
      <c r="CO1215" s="64">
        <v>16</v>
      </c>
      <c r="CP1215" s="66" t="s">
        <v>5578</v>
      </c>
      <c r="CQ1215" s="68" t="s">
        <v>2209</v>
      </c>
    </row>
    <row r="1216" spans="17:95">
      <c r="Q1216" s="655">
        <v>3</v>
      </c>
      <c r="R1216" s="655">
        <v>3</v>
      </c>
      <c r="S1216" s="655">
        <v>51</v>
      </c>
      <c r="T1216" s="651" t="s">
        <v>5546</v>
      </c>
      <c r="U1216" s="656">
        <v>720722</v>
      </c>
      <c r="AC1216" s="645">
        <v>21</v>
      </c>
      <c r="AD1216" s="645">
        <v>17</v>
      </c>
      <c r="AE1216" s="492" t="s">
        <v>5576</v>
      </c>
      <c r="AF1216" s="496">
        <v>22205</v>
      </c>
      <c r="CN1216" s="64">
        <v>21</v>
      </c>
      <c r="CO1216" s="64">
        <v>17</v>
      </c>
      <c r="CP1216" s="66" t="s">
        <v>5579</v>
      </c>
      <c r="CQ1216" s="68" t="s">
        <v>2210</v>
      </c>
    </row>
    <row r="1217" spans="17:95">
      <c r="Q1217" s="655">
        <v>3</v>
      </c>
      <c r="R1217" s="655">
        <v>3</v>
      </c>
      <c r="S1217" s="655">
        <v>52</v>
      </c>
      <c r="T1217" s="651" t="s">
        <v>5548</v>
      </c>
      <c r="U1217" s="656">
        <v>720720</v>
      </c>
      <c r="AC1217" s="645">
        <v>21</v>
      </c>
      <c r="AD1217" s="645">
        <v>18</v>
      </c>
      <c r="AE1217" s="492" t="s">
        <v>5577</v>
      </c>
      <c r="AF1217" s="496">
        <v>22206</v>
      </c>
      <c r="CN1217" s="64">
        <v>21</v>
      </c>
      <c r="CO1217" s="64">
        <v>18</v>
      </c>
      <c r="CP1217" s="66" t="s">
        <v>5580</v>
      </c>
      <c r="CQ1217" s="68" t="s">
        <v>2211</v>
      </c>
    </row>
    <row r="1218" spans="17:95">
      <c r="Q1218" s="655">
        <v>3</v>
      </c>
      <c r="R1218" s="655">
        <v>3</v>
      </c>
      <c r="S1218" s="655">
        <v>53</v>
      </c>
      <c r="T1218" s="651" t="s">
        <v>8891</v>
      </c>
      <c r="U1218" s="656">
        <v>720726</v>
      </c>
      <c r="AC1218" s="645">
        <v>21</v>
      </c>
      <c r="AD1218" s="645">
        <v>19</v>
      </c>
      <c r="AE1218" s="492" t="s">
        <v>5578</v>
      </c>
      <c r="AF1218" s="496">
        <v>22207</v>
      </c>
      <c r="CN1218" s="64">
        <v>21</v>
      </c>
      <c r="CO1218" s="64">
        <v>19</v>
      </c>
      <c r="CP1218" s="66" t="s">
        <v>5581</v>
      </c>
      <c r="CQ1218" s="68" t="s">
        <v>2212</v>
      </c>
    </row>
    <row r="1219" spans="17:95">
      <c r="Q1219" s="655">
        <v>3</v>
      </c>
      <c r="R1219" s="655">
        <v>3</v>
      </c>
      <c r="S1219" s="655">
        <v>54</v>
      </c>
      <c r="T1219" s="651" t="s">
        <v>5550</v>
      </c>
      <c r="U1219" s="656">
        <v>724699</v>
      </c>
      <c r="AC1219" s="645">
        <v>21</v>
      </c>
      <c r="AD1219" s="645">
        <v>20</v>
      </c>
      <c r="AE1219" s="492" t="s">
        <v>5579</v>
      </c>
      <c r="AF1219" s="496">
        <v>22208</v>
      </c>
      <c r="CN1219" s="64">
        <v>21</v>
      </c>
      <c r="CO1219" s="64">
        <v>20</v>
      </c>
      <c r="CP1219" s="66" t="s">
        <v>5582</v>
      </c>
      <c r="CQ1219" s="68" t="s">
        <v>2213</v>
      </c>
    </row>
    <row r="1220" spans="17:95">
      <c r="Q1220" s="655">
        <v>3</v>
      </c>
      <c r="R1220" s="655">
        <v>3</v>
      </c>
      <c r="S1220" s="655">
        <v>55</v>
      </c>
      <c r="T1220" s="651" t="s">
        <v>5552</v>
      </c>
      <c r="U1220" s="656">
        <v>724200</v>
      </c>
      <c r="AC1220" s="645">
        <v>21</v>
      </c>
      <c r="AD1220" s="645">
        <v>21</v>
      </c>
      <c r="AE1220" s="492" t="s">
        <v>5580</v>
      </c>
      <c r="AF1220" s="496">
        <v>22209</v>
      </c>
      <c r="CN1220" s="64">
        <v>21</v>
      </c>
      <c r="CO1220" s="64">
        <v>21</v>
      </c>
      <c r="CP1220" s="66" t="s">
        <v>5583</v>
      </c>
      <c r="CQ1220" s="68" t="s">
        <v>2214</v>
      </c>
    </row>
    <row r="1221" spans="17:95">
      <c r="Q1221" s="657">
        <v>3</v>
      </c>
      <c r="R1221" s="657">
        <v>3</v>
      </c>
      <c r="S1221" s="657">
        <v>56</v>
      </c>
      <c r="T1221" s="658" t="s">
        <v>3041</v>
      </c>
      <c r="U1221" s="659">
        <v>724999</v>
      </c>
      <c r="AC1221" s="645">
        <v>21</v>
      </c>
      <c r="AD1221" s="645">
        <v>22</v>
      </c>
      <c r="AE1221" s="492" t="s">
        <v>5581</v>
      </c>
      <c r="AF1221" s="496">
        <v>22210</v>
      </c>
      <c r="CN1221" s="64">
        <v>21</v>
      </c>
      <c r="CO1221" s="64">
        <v>22</v>
      </c>
      <c r="CP1221" s="66" t="s">
        <v>5584</v>
      </c>
      <c r="CQ1221" s="68" t="s">
        <v>2215</v>
      </c>
    </row>
    <row r="1222" spans="17:95">
      <c r="Q1222" s="653">
        <v>3</v>
      </c>
      <c r="R1222" s="653">
        <v>4</v>
      </c>
      <c r="S1222" s="653">
        <v>1</v>
      </c>
      <c r="T1222" s="650" t="s">
        <v>5274</v>
      </c>
      <c r="U1222" s="654">
        <v>731100</v>
      </c>
      <c r="AC1222" s="645">
        <v>21</v>
      </c>
      <c r="AD1222" s="645">
        <v>23</v>
      </c>
      <c r="AE1222" s="492" t="s">
        <v>5582</v>
      </c>
      <c r="AF1222" s="496">
        <v>22211</v>
      </c>
      <c r="CN1222" s="64">
        <v>21</v>
      </c>
      <c r="CO1222" s="64">
        <v>23</v>
      </c>
      <c r="CP1222" s="66" t="s">
        <v>5585</v>
      </c>
      <c r="CQ1222" s="68" t="s">
        <v>2216</v>
      </c>
    </row>
    <row r="1223" spans="17:95">
      <c r="Q1223" s="655">
        <v>3</v>
      </c>
      <c r="R1223" s="655">
        <v>4</v>
      </c>
      <c r="S1223" s="655">
        <v>2</v>
      </c>
      <c r="T1223" s="651" t="s">
        <v>5556</v>
      </c>
      <c r="U1223" s="656">
        <v>731250</v>
      </c>
      <c r="AC1223" s="645">
        <v>21</v>
      </c>
      <c r="AD1223" s="645">
        <v>24</v>
      </c>
      <c r="AE1223" s="492" t="s">
        <v>5583</v>
      </c>
      <c r="AF1223" s="496">
        <v>22212</v>
      </c>
      <c r="CN1223" s="64">
        <v>21</v>
      </c>
      <c r="CO1223" s="64">
        <v>24</v>
      </c>
      <c r="CP1223" s="66" t="s">
        <v>5586</v>
      </c>
      <c r="CQ1223" s="68" t="s">
        <v>2217</v>
      </c>
    </row>
    <row r="1224" spans="17:95">
      <c r="Q1224" s="655">
        <v>3</v>
      </c>
      <c r="R1224" s="655">
        <v>4</v>
      </c>
      <c r="S1224" s="655">
        <v>3</v>
      </c>
      <c r="T1224" s="651" t="s">
        <v>5569</v>
      </c>
      <c r="U1224" s="656">
        <v>731260</v>
      </c>
      <c r="AC1224" s="645">
        <v>21</v>
      </c>
      <c r="AD1224" s="645">
        <v>25</v>
      </c>
      <c r="AE1224" s="492" t="s">
        <v>5584</v>
      </c>
      <c r="AF1224" s="496">
        <v>22213</v>
      </c>
      <c r="CN1224" s="64">
        <v>21</v>
      </c>
      <c r="CO1224" s="64">
        <v>25</v>
      </c>
      <c r="CP1224" s="66" t="s">
        <v>5587</v>
      </c>
      <c r="CQ1224" s="68" t="s">
        <v>2218</v>
      </c>
    </row>
    <row r="1225" spans="17:95">
      <c r="Q1225" s="655">
        <v>3</v>
      </c>
      <c r="R1225" s="655">
        <v>4</v>
      </c>
      <c r="S1225" s="655">
        <v>4</v>
      </c>
      <c r="T1225" s="651" t="s">
        <v>8892</v>
      </c>
      <c r="U1225" s="656">
        <v>731270</v>
      </c>
      <c r="AC1225" s="645">
        <v>21</v>
      </c>
      <c r="AD1225" s="645">
        <v>26</v>
      </c>
      <c r="AE1225" s="492" t="s">
        <v>5585</v>
      </c>
      <c r="AF1225" s="496">
        <v>22214</v>
      </c>
      <c r="CN1225" s="64">
        <v>21</v>
      </c>
      <c r="CO1225" s="64">
        <v>26</v>
      </c>
      <c r="CP1225" s="66" t="s">
        <v>5588</v>
      </c>
      <c r="CQ1225" s="68" t="s">
        <v>2219</v>
      </c>
    </row>
    <row r="1226" spans="17:95">
      <c r="Q1226" s="655">
        <v>3</v>
      </c>
      <c r="R1226" s="655">
        <v>4</v>
      </c>
      <c r="S1226" s="655">
        <v>5</v>
      </c>
      <c r="T1226" s="651" t="s">
        <v>8893</v>
      </c>
      <c r="U1226" s="656">
        <v>731700</v>
      </c>
      <c r="AC1226" s="645">
        <v>21</v>
      </c>
      <c r="AD1226" s="645">
        <v>27</v>
      </c>
      <c r="AE1226" s="492" t="s">
        <v>5586</v>
      </c>
      <c r="AF1226" s="496">
        <v>22215</v>
      </c>
      <c r="CN1226" s="64">
        <v>21</v>
      </c>
      <c r="CO1226" s="64">
        <v>27</v>
      </c>
      <c r="CP1226" s="66" t="s">
        <v>5589</v>
      </c>
      <c r="CQ1226" s="68" t="s">
        <v>2220</v>
      </c>
    </row>
    <row r="1227" spans="17:95">
      <c r="Q1227" s="657">
        <v>3</v>
      </c>
      <c r="R1227" s="657">
        <v>4</v>
      </c>
      <c r="S1227" s="657">
        <v>6</v>
      </c>
      <c r="T1227" s="658" t="s">
        <v>3041</v>
      </c>
      <c r="U1227" s="659">
        <v>731999</v>
      </c>
      <c r="AC1227" s="645">
        <v>21</v>
      </c>
      <c r="AD1227" s="645">
        <v>28</v>
      </c>
      <c r="AE1227" s="492" t="s">
        <v>5587</v>
      </c>
      <c r="AF1227" s="496">
        <v>22216</v>
      </c>
      <c r="CN1227" s="64">
        <v>21</v>
      </c>
      <c r="CO1227" s="64">
        <v>28</v>
      </c>
      <c r="CP1227" s="66" t="s">
        <v>5590</v>
      </c>
      <c r="CQ1227" s="68" t="s">
        <v>2221</v>
      </c>
    </row>
    <row r="1228" spans="17:95">
      <c r="Q1228" s="653">
        <v>3</v>
      </c>
      <c r="R1228" s="653">
        <v>5</v>
      </c>
      <c r="S1228" s="653">
        <v>1</v>
      </c>
      <c r="T1228" s="650" t="s">
        <v>5274</v>
      </c>
      <c r="U1228" s="654">
        <v>732100</v>
      </c>
      <c r="AC1228" s="645">
        <v>21</v>
      </c>
      <c r="AD1228" s="645">
        <v>29</v>
      </c>
      <c r="AE1228" s="492" t="s">
        <v>5588</v>
      </c>
      <c r="AF1228" s="496">
        <v>22219</v>
      </c>
      <c r="CN1228" s="64">
        <v>21</v>
      </c>
      <c r="CO1228" s="64">
        <v>29</v>
      </c>
      <c r="CP1228" s="66" t="s">
        <v>5592</v>
      </c>
      <c r="CQ1228" s="68" t="s">
        <v>2222</v>
      </c>
    </row>
    <row r="1229" spans="17:95">
      <c r="Q1229" s="655">
        <v>3</v>
      </c>
      <c r="R1229" s="655">
        <v>5</v>
      </c>
      <c r="S1229" s="655">
        <v>2</v>
      </c>
      <c r="T1229" s="651" t="s">
        <v>8894</v>
      </c>
      <c r="U1229" s="656">
        <v>732300</v>
      </c>
      <c r="AC1229" s="645">
        <v>21</v>
      </c>
      <c r="AD1229" s="645">
        <v>30</v>
      </c>
      <c r="AE1229" s="492" t="s">
        <v>5589</v>
      </c>
      <c r="AF1229" s="496">
        <v>22220</v>
      </c>
      <c r="CN1229" s="64">
        <v>21</v>
      </c>
      <c r="CO1229" s="64">
        <v>30</v>
      </c>
      <c r="CP1229" s="66" t="s">
        <v>5594</v>
      </c>
      <c r="CQ1229" s="68" t="s">
        <v>2223</v>
      </c>
    </row>
    <row r="1230" spans="17:95">
      <c r="Q1230" s="655">
        <v>3</v>
      </c>
      <c r="R1230" s="655">
        <v>5</v>
      </c>
      <c r="S1230" s="655">
        <v>3</v>
      </c>
      <c r="T1230" s="651" t="s">
        <v>8895</v>
      </c>
      <c r="U1230" s="656">
        <v>732400</v>
      </c>
      <c r="AC1230" s="645">
        <v>21</v>
      </c>
      <c r="AD1230" s="645">
        <v>31</v>
      </c>
      <c r="AE1230" s="492" t="s">
        <v>5590</v>
      </c>
      <c r="AF1230" s="496">
        <v>22221</v>
      </c>
      <c r="CN1230" s="64">
        <v>21</v>
      </c>
      <c r="CO1230" s="64">
        <v>31</v>
      </c>
      <c r="CP1230" s="66" t="s">
        <v>5596</v>
      </c>
      <c r="CQ1230" s="68" t="s">
        <v>2224</v>
      </c>
    </row>
    <row r="1231" spans="17:95">
      <c r="Q1231" s="655">
        <v>3</v>
      </c>
      <c r="R1231" s="655">
        <v>5</v>
      </c>
      <c r="S1231" s="655">
        <v>4</v>
      </c>
      <c r="T1231" s="651" t="s">
        <v>8896</v>
      </c>
      <c r="U1231" s="656">
        <v>732350</v>
      </c>
      <c r="AC1231" s="645">
        <v>21</v>
      </c>
      <c r="AD1231" s="645">
        <v>32</v>
      </c>
      <c r="AE1231" s="492" t="s">
        <v>5592</v>
      </c>
      <c r="AF1231" s="496">
        <v>22222</v>
      </c>
      <c r="CN1231" s="64">
        <v>21</v>
      </c>
      <c r="CO1231" s="64">
        <v>32</v>
      </c>
      <c r="CP1231" s="66" t="s">
        <v>5598</v>
      </c>
      <c r="CQ1231" s="68" t="s">
        <v>2225</v>
      </c>
    </row>
    <row r="1232" spans="17:95">
      <c r="Q1232" s="655">
        <v>3</v>
      </c>
      <c r="R1232" s="655">
        <v>5</v>
      </c>
      <c r="S1232" s="655">
        <v>5</v>
      </c>
      <c r="T1232" s="651" t="s">
        <v>8897</v>
      </c>
      <c r="U1232" s="656">
        <v>732370</v>
      </c>
      <c r="AC1232" s="645">
        <v>21</v>
      </c>
      <c r="AD1232" s="645">
        <v>33</v>
      </c>
      <c r="AE1232" s="492" t="s">
        <v>5594</v>
      </c>
      <c r="AF1232" s="496">
        <v>22223</v>
      </c>
      <c r="CN1232" s="64">
        <v>21</v>
      </c>
      <c r="CO1232" s="64">
        <v>33</v>
      </c>
      <c r="CP1232" s="66" t="s">
        <v>5600</v>
      </c>
      <c r="CQ1232" s="68" t="s">
        <v>3394</v>
      </c>
    </row>
    <row r="1233" spans="17:95">
      <c r="Q1233" s="657">
        <v>3</v>
      </c>
      <c r="R1233" s="657">
        <v>5</v>
      </c>
      <c r="S1233" s="657">
        <v>6</v>
      </c>
      <c r="T1233" s="658" t="s">
        <v>3041</v>
      </c>
      <c r="U1233" s="659">
        <v>732999</v>
      </c>
      <c r="AC1233" s="645">
        <v>21</v>
      </c>
      <c r="AD1233" s="645">
        <v>34</v>
      </c>
      <c r="AE1233" s="492" t="s">
        <v>5596</v>
      </c>
      <c r="AF1233" s="496">
        <v>22224</v>
      </c>
      <c r="CN1233" s="64">
        <v>21</v>
      </c>
      <c r="CO1233" s="64">
        <v>34</v>
      </c>
      <c r="CP1233" s="66" t="s">
        <v>5602</v>
      </c>
      <c r="CQ1233" s="68" t="s">
        <v>2226</v>
      </c>
    </row>
    <row r="1234" spans="17:95">
      <c r="Q1234" s="653">
        <v>3</v>
      </c>
      <c r="R1234" s="653">
        <v>6</v>
      </c>
      <c r="S1234" s="653">
        <v>1</v>
      </c>
      <c r="T1234" s="650" t="s">
        <v>5274</v>
      </c>
      <c r="U1234" s="654">
        <v>735100</v>
      </c>
      <c r="AC1234" s="645">
        <v>21</v>
      </c>
      <c r="AD1234" s="645">
        <v>35</v>
      </c>
      <c r="AE1234" s="492" t="s">
        <v>5598</v>
      </c>
      <c r="AF1234" s="496">
        <v>22225</v>
      </c>
      <c r="CN1234" s="64">
        <v>21</v>
      </c>
      <c r="CO1234" s="64">
        <v>35</v>
      </c>
      <c r="CP1234" s="66" t="s">
        <v>5603</v>
      </c>
      <c r="CQ1234" s="68" t="s">
        <v>2227</v>
      </c>
    </row>
    <row r="1235" spans="17:95">
      <c r="Q1235" s="655">
        <v>3</v>
      </c>
      <c r="R1235" s="655">
        <v>6</v>
      </c>
      <c r="S1235" s="655">
        <v>2</v>
      </c>
      <c r="T1235" s="651" t="s">
        <v>5552</v>
      </c>
      <c r="U1235" s="656">
        <v>735200</v>
      </c>
      <c r="AC1235" s="645">
        <v>21</v>
      </c>
      <c r="AD1235" s="645">
        <v>36</v>
      </c>
      <c r="AE1235" s="492" t="s">
        <v>5600</v>
      </c>
      <c r="AF1235" s="496">
        <v>22226</v>
      </c>
      <c r="CN1235" s="64">
        <v>21</v>
      </c>
      <c r="CO1235" s="64">
        <v>36</v>
      </c>
      <c r="CP1235" s="66" t="s">
        <v>5604</v>
      </c>
      <c r="CQ1235" s="68" t="s">
        <v>2228</v>
      </c>
    </row>
    <row r="1236" spans="17:95">
      <c r="Q1236" s="655">
        <v>3</v>
      </c>
      <c r="R1236" s="655">
        <v>6</v>
      </c>
      <c r="S1236" s="655">
        <v>3</v>
      </c>
      <c r="T1236" s="651" t="s">
        <v>5591</v>
      </c>
      <c r="U1236" s="656">
        <v>735301</v>
      </c>
      <c r="AC1236" s="645">
        <v>21</v>
      </c>
      <c r="AD1236" s="645">
        <v>37</v>
      </c>
      <c r="AE1236" s="492" t="s">
        <v>9439</v>
      </c>
      <c r="AF1236" s="496">
        <v>22301</v>
      </c>
      <c r="CN1236" s="64">
        <v>21</v>
      </c>
      <c r="CO1236" s="64">
        <v>37</v>
      </c>
      <c r="CP1236" s="66" t="s">
        <v>5606</v>
      </c>
      <c r="CQ1236" s="68" t="s">
        <v>2229</v>
      </c>
    </row>
    <row r="1237" spans="17:95">
      <c r="Q1237" s="655">
        <v>3</v>
      </c>
      <c r="R1237" s="655">
        <v>6</v>
      </c>
      <c r="S1237" s="655">
        <v>4</v>
      </c>
      <c r="T1237" s="651" t="s">
        <v>5593</v>
      </c>
      <c r="U1237" s="656">
        <v>735302</v>
      </c>
      <c r="AC1237" s="645">
        <v>21</v>
      </c>
      <c r="AD1237" s="645">
        <v>38</v>
      </c>
      <c r="AE1237" s="492" t="s">
        <v>9440</v>
      </c>
      <c r="AF1237" s="496">
        <v>22302</v>
      </c>
      <c r="CN1237" s="64">
        <v>21</v>
      </c>
      <c r="CO1237" s="64">
        <v>38</v>
      </c>
      <c r="CP1237" s="66" t="s">
        <v>5608</v>
      </c>
      <c r="CQ1237" s="68" t="s">
        <v>2230</v>
      </c>
    </row>
    <row r="1238" spans="17:95">
      <c r="Q1238" s="655">
        <v>3</v>
      </c>
      <c r="R1238" s="655">
        <v>6</v>
      </c>
      <c r="S1238" s="655">
        <v>5</v>
      </c>
      <c r="T1238" s="651" t="s">
        <v>5595</v>
      </c>
      <c r="U1238" s="656">
        <v>735401</v>
      </c>
      <c r="AC1238" s="645">
        <v>21</v>
      </c>
      <c r="AD1238" s="645">
        <v>39</v>
      </c>
      <c r="AE1238" s="492" t="s">
        <v>9441</v>
      </c>
      <c r="AF1238" s="496">
        <v>22304</v>
      </c>
      <c r="CN1238" s="64">
        <v>21</v>
      </c>
      <c r="CO1238" s="64">
        <v>39</v>
      </c>
      <c r="CP1238" s="66" t="s">
        <v>5610</v>
      </c>
      <c r="CQ1238" s="68" t="s">
        <v>2231</v>
      </c>
    </row>
    <row r="1239" spans="17:95">
      <c r="Q1239" s="655">
        <v>3</v>
      </c>
      <c r="R1239" s="655">
        <v>6</v>
      </c>
      <c r="S1239" s="655">
        <v>6</v>
      </c>
      <c r="T1239" s="651" t="s">
        <v>5597</v>
      </c>
      <c r="U1239" s="656">
        <v>735402</v>
      </c>
      <c r="AC1239" s="645">
        <v>21</v>
      </c>
      <c r="AD1239" s="645">
        <v>40</v>
      </c>
      <c r="AE1239" s="492" t="s">
        <v>9442</v>
      </c>
      <c r="AF1239" s="496">
        <v>22305</v>
      </c>
      <c r="CN1239" s="64">
        <v>21</v>
      </c>
      <c r="CO1239" s="64">
        <v>40</v>
      </c>
      <c r="CP1239" s="66" t="s">
        <v>5612</v>
      </c>
      <c r="CQ1239" s="68" t="s">
        <v>2232</v>
      </c>
    </row>
    <row r="1240" spans="17:95">
      <c r="Q1240" s="655">
        <v>3</v>
      </c>
      <c r="R1240" s="655">
        <v>6</v>
      </c>
      <c r="S1240" s="655">
        <v>7</v>
      </c>
      <c r="T1240" s="651" t="s">
        <v>5599</v>
      </c>
      <c r="U1240" s="656">
        <v>735601</v>
      </c>
      <c r="AC1240" s="645">
        <v>21</v>
      </c>
      <c r="AD1240" s="645">
        <v>41</v>
      </c>
      <c r="AE1240" s="492" t="s">
        <v>9443</v>
      </c>
      <c r="AF1240" s="496">
        <v>22306</v>
      </c>
      <c r="CN1240" s="64">
        <v>21</v>
      </c>
      <c r="CO1240" s="64">
        <v>41</v>
      </c>
      <c r="CP1240" s="66" t="s">
        <v>5614</v>
      </c>
      <c r="CQ1240" s="68" t="s">
        <v>2233</v>
      </c>
    </row>
    <row r="1241" spans="17:95">
      <c r="Q1241" s="655">
        <v>3</v>
      </c>
      <c r="R1241" s="655">
        <v>6</v>
      </c>
      <c r="S1241" s="655">
        <v>8</v>
      </c>
      <c r="T1241" s="651" t="s">
        <v>5601</v>
      </c>
      <c r="U1241" s="656">
        <v>735602</v>
      </c>
      <c r="AC1241" s="645">
        <v>21</v>
      </c>
      <c r="AD1241" s="645">
        <v>42</v>
      </c>
      <c r="AE1241" s="492" t="s">
        <v>9444</v>
      </c>
      <c r="AF1241" s="496">
        <v>22325</v>
      </c>
      <c r="CN1241" s="64">
        <v>21</v>
      </c>
      <c r="CO1241" s="64">
        <v>42</v>
      </c>
      <c r="CP1241" s="66" t="s">
        <v>5616</v>
      </c>
      <c r="CQ1241" s="68" t="s">
        <v>2234</v>
      </c>
    </row>
    <row r="1242" spans="17:95">
      <c r="Q1242" s="657">
        <v>3</v>
      </c>
      <c r="R1242" s="657">
        <v>6</v>
      </c>
      <c r="S1242" s="657">
        <v>9</v>
      </c>
      <c r="T1242" s="658" t="s">
        <v>3041</v>
      </c>
      <c r="U1242" s="659">
        <v>735999</v>
      </c>
      <c r="AC1242" s="645">
        <v>21</v>
      </c>
      <c r="AD1242" s="645">
        <v>43</v>
      </c>
      <c r="AE1242" s="492" t="s">
        <v>9445</v>
      </c>
      <c r="AF1242" s="496">
        <v>22341</v>
      </c>
      <c r="CN1242" s="64">
        <v>21</v>
      </c>
      <c r="CO1242" s="64">
        <v>43</v>
      </c>
      <c r="CP1242" s="66" t="s">
        <v>5618</v>
      </c>
      <c r="CQ1242" s="68" t="s">
        <v>2235</v>
      </c>
    </row>
    <row r="1243" spans="17:95">
      <c r="Q1243" s="653">
        <v>3</v>
      </c>
      <c r="R1243" s="653">
        <v>7</v>
      </c>
      <c r="S1243" s="653">
        <v>1</v>
      </c>
      <c r="T1243" s="650" t="s">
        <v>5274</v>
      </c>
      <c r="U1243" s="654">
        <v>711000</v>
      </c>
      <c r="AC1243" s="645">
        <v>21</v>
      </c>
      <c r="AD1243" s="645">
        <v>44</v>
      </c>
      <c r="AE1243" s="492" t="s">
        <v>9446</v>
      </c>
      <c r="AF1243" s="496">
        <v>22342</v>
      </c>
      <c r="CN1243" s="64">
        <v>21</v>
      </c>
      <c r="CO1243" s="64">
        <v>44</v>
      </c>
      <c r="CP1243" s="66" t="s">
        <v>5620</v>
      </c>
      <c r="CQ1243" s="68" t="s">
        <v>3395</v>
      </c>
    </row>
    <row r="1244" spans="17:95">
      <c r="Q1244" s="655">
        <v>3</v>
      </c>
      <c r="R1244" s="655">
        <v>7</v>
      </c>
      <c r="S1244" s="655">
        <v>2</v>
      </c>
      <c r="T1244" s="651" t="s">
        <v>5605</v>
      </c>
      <c r="U1244" s="656">
        <v>711120</v>
      </c>
      <c r="AC1244" s="645">
        <v>21</v>
      </c>
      <c r="AD1244" s="645">
        <v>45</v>
      </c>
      <c r="AE1244" s="492" t="s">
        <v>9447</v>
      </c>
      <c r="AF1244" s="496">
        <v>22344</v>
      </c>
      <c r="CN1244" s="64">
        <v>21</v>
      </c>
      <c r="CO1244" s="64">
        <v>45</v>
      </c>
      <c r="CP1244" s="66" t="s">
        <v>5622</v>
      </c>
      <c r="CQ1244" s="68" t="s">
        <v>2236</v>
      </c>
    </row>
    <row r="1245" spans="17:95">
      <c r="Q1245" s="655">
        <v>3</v>
      </c>
      <c r="R1245" s="655">
        <v>7</v>
      </c>
      <c r="S1245" s="655">
        <v>3</v>
      </c>
      <c r="T1245" s="651" t="s">
        <v>5607</v>
      </c>
      <c r="U1245" s="656">
        <v>711103</v>
      </c>
      <c r="AC1245" s="645">
        <v>21</v>
      </c>
      <c r="AD1245" s="645">
        <v>46</v>
      </c>
      <c r="AE1245" s="492" t="s">
        <v>9448</v>
      </c>
      <c r="AF1245" s="496">
        <v>22424</v>
      </c>
      <c r="CN1245" s="64">
        <v>22</v>
      </c>
      <c r="CO1245" s="64">
        <v>1</v>
      </c>
      <c r="CP1245" s="66" t="s">
        <v>3869</v>
      </c>
      <c r="CQ1245" s="68" t="s">
        <v>2237</v>
      </c>
    </row>
    <row r="1246" spans="17:95">
      <c r="Q1246" s="655">
        <v>3</v>
      </c>
      <c r="R1246" s="655">
        <v>7</v>
      </c>
      <c r="S1246" s="655">
        <v>4</v>
      </c>
      <c r="T1246" s="651" t="s">
        <v>5609</v>
      </c>
      <c r="U1246" s="656">
        <v>711105</v>
      </c>
      <c r="AC1246" s="645">
        <v>21</v>
      </c>
      <c r="AD1246" s="645">
        <v>47</v>
      </c>
      <c r="AE1246" s="492" t="s">
        <v>9449</v>
      </c>
      <c r="AF1246" s="496">
        <v>22429</v>
      </c>
      <c r="CN1246" s="64">
        <v>22</v>
      </c>
      <c r="CO1246" s="64">
        <v>2</v>
      </c>
      <c r="CP1246" s="66" t="s">
        <v>5625</v>
      </c>
      <c r="CQ1246" s="68" t="s">
        <v>2238</v>
      </c>
    </row>
    <row r="1247" spans="17:95">
      <c r="Q1247" s="655">
        <v>3</v>
      </c>
      <c r="R1247" s="655">
        <v>7</v>
      </c>
      <c r="S1247" s="655">
        <v>5</v>
      </c>
      <c r="T1247" s="651" t="s">
        <v>5611</v>
      </c>
      <c r="U1247" s="656">
        <v>711112</v>
      </c>
      <c r="AC1247" s="645">
        <v>21</v>
      </c>
      <c r="AD1247" s="645">
        <v>48</v>
      </c>
      <c r="AE1247" s="492" t="s">
        <v>9450</v>
      </c>
      <c r="AF1247" s="496">
        <v>22461</v>
      </c>
      <c r="CN1247" s="64">
        <v>22</v>
      </c>
      <c r="CO1247" s="64">
        <v>3</v>
      </c>
      <c r="CP1247" s="66" t="s">
        <v>5627</v>
      </c>
      <c r="CQ1247" s="68" t="s">
        <v>2239</v>
      </c>
    </row>
    <row r="1248" spans="17:95">
      <c r="Q1248" s="655">
        <v>3</v>
      </c>
      <c r="R1248" s="655">
        <v>7</v>
      </c>
      <c r="S1248" s="655">
        <v>6</v>
      </c>
      <c r="T1248" s="651" t="s">
        <v>5613</v>
      </c>
      <c r="U1248" s="656">
        <v>711113</v>
      </c>
      <c r="AC1248" s="64">
        <v>22</v>
      </c>
      <c r="AD1248" s="64">
        <v>1</v>
      </c>
      <c r="AE1248" s="66" t="s">
        <v>3869</v>
      </c>
      <c r="AF1248" s="68" t="s">
        <v>2237</v>
      </c>
      <c r="CN1248" s="64">
        <v>22</v>
      </c>
      <c r="CO1248" s="64">
        <v>4</v>
      </c>
      <c r="CP1248" s="66" t="s">
        <v>5629</v>
      </c>
      <c r="CQ1248" s="68" t="s">
        <v>2240</v>
      </c>
    </row>
    <row r="1249" spans="17:95">
      <c r="Q1249" s="655">
        <v>3</v>
      </c>
      <c r="R1249" s="655">
        <v>7</v>
      </c>
      <c r="S1249" s="655">
        <v>7</v>
      </c>
      <c r="T1249" s="651" t="s">
        <v>5615</v>
      </c>
      <c r="U1249" s="656">
        <v>711107</v>
      </c>
      <c r="AC1249" s="64">
        <v>22</v>
      </c>
      <c r="AD1249" s="64">
        <v>2</v>
      </c>
      <c r="AE1249" s="66" t="s">
        <v>5625</v>
      </c>
      <c r="AF1249" s="68" t="s">
        <v>2238</v>
      </c>
      <c r="CN1249" s="64">
        <v>22</v>
      </c>
      <c r="CO1249" s="64">
        <v>5</v>
      </c>
      <c r="CP1249" s="66" t="s">
        <v>5631</v>
      </c>
      <c r="CQ1249" s="68" t="s">
        <v>2241</v>
      </c>
    </row>
    <row r="1250" spans="17:95">
      <c r="Q1250" s="655">
        <v>3</v>
      </c>
      <c r="R1250" s="655">
        <v>7</v>
      </c>
      <c r="S1250" s="655">
        <v>8</v>
      </c>
      <c r="T1250" s="651" t="s">
        <v>5617</v>
      </c>
      <c r="U1250" s="656">
        <v>711114</v>
      </c>
      <c r="AC1250" s="64">
        <v>22</v>
      </c>
      <c r="AD1250" s="64">
        <v>3</v>
      </c>
      <c r="AE1250" s="66" t="s">
        <v>5627</v>
      </c>
      <c r="AF1250" s="68" t="s">
        <v>2239</v>
      </c>
      <c r="CN1250" s="64">
        <v>22</v>
      </c>
      <c r="CO1250" s="64">
        <v>6</v>
      </c>
      <c r="CP1250" s="66" t="s">
        <v>5633</v>
      </c>
      <c r="CQ1250" s="68" t="s">
        <v>2242</v>
      </c>
    </row>
    <row r="1251" spans="17:95">
      <c r="Q1251" s="655">
        <v>3</v>
      </c>
      <c r="R1251" s="655">
        <v>7</v>
      </c>
      <c r="S1251" s="655">
        <v>9</v>
      </c>
      <c r="T1251" s="651" t="s">
        <v>5619</v>
      </c>
      <c r="U1251" s="656">
        <v>711115</v>
      </c>
      <c r="AC1251" s="64">
        <v>22</v>
      </c>
      <c r="AD1251" s="64">
        <v>4</v>
      </c>
      <c r="AE1251" s="66" t="s">
        <v>5629</v>
      </c>
      <c r="AF1251" s="68" t="s">
        <v>2240</v>
      </c>
      <c r="CN1251" s="64">
        <v>22</v>
      </c>
      <c r="CO1251" s="64">
        <v>7</v>
      </c>
      <c r="CP1251" s="66" t="s">
        <v>5635</v>
      </c>
      <c r="CQ1251" s="68" t="s">
        <v>2243</v>
      </c>
    </row>
    <row r="1252" spans="17:95">
      <c r="Q1252" s="655">
        <v>3</v>
      </c>
      <c r="R1252" s="655">
        <v>7</v>
      </c>
      <c r="S1252" s="655">
        <v>10</v>
      </c>
      <c r="T1252" s="651" t="s">
        <v>5621</v>
      </c>
      <c r="U1252" s="656">
        <v>711117</v>
      </c>
      <c r="AC1252" s="64">
        <v>22</v>
      </c>
      <c r="AD1252" s="64">
        <v>5</v>
      </c>
      <c r="AE1252" s="66" t="s">
        <v>5631</v>
      </c>
      <c r="AF1252" s="68" t="s">
        <v>2241</v>
      </c>
      <c r="CN1252" s="64">
        <v>22</v>
      </c>
      <c r="CO1252" s="64">
        <v>8</v>
      </c>
      <c r="CP1252" s="66" t="s">
        <v>5637</v>
      </c>
      <c r="CQ1252" s="68" t="s">
        <v>2244</v>
      </c>
    </row>
    <row r="1253" spans="17:95">
      <c r="Q1253" s="655">
        <v>3</v>
      </c>
      <c r="R1253" s="655">
        <v>7</v>
      </c>
      <c r="S1253" s="655">
        <v>11</v>
      </c>
      <c r="T1253" s="651" t="s">
        <v>5623</v>
      </c>
      <c r="U1253" s="656">
        <v>711118</v>
      </c>
      <c r="AC1253" s="64">
        <v>22</v>
      </c>
      <c r="AD1253" s="64">
        <v>6</v>
      </c>
      <c r="AE1253" s="66" t="s">
        <v>5633</v>
      </c>
      <c r="AF1253" s="68" t="s">
        <v>2242</v>
      </c>
      <c r="CN1253" s="64">
        <v>22</v>
      </c>
      <c r="CO1253" s="64">
        <v>9</v>
      </c>
      <c r="CP1253" s="66" t="s">
        <v>5639</v>
      </c>
      <c r="CQ1253" s="68" t="s">
        <v>2245</v>
      </c>
    </row>
    <row r="1254" spans="17:95">
      <c r="Q1254" s="655">
        <v>3</v>
      </c>
      <c r="R1254" s="655">
        <v>7</v>
      </c>
      <c r="S1254" s="655">
        <v>12</v>
      </c>
      <c r="T1254" s="651" t="s">
        <v>5624</v>
      </c>
      <c r="U1254" s="656">
        <v>711119</v>
      </c>
      <c r="AC1254" s="64">
        <v>22</v>
      </c>
      <c r="AD1254" s="64">
        <v>7</v>
      </c>
      <c r="AE1254" s="66" t="s">
        <v>5635</v>
      </c>
      <c r="AF1254" s="68" t="s">
        <v>2243</v>
      </c>
      <c r="CN1254" s="64">
        <v>22</v>
      </c>
      <c r="CO1254" s="64">
        <v>10</v>
      </c>
      <c r="CP1254" s="66" t="s">
        <v>5641</v>
      </c>
      <c r="CQ1254" s="68" t="s">
        <v>2246</v>
      </c>
    </row>
    <row r="1255" spans="17:95">
      <c r="Q1255" s="655">
        <v>3</v>
      </c>
      <c r="R1255" s="655">
        <v>7</v>
      </c>
      <c r="S1255" s="655">
        <v>13</v>
      </c>
      <c r="T1255" s="651" t="s">
        <v>5626</v>
      </c>
      <c r="U1255" s="656">
        <v>712000</v>
      </c>
      <c r="AC1255" s="64">
        <v>22</v>
      </c>
      <c r="AD1255" s="64">
        <v>8</v>
      </c>
      <c r="AE1255" s="66" t="s">
        <v>5637</v>
      </c>
      <c r="AF1255" s="68" t="s">
        <v>2244</v>
      </c>
      <c r="CN1255" s="64">
        <v>22</v>
      </c>
      <c r="CO1255" s="64">
        <v>11</v>
      </c>
      <c r="CP1255" s="66" t="s">
        <v>5643</v>
      </c>
      <c r="CQ1255" s="68" t="s">
        <v>2247</v>
      </c>
    </row>
    <row r="1256" spans="17:95">
      <c r="Q1256" s="655">
        <v>3</v>
      </c>
      <c r="R1256" s="655">
        <v>7</v>
      </c>
      <c r="S1256" s="655">
        <v>14</v>
      </c>
      <c r="T1256" s="651" t="s">
        <v>5628</v>
      </c>
      <c r="U1256" s="656">
        <v>712102</v>
      </c>
      <c r="AC1256" s="64">
        <v>22</v>
      </c>
      <c r="AD1256" s="64">
        <v>9</v>
      </c>
      <c r="AE1256" s="66" t="s">
        <v>5639</v>
      </c>
      <c r="AF1256" s="68" t="s">
        <v>2245</v>
      </c>
      <c r="CN1256" s="64">
        <v>22</v>
      </c>
      <c r="CO1256" s="64">
        <v>12</v>
      </c>
      <c r="CP1256" s="66" t="s">
        <v>5645</v>
      </c>
      <c r="CQ1256" s="68" t="s">
        <v>2248</v>
      </c>
    </row>
    <row r="1257" spans="17:95">
      <c r="Q1257" s="655">
        <v>3</v>
      </c>
      <c r="R1257" s="655">
        <v>7</v>
      </c>
      <c r="S1257" s="655">
        <v>15</v>
      </c>
      <c r="T1257" s="651" t="s">
        <v>5630</v>
      </c>
      <c r="U1257" s="656">
        <v>712111</v>
      </c>
      <c r="AC1257" s="64">
        <v>22</v>
      </c>
      <c r="AD1257" s="64">
        <v>10</v>
      </c>
      <c r="AE1257" s="66" t="s">
        <v>5641</v>
      </c>
      <c r="AF1257" s="68" t="s">
        <v>2246</v>
      </c>
      <c r="CN1257" s="64">
        <v>22</v>
      </c>
      <c r="CO1257" s="64">
        <v>13</v>
      </c>
      <c r="CP1257" s="66" t="s">
        <v>5647</v>
      </c>
      <c r="CQ1257" s="68" t="s">
        <v>2249</v>
      </c>
    </row>
    <row r="1258" spans="17:95">
      <c r="Q1258" s="655">
        <v>3</v>
      </c>
      <c r="R1258" s="655">
        <v>7</v>
      </c>
      <c r="S1258" s="655">
        <v>16</v>
      </c>
      <c r="T1258" s="651" t="s">
        <v>5632</v>
      </c>
      <c r="U1258" s="656">
        <v>712101</v>
      </c>
      <c r="AC1258" s="64">
        <v>22</v>
      </c>
      <c r="AD1258" s="64">
        <v>11</v>
      </c>
      <c r="AE1258" s="66" t="s">
        <v>5643</v>
      </c>
      <c r="AF1258" s="68" t="s">
        <v>2247</v>
      </c>
      <c r="CN1258" s="64">
        <v>22</v>
      </c>
      <c r="CO1258" s="64">
        <v>14</v>
      </c>
      <c r="CP1258" s="66" t="s">
        <v>5649</v>
      </c>
      <c r="CQ1258" s="68" t="s">
        <v>2250</v>
      </c>
    </row>
    <row r="1259" spans="17:95">
      <c r="Q1259" s="655">
        <v>3</v>
      </c>
      <c r="R1259" s="655">
        <v>7</v>
      </c>
      <c r="S1259" s="655">
        <v>17</v>
      </c>
      <c r="T1259" s="651" t="s">
        <v>5634</v>
      </c>
      <c r="U1259" s="656">
        <v>712103</v>
      </c>
      <c r="AC1259" s="64">
        <v>22</v>
      </c>
      <c r="AD1259" s="64">
        <v>12</v>
      </c>
      <c r="AE1259" s="66" t="s">
        <v>5645</v>
      </c>
      <c r="AF1259" s="68" t="s">
        <v>2248</v>
      </c>
      <c r="CN1259" s="64">
        <v>22</v>
      </c>
      <c r="CO1259" s="64">
        <v>15</v>
      </c>
      <c r="CP1259" s="66" t="s">
        <v>5651</v>
      </c>
      <c r="CQ1259" s="68" t="s">
        <v>2251</v>
      </c>
    </row>
    <row r="1260" spans="17:95">
      <c r="Q1260" s="655">
        <v>3</v>
      </c>
      <c r="R1260" s="655">
        <v>7</v>
      </c>
      <c r="S1260" s="655">
        <v>18</v>
      </c>
      <c r="T1260" s="651" t="s">
        <v>5636</v>
      </c>
      <c r="U1260" s="656">
        <v>712106</v>
      </c>
      <c r="AC1260" s="64">
        <v>22</v>
      </c>
      <c r="AD1260" s="64">
        <v>13</v>
      </c>
      <c r="AE1260" s="66" t="s">
        <v>5647</v>
      </c>
      <c r="AF1260" s="68" t="s">
        <v>2249</v>
      </c>
      <c r="CN1260" s="64">
        <v>22</v>
      </c>
      <c r="CO1260" s="64">
        <v>16</v>
      </c>
      <c r="CP1260" s="66" t="s">
        <v>5653</v>
      </c>
      <c r="CQ1260" s="68" t="s">
        <v>2252</v>
      </c>
    </row>
    <row r="1261" spans="17:95">
      <c r="Q1261" s="655">
        <v>3</v>
      </c>
      <c r="R1261" s="655">
        <v>7</v>
      </c>
      <c r="S1261" s="655">
        <v>19</v>
      </c>
      <c r="T1261" s="651" t="s">
        <v>5638</v>
      </c>
      <c r="U1261" s="656">
        <v>712107</v>
      </c>
      <c r="AC1261" s="64">
        <v>22</v>
      </c>
      <c r="AD1261" s="64">
        <v>14</v>
      </c>
      <c r="AE1261" s="66" t="s">
        <v>5649</v>
      </c>
      <c r="AF1261" s="68" t="s">
        <v>2250</v>
      </c>
      <c r="CN1261" s="64">
        <v>22</v>
      </c>
      <c r="CO1261" s="64">
        <v>17</v>
      </c>
      <c r="CP1261" s="66" t="s">
        <v>5655</v>
      </c>
      <c r="CQ1261" s="68" t="s">
        <v>2253</v>
      </c>
    </row>
    <row r="1262" spans="17:95">
      <c r="Q1262" s="655">
        <v>3</v>
      </c>
      <c r="R1262" s="655">
        <v>7</v>
      </c>
      <c r="S1262" s="655">
        <v>20</v>
      </c>
      <c r="T1262" s="651" t="s">
        <v>5640</v>
      </c>
      <c r="U1262" s="656">
        <v>712108</v>
      </c>
      <c r="AC1262" s="64">
        <v>22</v>
      </c>
      <c r="AD1262" s="64">
        <v>15</v>
      </c>
      <c r="AE1262" s="66" t="s">
        <v>5651</v>
      </c>
      <c r="AF1262" s="68" t="s">
        <v>2251</v>
      </c>
      <c r="CN1262" s="64">
        <v>22</v>
      </c>
      <c r="CO1262" s="64">
        <v>18</v>
      </c>
      <c r="CP1262" s="66" t="s">
        <v>5657</v>
      </c>
      <c r="CQ1262" s="68" t="s">
        <v>2254</v>
      </c>
    </row>
    <row r="1263" spans="17:95">
      <c r="Q1263" s="655">
        <v>3</v>
      </c>
      <c r="R1263" s="655">
        <v>7</v>
      </c>
      <c r="S1263" s="655">
        <v>21</v>
      </c>
      <c r="T1263" s="651" t="s">
        <v>5642</v>
      </c>
      <c r="U1263" s="656">
        <v>712109</v>
      </c>
      <c r="AC1263" s="64">
        <v>22</v>
      </c>
      <c r="AD1263" s="64">
        <v>16</v>
      </c>
      <c r="AE1263" s="66" t="s">
        <v>5653</v>
      </c>
      <c r="AF1263" s="68" t="s">
        <v>2252</v>
      </c>
      <c r="CN1263" s="64">
        <v>22</v>
      </c>
      <c r="CO1263" s="64">
        <v>19</v>
      </c>
      <c r="CP1263" s="66" t="s">
        <v>5659</v>
      </c>
      <c r="CQ1263" s="68" t="s">
        <v>2255</v>
      </c>
    </row>
    <row r="1264" spans="17:95">
      <c r="Q1264" s="655">
        <v>3</v>
      </c>
      <c r="R1264" s="655">
        <v>7</v>
      </c>
      <c r="S1264" s="655">
        <v>22</v>
      </c>
      <c r="T1264" s="651" t="s">
        <v>5644</v>
      </c>
      <c r="U1264" s="656">
        <v>712104</v>
      </c>
      <c r="AC1264" s="64">
        <v>22</v>
      </c>
      <c r="AD1264" s="64">
        <v>17</v>
      </c>
      <c r="AE1264" s="66" t="s">
        <v>5655</v>
      </c>
      <c r="AF1264" s="68" t="s">
        <v>2253</v>
      </c>
      <c r="CN1264" s="64">
        <v>22</v>
      </c>
      <c r="CO1264" s="64">
        <v>20</v>
      </c>
      <c r="CP1264" s="66" t="s">
        <v>5661</v>
      </c>
      <c r="CQ1264" s="68" t="s">
        <v>2256</v>
      </c>
    </row>
    <row r="1265" spans="17:95">
      <c r="Q1265" s="655">
        <v>3</v>
      </c>
      <c r="R1265" s="655">
        <v>7</v>
      </c>
      <c r="S1265" s="655">
        <v>23</v>
      </c>
      <c r="T1265" s="651" t="s">
        <v>5646</v>
      </c>
      <c r="U1265" s="656">
        <v>712110</v>
      </c>
      <c r="AC1265" s="64">
        <v>22</v>
      </c>
      <c r="AD1265" s="64">
        <v>18</v>
      </c>
      <c r="AE1265" s="66" t="s">
        <v>5657</v>
      </c>
      <c r="AF1265" s="68" t="s">
        <v>2254</v>
      </c>
      <c r="CN1265" s="64">
        <v>22</v>
      </c>
      <c r="CO1265" s="64">
        <v>21</v>
      </c>
      <c r="CP1265" s="66" t="s">
        <v>5663</v>
      </c>
      <c r="CQ1265" s="68" t="s">
        <v>2257</v>
      </c>
    </row>
    <row r="1266" spans="17:95">
      <c r="Q1266" s="655">
        <v>3</v>
      </c>
      <c r="R1266" s="655">
        <v>7</v>
      </c>
      <c r="S1266" s="655">
        <v>24</v>
      </c>
      <c r="T1266" s="651" t="s">
        <v>5648</v>
      </c>
      <c r="U1266" s="656">
        <v>713000</v>
      </c>
      <c r="AC1266" s="64">
        <v>22</v>
      </c>
      <c r="AD1266" s="64">
        <v>19</v>
      </c>
      <c r="AE1266" s="66" t="s">
        <v>5659</v>
      </c>
      <c r="AF1266" s="68" t="s">
        <v>2255</v>
      </c>
      <c r="CN1266" s="64">
        <v>22</v>
      </c>
      <c r="CO1266" s="64">
        <v>22</v>
      </c>
      <c r="CP1266" s="66" t="s">
        <v>5665</v>
      </c>
      <c r="CQ1266" s="68" t="s">
        <v>2258</v>
      </c>
    </row>
    <row r="1267" spans="17:95">
      <c r="Q1267" s="655">
        <v>3</v>
      </c>
      <c r="R1267" s="655">
        <v>7</v>
      </c>
      <c r="S1267" s="655">
        <v>25</v>
      </c>
      <c r="T1267" s="651" t="s">
        <v>5650</v>
      </c>
      <c r="U1267" s="656">
        <v>713103</v>
      </c>
      <c r="AC1267" s="64">
        <v>22</v>
      </c>
      <c r="AD1267" s="64">
        <v>20</v>
      </c>
      <c r="AE1267" s="66" t="s">
        <v>5661</v>
      </c>
      <c r="AF1267" s="68" t="s">
        <v>2256</v>
      </c>
      <c r="CN1267" s="64">
        <v>22</v>
      </c>
      <c r="CO1267" s="64">
        <v>23</v>
      </c>
      <c r="CP1267" s="66" t="s">
        <v>5666</v>
      </c>
      <c r="CQ1267" s="68" t="s">
        <v>2259</v>
      </c>
    </row>
    <row r="1268" spans="17:95">
      <c r="Q1268" s="655">
        <v>3</v>
      </c>
      <c r="R1268" s="655">
        <v>7</v>
      </c>
      <c r="S1268" s="655">
        <v>26</v>
      </c>
      <c r="T1268" s="651" t="s">
        <v>5652</v>
      </c>
      <c r="U1268" s="656">
        <v>713104</v>
      </c>
      <c r="AC1268" s="64">
        <v>22</v>
      </c>
      <c r="AD1268" s="64">
        <v>21</v>
      </c>
      <c r="AE1268" s="66" t="s">
        <v>5663</v>
      </c>
      <c r="AF1268" s="68" t="s">
        <v>2257</v>
      </c>
      <c r="CN1268" s="64">
        <v>22</v>
      </c>
      <c r="CO1268" s="64">
        <v>24</v>
      </c>
      <c r="CP1268" s="66" t="s">
        <v>5668</v>
      </c>
      <c r="CQ1268" s="68" t="s">
        <v>2260</v>
      </c>
    </row>
    <row r="1269" spans="17:95">
      <c r="Q1269" s="655">
        <v>3</v>
      </c>
      <c r="R1269" s="655">
        <v>7</v>
      </c>
      <c r="S1269" s="655">
        <v>27</v>
      </c>
      <c r="T1269" s="651" t="s">
        <v>5654</v>
      </c>
      <c r="U1269" s="656">
        <v>713105</v>
      </c>
      <c r="AC1269" s="64">
        <v>22</v>
      </c>
      <c r="AD1269" s="64">
        <v>22</v>
      </c>
      <c r="AE1269" s="66" t="s">
        <v>5665</v>
      </c>
      <c r="AF1269" s="68" t="s">
        <v>2258</v>
      </c>
      <c r="CN1269" s="64">
        <v>22</v>
      </c>
      <c r="CO1269" s="64">
        <v>25</v>
      </c>
      <c r="CP1269" s="66" t="s">
        <v>5670</v>
      </c>
      <c r="CQ1269" s="68" t="s">
        <v>2261</v>
      </c>
    </row>
    <row r="1270" spans="17:95">
      <c r="Q1270" s="655">
        <v>3</v>
      </c>
      <c r="R1270" s="655">
        <v>7</v>
      </c>
      <c r="S1270" s="655">
        <v>28</v>
      </c>
      <c r="T1270" s="651" t="s">
        <v>5656</v>
      </c>
      <c r="U1270" s="656">
        <v>713106</v>
      </c>
      <c r="AC1270" s="64">
        <v>22</v>
      </c>
      <c r="AD1270" s="64">
        <v>23</v>
      </c>
      <c r="AE1270" s="66" t="s">
        <v>5666</v>
      </c>
      <c r="AF1270" s="68" t="s">
        <v>2259</v>
      </c>
      <c r="CN1270" s="64">
        <v>22</v>
      </c>
      <c r="CO1270" s="64">
        <v>26</v>
      </c>
      <c r="CP1270" s="66" t="s">
        <v>5671</v>
      </c>
      <c r="CQ1270" s="68" t="s">
        <v>2262</v>
      </c>
    </row>
    <row r="1271" spans="17:95">
      <c r="Q1271" s="655">
        <v>3</v>
      </c>
      <c r="R1271" s="655">
        <v>7</v>
      </c>
      <c r="S1271" s="655">
        <v>29</v>
      </c>
      <c r="T1271" s="651" t="s">
        <v>5658</v>
      </c>
      <c r="U1271" s="656">
        <v>713107</v>
      </c>
      <c r="AC1271" s="64">
        <v>22</v>
      </c>
      <c r="AD1271" s="64">
        <v>24</v>
      </c>
      <c r="AE1271" s="66" t="s">
        <v>5668</v>
      </c>
      <c r="AF1271" s="68" t="s">
        <v>2260</v>
      </c>
      <c r="CN1271" s="64">
        <v>22</v>
      </c>
      <c r="CO1271" s="64">
        <v>27</v>
      </c>
      <c r="CP1271" s="66" t="s">
        <v>5672</v>
      </c>
      <c r="CQ1271" s="68" t="s">
        <v>2263</v>
      </c>
    </row>
    <row r="1272" spans="17:95">
      <c r="Q1272" s="655">
        <v>3</v>
      </c>
      <c r="R1272" s="655">
        <v>7</v>
      </c>
      <c r="S1272" s="655">
        <v>30</v>
      </c>
      <c r="T1272" s="651" t="s">
        <v>5660</v>
      </c>
      <c r="U1272" s="656">
        <v>713102</v>
      </c>
      <c r="AC1272" s="64">
        <v>22</v>
      </c>
      <c r="AD1272" s="64">
        <v>25</v>
      </c>
      <c r="AE1272" s="66" t="s">
        <v>5670</v>
      </c>
      <c r="AF1272" s="68" t="s">
        <v>2261</v>
      </c>
      <c r="CN1272" s="64">
        <v>22</v>
      </c>
      <c r="CO1272" s="64">
        <v>28</v>
      </c>
      <c r="CP1272" s="66" t="s">
        <v>5673</v>
      </c>
      <c r="CQ1272" s="68" t="s">
        <v>2264</v>
      </c>
    </row>
    <row r="1273" spans="17:95">
      <c r="Q1273" s="655">
        <v>3</v>
      </c>
      <c r="R1273" s="655">
        <v>7</v>
      </c>
      <c r="S1273" s="655">
        <v>31</v>
      </c>
      <c r="T1273" s="651" t="s">
        <v>5662</v>
      </c>
      <c r="U1273" s="656">
        <v>714000</v>
      </c>
      <c r="AC1273" s="64">
        <v>22</v>
      </c>
      <c r="AD1273" s="64">
        <v>26</v>
      </c>
      <c r="AE1273" s="66" t="s">
        <v>5671</v>
      </c>
      <c r="AF1273" s="68" t="s">
        <v>2262</v>
      </c>
      <c r="CN1273" s="64">
        <v>22</v>
      </c>
      <c r="CO1273" s="64">
        <v>29</v>
      </c>
      <c r="CP1273" s="66" t="s">
        <v>5674</v>
      </c>
      <c r="CQ1273" s="68" t="s">
        <v>2265</v>
      </c>
    </row>
    <row r="1274" spans="17:95">
      <c r="Q1274" s="655">
        <v>3</v>
      </c>
      <c r="R1274" s="655">
        <v>7</v>
      </c>
      <c r="S1274" s="655">
        <v>32</v>
      </c>
      <c r="T1274" s="651" t="s">
        <v>5664</v>
      </c>
      <c r="U1274" s="656">
        <v>714102</v>
      </c>
      <c r="AC1274" s="64">
        <v>22</v>
      </c>
      <c r="AD1274" s="64">
        <v>27</v>
      </c>
      <c r="AE1274" s="66" t="s">
        <v>5672</v>
      </c>
      <c r="AF1274" s="68" t="s">
        <v>2263</v>
      </c>
      <c r="CN1274" s="64">
        <v>22</v>
      </c>
      <c r="CO1274" s="64">
        <v>30</v>
      </c>
      <c r="CP1274" s="66" t="s">
        <v>5676</v>
      </c>
      <c r="CQ1274" s="68" t="s">
        <v>2266</v>
      </c>
    </row>
    <row r="1275" spans="17:95">
      <c r="Q1275" s="655">
        <v>3</v>
      </c>
      <c r="R1275" s="655">
        <v>7</v>
      </c>
      <c r="S1275" s="655">
        <v>33</v>
      </c>
      <c r="T1275" s="651" t="s">
        <v>5667</v>
      </c>
      <c r="U1275" s="656">
        <v>714104</v>
      </c>
      <c r="AC1275" s="64">
        <v>22</v>
      </c>
      <c r="AD1275" s="64">
        <v>28</v>
      </c>
      <c r="AE1275" s="66" t="s">
        <v>5673</v>
      </c>
      <c r="AF1275" s="68" t="s">
        <v>2264</v>
      </c>
      <c r="CN1275" s="64">
        <v>22</v>
      </c>
      <c r="CO1275" s="64">
        <v>31</v>
      </c>
      <c r="CP1275" s="66" t="s">
        <v>5677</v>
      </c>
      <c r="CQ1275" s="68" t="s">
        <v>2267</v>
      </c>
    </row>
    <row r="1276" spans="17:95">
      <c r="Q1276" s="655">
        <v>3</v>
      </c>
      <c r="R1276" s="655">
        <v>7</v>
      </c>
      <c r="S1276" s="655">
        <v>34</v>
      </c>
      <c r="T1276" s="651" t="s">
        <v>5669</v>
      </c>
      <c r="U1276" s="656">
        <v>715000</v>
      </c>
      <c r="AC1276" s="64">
        <v>22</v>
      </c>
      <c r="AD1276" s="64">
        <v>29</v>
      </c>
      <c r="AE1276" s="66" t="s">
        <v>5674</v>
      </c>
      <c r="AF1276" s="68" t="s">
        <v>2265</v>
      </c>
      <c r="CN1276" s="64">
        <v>22</v>
      </c>
      <c r="CO1276" s="64">
        <v>32</v>
      </c>
      <c r="CP1276" s="66" t="s">
        <v>5678</v>
      </c>
      <c r="CQ1276" s="68" t="s">
        <v>2268</v>
      </c>
    </row>
    <row r="1277" spans="17:95">
      <c r="Q1277" s="655">
        <v>3</v>
      </c>
      <c r="R1277" s="655">
        <v>7</v>
      </c>
      <c r="S1277" s="655">
        <v>35</v>
      </c>
      <c r="T1277" s="651" t="s">
        <v>8898</v>
      </c>
      <c r="U1277" s="656">
        <v>715107</v>
      </c>
      <c r="AC1277" s="64">
        <v>22</v>
      </c>
      <c r="AD1277" s="64">
        <v>30</v>
      </c>
      <c r="AE1277" s="66" t="s">
        <v>5676</v>
      </c>
      <c r="AF1277" s="68" t="s">
        <v>2266</v>
      </c>
      <c r="CN1277" s="64">
        <v>22</v>
      </c>
      <c r="CO1277" s="64">
        <v>33</v>
      </c>
      <c r="CP1277" s="66" t="s">
        <v>5680</v>
      </c>
      <c r="CQ1277" s="68" t="s">
        <v>2269</v>
      </c>
    </row>
    <row r="1278" spans="17:95">
      <c r="Q1278" s="655">
        <v>3</v>
      </c>
      <c r="R1278" s="655">
        <v>7</v>
      </c>
      <c r="S1278" s="655">
        <v>36</v>
      </c>
      <c r="T1278" s="651" t="s">
        <v>8899</v>
      </c>
      <c r="U1278" s="656">
        <v>715108</v>
      </c>
      <c r="AC1278" s="64">
        <v>22</v>
      </c>
      <c r="AD1278" s="64">
        <v>31</v>
      </c>
      <c r="AE1278" s="66" t="s">
        <v>5677</v>
      </c>
      <c r="AF1278" s="68" t="s">
        <v>2267</v>
      </c>
      <c r="CN1278" s="64">
        <v>22</v>
      </c>
      <c r="CO1278" s="64">
        <v>34</v>
      </c>
      <c r="CP1278" s="66" t="s">
        <v>5682</v>
      </c>
      <c r="CQ1278" s="68" t="s">
        <v>2270</v>
      </c>
    </row>
    <row r="1279" spans="17:95">
      <c r="Q1279" s="657">
        <v>3</v>
      </c>
      <c r="R1279" s="657">
        <v>7</v>
      </c>
      <c r="S1279" s="657">
        <v>37</v>
      </c>
      <c r="T1279" s="658" t="s">
        <v>3041</v>
      </c>
      <c r="U1279" s="659">
        <v>719999</v>
      </c>
      <c r="AC1279" s="64">
        <v>22</v>
      </c>
      <c r="AD1279" s="64">
        <v>32</v>
      </c>
      <c r="AE1279" s="66" t="s">
        <v>5678</v>
      </c>
      <c r="AF1279" s="68" t="s">
        <v>2268</v>
      </c>
      <c r="CN1279" s="64">
        <v>22</v>
      </c>
      <c r="CO1279" s="64">
        <v>35</v>
      </c>
      <c r="CP1279" s="66" t="s">
        <v>5683</v>
      </c>
      <c r="CQ1279" s="68" t="s">
        <v>2271</v>
      </c>
    </row>
    <row r="1280" spans="17:95">
      <c r="Q1280" s="653">
        <v>3</v>
      </c>
      <c r="R1280" s="653">
        <v>8</v>
      </c>
      <c r="S1280" s="653">
        <v>1</v>
      </c>
      <c r="T1280" s="650" t="s">
        <v>5274</v>
      </c>
      <c r="U1280" s="654">
        <v>733100</v>
      </c>
      <c r="AC1280" s="64">
        <v>22</v>
      </c>
      <c r="AD1280" s="64">
        <v>33</v>
      </c>
      <c r="AE1280" s="66" t="s">
        <v>5680</v>
      </c>
      <c r="AF1280" s="68" t="s">
        <v>2269</v>
      </c>
      <c r="CN1280" s="64">
        <v>22</v>
      </c>
      <c r="CO1280" s="64">
        <v>36</v>
      </c>
      <c r="CP1280" s="66" t="s">
        <v>5684</v>
      </c>
      <c r="CQ1280" s="68" t="s">
        <v>2272</v>
      </c>
    </row>
    <row r="1281" spans="17:95">
      <c r="Q1281" s="655">
        <v>3</v>
      </c>
      <c r="R1281" s="655">
        <v>8</v>
      </c>
      <c r="S1281" s="655">
        <v>2</v>
      </c>
      <c r="T1281" s="651" t="s">
        <v>5675</v>
      </c>
      <c r="U1281" s="656">
        <v>771100</v>
      </c>
      <c r="AC1281" s="64">
        <v>22</v>
      </c>
      <c r="AD1281" s="64">
        <v>34</v>
      </c>
      <c r="AE1281" s="66" t="s">
        <v>5682</v>
      </c>
      <c r="AF1281" s="68" t="s">
        <v>2270</v>
      </c>
      <c r="CN1281" s="64">
        <v>22</v>
      </c>
      <c r="CO1281" s="64">
        <v>37</v>
      </c>
      <c r="CP1281" s="66" t="s">
        <v>5686</v>
      </c>
      <c r="CQ1281" s="68" t="s">
        <v>2273</v>
      </c>
    </row>
    <row r="1282" spans="17:95">
      <c r="Q1282" s="655">
        <v>3</v>
      </c>
      <c r="R1282" s="655">
        <v>8</v>
      </c>
      <c r="S1282" s="655">
        <v>3</v>
      </c>
      <c r="T1282" s="651" t="s">
        <v>5381</v>
      </c>
      <c r="U1282" s="656">
        <v>733202</v>
      </c>
      <c r="AC1282" s="64">
        <v>22</v>
      </c>
      <c r="AD1282" s="64">
        <v>35</v>
      </c>
      <c r="AE1282" s="66" t="s">
        <v>5683</v>
      </c>
      <c r="AF1282" s="68" t="s">
        <v>2271</v>
      </c>
      <c r="CN1282" s="64">
        <v>22</v>
      </c>
      <c r="CO1282" s="64">
        <v>38</v>
      </c>
      <c r="CP1282" s="66" t="s">
        <v>5687</v>
      </c>
      <c r="CQ1282" s="68" t="s">
        <v>2274</v>
      </c>
    </row>
    <row r="1283" spans="17:95">
      <c r="Q1283" s="655">
        <v>3</v>
      </c>
      <c r="R1283" s="655">
        <v>8</v>
      </c>
      <c r="S1283" s="655">
        <v>4</v>
      </c>
      <c r="T1283" s="651" t="s">
        <v>5679</v>
      </c>
      <c r="U1283" s="656">
        <v>733206</v>
      </c>
      <c r="AC1283" s="64">
        <v>22</v>
      </c>
      <c r="AD1283" s="64">
        <v>36</v>
      </c>
      <c r="AE1283" s="66" t="s">
        <v>5684</v>
      </c>
      <c r="AF1283" s="68" t="s">
        <v>2272</v>
      </c>
      <c r="CN1283" s="64">
        <v>22</v>
      </c>
      <c r="CO1283" s="64">
        <v>39</v>
      </c>
      <c r="CP1283" s="66" t="s">
        <v>5688</v>
      </c>
      <c r="CQ1283" s="68" t="s">
        <v>2275</v>
      </c>
    </row>
    <row r="1284" spans="17:95">
      <c r="Q1284" s="655">
        <v>3</v>
      </c>
      <c r="R1284" s="655">
        <v>8</v>
      </c>
      <c r="S1284" s="655">
        <v>5</v>
      </c>
      <c r="T1284" s="651" t="s">
        <v>8900</v>
      </c>
      <c r="U1284" s="656">
        <v>733205</v>
      </c>
      <c r="AC1284" s="64">
        <v>22</v>
      </c>
      <c r="AD1284" s="64">
        <v>37</v>
      </c>
      <c r="AE1284" s="66" t="s">
        <v>5686</v>
      </c>
      <c r="AF1284" s="68" t="s">
        <v>2273</v>
      </c>
      <c r="CN1284" s="64">
        <v>22</v>
      </c>
      <c r="CO1284" s="64">
        <v>40</v>
      </c>
      <c r="CP1284" s="66" t="s">
        <v>5689</v>
      </c>
      <c r="CQ1284" s="68" t="s">
        <v>2276</v>
      </c>
    </row>
    <row r="1285" spans="17:95">
      <c r="Q1285" s="655">
        <v>3</v>
      </c>
      <c r="R1285" s="655">
        <v>8</v>
      </c>
      <c r="S1285" s="655">
        <v>6</v>
      </c>
      <c r="T1285" s="651" t="s">
        <v>5681</v>
      </c>
      <c r="U1285" s="656">
        <v>733210</v>
      </c>
      <c r="AC1285" s="64">
        <v>22</v>
      </c>
      <c r="AD1285" s="64">
        <v>38</v>
      </c>
      <c r="AE1285" s="66" t="s">
        <v>5687</v>
      </c>
      <c r="AF1285" s="68" t="s">
        <v>2274</v>
      </c>
      <c r="CN1285" s="64">
        <v>22</v>
      </c>
      <c r="CO1285" s="64">
        <v>41</v>
      </c>
      <c r="CP1285" s="66" t="s">
        <v>5691</v>
      </c>
      <c r="CQ1285" s="68" t="s">
        <v>2277</v>
      </c>
    </row>
    <row r="1286" spans="17:95">
      <c r="Q1286" s="655">
        <v>3</v>
      </c>
      <c r="R1286" s="655">
        <v>8</v>
      </c>
      <c r="S1286" s="655">
        <v>7</v>
      </c>
      <c r="T1286" s="651" t="s">
        <v>5685</v>
      </c>
      <c r="U1286" s="656">
        <v>733214</v>
      </c>
      <c r="AC1286" s="64">
        <v>22</v>
      </c>
      <c r="AD1286" s="64">
        <v>39</v>
      </c>
      <c r="AE1286" s="66" t="s">
        <v>5688</v>
      </c>
      <c r="AF1286" s="68" t="s">
        <v>2275</v>
      </c>
      <c r="CN1286" s="64">
        <v>22</v>
      </c>
      <c r="CO1286" s="64">
        <v>42</v>
      </c>
      <c r="CP1286" s="66" t="s">
        <v>5693</v>
      </c>
      <c r="CQ1286" s="68" t="s">
        <v>2278</v>
      </c>
    </row>
    <row r="1287" spans="17:95">
      <c r="Q1287" s="657">
        <v>3</v>
      </c>
      <c r="R1287" s="657">
        <v>8</v>
      </c>
      <c r="S1287" s="657">
        <v>8</v>
      </c>
      <c r="T1287" s="658" t="s">
        <v>3041</v>
      </c>
      <c r="U1287" s="659">
        <v>733999</v>
      </c>
      <c r="AC1287" s="64">
        <v>22</v>
      </c>
      <c r="AD1287" s="64">
        <v>40</v>
      </c>
      <c r="AE1287" s="66" t="s">
        <v>5689</v>
      </c>
      <c r="AF1287" s="68" t="s">
        <v>2276</v>
      </c>
      <c r="CN1287" s="64">
        <v>22</v>
      </c>
      <c r="CO1287" s="64">
        <v>43</v>
      </c>
      <c r="CP1287" s="66" t="s">
        <v>5695</v>
      </c>
      <c r="CQ1287" s="68" t="s">
        <v>2279</v>
      </c>
    </row>
    <row r="1288" spans="17:95">
      <c r="Q1288" s="653">
        <v>3</v>
      </c>
      <c r="R1288" s="653">
        <v>9</v>
      </c>
      <c r="S1288" s="653">
        <v>1</v>
      </c>
      <c r="T1288" s="650" t="s">
        <v>5274</v>
      </c>
      <c r="U1288" s="654">
        <v>734100</v>
      </c>
      <c r="AC1288" s="64">
        <v>22</v>
      </c>
      <c r="AD1288" s="64">
        <v>41</v>
      </c>
      <c r="AE1288" s="66" t="s">
        <v>5691</v>
      </c>
      <c r="AF1288" s="68" t="s">
        <v>2277</v>
      </c>
      <c r="CN1288" s="64">
        <v>22</v>
      </c>
      <c r="CO1288" s="64">
        <v>44</v>
      </c>
      <c r="CP1288" s="66" t="s">
        <v>5696</v>
      </c>
      <c r="CQ1288" s="68" t="s">
        <v>2280</v>
      </c>
    </row>
    <row r="1289" spans="17:95">
      <c r="Q1289" s="655">
        <v>3</v>
      </c>
      <c r="R1289" s="655">
        <v>9</v>
      </c>
      <c r="S1289" s="655">
        <v>2</v>
      </c>
      <c r="T1289" s="651" t="s">
        <v>5552</v>
      </c>
      <c r="U1289" s="656">
        <v>734202</v>
      </c>
      <c r="AC1289" s="64">
        <v>22</v>
      </c>
      <c r="AD1289" s="64">
        <v>42</v>
      </c>
      <c r="AE1289" s="66" t="s">
        <v>5693</v>
      </c>
      <c r="AF1289" s="68" t="s">
        <v>2278</v>
      </c>
      <c r="CN1289" s="64">
        <v>22</v>
      </c>
      <c r="CO1289" s="64">
        <v>45</v>
      </c>
      <c r="CP1289" s="66" t="s">
        <v>5698</v>
      </c>
      <c r="CQ1289" s="68" t="s">
        <v>2281</v>
      </c>
    </row>
    <row r="1290" spans="17:95">
      <c r="Q1290" s="655">
        <v>3</v>
      </c>
      <c r="R1290" s="655">
        <v>9</v>
      </c>
      <c r="S1290" s="655">
        <v>3</v>
      </c>
      <c r="T1290" s="651" t="s">
        <v>5690</v>
      </c>
      <c r="U1290" s="656">
        <v>734204</v>
      </c>
      <c r="AC1290" s="64">
        <v>22</v>
      </c>
      <c r="AD1290" s="64">
        <v>43</v>
      </c>
      <c r="AE1290" s="66" t="s">
        <v>5695</v>
      </c>
      <c r="AF1290" s="68" t="s">
        <v>2279</v>
      </c>
      <c r="CN1290" s="64">
        <v>22</v>
      </c>
      <c r="CO1290" s="64">
        <v>46</v>
      </c>
      <c r="CP1290" s="66" t="s">
        <v>5700</v>
      </c>
      <c r="CQ1290" s="68" t="s">
        <v>2282</v>
      </c>
    </row>
    <row r="1291" spans="17:95">
      <c r="Q1291" s="655">
        <v>3</v>
      </c>
      <c r="R1291" s="655">
        <v>9</v>
      </c>
      <c r="S1291" s="655">
        <v>4</v>
      </c>
      <c r="T1291" s="651" t="s">
        <v>5692</v>
      </c>
      <c r="U1291" s="656">
        <v>734201</v>
      </c>
      <c r="AC1291" s="64">
        <v>22</v>
      </c>
      <c r="AD1291" s="64">
        <v>44</v>
      </c>
      <c r="AE1291" s="66" t="s">
        <v>5696</v>
      </c>
      <c r="AF1291" s="68" t="s">
        <v>2280</v>
      </c>
      <c r="CN1291" s="64">
        <v>22</v>
      </c>
      <c r="CO1291" s="64">
        <v>47</v>
      </c>
      <c r="CP1291" s="66" t="s">
        <v>5702</v>
      </c>
      <c r="CQ1291" s="68" t="s">
        <v>2283</v>
      </c>
    </row>
    <row r="1292" spans="17:95">
      <c r="Q1292" s="655">
        <v>3</v>
      </c>
      <c r="R1292" s="655">
        <v>9</v>
      </c>
      <c r="S1292" s="655">
        <v>5</v>
      </c>
      <c r="T1292" s="651" t="s">
        <v>5694</v>
      </c>
      <c r="U1292" s="656">
        <v>734203</v>
      </c>
      <c r="AC1292" s="64">
        <v>22</v>
      </c>
      <c r="AD1292" s="64">
        <v>45</v>
      </c>
      <c r="AE1292" s="66" t="s">
        <v>5698</v>
      </c>
      <c r="AF1292" s="68" t="s">
        <v>2281</v>
      </c>
      <c r="CN1292" s="64">
        <v>22</v>
      </c>
      <c r="CO1292" s="64">
        <v>48</v>
      </c>
      <c r="CP1292" s="66" t="s">
        <v>5704</v>
      </c>
      <c r="CQ1292" s="68" t="s">
        <v>2284</v>
      </c>
    </row>
    <row r="1293" spans="17:95">
      <c r="Q1293" s="657">
        <v>3</v>
      </c>
      <c r="R1293" s="657">
        <v>9</v>
      </c>
      <c r="S1293" s="657">
        <v>6</v>
      </c>
      <c r="T1293" s="658" t="s">
        <v>3041</v>
      </c>
      <c r="U1293" s="659">
        <v>734999</v>
      </c>
      <c r="AC1293" s="64">
        <v>22</v>
      </c>
      <c r="AD1293" s="64">
        <v>46</v>
      </c>
      <c r="AE1293" s="66" t="s">
        <v>5700</v>
      </c>
      <c r="AF1293" s="68" t="s">
        <v>2282</v>
      </c>
      <c r="CN1293" s="64">
        <v>22</v>
      </c>
      <c r="CO1293" s="64">
        <v>49</v>
      </c>
      <c r="CP1293" s="66" t="s">
        <v>5706</v>
      </c>
      <c r="CQ1293" s="68" t="s">
        <v>3396</v>
      </c>
    </row>
    <row r="1294" spans="17:95">
      <c r="Q1294" s="653">
        <v>3</v>
      </c>
      <c r="R1294" s="653">
        <v>10</v>
      </c>
      <c r="S1294" s="653">
        <v>1</v>
      </c>
      <c r="T1294" s="650" t="s">
        <v>5697</v>
      </c>
      <c r="U1294" s="654">
        <v>738100</v>
      </c>
      <c r="AC1294" s="64">
        <v>22</v>
      </c>
      <c r="AD1294" s="64">
        <v>47</v>
      </c>
      <c r="AE1294" s="66" t="s">
        <v>5702</v>
      </c>
      <c r="AF1294" s="68" t="s">
        <v>2283</v>
      </c>
      <c r="CN1294" s="64">
        <v>22</v>
      </c>
      <c r="CO1294" s="64">
        <v>50</v>
      </c>
      <c r="CP1294" s="66" t="s">
        <v>5708</v>
      </c>
      <c r="CQ1294" s="68" t="s">
        <v>3397</v>
      </c>
    </row>
    <row r="1295" spans="17:95">
      <c r="Q1295" s="655">
        <v>3</v>
      </c>
      <c r="R1295" s="655">
        <v>10</v>
      </c>
      <c r="S1295" s="655">
        <v>2</v>
      </c>
      <c r="T1295" s="651" t="s">
        <v>5699</v>
      </c>
      <c r="U1295" s="656">
        <v>738201</v>
      </c>
      <c r="AC1295" s="64">
        <v>22</v>
      </c>
      <c r="AD1295" s="64">
        <v>48</v>
      </c>
      <c r="AE1295" s="66" t="s">
        <v>5704</v>
      </c>
      <c r="AF1295" s="68" t="s">
        <v>2284</v>
      </c>
      <c r="CN1295" s="64">
        <v>22</v>
      </c>
      <c r="CO1295" s="64">
        <v>51</v>
      </c>
      <c r="CP1295" s="66" t="s">
        <v>5710</v>
      </c>
      <c r="CQ1295" s="68" t="s">
        <v>3398</v>
      </c>
    </row>
    <row r="1296" spans="17:95">
      <c r="Q1296" s="655">
        <v>3</v>
      </c>
      <c r="R1296" s="655">
        <v>10</v>
      </c>
      <c r="S1296" s="655">
        <v>3</v>
      </c>
      <c r="T1296" s="651" t="s">
        <v>5701</v>
      </c>
      <c r="U1296" s="656">
        <v>738202</v>
      </c>
      <c r="AC1296" s="64">
        <v>22</v>
      </c>
      <c r="AD1296" s="64">
        <v>49</v>
      </c>
      <c r="AE1296" s="66" t="s">
        <v>5706</v>
      </c>
      <c r="AF1296" s="68" t="s">
        <v>3396</v>
      </c>
      <c r="CN1296" s="64">
        <v>22</v>
      </c>
      <c r="CO1296" s="64">
        <v>52</v>
      </c>
      <c r="CP1296" s="66" t="s">
        <v>5712</v>
      </c>
      <c r="CQ1296" s="68" t="s">
        <v>3399</v>
      </c>
    </row>
    <row r="1297" spans="17:95">
      <c r="Q1297" s="655">
        <v>3</v>
      </c>
      <c r="R1297" s="655">
        <v>10</v>
      </c>
      <c r="S1297" s="655">
        <v>4</v>
      </c>
      <c r="T1297" s="651" t="s">
        <v>5703</v>
      </c>
      <c r="U1297" s="656">
        <v>738203</v>
      </c>
      <c r="AC1297" s="64">
        <v>22</v>
      </c>
      <c r="AD1297" s="64">
        <v>50</v>
      </c>
      <c r="AE1297" s="66" t="s">
        <v>5708</v>
      </c>
      <c r="AF1297" s="68" t="s">
        <v>3397</v>
      </c>
      <c r="CN1297" s="64">
        <v>22</v>
      </c>
      <c r="CO1297" s="64">
        <v>53</v>
      </c>
      <c r="CP1297" s="66" t="s">
        <v>5714</v>
      </c>
      <c r="CQ1297" s="68" t="s">
        <v>3400</v>
      </c>
    </row>
    <row r="1298" spans="17:95">
      <c r="Q1298" s="655">
        <v>3</v>
      </c>
      <c r="R1298" s="655">
        <v>10</v>
      </c>
      <c r="S1298" s="655">
        <v>5</v>
      </c>
      <c r="T1298" s="651" t="s">
        <v>5705</v>
      </c>
      <c r="U1298" s="656">
        <v>738204</v>
      </c>
      <c r="AC1298" s="64">
        <v>22</v>
      </c>
      <c r="AD1298" s="64">
        <v>51</v>
      </c>
      <c r="AE1298" s="66" t="s">
        <v>5710</v>
      </c>
      <c r="AF1298" s="68" t="s">
        <v>3398</v>
      </c>
      <c r="CN1298" s="64">
        <v>22</v>
      </c>
      <c r="CO1298" s="64">
        <v>54</v>
      </c>
      <c r="CP1298" s="66" t="s">
        <v>5716</v>
      </c>
      <c r="CQ1298" s="68" t="s">
        <v>3401</v>
      </c>
    </row>
    <row r="1299" spans="17:95">
      <c r="Q1299" s="655">
        <v>3</v>
      </c>
      <c r="R1299" s="655">
        <v>10</v>
      </c>
      <c r="S1299" s="655">
        <v>6</v>
      </c>
      <c r="T1299" s="651" t="s">
        <v>5707</v>
      </c>
      <c r="U1299" s="656">
        <v>738205</v>
      </c>
      <c r="AC1299" s="64">
        <v>22</v>
      </c>
      <c r="AD1299" s="64">
        <v>52</v>
      </c>
      <c r="AE1299" s="66" t="s">
        <v>5712</v>
      </c>
      <c r="AF1299" s="68" t="s">
        <v>3399</v>
      </c>
      <c r="CN1299" s="64">
        <v>22</v>
      </c>
      <c r="CO1299" s="64">
        <v>55</v>
      </c>
      <c r="CP1299" s="66" t="s">
        <v>5718</v>
      </c>
      <c r="CQ1299" s="68" t="s">
        <v>2285</v>
      </c>
    </row>
    <row r="1300" spans="17:95">
      <c r="Q1300" s="655">
        <v>3</v>
      </c>
      <c r="R1300" s="655">
        <v>10</v>
      </c>
      <c r="S1300" s="655">
        <v>7</v>
      </c>
      <c r="T1300" s="651" t="s">
        <v>5709</v>
      </c>
      <c r="U1300" s="656">
        <v>738206</v>
      </c>
      <c r="AC1300" s="64">
        <v>22</v>
      </c>
      <c r="AD1300" s="64">
        <v>53</v>
      </c>
      <c r="AE1300" s="66" t="s">
        <v>5714</v>
      </c>
      <c r="AF1300" s="68" t="s">
        <v>3400</v>
      </c>
      <c r="CN1300" s="64">
        <v>22</v>
      </c>
      <c r="CO1300" s="64">
        <v>56</v>
      </c>
      <c r="CP1300" s="66" t="s">
        <v>5719</v>
      </c>
      <c r="CQ1300" s="68" t="s">
        <v>2286</v>
      </c>
    </row>
    <row r="1301" spans="17:95">
      <c r="Q1301" s="655">
        <v>3</v>
      </c>
      <c r="R1301" s="655">
        <v>10</v>
      </c>
      <c r="S1301" s="655">
        <v>8</v>
      </c>
      <c r="T1301" s="651" t="s">
        <v>5711</v>
      </c>
      <c r="U1301" s="656">
        <v>738207</v>
      </c>
      <c r="AC1301" s="64">
        <v>22</v>
      </c>
      <c r="AD1301" s="64">
        <v>54</v>
      </c>
      <c r="AE1301" s="66" t="s">
        <v>5716</v>
      </c>
      <c r="AF1301" s="68" t="s">
        <v>3401</v>
      </c>
      <c r="CN1301" s="64">
        <v>22</v>
      </c>
      <c r="CO1301" s="64">
        <v>57</v>
      </c>
      <c r="CP1301" s="66" t="s">
        <v>5720</v>
      </c>
      <c r="CQ1301" s="68" t="s">
        <v>2287</v>
      </c>
    </row>
    <row r="1302" spans="17:95">
      <c r="Q1302" s="655">
        <v>3</v>
      </c>
      <c r="R1302" s="655">
        <v>10</v>
      </c>
      <c r="S1302" s="655">
        <v>9</v>
      </c>
      <c r="T1302" s="651" t="s">
        <v>5713</v>
      </c>
      <c r="U1302" s="656">
        <v>738208</v>
      </c>
      <c r="AC1302" s="64">
        <v>22</v>
      </c>
      <c r="AD1302" s="64">
        <v>55</v>
      </c>
      <c r="AE1302" s="66" t="s">
        <v>5718</v>
      </c>
      <c r="AF1302" s="68" t="s">
        <v>2285</v>
      </c>
      <c r="CN1302" s="64">
        <v>22</v>
      </c>
      <c r="CO1302" s="64">
        <v>58</v>
      </c>
      <c r="CP1302" s="66" t="s">
        <v>5722</v>
      </c>
      <c r="CQ1302" s="68" t="s">
        <v>2288</v>
      </c>
    </row>
    <row r="1303" spans="17:95">
      <c r="Q1303" s="655">
        <v>3</v>
      </c>
      <c r="R1303" s="655">
        <v>10</v>
      </c>
      <c r="S1303" s="655">
        <v>10</v>
      </c>
      <c r="T1303" s="651" t="s">
        <v>5715</v>
      </c>
      <c r="U1303" s="656">
        <v>738209</v>
      </c>
      <c r="AC1303" s="64">
        <v>22</v>
      </c>
      <c r="AD1303" s="64">
        <v>56</v>
      </c>
      <c r="AE1303" s="66" t="s">
        <v>5719</v>
      </c>
      <c r="AF1303" s="68" t="s">
        <v>2286</v>
      </c>
      <c r="CN1303" s="64">
        <v>22</v>
      </c>
      <c r="CO1303" s="64">
        <v>59</v>
      </c>
      <c r="CP1303" s="66" t="s">
        <v>5724</v>
      </c>
      <c r="CQ1303" s="68" t="s">
        <v>2289</v>
      </c>
    </row>
    <row r="1304" spans="17:95">
      <c r="Q1304" s="655">
        <v>3</v>
      </c>
      <c r="R1304" s="655">
        <v>10</v>
      </c>
      <c r="S1304" s="655">
        <v>11</v>
      </c>
      <c r="T1304" s="651" t="s">
        <v>5717</v>
      </c>
      <c r="U1304" s="656">
        <v>738210</v>
      </c>
      <c r="AC1304" s="64">
        <v>22</v>
      </c>
      <c r="AD1304" s="64">
        <v>57</v>
      </c>
      <c r="AE1304" s="66" t="s">
        <v>5720</v>
      </c>
      <c r="AF1304" s="68" t="s">
        <v>2287</v>
      </c>
      <c r="CN1304" s="64">
        <v>22</v>
      </c>
      <c r="CO1304" s="64">
        <v>60</v>
      </c>
      <c r="CP1304" s="66" t="s">
        <v>5725</v>
      </c>
      <c r="CQ1304" s="68" t="s">
        <v>2290</v>
      </c>
    </row>
    <row r="1305" spans="17:95">
      <c r="Q1305" s="657">
        <v>3</v>
      </c>
      <c r="R1305" s="657">
        <v>10</v>
      </c>
      <c r="S1305" s="657">
        <v>12</v>
      </c>
      <c r="T1305" s="658" t="s">
        <v>3041</v>
      </c>
      <c r="U1305" s="659">
        <v>738999</v>
      </c>
      <c r="AC1305" s="64">
        <v>22</v>
      </c>
      <c r="AD1305" s="64">
        <v>58</v>
      </c>
      <c r="AE1305" s="66" t="s">
        <v>5722</v>
      </c>
      <c r="AF1305" s="68" t="s">
        <v>2288</v>
      </c>
      <c r="CN1305" s="64">
        <v>22</v>
      </c>
      <c r="CO1305" s="64">
        <v>61</v>
      </c>
      <c r="CP1305" s="66" t="s">
        <v>5726</v>
      </c>
      <c r="CQ1305" s="68" t="s">
        <v>2291</v>
      </c>
    </row>
    <row r="1306" spans="17:95">
      <c r="Q1306" s="653">
        <v>3</v>
      </c>
      <c r="R1306" s="653">
        <v>11</v>
      </c>
      <c r="S1306" s="653">
        <v>1</v>
      </c>
      <c r="T1306" s="650" t="s">
        <v>5274</v>
      </c>
      <c r="U1306" s="654">
        <v>737100</v>
      </c>
      <c r="AC1306" s="64">
        <v>22</v>
      </c>
      <c r="AD1306" s="64">
        <v>59</v>
      </c>
      <c r="AE1306" s="66" t="s">
        <v>5724</v>
      </c>
      <c r="AF1306" s="68" t="s">
        <v>2289</v>
      </c>
      <c r="CN1306" s="64">
        <v>22</v>
      </c>
      <c r="CO1306" s="64">
        <v>62</v>
      </c>
      <c r="CP1306" s="66" t="s">
        <v>5727</v>
      </c>
      <c r="CQ1306" s="68" t="s">
        <v>2292</v>
      </c>
    </row>
    <row r="1307" spans="17:95">
      <c r="Q1307" s="655">
        <v>3</v>
      </c>
      <c r="R1307" s="655">
        <v>11</v>
      </c>
      <c r="S1307" s="655">
        <v>2</v>
      </c>
      <c r="T1307" s="651" t="s">
        <v>5721</v>
      </c>
      <c r="U1307" s="656">
        <v>737101</v>
      </c>
      <c r="AC1307" s="64">
        <v>22</v>
      </c>
      <c r="AD1307" s="64">
        <v>60</v>
      </c>
      <c r="AE1307" s="66" t="s">
        <v>5725</v>
      </c>
      <c r="AF1307" s="68" t="s">
        <v>2290</v>
      </c>
      <c r="CN1307" s="64">
        <v>22</v>
      </c>
      <c r="CO1307" s="64">
        <v>63</v>
      </c>
      <c r="CP1307" s="66" t="s">
        <v>5729</v>
      </c>
      <c r="CQ1307" s="68" t="s">
        <v>2293</v>
      </c>
    </row>
    <row r="1308" spans="17:95">
      <c r="Q1308" s="655">
        <v>3</v>
      </c>
      <c r="R1308" s="655">
        <v>11</v>
      </c>
      <c r="S1308" s="655">
        <v>3</v>
      </c>
      <c r="T1308" s="651" t="s">
        <v>5723</v>
      </c>
      <c r="U1308" s="656">
        <v>737113</v>
      </c>
      <c r="AC1308" s="64">
        <v>22</v>
      </c>
      <c r="AD1308" s="64">
        <v>61</v>
      </c>
      <c r="AE1308" s="66" t="s">
        <v>5726</v>
      </c>
      <c r="AF1308" s="68" t="s">
        <v>2291</v>
      </c>
      <c r="CN1308" s="64">
        <v>22</v>
      </c>
      <c r="CO1308" s="64">
        <v>64</v>
      </c>
      <c r="CP1308" s="66" t="s">
        <v>5730</v>
      </c>
      <c r="CQ1308" s="68" t="s">
        <v>2294</v>
      </c>
    </row>
    <row r="1309" spans="17:95">
      <c r="Q1309" s="655">
        <v>3</v>
      </c>
      <c r="R1309" s="655">
        <v>11</v>
      </c>
      <c r="S1309" s="655">
        <v>4</v>
      </c>
      <c r="T1309" s="651" t="s">
        <v>9253</v>
      </c>
      <c r="U1309" s="656">
        <v>737118</v>
      </c>
      <c r="AC1309" s="64">
        <v>22</v>
      </c>
      <c r="AD1309" s="64">
        <v>62</v>
      </c>
      <c r="AE1309" s="66" t="s">
        <v>5727</v>
      </c>
      <c r="AF1309" s="68" t="s">
        <v>2292</v>
      </c>
      <c r="CN1309" s="64">
        <v>22</v>
      </c>
      <c r="CO1309" s="64">
        <v>65</v>
      </c>
      <c r="CP1309" s="66" t="s">
        <v>5731</v>
      </c>
      <c r="CQ1309" s="68" t="s">
        <v>2295</v>
      </c>
    </row>
    <row r="1310" spans="17:95">
      <c r="Q1310" s="655">
        <v>3</v>
      </c>
      <c r="R1310" s="655">
        <v>11</v>
      </c>
      <c r="S1310" s="655">
        <v>5</v>
      </c>
      <c r="T1310" s="651" t="s">
        <v>5728</v>
      </c>
      <c r="U1310" s="656">
        <v>737181</v>
      </c>
      <c r="AC1310" s="64">
        <v>22</v>
      </c>
      <c r="AD1310" s="64">
        <v>63</v>
      </c>
      <c r="AE1310" s="66" t="s">
        <v>5729</v>
      </c>
      <c r="AF1310" s="68" t="s">
        <v>2293</v>
      </c>
      <c r="CN1310" s="64">
        <v>22</v>
      </c>
      <c r="CO1310" s="64">
        <v>66</v>
      </c>
      <c r="CP1310" s="66" t="s">
        <v>5733</v>
      </c>
      <c r="CQ1310" s="68" t="s">
        <v>2296</v>
      </c>
    </row>
    <row r="1311" spans="17:95">
      <c r="Q1311" s="655">
        <v>3</v>
      </c>
      <c r="R1311" s="655">
        <v>11</v>
      </c>
      <c r="S1311" s="655">
        <v>6</v>
      </c>
      <c r="T1311" s="651" t="s">
        <v>5732</v>
      </c>
      <c r="U1311" s="656">
        <v>737204</v>
      </c>
      <c r="AC1311" s="64">
        <v>22</v>
      </c>
      <c r="AD1311" s="64">
        <v>64</v>
      </c>
      <c r="AE1311" s="66" t="s">
        <v>5730</v>
      </c>
      <c r="AF1311" s="68" t="s">
        <v>2294</v>
      </c>
      <c r="CN1311" s="64">
        <v>22</v>
      </c>
      <c r="CO1311" s="64">
        <v>67</v>
      </c>
      <c r="CP1311" s="66" t="s">
        <v>5734</v>
      </c>
      <c r="CQ1311" s="68" t="s">
        <v>2297</v>
      </c>
    </row>
    <row r="1312" spans="17:95">
      <c r="Q1312" s="655">
        <v>3</v>
      </c>
      <c r="R1312" s="655">
        <v>11</v>
      </c>
      <c r="S1312" s="655">
        <v>7</v>
      </c>
      <c r="T1312" s="651" t="s">
        <v>8901</v>
      </c>
      <c r="U1312" s="656">
        <v>737176</v>
      </c>
      <c r="AC1312" s="64">
        <v>22</v>
      </c>
      <c r="AD1312" s="64">
        <v>65</v>
      </c>
      <c r="AE1312" s="66" t="s">
        <v>5731</v>
      </c>
      <c r="AF1312" s="68" t="s">
        <v>2295</v>
      </c>
      <c r="CN1312" s="64">
        <v>22</v>
      </c>
      <c r="CO1312" s="64">
        <v>68</v>
      </c>
      <c r="CP1312" s="66" t="s">
        <v>5735</v>
      </c>
      <c r="CQ1312" s="68" t="s">
        <v>2298</v>
      </c>
    </row>
    <row r="1313" spans="17:95">
      <c r="Q1313" s="655">
        <v>3</v>
      </c>
      <c r="R1313" s="655">
        <v>11</v>
      </c>
      <c r="S1313" s="655">
        <v>8</v>
      </c>
      <c r="T1313" s="651" t="s">
        <v>8902</v>
      </c>
      <c r="U1313" s="656">
        <v>737186</v>
      </c>
      <c r="AC1313" s="64">
        <v>22</v>
      </c>
      <c r="AD1313" s="64">
        <v>66</v>
      </c>
      <c r="AE1313" s="66" t="s">
        <v>5733</v>
      </c>
      <c r="AF1313" s="68" t="s">
        <v>2296</v>
      </c>
      <c r="CN1313" s="64">
        <v>22</v>
      </c>
      <c r="CO1313" s="64">
        <v>69</v>
      </c>
      <c r="CP1313" s="66" t="s">
        <v>5736</v>
      </c>
      <c r="CQ1313" s="68" t="s">
        <v>2299</v>
      </c>
    </row>
    <row r="1314" spans="17:95">
      <c r="Q1314" s="655">
        <v>3</v>
      </c>
      <c r="R1314" s="655">
        <v>11</v>
      </c>
      <c r="S1314" s="655">
        <v>9</v>
      </c>
      <c r="T1314" s="651" t="s">
        <v>8903</v>
      </c>
      <c r="U1314" s="656">
        <v>737187</v>
      </c>
      <c r="AC1314" s="64">
        <v>22</v>
      </c>
      <c r="AD1314" s="64">
        <v>67</v>
      </c>
      <c r="AE1314" s="66" t="s">
        <v>5734</v>
      </c>
      <c r="AF1314" s="68" t="s">
        <v>2297</v>
      </c>
      <c r="CN1314" s="64">
        <v>22</v>
      </c>
      <c r="CO1314" s="64">
        <v>70</v>
      </c>
      <c r="CP1314" s="66" t="s">
        <v>5737</v>
      </c>
      <c r="CQ1314" s="68" t="s">
        <v>2300</v>
      </c>
    </row>
    <row r="1315" spans="17:95">
      <c r="Q1315" s="655">
        <v>3</v>
      </c>
      <c r="R1315" s="655">
        <v>11</v>
      </c>
      <c r="S1315" s="655">
        <v>10</v>
      </c>
      <c r="T1315" s="651" t="s">
        <v>8904</v>
      </c>
      <c r="U1315" s="656">
        <v>737188</v>
      </c>
      <c r="AC1315" s="64">
        <v>22</v>
      </c>
      <c r="AD1315" s="64">
        <v>68</v>
      </c>
      <c r="AE1315" s="66" t="s">
        <v>5735</v>
      </c>
      <c r="AF1315" s="68" t="s">
        <v>2298</v>
      </c>
      <c r="CN1315" s="64">
        <v>23</v>
      </c>
      <c r="CO1315" s="64">
        <v>1</v>
      </c>
      <c r="CP1315" s="66" t="s">
        <v>5738</v>
      </c>
      <c r="CQ1315" s="68" t="s">
        <v>2301</v>
      </c>
    </row>
    <row r="1316" spans="17:95">
      <c r="Q1316" s="655">
        <v>3</v>
      </c>
      <c r="R1316" s="655">
        <v>11</v>
      </c>
      <c r="S1316" s="655">
        <v>11</v>
      </c>
      <c r="T1316" s="651" t="s">
        <v>8905</v>
      </c>
      <c r="U1316" s="656">
        <v>737185</v>
      </c>
      <c r="AC1316" s="64">
        <v>22</v>
      </c>
      <c r="AD1316" s="64">
        <v>69</v>
      </c>
      <c r="AE1316" s="66" t="s">
        <v>5736</v>
      </c>
      <c r="AF1316" s="68" t="s">
        <v>2299</v>
      </c>
      <c r="CN1316" s="64">
        <v>23</v>
      </c>
      <c r="CO1316" s="64">
        <v>2</v>
      </c>
      <c r="CP1316" s="66" t="s">
        <v>5739</v>
      </c>
      <c r="CQ1316" s="68" t="s">
        <v>2302</v>
      </c>
    </row>
    <row r="1317" spans="17:95">
      <c r="Q1317" s="655">
        <v>3</v>
      </c>
      <c r="R1317" s="655">
        <v>11</v>
      </c>
      <c r="S1317" s="655">
        <v>12</v>
      </c>
      <c r="T1317" s="651" t="s">
        <v>5740</v>
      </c>
      <c r="U1317" s="656">
        <v>737183</v>
      </c>
      <c r="AC1317" s="64">
        <v>22</v>
      </c>
      <c r="AD1317" s="64">
        <v>70</v>
      </c>
      <c r="AE1317" s="66" t="s">
        <v>5737</v>
      </c>
      <c r="AF1317" s="68" t="s">
        <v>2300</v>
      </c>
      <c r="CN1317" s="64">
        <v>23</v>
      </c>
      <c r="CO1317" s="64">
        <v>3</v>
      </c>
      <c r="CP1317" s="66" t="s">
        <v>5741</v>
      </c>
      <c r="CQ1317" s="68" t="s">
        <v>2303</v>
      </c>
    </row>
    <row r="1318" spans="17:95">
      <c r="Q1318" s="655">
        <v>3</v>
      </c>
      <c r="R1318" s="655">
        <v>11</v>
      </c>
      <c r="S1318" s="655">
        <v>13</v>
      </c>
      <c r="T1318" s="651" t="s">
        <v>5742</v>
      </c>
      <c r="U1318" s="656">
        <v>737191</v>
      </c>
      <c r="AC1318" s="64">
        <v>23</v>
      </c>
      <c r="AD1318" s="64">
        <v>1</v>
      </c>
      <c r="AE1318" s="66" t="s">
        <v>5738</v>
      </c>
      <c r="AF1318" s="68" t="s">
        <v>2301</v>
      </c>
      <c r="CN1318" s="64">
        <v>23</v>
      </c>
      <c r="CO1318" s="64">
        <v>4</v>
      </c>
      <c r="CP1318" s="66" t="s">
        <v>5743</v>
      </c>
      <c r="CQ1318" s="68" t="s">
        <v>2304</v>
      </c>
    </row>
    <row r="1319" spans="17:95">
      <c r="Q1319" s="655">
        <v>3</v>
      </c>
      <c r="R1319" s="655">
        <v>11</v>
      </c>
      <c r="S1319" s="655">
        <v>14</v>
      </c>
      <c r="T1319" s="651" t="s">
        <v>5746</v>
      </c>
      <c r="U1319" s="656">
        <v>737194</v>
      </c>
      <c r="AC1319" s="64">
        <v>23</v>
      </c>
      <c r="AD1319" s="64">
        <v>2</v>
      </c>
      <c r="AE1319" s="66" t="s">
        <v>5739</v>
      </c>
      <c r="AF1319" s="68" t="s">
        <v>2302</v>
      </c>
      <c r="CN1319" s="64">
        <v>23</v>
      </c>
      <c r="CO1319" s="64">
        <v>5</v>
      </c>
      <c r="CP1319" s="66" t="s">
        <v>5744</v>
      </c>
      <c r="CQ1319" s="68" t="s">
        <v>2305</v>
      </c>
    </row>
    <row r="1320" spans="17:95">
      <c r="Q1320" s="655">
        <v>3</v>
      </c>
      <c r="R1320" s="655">
        <v>11</v>
      </c>
      <c r="S1320" s="655">
        <v>15</v>
      </c>
      <c r="T1320" s="651" t="s">
        <v>5626</v>
      </c>
      <c r="U1320" s="656">
        <v>737450</v>
      </c>
      <c r="AC1320" s="64">
        <v>23</v>
      </c>
      <c r="AD1320" s="64">
        <v>3</v>
      </c>
      <c r="AE1320" s="66" t="s">
        <v>5741</v>
      </c>
      <c r="AF1320" s="68" t="s">
        <v>2303</v>
      </c>
      <c r="CN1320" s="64">
        <v>23</v>
      </c>
      <c r="CO1320" s="64">
        <v>6</v>
      </c>
      <c r="CP1320" s="66" t="s">
        <v>5745</v>
      </c>
      <c r="CQ1320" s="68" t="s">
        <v>2306</v>
      </c>
    </row>
    <row r="1321" spans="17:95">
      <c r="Q1321" s="655">
        <v>3</v>
      </c>
      <c r="R1321" s="655">
        <v>11</v>
      </c>
      <c r="S1321" s="655">
        <v>16</v>
      </c>
      <c r="T1321" s="651" t="s">
        <v>5757</v>
      </c>
      <c r="U1321" s="656">
        <v>737451</v>
      </c>
      <c r="AC1321" s="64">
        <v>23</v>
      </c>
      <c r="AD1321" s="64">
        <v>4</v>
      </c>
      <c r="AE1321" s="66" t="s">
        <v>5743</v>
      </c>
      <c r="AF1321" s="68" t="s">
        <v>2304</v>
      </c>
      <c r="CN1321" s="64">
        <v>23</v>
      </c>
      <c r="CO1321" s="64">
        <v>7</v>
      </c>
      <c r="CP1321" s="66" t="s">
        <v>5747</v>
      </c>
      <c r="CQ1321" s="68" t="s">
        <v>2307</v>
      </c>
    </row>
    <row r="1322" spans="17:95">
      <c r="Q1322" s="655">
        <v>3</v>
      </c>
      <c r="R1322" s="655">
        <v>11</v>
      </c>
      <c r="S1322" s="655">
        <v>17</v>
      </c>
      <c r="T1322" s="651" t="s">
        <v>5759</v>
      </c>
      <c r="U1322" s="656">
        <v>737452</v>
      </c>
      <c r="AC1322" s="64">
        <v>23</v>
      </c>
      <c r="AD1322" s="64">
        <v>5</v>
      </c>
      <c r="AE1322" s="66" t="s">
        <v>5744</v>
      </c>
      <c r="AF1322" s="68" t="s">
        <v>2305</v>
      </c>
      <c r="CN1322" s="64">
        <v>23</v>
      </c>
      <c r="CO1322" s="64">
        <v>8</v>
      </c>
      <c r="CP1322" s="66" t="s">
        <v>5748</v>
      </c>
      <c r="CQ1322" s="68" t="s">
        <v>2308</v>
      </c>
    </row>
    <row r="1323" spans="17:95">
      <c r="Q1323" s="655">
        <v>3</v>
      </c>
      <c r="R1323" s="655">
        <v>11</v>
      </c>
      <c r="S1323" s="655">
        <v>18</v>
      </c>
      <c r="T1323" s="651" t="s">
        <v>5761</v>
      </c>
      <c r="U1323" s="656">
        <v>737469</v>
      </c>
      <c r="AC1323" s="64">
        <v>23</v>
      </c>
      <c r="AD1323" s="64">
        <v>6</v>
      </c>
      <c r="AE1323" s="66" t="s">
        <v>5745</v>
      </c>
      <c r="AF1323" s="68" t="s">
        <v>2306</v>
      </c>
      <c r="CN1323" s="64">
        <v>23</v>
      </c>
      <c r="CO1323" s="64">
        <v>9</v>
      </c>
      <c r="CP1323" s="66" t="s">
        <v>5749</v>
      </c>
      <c r="CQ1323" s="68" t="s">
        <v>2309</v>
      </c>
    </row>
    <row r="1324" spans="17:95">
      <c r="Q1324" s="655">
        <v>3</v>
      </c>
      <c r="R1324" s="655">
        <v>11</v>
      </c>
      <c r="S1324" s="655">
        <v>19</v>
      </c>
      <c r="T1324" s="651" t="s">
        <v>5763</v>
      </c>
      <c r="U1324" s="656">
        <v>737468</v>
      </c>
      <c r="AC1324" s="64">
        <v>23</v>
      </c>
      <c r="AD1324" s="64">
        <v>7</v>
      </c>
      <c r="AE1324" s="66" t="s">
        <v>5747</v>
      </c>
      <c r="AF1324" s="68" t="s">
        <v>2307</v>
      </c>
      <c r="CN1324" s="64">
        <v>23</v>
      </c>
      <c r="CO1324" s="64">
        <v>10</v>
      </c>
      <c r="CP1324" s="66" t="s">
        <v>5750</v>
      </c>
      <c r="CQ1324" s="68" t="s">
        <v>2310</v>
      </c>
    </row>
    <row r="1325" spans="17:95">
      <c r="Q1325" s="655">
        <v>3</v>
      </c>
      <c r="R1325" s="655">
        <v>11</v>
      </c>
      <c r="S1325" s="655">
        <v>20</v>
      </c>
      <c r="T1325" s="651" t="s">
        <v>5765</v>
      </c>
      <c r="U1325" s="656">
        <v>737466</v>
      </c>
      <c r="AC1325" s="64">
        <v>23</v>
      </c>
      <c r="AD1325" s="64">
        <v>8</v>
      </c>
      <c r="AE1325" s="66" t="s">
        <v>5748</v>
      </c>
      <c r="AF1325" s="68" t="s">
        <v>2308</v>
      </c>
      <c r="CN1325" s="64">
        <v>23</v>
      </c>
      <c r="CO1325" s="64">
        <v>11</v>
      </c>
      <c r="CP1325" s="66" t="s">
        <v>5751</v>
      </c>
      <c r="CQ1325" s="68" t="s">
        <v>2311</v>
      </c>
    </row>
    <row r="1326" spans="17:95">
      <c r="Q1326" s="655">
        <v>3</v>
      </c>
      <c r="R1326" s="655">
        <v>11</v>
      </c>
      <c r="S1326" s="655">
        <v>21</v>
      </c>
      <c r="T1326" s="651" t="s">
        <v>5767</v>
      </c>
      <c r="U1326" s="656">
        <v>737458</v>
      </c>
      <c r="AC1326" s="64">
        <v>23</v>
      </c>
      <c r="AD1326" s="64">
        <v>9</v>
      </c>
      <c r="AE1326" s="66" t="s">
        <v>5749</v>
      </c>
      <c r="AF1326" s="68" t="s">
        <v>2309</v>
      </c>
      <c r="CN1326" s="64">
        <v>23</v>
      </c>
      <c r="CO1326" s="64">
        <v>12</v>
      </c>
      <c r="CP1326" s="66" t="s">
        <v>5752</v>
      </c>
      <c r="CQ1326" s="68" t="s">
        <v>2312</v>
      </c>
    </row>
    <row r="1327" spans="17:95">
      <c r="Q1327" s="655">
        <v>3</v>
      </c>
      <c r="R1327" s="655">
        <v>11</v>
      </c>
      <c r="S1327" s="655">
        <v>22</v>
      </c>
      <c r="T1327" s="651" t="s">
        <v>5769</v>
      </c>
      <c r="U1327" s="656">
        <v>737500</v>
      </c>
      <c r="AC1327" s="64">
        <v>23</v>
      </c>
      <c r="AD1327" s="64">
        <v>10</v>
      </c>
      <c r="AE1327" s="66" t="s">
        <v>5750</v>
      </c>
      <c r="AF1327" s="68" t="s">
        <v>2310</v>
      </c>
      <c r="CN1327" s="64">
        <v>23</v>
      </c>
      <c r="CO1327" s="64">
        <v>13</v>
      </c>
      <c r="CP1327" s="66" t="s">
        <v>5753</v>
      </c>
      <c r="CQ1327" s="68" t="s">
        <v>2313</v>
      </c>
    </row>
    <row r="1328" spans="17:95">
      <c r="Q1328" s="655">
        <v>3</v>
      </c>
      <c r="R1328" s="655">
        <v>11</v>
      </c>
      <c r="S1328" s="655">
        <v>23</v>
      </c>
      <c r="T1328" s="651" t="s">
        <v>5771</v>
      </c>
      <c r="U1328" s="656">
        <v>737527</v>
      </c>
      <c r="AC1328" s="64">
        <v>23</v>
      </c>
      <c r="AD1328" s="64">
        <v>11</v>
      </c>
      <c r="AE1328" s="66" t="s">
        <v>5751</v>
      </c>
      <c r="AF1328" s="68" t="s">
        <v>2311</v>
      </c>
      <c r="CN1328" s="64">
        <v>23</v>
      </c>
      <c r="CO1328" s="64">
        <v>14</v>
      </c>
      <c r="CP1328" s="66" t="s">
        <v>5754</v>
      </c>
      <c r="CQ1328" s="68" t="s">
        <v>2314</v>
      </c>
    </row>
    <row r="1329" spans="17:95">
      <c r="Q1329" s="655">
        <v>3</v>
      </c>
      <c r="R1329" s="655">
        <v>11</v>
      </c>
      <c r="S1329" s="655">
        <v>24</v>
      </c>
      <c r="T1329" s="651" t="s">
        <v>5773</v>
      </c>
      <c r="U1329" s="656">
        <v>737502</v>
      </c>
      <c r="AC1329" s="64">
        <v>23</v>
      </c>
      <c r="AD1329" s="64">
        <v>12</v>
      </c>
      <c r="AE1329" s="66" t="s">
        <v>5752</v>
      </c>
      <c r="AF1329" s="68" t="s">
        <v>2312</v>
      </c>
      <c r="CN1329" s="64">
        <v>23</v>
      </c>
      <c r="CO1329" s="64">
        <v>15</v>
      </c>
      <c r="CP1329" s="66" t="s">
        <v>5755</v>
      </c>
      <c r="CQ1329" s="68" t="s">
        <v>2315</v>
      </c>
    </row>
    <row r="1330" spans="17:95">
      <c r="Q1330" s="655">
        <v>3</v>
      </c>
      <c r="R1330" s="655">
        <v>11</v>
      </c>
      <c r="S1330" s="655">
        <v>25</v>
      </c>
      <c r="T1330" s="651" t="s">
        <v>5775</v>
      </c>
      <c r="U1330" s="656">
        <v>737528</v>
      </c>
      <c r="AC1330" s="64">
        <v>23</v>
      </c>
      <c r="AD1330" s="64">
        <v>13</v>
      </c>
      <c r="AE1330" s="66" t="s">
        <v>5753</v>
      </c>
      <c r="AF1330" s="68" t="s">
        <v>2313</v>
      </c>
      <c r="CN1330" s="64">
        <v>23</v>
      </c>
      <c r="CO1330" s="64">
        <v>16</v>
      </c>
      <c r="CP1330" s="66" t="s">
        <v>5756</v>
      </c>
      <c r="CQ1330" s="68" t="s">
        <v>2316</v>
      </c>
    </row>
    <row r="1331" spans="17:95">
      <c r="Q1331" s="655">
        <v>3</v>
      </c>
      <c r="R1331" s="655">
        <v>11</v>
      </c>
      <c r="S1331" s="655">
        <v>26</v>
      </c>
      <c r="T1331" s="651" t="s">
        <v>5777</v>
      </c>
      <c r="U1331" s="656">
        <v>737501</v>
      </c>
      <c r="AC1331" s="64">
        <v>23</v>
      </c>
      <c r="AD1331" s="64">
        <v>14</v>
      </c>
      <c r="AE1331" s="66" t="s">
        <v>5754</v>
      </c>
      <c r="AF1331" s="68" t="s">
        <v>2314</v>
      </c>
      <c r="CN1331" s="64">
        <v>23</v>
      </c>
      <c r="CO1331" s="64">
        <v>17</v>
      </c>
      <c r="CP1331" s="66" t="s">
        <v>5758</v>
      </c>
      <c r="CQ1331" s="68" t="s">
        <v>2317</v>
      </c>
    </row>
    <row r="1332" spans="17:95">
      <c r="Q1332" s="655">
        <v>3</v>
      </c>
      <c r="R1332" s="655">
        <v>11</v>
      </c>
      <c r="S1332" s="655">
        <v>27</v>
      </c>
      <c r="T1332" s="651" t="s">
        <v>5779</v>
      </c>
      <c r="U1332" s="656">
        <v>737503</v>
      </c>
      <c r="AC1332" s="64">
        <v>23</v>
      </c>
      <c r="AD1332" s="64">
        <v>15</v>
      </c>
      <c r="AE1332" s="66" t="s">
        <v>5755</v>
      </c>
      <c r="AF1332" s="68" t="s">
        <v>2315</v>
      </c>
      <c r="CN1332" s="64">
        <v>23</v>
      </c>
      <c r="CO1332" s="64">
        <v>18</v>
      </c>
      <c r="CP1332" s="66" t="s">
        <v>5760</v>
      </c>
      <c r="CQ1332" s="68" t="s">
        <v>2318</v>
      </c>
    </row>
    <row r="1333" spans="17:95">
      <c r="Q1333" s="655">
        <v>3</v>
      </c>
      <c r="R1333" s="655">
        <v>11</v>
      </c>
      <c r="S1333" s="655">
        <v>28</v>
      </c>
      <c r="T1333" s="651" t="s">
        <v>5783</v>
      </c>
      <c r="U1333" s="656">
        <v>737516</v>
      </c>
      <c r="AC1333" s="64">
        <v>23</v>
      </c>
      <c r="AD1333" s="64">
        <v>16</v>
      </c>
      <c r="AE1333" s="66" t="s">
        <v>5756</v>
      </c>
      <c r="AF1333" s="68" t="s">
        <v>2316</v>
      </c>
      <c r="CN1333" s="64">
        <v>23</v>
      </c>
      <c r="CO1333" s="64">
        <v>19</v>
      </c>
      <c r="CP1333" s="66" t="s">
        <v>5762</v>
      </c>
      <c r="CQ1333" s="68" t="s">
        <v>2319</v>
      </c>
    </row>
    <row r="1334" spans="17:95">
      <c r="Q1334" s="655">
        <v>3</v>
      </c>
      <c r="R1334" s="655">
        <v>11</v>
      </c>
      <c r="S1334" s="655">
        <v>29</v>
      </c>
      <c r="T1334" s="651" t="s">
        <v>5785</v>
      </c>
      <c r="U1334" s="656">
        <v>737529</v>
      </c>
      <c r="AC1334" s="64">
        <v>23</v>
      </c>
      <c r="AD1334" s="64">
        <v>17</v>
      </c>
      <c r="AE1334" s="66" t="s">
        <v>5758</v>
      </c>
      <c r="AF1334" s="68" t="s">
        <v>2317</v>
      </c>
      <c r="CN1334" s="64">
        <v>23</v>
      </c>
      <c r="CO1334" s="64">
        <v>20</v>
      </c>
      <c r="CP1334" s="66" t="s">
        <v>5764</v>
      </c>
      <c r="CQ1334" s="68" t="s">
        <v>2320</v>
      </c>
    </row>
    <row r="1335" spans="17:95">
      <c r="Q1335" s="655">
        <v>3</v>
      </c>
      <c r="R1335" s="655">
        <v>11</v>
      </c>
      <c r="S1335" s="655">
        <v>30</v>
      </c>
      <c r="T1335" s="651" t="s">
        <v>8906</v>
      </c>
      <c r="U1335" s="656">
        <v>737526</v>
      </c>
      <c r="AC1335" s="64">
        <v>23</v>
      </c>
      <c r="AD1335" s="64">
        <v>18</v>
      </c>
      <c r="AE1335" s="66" t="s">
        <v>5760</v>
      </c>
      <c r="AF1335" s="68" t="s">
        <v>2318</v>
      </c>
      <c r="CN1335" s="64">
        <v>23</v>
      </c>
      <c r="CO1335" s="64">
        <v>21</v>
      </c>
      <c r="CP1335" s="66" t="s">
        <v>5766</v>
      </c>
      <c r="CQ1335" s="68" t="s">
        <v>2321</v>
      </c>
    </row>
    <row r="1336" spans="17:95">
      <c r="Q1336" s="655">
        <v>3</v>
      </c>
      <c r="R1336" s="655">
        <v>11</v>
      </c>
      <c r="S1336" s="655">
        <v>31</v>
      </c>
      <c r="T1336" s="651" t="s">
        <v>5787</v>
      </c>
      <c r="U1336" s="656">
        <v>737515</v>
      </c>
      <c r="AC1336" s="64">
        <v>23</v>
      </c>
      <c r="AD1336" s="64">
        <v>19</v>
      </c>
      <c r="AE1336" s="66" t="s">
        <v>5762</v>
      </c>
      <c r="AF1336" s="68" t="s">
        <v>2319</v>
      </c>
      <c r="CN1336" s="64">
        <v>23</v>
      </c>
      <c r="CO1336" s="64">
        <v>22</v>
      </c>
      <c r="CP1336" s="66" t="s">
        <v>5768</v>
      </c>
      <c r="CQ1336" s="68" t="s">
        <v>2322</v>
      </c>
    </row>
    <row r="1337" spans="17:95">
      <c r="Q1337" s="655">
        <v>3</v>
      </c>
      <c r="R1337" s="655">
        <v>11</v>
      </c>
      <c r="S1337" s="655">
        <v>32</v>
      </c>
      <c r="T1337" s="651" t="s">
        <v>5530</v>
      </c>
      <c r="U1337" s="656">
        <v>737550</v>
      </c>
      <c r="AC1337" s="64">
        <v>23</v>
      </c>
      <c r="AD1337" s="64">
        <v>20</v>
      </c>
      <c r="AE1337" s="66" t="s">
        <v>5764</v>
      </c>
      <c r="AF1337" s="68" t="s">
        <v>2320</v>
      </c>
      <c r="CN1337" s="64">
        <v>23</v>
      </c>
      <c r="CO1337" s="64">
        <v>23</v>
      </c>
      <c r="CP1337" s="66" t="s">
        <v>5770</v>
      </c>
      <c r="CQ1337" s="68" t="s">
        <v>2323</v>
      </c>
    </row>
    <row r="1338" spans="17:95">
      <c r="Q1338" s="655">
        <v>3</v>
      </c>
      <c r="R1338" s="655">
        <v>11</v>
      </c>
      <c r="S1338" s="655">
        <v>33</v>
      </c>
      <c r="T1338" s="651" t="s">
        <v>5790</v>
      </c>
      <c r="U1338" s="656">
        <v>737551</v>
      </c>
      <c r="AC1338" s="64">
        <v>23</v>
      </c>
      <c r="AD1338" s="64">
        <v>21</v>
      </c>
      <c r="AE1338" s="66" t="s">
        <v>5766</v>
      </c>
      <c r="AF1338" s="68" t="s">
        <v>2321</v>
      </c>
      <c r="CN1338" s="64">
        <v>23</v>
      </c>
      <c r="CO1338" s="64">
        <v>24</v>
      </c>
      <c r="CP1338" s="66" t="s">
        <v>5772</v>
      </c>
      <c r="CQ1338" s="68" t="s">
        <v>2324</v>
      </c>
    </row>
    <row r="1339" spans="17:95">
      <c r="Q1339" s="655">
        <v>3</v>
      </c>
      <c r="R1339" s="655">
        <v>11</v>
      </c>
      <c r="S1339" s="655">
        <v>34</v>
      </c>
      <c r="T1339" s="651" t="s">
        <v>5792</v>
      </c>
      <c r="U1339" s="656">
        <v>737552</v>
      </c>
      <c r="AC1339" s="64">
        <v>23</v>
      </c>
      <c r="AD1339" s="64">
        <v>22</v>
      </c>
      <c r="AE1339" s="66" t="s">
        <v>5768</v>
      </c>
      <c r="AF1339" s="68" t="s">
        <v>2322</v>
      </c>
      <c r="CN1339" s="64">
        <v>23</v>
      </c>
      <c r="CO1339" s="64">
        <v>25</v>
      </c>
      <c r="CP1339" s="66" t="s">
        <v>5774</v>
      </c>
      <c r="CQ1339" s="68" t="s">
        <v>2325</v>
      </c>
    </row>
    <row r="1340" spans="17:95">
      <c r="Q1340" s="655">
        <v>3</v>
      </c>
      <c r="R1340" s="655">
        <v>11</v>
      </c>
      <c r="S1340" s="655">
        <v>35</v>
      </c>
      <c r="T1340" s="651" t="s">
        <v>5794</v>
      </c>
      <c r="U1340" s="656">
        <v>737564</v>
      </c>
      <c r="AC1340" s="64">
        <v>23</v>
      </c>
      <c r="AD1340" s="64">
        <v>23</v>
      </c>
      <c r="AE1340" s="66" t="s">
        <v>5770</v>
      </c>
      <c r="AF1340" s="68" t="s">
        <v>2323</v>
      </c>
      <c r="CN1340" s="64">
        <v>23</v>
      </c>
      <c r="CO1340" s="64">
        <v>26</v>
      </c>
      <c r="CP1340" s="66" t="s">
        <v>5776</v>
      </c>
      <c r="CQ1340" s="68" t="s">
        <v>3402</v>
      </c>
    </row>
    <row r="1341" spans="17:95">
      <c r="Q1341" s="655">
        <v>3</v>
      </c>
      <c r="R1341" s="655">
        <v>11</v>
      </c>
      <c r="S1341" s="655">
        <v>36</v>
      </c>
      <c r="T1341" s="651" t="s">
        <v>5796</v>
      </c>
      <c r="U1341" s="656">
        <v>737559</v>
      </c>
      <c r="AC1341" s="64">
        <v>23</v>
      </c>
      <c r="AD1341" s="64">
        <v>24</v>
      </c>
      <c r="AE1341" s="66" t="s">
        <v>5772</v>
      </c>
      <c r="AF1341" s="68" t="s">
        <v>2324</v>
      </c>
      <c r="CN1341" s="64">
        <v>23</v>
      </c>
      <c r="CO1341" s="64">
        <v>27</v>
      </c>
      <c r="CP1341" s="66" t="s">
        <v>5778</v>
      </c>
      <c r="CQ1341" s="68" t="s">
        <v>3403</v>
      </c>
    </row>
    <row r="1342" spans="17:95">
      <c r="Q1342" s="655">
        <v>3</v>
      </c>
      <c r="R1342" s="655">
        <v>11</v>
      </c>
      <c r="S1342" s="655">
        <v>37</v>
      </c>
      <c r="T1342" s="651" t="s">
        <v>8907</v>
      </c>
      <c r="U1342" s="656">
        <v>737568</v>
      </c>
      <c r="AC1342" s="64">
        <v>23</v>
      </c>
      <c r="AD1342" s="64">
        <v>25</v>
      </c>
      <c r="AE1342" s="66" t="s">
        <v>5774</v>
      </c>
      <c r="AF1342" s="68" t="s">
        <v>2325</v>
      </c>
      <c r="CN1342" s="64">
        <v>23</v>
      </c>
      <c r="CO1342" s="64">
        <v>28</v>
      </c>
      <c r="CP1342" s="66" t="s">
        <v>5780</v>
      </c>
      <c r="CQ1342" s="68" t="s">
        <v>2326</v>
      </c>
    </row>
    <row r="1343" spans="17:95">
      <c r="Q1343" s="655">
        <v>3</v>
      </c>
      <c r="R1343" s="655">
        <v>11</v>
      </c>
      <c r="S1343" s="655">
        <v>38</v>
      </c>
      <c r="T1343" s="651" t="s">
        <v>5799</v>
      </c>
      <c r="U1343" s="656">
        <v>737567</v>
      </c>
      <c r="AC1343" s="64">
        <v>23</v>
      </c>
      <c r="AD1343" s="64">
        <v>26</v>
      </c>
      <c r="AE1343" s="66" t="s">
        <v>5776</v>
      </c>
      <c r="AF1343" s="68" t="s">
        <v>3402</v>
      </c>
      <c r="CN1343" s="64">
        <v>23</v>
      </c>
      <c r="CO1343" s="64">
        <v>29</v>
      </c>
      <c r="CP1343" s="66" t="s">
        <v>5781</v>
      </c>
      <c r="CQ1343" s="68" t="s">
        <v>2327</v>
      </c>
    </row>
    <row r="1344" spans="17:95">
      <c r="Q1344" s="655">
        <v>3</v>
      </c>
      <c r="R1344" s="655">
        <v>11</v>
      </c>
      <c r="S1344" s="655">
        <v>39</v>
      </c>
      <c r="T1344" s="651" t="s">
        <v>8908</v>
      </c>
      <c r="U1344" s="656">
        <v>737102</v>
      </c>
      <c r="AC1344" s="64">
        <v>23</v>
      </c>
      <c r="AD1344" s="64">
        <v>27</v>
      </c>
      <c r="AE1344" s="66" t="s">
        <v>5778</v>
      </c>
      <c r="AF1344" s="68" t="s">
        <v>3403</v>
      </c>
      <c r="CN1344" s="64">
        <v>24</v>
      </c>
      <c r="CO1344" s="64">
        <v>1</v>
      </c>
      <c r="CP1344" s="66" t="s">
        <v>5782</v>
      </c>
      <c r="CQ1344" s="68" t="s">
        <v>2328</v>
      </c>
    </row>
    <row r="1345" spans="17:95">
      <c r="Q1345" s="655">
        <v>3</v>
      </c>
      <c r="R1345" s="655">
        <v>11</v>
      </c>
      <c r="S1345" s="655">
        <v>40</v>
      </c>
      <c r="T1345" s="651" t="s">
        <v>8909</v>
      </c>
      <c r="U1345" s="656">
        <v>737569</v>
      </c>
      <c r="AC1345" s="64">
        <v>23</v>
      </c>
      <c r="AD1345" s="64">
        <v>28</v>
      </c>
      <c r="AE1345" s="66" t="s">
        <v>5780</v>
      </c>
      <c r="AF1345" s="68" t="s">
        <v>2326</v>
      </c>
      <c r="CN1345" s="64">
        <v>24</v>
      </c>
      <c r="CO1345" s="64">
        <v>2</v>
      </c>
      <c r="CP1345" s="66" t="s">
        <v>5784</v>
      </c>
      <c r="CQ1345" s="68" t="s">
        <v>2329</v>
      </c>
    </row>
    <row r="1346" spans="17:95">
      <c r="Q1346" s="655">
        <v>3</v>
      </c>
      <c r="R1346" s="655">
        <v>11</v>
      </c>
      <c r="S1346" s="655">
        <v>41</v>
      </c>
      <c r="T1346" s="651" t="s">
        <v>5550</v>
      </c>
      <c r="U1346" s="656">
        <v>737557</v>
      </c>
      <c r="AC1346" s="64">
        <v>23</v>
      </c>
      <c r="AD1346" s="64">
        <v>29</v>
      </c>
      <c r="AE1346" s="66" t="s">
        <v>5781</v>
      </c>
      <c r="AF1346" s="68" t="s">
        <v>2327</v>
      </c>
      <c r="CN1346" s="64">
        <v>24</v>
      </c>
      <c r="CO1346" s="64">
        <v>3</v>
      </c>
      <c r="CP1346" s="66" t="s">
        <v>5786</v>
      </c>
      <c r="CQ1346" s="68" t="s">
        <v>2330</v>
      </c>
    </row>
    <row r="1347" spans="17:95">
      <c r="Q1347" s="657">
        <v>3</v>
      </c>
      <c r="R1347" s="657">
        <v>11</v>
      </c>
      <c r="S1347" s="657">
        <v>42</v>
      </c>
      <c r="T1347" s="658" t="s">
        <v>3041</v>
      </c>
      <c r="U1347" s="659">
        <v>737999</v>
      </c>
      <c r="AC1347" s="64">
        <v>24</v>
      </c>
      <c r="AD1347" s="64">
        <v>1</v>
      </c>
      <c r="AE1347" s="66" t="s">
        <v>5782</v>
      </c>
      <c r="AF1347" s="68" t="s">
        <v>2328</v>
      </c>
      <c r="CN1347" s="64">
        <v>24</v>
      </c>
      <c r="CO1347" s="64">
        <v>4</v>
      </c>
      <c r="CP1347" s="66" t="s">
        <v>5788</v>
      </c>
      <c r="CQ1347" s="68" t="s">
        <v>2331</v>
      </c>
    </row>
    <row r="1348" spans="17:95">
      <c r="Q1348" s="653">
        <v>3</v>
      </c>
      <c r="R1348" s="653">
        <v>12</v>
      </c>
      <c r="S1348" s="653">
        <v>1</v>
      </c>
      <c r="T1348" s="650" t="s">
        <v>5274</v>
      </c>
      <c r="U1348" s="654">
        <v>739100</v>
      </c>
      <c r="AC1348" s="64">
        <v>24</v>
      </c>
      <c r="AD1348" s="64">
        <v>2</v>
      </c>
      <c r="AE1348" s="66" t="s">
        <v>5784</v>
      </c>
      <c r="AF1348" s="68" t="s">
        <v>2329</v>
      </c>
      <c r="CN1348" s="64">
        <v>24</v>
      </c>
      <c r="CO1348" s="64">
        <v>5</v>
      </c>
      <c r="CP1348" s="66" t="s">
        <v>5789</v>
      </c>
      <c r="CQ1348" s="68" t="s">
        <v>2332</v>
      </c>
    </row>
    <row r="1349" spans="17:95">
      <c r="Q1349" s="657">
        <v>3</v>
      </c>
      <c r="R1349" s="657">
        <v>12</v>
      </c>
      <c r="S1349" s="657">
        <v>2</v>
      </c>
      <c r="T1349" s="658" t="s">
        <v>3041</v>
      </c>
      <c r="U1349" s="659">
        <v>739999</v>
      </c>
      <c r="AC1349" s="64">
        <v>24</v>
      </c>
      <c r="AD1349" s="64">
        <v>3</v>
      </c>
      <c r="AE1349" s="66" t="s">
        <v>5786</v>
      </c>
      <c r="AF1349" s="68" t="s">
        <v>2330</v>
      </c>
      <c r="CN1349" s="64">
        <v>24</v>
      </c>
      <c r="CO1349" s="64">
        <v>6</v>
      </c>
      <c r="CP1349" s="66" t="s">
        <v>5791</v>
      </c>
      <c r="CQ1349" s="68" t="s">
        <v>2333</v>
      </c>
    </row>
    <row r="1350" spans="17:95">
      <c r="Q1350" s="653">
        <v>3</v>
      </c>
      <c r="R1350" s="653">
        <v>13</v>
      </c>
      <c r="S1350" s="653">
        <v>1</v>
      </c>
      <c r="T1350" s="650" t="s">
        <v>5697</v>
      </c>
      <c r="U1350" s="654">
        <v>752100</v>
      </c>
      <c r="AC1350" s="64">
        <v>24</v>
      </c>
      <c r="AD1350" s="64">
        <v>4</v>
      </c>
      <c r="AE1350" s="66" t="s">
        <v>5788</v>
      </c>
      <c r="AF1350" s="68" t="s">
        <v>2331</v>
      </c>
      <c r="CN1350" s="64">
        <v>24</v>
      </c>
      <c r="CO1350" s="64">
        <v>7</v>
      </c>
      <c r="CP1350" s="66" t="s">
        <v>5793</v>
      </c>
      <c r="CQ1350" s="68" t="s">
        <v>2334</v>
      </c>
    </row>
    <row r="1351" spans="17:95">
      <c r="Q1351" s="657">
        <v>3</v>
      </c>
      <c r="R1351" s="657">
        <v>13</v>
      </c>
      <c r="S1351" s="657">
        <v>2</v>
      </c>
      <c r="T1351" s="658" t="s">
        <v>3041</v>
      </c>
      <c r="U1351" s="659">
        <v>752999</v>
      </c>
      <c r="AC1351" s="64">
        <v>24</v>
      </c>
      <c r="AD1351" s="64">
        <v>5</v>
      </c>
      <c r="AE1351" s="66" t="s">
        <v>5789</v>
      </c>
      <c r="AF1351" s="68" t="s">
        <v>2332</v>
      </c>
      <c r="CN1351" s="64">
        <v>24</v>
      </c>
      <c r="CO1351" s="64">
        <v>8</v>
      </c>
      <c r="CP1351" s="66" t="s">
        <v>5795</v>
      </c>
      <c r="CQ1351" s="68" t="s">
        <v>3374</v>
      </c>
    </row>
    <row r="1352" spans="17:95">
      <c r="Q1352" s="653">
        <v>3</v>
      </c>
      <c r="R1352" s="653">
        <v>14</v>
      </c>
      <c r="S1352" s="653">
        <v>1</v>
      </c>
      <c r="T1352" s="650" t="s">
        <v>5274</v>
      </c>
      <c r="U1352" s="654">
        <v>760100</v>
      </c>
      <c r="AC1352" s="64">
        <v>24</v>
      </c>
      <c r="AD1352" s="64">
        <v>6</v>
      </c>
      <c r="AE1352" s="66" t="s">
        <v>5791</v>
      </c>
      <c r="AF1352" s="68" t="s">
        <v>2333</v>
      </c>
      <c r="CN1352" s="64">
        <v>24</v>
      </c>
      <c r="CO1352" s="64">
        <v>9</v>
      </c>
      <c r="CP1352" s="66" t="s">
        <v>5797</v>
      </c>
      <c r="CQ1352" s="68" t="s">
        <v>3375</v>
      </c>
    </row>
    <row r="1353" spans="17:95">
      <c r="Q1353" s="655">
        <v>3</v>
      </c>
      <c r="R1353" s="655">
        <v>14</v>
      </c>
      <c r="S1353" s="655">
        <v>2</v>
      </c>
      <c r="T1353" s="651" t="s">
        <v>5809</v>
      </c>
      <c r="U1353" s="656">
        <v>760200</v>
      </c>
      <c r="AC1353" s="64">
        <v>24</v>
      </c>
      <c r="AD1353" s="64">
        <v>7</v>
      </c>
      <c r="AE1353" s="66" t="s">
        <v>5793</v>
      </c>
      <c r="AF1353" s="68" t="s">
        <v>2334</v>
      </c>
      <c r="CN1353" s="64">
        <v>24</v>
      </c>
      <c r="CO1353" s="64">
        <v>10</v>
      </c>
      <c r="CP1353" s="66" t="s">
        <v>5798</v>
      </c>
      <c r="CQ1353" s="68" t="s">
        <v>2335</v>
      </c>
    </row>
    <row r="1354" spans="17:95">
      <c r="Q1354" s="655">
        <v>3</v>
      </c>
      <c r="R1354" s="655">
        <v>14</v>
      </c>
      <c r="S1354" s="655">
        <v>3</v>
      </c>
      <c r="T1354" s="651" t="s">
        <v>5811</v>
      </c>
      <c r="U1354" s="656">
        <v>760301</v>
      </c>
      <c r="AC1354" s="64">
        <v>24</v>
      </c>
      <c r="AD1354" s="64">
        <v>8</v>
      </c>
      <c r="AE1354" s="66" t="s">
        <v>5795</v>
      </c>
      <c r="AF1354" s="68" t="s">
        <v>3374</v>
      </c>
      <c r="CN1354" s="64">
        <v>24</v>
      </c>
      <c r="CO1354" s="64">
        <v>11</v>
      </c>
      <c r="CP1354" s="66" t="s">
        <v>5800</v>
      </c>
      <c r="CQ1354" s="68" t="s">
        <v>2336</v>
      </c>
    </row>
    <row r="1355" spans="17:95">
      <c r="Q1355" s="655">
        <v>3</v>
      </c>
      <c r="R1355" s="655">
        <v>14</v>
      </c>
      <c r="S1355" s="655">
        <v>4</v>
      </c>
      <c r="T1355" s="651" t="s">
        <v>5813</v>
      </c>
      <c r="U1355" s="656">
        <v>760321</v>
      </c>
      <c r="AC1355" s="64">
        <v>24</v>
      </c>
      <c r="AD1355" s="64">
        <v>9</v>
      </c>
      <c r="AE1355" s="66" t="s">
        <v>5797</v>
      </c>
      <c r="AF1355" s="68" t="s">
        <v>3375</v>
      </c>
      <c r="CN1355" s="64">
        <v>24</v>
      </c>
      <c r="CO1355" s="64">
        <v>12</v>
      </c>
      <c r="CP1355" s="66" t="s">
        <v>5801</v>
      </c>
      <c r="CQ1355" s="68" t="s">
        <v>2337</v>
      </c>
    </row>
    <row r="1356" spans="17:95">
      <c r="Q1356" s="655">
        <v>3</v>
      </c>
      <c r="R1356" s="655">
        <v>14</v>
      </c>
      <c r="S1356" s="655">
        <v>5</v>
      </c>
      <c r="T1356" s="651" t="s">
        <v>5815</v>
      </c>
      <c r="U1356" s="656">
        <v>760302</v>
      </c>
      <c r="AC1356" s="64">
        <v>24</v>
      </c>
      <c r="AD1356" s="64">
        <v>10</v>
      </c>
      <c r="AE1356" s="66" t="s">
        <v>5798</v>
      </c>
      <c r="AF1356" s="68" t="s">
        <v>2335</v>
      </c>
      <c r="CN1356" s="64">
        <v>24</v>
      </c>
      <c r="CO1356" s="64">
        <v>13</v>
      </c>
      <c r="CP1356" s="66" t="s">
        <v>5802</v>
      </c>
      <c r="CQ1356" s="68" t="s">
        <v>2338</v>
      </c>
    </row>
    <row r="1357" spans="17:95">
      <c r="Q1357" s="655">
        <v>3</v>
      </c>
      <c r="R1357" s="655">
        <v>14</v>
      </c>
      <c r="S1357" s="655">
        <v>6</v>
      </c>
      <c r="T1357" s="651" t="s">
        <v>5817</v>
      </c>
      <c r="U1357" s="656">
        <v>760303</v>
      </c>
      <c r="AC1357" s="64">
        <v>24</v>
      </c>
      <c r="AD1357" s="64">
        <v>11</v>
      </c>
      <c r="AE1357" s="66" t="s">
        <v>5800</v>
      </c>
      <c r="AF1357" s="68" t="s">
        <v>2336</v>
      </c>
      <c r="CN1357" s="64">
        <v>24</v>
      </c>
      <c r="CO1357" s="64">
        <v>14</v>
      </c>
      <c r="CP1357" s="66" t="s">
        <v>5803</v>
      </c>
      <c r="CQ1357" s="68" t="s">
        <v>2339</v>
      </c>
    </row>
    <row r="1358" spans="17:95">
      <c r="Q1358" s="655">
        <v>3</v>
      </c>
      <c r="R1358" s="655">
        <v>14</v>
      </c>
      <c r="S1358" s="655">
        <v>7</v>
      </c>
      <c r="T1358" s="651" t="s">
        <v>5819</v>
      </c>
      <c r="U1358" s="656">
        <v>760305</v>
      </c>
      <c r="AC1358" s="64">
        <v>24</v>
      </c>
      <c r="AD1358" s="64">
        <v>12</v>
      </c>
      <c r="AE1358" s="66" t="s">
        <v>5801</v>
      </c>
      <c r="AF1358" s="68" t="s">
        <v>2337</v>
      </c>
      <c r="CN1358" s="64">
        <v>24</v>
      </c>
      <c r="CO1358" s="64">
        <v>15</v>
      </c>
      <c r="CP1358" s="66" t="s">
        <v>5804</v>
      </c>
      <c r="CQ1358" s="68" t="s">
        <v>2340</v>
      </c>
    </row>
    <row r="1359" spans="17:95">
      <c r="Q1359" s="655">
        <v>3</v>
      </c>
      <c r="R1359" s="655">
        <v>14</v>
      </c>
      <c r="S1359" s="655">
        <v>8</v>
      </c>
      <c r="T1359" s="651" t="s">
        <v>5821</v>
      </c>
      <c r="U1359" s="656">
        <v>760306</v>
      </c>
      <c r="AC1359" s="64">
        <v>24</v>
      </c>
      <c r="AD1359" s="64">
        <v>13</v>
      </c>
      <c r="AE1359" s="66" t="s">
        <v>5802</v>
      </c>
      <c r="AF1359" s="68" t="s">
        <v>2338</v>
      </c>
      <c r="CN1359" s="64">
        <v>24</v>
      </c>
      <c r="CO1359" s="64">
        <v>16</v>
      </c>
      <c r="CP1359" s="66" t="s">
        <v>5805</v>
      </c>
      <c r="CQ1359" s="68" t="s">
        <v>3376</v>
      </c>
    </row>
    <row r="1360" spans="17:95">
      <c r="Q1360" s="655">
        <v>3</v>
      </c>
      <c r="R1360" s="655">
        <v>14</v>
      </c>
      <c r="S1360" s="655">
        <v>9</v>
      </c>
      <c r="T1360" s="651" t="s">
        <v>5823</v>
      </c>
      <c r="U1360" s="656">
        <v>760307</v>
      </c>
      <c r="AC1360" s="64">
        <v>24</v>
      </c>
      <c r="AD1360" s="64">
        <v>14</v>
      </c>
      <c r="AE1360" s="66" t="s">
        <v>5803</v>
      </c>
      <c r="AF1360" s="68" t="s">
        <v>2339</v>
      </c>
      <c r="CN1360" s="64">
        <v>24</v>
      </c>
      <c r="CO1360" s="64">
        <v>17</v>
      </c>
      <c r="CP1360" s="66" t="s">
        <v>5806</v>
      </c>
      <c r="CQ1360" s="68" t="s">
        <v>2341</v>
      </c>
    </row>
    <row r="1361" spans="17:95">
      <c r="Q1361" s="655">
        <v>3</v>
      </c>
      <c r="R1361" s="655">
        <v>14</v>
      </c>
      <c r="S1361" s="655">
        <v>10</v>
      </c>
      <c r="T1361" s="651" t="s">
        <v>5825</v>
      </c>
      <c r="U1361" s="656">
        <v>760322</v>
      </c>
      <c r="AC1361" s="64">
        <v>24</v>
      </c>
      <c r="AD1361" s="64">
        <v>15</v>
      </c>
      <c r="AE1361" s="66" t="s">
        <v>5804</v>
      </c>
      <c r="AF1361" s="68" t="s">
        <v>2340</v>
      </c>
      <c r="CN1361" s="64">
        <v>25</v>
      </c>
      <c r="CO1361" s="64">
        <v>1</v>
      </c>
      <c r="CP1361" s="66" t="s">
        <v>5807</v>
      </c>
      <c r="CQ1361" s="68" t="s">
        <v>2342</v>
      </c>
    </row>
    <row r="1362" spans="17:95">
      <c r="Q1362" s="655">
        <v>3</v>
      </c>
      <c r="R1362" s="655">
        <v>14</v>
      </c>
      <c r="S1362" s="655">
        <v>11</v>
      </c>
      <c r="T1362" s="651" t="s">
        <v>5827</v>
      </c>
      <c r="U1362" s="656">
        <v>760308</v>
      </c>
      <c r="AC1362" s="64">
        <v>24</v>
      </c>
      <c r="AD1362" s="64">
        <v>16</v>
      </c>
      <c r="AE1362" s="66" t="s">
        <v>5805</v>
      </c>
      <c r="AF1362" s="68" t="s">
        <v>3376</v>
      </c>
      <c r="CN1362" s="64">
        <v>25</v>
      </c>
      <c r="CO1362" s="64">
        <v>2</v>
      </c>
      <c r="CP1362" s="66" t="s">
        <v>5808</v>
      </c>
      <c r="CQ1362" s="68" t="s">
        <v>2343</v>
      </c>
    </row>
    <row r="1363" spans="17:95">
      <c r="Q1363" s="655">
        <v>3</v>
      </c>
      <c r="R1363" s="655">
        <v>14</v>
      </c>
      <c r="S1363" s="655">
        <v>12</v>
      </c>
      <c r="T1363" s="651" t="s">
        <v>5829</v>
      </c>
      <c r="U1363" s="656">
        <v>760309</v>
      </c>
      <c r="AC1363" s="64">
        <v>24</v>
      </c>
      <c r="AD1363" s="64">
        <v>17</v>
      </c>
      <c r="AE1363" s="66" t="s">
        <v>5806</v>
      </c>
      <c r="AF1363" s="68" t="s">
        <v>2341</v>
      </c>
      <c r="CN1363" s="64">
        <v>25</v>
      </c>
      <c r="CO1363" s="64">
        <v>3</v>
      </c>
      <c r="CP1363" s="66" t="s">
        <v>5810</v>
      </c>
      <c r="CQ1363" s="68" t="s">
        <v>2344</v>
      </c>
    </row>
    <row r="1364" spans="17:95">
      <c r="Q1364" s="655">
        <v>3</v>
      </c>
      <c r="R1364" s="655">
        <v>14</v>
      </c>
      <c r="S1364" s="655">
        <v>13</v>
      </c>
      <c r="T1364" s="651" t="s">
        <v>5831</v>
      </c>
      <c r="U1364" s="656">
        <v>760310</v>
      </c>
      <c r="AC1364" s="64">
        <v>25</v>
      </c>
      <c r="AD1364" s="64">
        <v>1</v>
      </c>
      <c r="AE1364" s="66" t="s">
        <v>5807</v>
      </c>
      <c r="AF1364" s="68" t="s">
        <v>2342</v>
      </c>
      <c r="CN1364" s="64">
        <v>25</v>
      </c>
      <c r="CO1364" s="64">
        <v>4</v>
      </c>
      <c r="CP1364" s="66" t="s">
        <v>5812</v>
      </c>
      <c r="CQ1364" s="68" t="s">
        <v>2345</v>
      </c>
    </row>
    <row r="1365" spans="17:95">
      <c r="Q1365" s="655">
        <v>3</v>
      </c>
      <c r="R1365" s="655">
        <v>14</v>
      </c>
      <c r="S1365" s="655">
        <v>14</v>
      </c>
      <c r="T1365" s="651" t="s">
        <v>5833</v>
      </c>
      <c r="U1365" s="656">
        <v>760324</v>
      </c>
      <c r="AC1365" s="64">
        <v>25</v>
      </c>
      <c r="AD1365" s="64">
        <v>2</v>
      </c>
      <c r="AE1365" s="66" t="s">
        <v>5808</v>
      </c>
      <c r="AF1365" s="68" t="s">
        <v>2343</v>
      </c>
      <c r="CN1365" s="64">
        <v>25</v>
      </c>
      <c r="CO1365" s="64">
        <v>5</v>
      </c>
      <c r="CP1365" s="66" t="s">
        <v>5814</v>
      </c>
      <c r="CQ1365" s="68" t="s">
        <v>2346</v>
      </c>
    </row>
    <row r="1366" spans="17:95">
      <c r="Q1366" s="655">
        <v>3</v>
      </c>
      <c r="R1366" s="655">
        <v>14</v>
      </c>
      <c r="S1366" s="655">
        <v>15</v>
      </c>
      <c r="T1366" s="651" t="s">
        <v>5835</v>
      </c>
      <c r="U1366" s="656">
        <v>760312</v>
      </c>
      <c r="AC1366" s="64">
        <v>25</v>
      </c>
      <c r="AD1366" s="64">
        <v>3</v>
      </c>
      <c r="AE1366" s="66" t="s">
        <v>5810</v>
      </c>
      <c r="AF1366" s="68" t="s">
        <v>2344</v>
      </c>
      <c r="CN1366" s="64">
        <v>25</v>
      </c>
      <c r="CO1366" s="64">
        <v>6</v>
      </c>
      <c r="CP1366" s="66" t="s">
        <v>5816</v>
      </c>
      <c r="CQ1366" s="68" t="s">
        <v>2347</v>
      </c>
    </row>
    <row r="1367" spans="17:95">
      <c r="Q1367" s="655">
        <v>3</v>
      </c>
      <c r="R1367" s="655">
        <v>14</v>
      </c>
      <c r="S1367" s="655">
        <v>16</v>
      </c>
      <c r="T1367" s="651" t="s">
        <v>5837</v>
      </c>
      <c r="U1367" s="656">
        <v>760323</v>
      </c>
      <c r="AC1367" s="64">
        <v>25</v>
      </c>
      <c r="AD1367" s="64">
        <v>4</v>
      </c>
      <c r="AE1367" s="66" t="s">
        <v>5812</v>
      </c>
      <c r="AF1367" s="68" t="s">
        <v>2345</v>
      </c>
      <c r="CN1367" s="64">
        <v>25</v>
      </c>
      <c r="CO1367" s="64">
        <v>7</v>
      </c>
      <c r="CP1367" s="66" t="s">
        <v>5818</v>
      </c>
      <c r="CQ1367" s="68" t="s">
        <v>2348</v>
      </c>
    </row>
    <row r="1368" spans="17:95">
      <c r="Q1368" s="655">
        <v>3</v>
      </c>
      <c r="R1368" s="655">
        <v>14</v>
      </c>
      <c r="S1368" s="655">
        <v>17</v>
      </c>
      <c r="T1368" s="651" t="s">
        <v>5839</v>
      </c>
      <c r="U1368" s="656">
        <v>760316</v>
      </c>
      <c r="AC1368" s="64">
        <v>25</v>
      </c>
      <c r="AD1368" s="64">
        <v>5</v>
      </c>
      <c r="AE1368" s="66" t="s">
        <v>5814</v>
      </c>
      <c r="AF1368" s="68" t="s">
        <v>2346</v>
      </c>
      <c r="CN1368" s="64">
        <v>25</v>
      </c>
      <c r="CO1368" s="64">
        <v>8</v>
      </c>
      <c r="CP1368" s="66" t="s">
        <v>5820</v>
      </c>
      <c r="CQ1368" s="68" t="s">
        <v>2349</v>
      </c>
    </row>
    <row r="1369" spans="17:95">
      <c r="Q1369" s="655">
        <v>3</v>
      </c>
      <c r="R1369" s="655">
        <v>14</v>
      </c>
      <c r="S1369" s="655">
        <v>18</v>
      </c>
      <c r="T1369" s="651" t="s">
        <v>5841</v>
      </c>
      <c r="U1369" s="656">
        <v>760317</v>
      </c>
      <c r="AC1369" s="64">
        <v>25</v>
      </c>
      <c r="AD1369" s="64">
        <v>6</v>
      </c>
      <c r="AE1369" s="66" t="s">
        <v>5816</v>
      </c>
      <c r="AF1369" s="68" t="s">
        <v>2347</v>
      </c>
      <c r="CN1369" s="64">
        <v>25</v>
      </c>
      <c r="CO1369" s="64">
        <v>9</v>
      </c>
      <c r="CP1369" s="66" t="s">
        <v>5822</v>
      </c>
      <c r="CQ1369" s="68" t="s">
        <v>2350</v>
      </c>
    </row>
    <row r="1370" spans="17:95">
      <c r="Q1370" s="655">
        <v>3</v>
      </c>
      <c r="R1370" s="655">
        <v>14</v>
      </c>
      <c r="S1370" s="655">
        <v>19</v>
      </c>
      <c r="T1370" s="651" t="s">
        <v>5843</v>
      </c>
      <c r="U1370" s="656">
        <v>760318</v>
      </c>
      <c r="AC1370" s="64">
        <v>25</v>
      </c>
      <c r="AD1370" s="64">
        <v>7</v>
      </c>
      <c r="AE1370" s="66" t="s">
        <v>5818</v>
      </c>
      <c r="AF1370" s="68" t="s">
        <v>2348</v>
      </c>
      <c r="CN1370" s="64">
        <v>25</v>
      </c>
      <c r="CO1370" s="64">
        <v>10</v>
      </c>
      <c r="CP1370" s="66" t="s">
        <v>5824</v>
      </c>
      <c r="CQ1370" s="68" t="s">
        <v>2351</v>
      </c>
    </row>
    <row r="1371" spans="17:95">
      <c r="Q1371" s="655">
        <v>3</v>
      </c>
      <c r="R1371" s="655">
        <v>14</v>
      </c>
      <c r="S1371" s="655">
        <v>20</v>
      </c>
      <c r="T1371" s="651" t="s">
        <v>5844</v>
      </c>
      <c r="U1371" s="656">
        <v>760320</v>
      </c>
      <c r="AC1371" s="64">
        <v>25</v>
      </c>
      <c r="AD1371" s="64">
        <v>8</v>
      </c>
      <c r="AE1371" s="66" t="s">
        <v>5820</v>
      </c>
      <c r="AF1371" s="68" t="s">
        <v>2349</v>
      </c>
      <c r="CN1371" s="64">
        <v>25</v>
      </c>
      <c r="CO1371" s="64">
        <v>11</v>
      </c>
      <c r="CP1371" s="66" t="s">
        <v>5826</v>
      </c>
      <c r="CQ1371" s="68" t="s">
        <v>2352</v>
      </c>
    </row>
    <row r="1372" spans="17:95">
      <c r="Q1372" s="655">
        <v>3</v>
      </c>
      <c r="R1372" s="655">
        <v>14</v>
      </c>
      <c r="S1372" s="655">
        <v>21</v>
      </c>
      <c r="T1372" s="651" t="s">
        <v>5846</v>
      </c>
      <c r="U1372" s="656">
        <v>760319</v>
      </c>
      <c r="AC1372" s="64">
        <v>25</v>
      </c>
      <c r="AD1372" s="64">
        <v>9</v>
      </c>
      <c r="AE1372" s="66" t="s">
        <v>5822</v>
      </c>
      <c r="AF1372" s="68" t="s">
        <v>2350</v>
      </c>
      <c r="CN1372" s="64">
        <v>25</v>
      </c>
      <c r="CO1372" s="64">
        <v>12</v>
      </c>
      <c r="CP1372" s="66" t="s">
        <v>5828</v>
      </c>
      <c r="CQ1372" s="68" t="s">
        <v>2353</v>
      </c>
    </row>
    <row r="1373" spans="17:95">
      <c r="Q1373" s="655">
        <v>3</v>
      </c>
      <c r="R1373" s="655">
        <v>14</v>
      </c>
      <c r="S1373" s="655">
        <v>22</v>
      </c>
      <c r="T1373" s="651" t="s">
        <v>8910</v>
      </c>
      <c r="U1373" s="656">
        <v>760422</v>
      </c>
      <c r="AC1373" s="64">
        <v>25</v>
      </c>
      <c r="AD1373" s="64">
        <v>10</v>
      </c>
      <c r="AE1373" s="66" t="s">
        <v>5824</v>
      </c>
      <c r="AF1373" s="68" t="s">
        <v>2351</v>
      </c>
      <c r="CN1373" s="64">
        <v>25</v>
      </c>
      <c r="CO1373" s="64">
        <v>13</v>
      </c>
      <c r="CP1373" s="66" t="s">
        <v>5830</v>
      </c>
      <c r="CQ1373" s="68" t="s">
        <v>2354</v>
      </c>
    </row>
    <row r="1374" spans="17:95">
      <c r="Q1374" s="655">
        <v>3</v>
      </c>
      <c r="R1374" s="655">
        <v>14</v>
      </c>
      <c r="S1374" s="655">
        <v>23</v>
      </c>
      <c r="T1374" s="651" t="s">
        <v>8911</v>
      </c>
      <c r="U1374" s="656">
        <v>760401</v>
      </c>
      <c r="AC1374" s="64">
        <v>25</v>
      </c>
      <c r="AD1374" s="64">
        <v>11</v>
      </c>
      <c r="AE1374" s="66" t="s">
        <v>5826</v>
      </c>
      <c r="AF1374" s="68" t="s">
        <v>2352</v>
      </c>
      <c r="CN1374" s="64">
        <v>25</v>
      </c>
      <c r="CO1374" s="64">
        <v>14</v>
      </c>
      <c r="CP1374" s="66" t="s">
        <v>5832</v>
      </c>
      <c r="CQ1374" s="68" t="s">
        <v>2355</v>
      </c>
    </row>
    <row r="1375" spans="17:95">
      <c r="Q1375" s="655">
        <v>3</v>
      </c>
      <c r="R1375" s="655">
        <v>14</v>
      </c>
      <c r="S1375" s="655">
        <v>24</v>
      </c>
      <c r="T1375" s="651" t="s">
        <v>8912</v>
      </c>
      <c r="U1375" s="656">
        <v>760423</v>
      </c>
      <c r="AC1375" s="64">
        <v>25</v>
      </c>
      <c r="AD1375" s="64">
        <v>12</v>
      </c>
      <c r="AE1375" s="66" t="s">
        <v>5828</v>
      </c>
      <c r="AF1375" s="68" t="s">
        <v>2353</v>
      </c>
      <c r="CN1375" s="64">
        <v>25</v>
      </c>
      <c r="CO1375" s="64">
        <v>15</v>
      </c>
      <c r="CP1375" s="66" t="s">
        <v>5834</v>
      </c>
      <c r="CQ1375" s="68" t="s">
        <v>2356</v>
      </c>
    </row>
    <row r="1376" spans="17:95">
      <c r="Q1376" s="655">
        <v>3</v>
      </c>
      <c r="R1376" s="655">
        <v>14</v>
      </c>
      <c r="S1376" s="655">
        <v>25</v>
      </c>
      <c r="T1376" s="651" t="s">
        <v>8913</v>
      </c>
      <c r="U1376" s="656">
        <v>760404</v>
      </c>
      <c r="AC1376" s="64">
        <v>25</v>
      </c>
      <c r="AD1376" s="64">
        <v>13</v>
      </c>
      <c r="AE1376" s="66" t="s">
        <v>5830</v>
      </c>
      <c r="AF1376" s="68" t="s">
        <v>2354</v>
      </c>
      <c r="CN1376" s="64">
        <v>25</v>
      </c>
      <c r="CO1376" s="64">
        <v>16</v>
      </c>
      <c r="CP1376" s="66" t="s">
        <v>5836</v>
      </c>
      <c r="CQ1376" s="68" t="s">
        <v>3404</v>
      </c>
    </row>
    <row r="1377" spans="17:95">
      <c r="Q1377" s="655">
        <v>3</v>
      </c>
      <c r="R1377" s="655">
        <v>14</v>
      </c>
      <c r="S1377" s="655">
        <v>26</v>
      </c>
      <c r="T1377" s="651" t="s">
        <v>8914</v>
      </c>
      <c r="U1377" s="656">
        <v>760406</v>
      </c>
      <c r="AC1377" s="64">
        <v>25</v>
      </c>
      <c r="AD1377" s="64">
        <v>14</v>
      </c>
      <c r="AE1377" s="66" t="s">
        <v>5832</v>
      </c>
      <c r="AF1377" s="68" t="s">
        <v>2355</v>
      </c>
      <c r="CN1377" s="64">
        <v>25</v>
      </c>
      <c r="CO1377" s="64">
        <v>17</v>
      </c>
      <c r="CP1377" s="66" t="s">
        <v>5838</v>
      </c>
      <c r="CQ1377" s="68" t="s">
        <v>2357</v>
      </c>
    </row>
    <row r="1378" spans="17:95">
      <c r="Q1378" s="655">
        <v>3</v>
      </c>
      <c r="R1378" s="655">
        <v>14</v>
      </c>
      <c r="S1378" s="655">
        <v>27</v>
      </c>
      <c r="T1378" s="651" t="s">
        <v>8915</v>
      </c>
      <c r="U1378" s="656">
        <v>760425</v>
      </c>
      <c r="AC1378" s="64">
        <v>25</v>
      </c>
      <c r="AD1378" s="64">
        <v>15</v>
      </c>
      <c r="AE1378" s="66" t="s">
        <v>5834</v>
      </c>
      <c r="AF1378" s="68" t="s">
        <v>2356</v>
      </c>
      <c r="CN1378" s="64">
        <v>25</v>
      </c>
      <c r="CO1378" s="64">
        <v>18</v>
      </c>
      <c r="CP1378" s="66" t="s">
        <v>5840</v>
      </c>
      <c r="CQ1378" s="68" t="s">
        <v>2358</v>
      </c>
    </row>
    <row r="1379" spans="17:95">
      <c r="Q1379" s="655">
        <v>3</v>
      </c>
      <c r="R1379" s="655">
        <v>14</v>
      </c>
      <c r="S1379" s="655">
        <v>28</v>
      </c>
      <c r="T1379" s="651" t="s">
        <v>8916</v>
      </c>
      <c r="U1379" s="656">
        <v>760407</v>
      </c>
      <c r="AC1379" s="64">
        <v>25</v>
      </c>
      <c r="AD1379" s="64">
        <v>16</v>
      </c>
      <c r="AE1379" s="66" t="s">
        <v>5836</v>
      </c>
      <c r="AF1379" s="68" t="s">
        <v>3404</v>
      </c>
      <c r="CN1379" s="64">
        <v>25</v>
      </c>
      <c r="CO1379" s="64">
        <v>19</v>
      </c>
      <c r="CP1379" s="66" t="s">
        <v>5842</v>
      </c>
      <c r="CQ1379" s="68" t="s">
        <v>2359</v>
      </c>
    </row>
    <row r="1380" spans="17:95">
      <c r="Q1380" s="655">
        <v>3</v>
      </c>
      <c r="R1380" s="655">
        <v>14</v>
      </c>
      <c r="S1380" s="655">
        <v>29</v>
      </c>
      <c r="T1380" s="651" t="s">
        <v>8917</v>
      </c>
      <c r="U1380" s="656">
        <v>760408</v>
      </c>
      <c r="AC1380" s="64">
        <v>25</v>
      </c>
      <c r="AD1380" s="64">
        <v>17</v>
      </c>
      <c r="AE1380" s="66" t="s">
        <v>5838</v>
      </c>
      <c r="AF1380" s="68" t="s">
        <v>2357</v>
      </c>
      <c r="CN1380" s="64">
        <v>26</v>
      </c>
      <c r="CO1380" s="64">
        <v>1</v>
      </c>
      <c r="CP1380" s="66" t="s">
        <v>3871</v>
      </c>
      <c r="CQ1380" s="68" t="s">
        <v>2360</v>
      </c>
    </row>
    <row r="1381" spans="17:95">
      <c r="Q1381" s="655">
        <v>3</v>
      </c>
      <c r="R1381" s="655">
        <v>14</v>
      </c>
      <c r="S1381" s="655">
        <v>30</v>
      </c>
      <c r="T1381" s="651" t="s">
        <v>8918</v>
      </c>
      <c r="U1381" s="656">
        <v>760410</v>
      </c>
      <c r="AC1381" s="64">
        <v>25</v>
      </c>
      <c r="AD1381" s="64">
        <v>18</v>
      </c>
      <c r="AE1381" s="66" t="s">
        <v>5840</v>
      </c>
      <c r="AF1381" s="68" t="s">
        <v>2358</v>
      </c>
      <c r="CN1381" s="64">
        <v>26</v>
      </c>
      <c r="CO1381" s="64">
        <v>2</v>
      </c>
      <c r="CP1381" s="66" t="s">
        <v>5845</v>
      </c>
      <c r="CQ1381" s="68" t="s">
        <v>2361</v>
      </c>
    </row>
    <row r="1382" spans="17:95">
      <c r="Q1382" s="655">
        <v>3</v>
      </c>
      <c r="R1382" s="655">
        <v>14</v>
      </c>
      <c r="S1382" s="655">
        <v>31</v>
      </c>
      <c r="T1382" s="651" t="s">
        <v>8919</v>
      </c>
      <c r="U1382" s="656">
        <v>760424</v>
      </c>
      <c r="AC1382" s="64">
        <v>25</v>
      </c>
      <c r="AD1382" s="64">
        <v>19</v>
      </c>
      <c r="AE1382" s="66" t="s">
        <v>5842</v>
      </c>
      <c r="AF1382" s="68" t="s">
        <v>2359</v>
      </c>
      <c r="CN1382" s="64">
        <v>26</v>
      </c>
      <c r="CO1382" s="64">
        <v>3</v>
      </c>
      <c r="CP1382" s="66" t="s">
        <v>5847</v>
      </c>
      <c r="CQ1382" s="68" t="s">
        <v>2362</v>
      </c>
    </row>
    <row r="1383" spans="17:95">
      <c r="Q1383" s="655">
        <v>3</v>
      </c>
      <c r="R1383" s="655">
        <v>14</v>
      </c>
      <c r="S1383" s="655">
        <v>32</v>
      </c>
      <c r="T1383" s="651" t="s">
        <v>8920</v>
      </c>
      <c r="U1383" s="656">
        <v>760411</v>
      </c>
      <c r="AC1383" s="64">
        <v>26</v>
      </c>
      <c r="AD1383" s="64">
        <v>1</v>
      </c>
      <c r="AE1383" s="66" t="s">
        <v>3871</v>
      </c>
      <c r="AF1383" s="68" t="s">
        <v>2360</v>
      </c>
      <c r="CN1383" s="64">
        <v>26</v>
      </c>
      <c r="CO1383" s="64">
        <v>4</v>
      </c>
      <c r="CP1383" s="66" t="s">
        <v>5848</v>
      </c>
      <c r="CQ1383" s="68" t="s">
        <v>2363</v>
      </c>
    </row>
    <row r="1384" spans="17:95">
      <c r="Q1384" s="655">
        <v>3</v>
      </c>
      <c r="R1384" s="655">
        <v>14</v>
      </c>
      <c r="S1384" s="655">
        <v>33</v>
      </c>
      <c r="T1384" s="651" t="s">
        <v>8921</v>
      </c>
      <c r="U1384" s="656">
        <v>760426</v>
      </c>
      <c r="AC1384" s="64">
        <v>26</v>
      </c>
      <c r="AD1384" s="64">
        <v>2</v>
      </c>
      <c r="AE1384" s="66" t="s">
        <v>5845</v>
      </c>
      <c r="AF1384" s="68" t="s">
        <v>2361</v>
      </c>
      <c r="CN1384" s="64">
        <v>26</v>
      </c>
      <c r="CO1384" s="64">
        <v>5</v>
      </c>
      <c r="CP1384" s="66" t="s">
        <v>5849</v>
      </c>
      <c r="CQ1384" s="68" t="s">
        <v>2364</v>
      </c>
    </row>
    <row r="1385" spans="17:95">
      <c r="Q1385" s="655">
        <v>3</v>
      </c>
      <c r="R1385" s="655">
        <v>14</v>
      </c>
      <c r="S1385" s="655">
        <v>34</v>
      </c>
      <c r="T1385" s="651" t="s">
        <v>8922</v>
      </c>
      <c r="U1385" s="656">
        <v>760433</v>
      </c>
      <c r="AC1385" s="64">
        <v>26</v>
      </c>
      <c r="AD1385" s="64">
        <v>3</v>
      </c>
      <c r="AE1385" s="66" t="s">
        <v>5847</v>
      </c>
      <c r="AF1385" s="68" t="s">
        <v>2362</v>
      </c>
      <c r="CN1385" s="64">
        <v>26</v>
      </c>
      <c r="CO1385" s="64">
        <v>6</v>
      </c>
      <c r="CP1385" s="66" t="s">
        <v>5850</v>
      </c>
      <c r="CQ1385" s="68" t="s">
        <v>2365</v>
      </c>
    </row>
    <row r="1386" spans="17:95">
      <c r="Q1386" s="655">
        <v>3</v>
      </c>
      <c r="R1386" s="655">
        <v>14</v>
      </c>
      <c r="S1386" s="655">
        <v>35</v>
      </c>
      <c r="T1386" s="651" t="s">
        <v>8923</v>
      </c>
      <c r="U1386" s="656">
        <v>760413</v>
      </c>
      <c r="AC1386" s="64">
        <v>26</v>
      </c>
      <c r="AD1386" s="64">
        <v>4</v>
      </c>
      <c r="AE1386" s="66" t="s">
        <v>5848</v>
      </c>
      <c r="AF1386" s="68" t="s">
        <v>2363</v>
      </c>
      <c r="CN1386" s="64">
        <v>26</v>
      </c>
      <c r="CO1386" s="64">
        <v>7</v>
      </c>
      <c r="CP1386" s="66" t="s">
        <v>5851</v>
      </c>
      <c r="CQ1386" s="68" t="s">
        <v>2366</v>
      </c>
    </row>
    <row r="1387" spans="17:95">
      <c r="Q1387" s="655">
        <v>3</v>
      </c>
      <c r="R1387" s="655">
        <v>14</v>
      </c>
      <c r="S1387" s="655">
        <v>36</v>
      </c>
      <c r="T1387" s="651" t="s">
        <v>5862</v>
      </c>
      <c r="U1387" s="656">
        <v>760427</v>
      </c>
      <c r="AC1387" s="64">
        <v>26</v>
      </c>
      <c r="AD1387" s="64">
        <v>5</v>
      </c>
      <c r="AE1387" s="66" t="s">
        <v>5849</v>
      </c>
      <c r="AF1387" s="68" t="s">
        <v>2364</v>
      </c>
      <c r="CN1387" s="64">
        <v>26</v>
      </c>
      <c r="CO1387" s="64">
        <v>8</v>
      </c>
      <c r="CP1387" s="66" t="s">
        <v>5852</v>
      </c>
      <c r="CQ1387" s="68" t="s">
        <v>2367</v>
      </c>
    </row>
    <row r="1388" spans="17:95">
      <c r="Q1388" s="655">
        <v>3</v>
      </c>
      <c r="R1388" s="655">
        <v>14</v>
      </c>
      <c r="S1388" s="655">
        <v>37</v>
      </c>
      <c r="T1388" s="651" t="s">
        <v>5864</v>
      </c>
      <c r="U1388" s="656">
        <v>760428</v>
      </c>
      <c r="AC1388" s="64">
        <v>26</v>
      </c>
      <c r="AD1388" s="64">
        <v>6</v>
      </c>
      <c r="AE1388" s="66" t="s">
        <v>5850</v>
      </c>
      <c r="AF1388" s="68" t="s">
        <v>2365</v>
      </c>
      <c r="CN1388" s="64">
        <v>26</v>
      </c>
      <c r="CO1388" s="64">
        <v>9</v>
      </c>
      <c r="CP1388" s="66" t="s">
        <v>5853</v>
      </c>
      <c r="CQ1388" s="68" t="s">
        <v>2368</v>
      </c>
    </row>
    <row r="1389" spans="17:95">
      <c r="Q1389" s="655">
        <v>3</v>
      </c>
      <c r="R1389" s="655">
        <v>14</v>
      </c>
      <c r="S1389" s="655">
        <v>38</v>
      </c>
      <c r="T1389" s="651" t="s">
        <v>5866</v>
      </c>
      <c r="U1389" s="656">
        <v>760429</v>
      </c>
      <c r="AC1389" s="64">
        <v>26</v>
      </c>
      <c r="AD1389" s="64">
        <v>7</v>
      </c>
      <c r="AE1389" s="66" t="s">
        <v>5851</v>
      </c>
      <c r="AF1389" s="68" t="s">
        <v>2366</v>
      </c>
      <c r="CN1389" s="64">
        <v>26</v>
      </c>
      <c r="CO1389" s="64">
        <v>10</v>
      </c>
      <c r="CP1389" s="66" t="s">
        <v>5854</v>
      </c>
      <c r="CQ1389" s="68" t="s">
        <v>2369</v>
      </c>
    </row>
    <row r="1390" spans="17:95">
      <c r="Q1390" s="655">
        <v>3</v>
      </c>
      <c r="R1390" s="655">
        <v>14</v>
      </c>
      <c r="S1390" s="655">
        <v>39</v>
      </c>
      <c r="T1390" s="651" t="s">
        <v>5868</v>
      </c>
      <c r="U1390" s="656">
        <v>760415</v>
      </c>
      <c r="AC1390" s="64">
        <v>26</v>
      </c>
      <c r="AD1390" s="64">
        <v>8</v>
      </c>
      <c r="AE1390" s="66" t="s">
        <v>5852</v>
      </c>
      <c r="AF1390" s="68" t="s">
        <v>2367</v>
      </c>
      <c r="CN1390" s="64">
        <v>26</v>
      </c>
      <c r="CO1390" s="64">
        <v>11</v>
      </c>
      <c r="CP1390" s="66" t="s">
        <v>5855</v>
      </c>
      <c r="CQ1390" s="68" t="s">
        <v>2370</v>
      </c>
    </row>
    <row r="1391" spans="17:95">
      <c r="Q1391" s="655">
        <v>3</v>
      </c>
      <c r="R1391" s="655">
        <v>14</v>
      </c>
      <c r="S1391" s="655">
        <v>40</v>
      </c>
      <c r="T1391" s="651" t="s">
        <v>5870</v>
      </c>
      <c r="U1391" s="656">
        <v>760430</v>
      </c>
      <c r="AC1391" s="64">
        <v>26</v>
      </c>
      <c r="AD1391" s="64">
        <v>9</v>
      </c>
      <c r="AE1391" s="66" t="s">
        <v>5853</v>
      </c>
      <c r="AF1391" s="68" t="s">
        <v>2368</v>
      </c>
      <c r="CN1391" s="64">
        <v>26</v>
      </c>
      <c r="CO1391" s="64">
        <v>12</v>
      </c>
      <c r="CP1391" s="66" t="s">
        <v>5856</v>
      </c>
      <c r="CQ1391" s="68" t="s">
        <v>2371</v>
      </c>
    </row>
    <row r="1392" spans="17:95">
      <c r="Q1392" s="655">
        <v>3</v>
      </c>
      <c r="R1392" s="655">
        <v>14</v>
      </c>
      <c r="S1392" s="655">
        <v>41</v>
      </c>
      <c r="T1392" s="651" t="s">
        <v>5872</v>
      </c>
      <c r="U1392" s="656">
        <v>760431</v>
      </c>
      <c r="AC1392" s="64">
        <v>26</v>
      </c>
      <c r="AD1392" s="64">
        <v>10</v>
      </c>
      <c r="AE1392" s="66" t="s">
        <v>5854</v>
      </c>
      <c r="AF1392" s="68" t="s">
        <v>2369</v>
      </c>
      <c r="CN1392" s="64">
        <v>26</v>
      </c>
      <c r="CO1392" s="64">
        <v>13</v>
      </c>
      <c r="CP1392" s="66" t="s">
        <v>5857</v>
      </c>
      <c r="CQ1392" s="68" t="s">
        <v>2372</v>
      </c>
    </row>
    <row r="1393" spans="17:95">
      <c r="Q1393" s="655">
        <v>3</v>
      </c>
      <c r="R1393" s="655">
        <v>14</v>
      </c>
      <c r="S1393" s="655">
        <v>42</v>
      </c>
      <c r="T1393" s="651" t="s">
        <v>5874</v>
      </c>
      <c r="U1393" s="656">
        <v>760416</v>
      </c>
      <c r="AC1393" s="64">
        <v>26</v>
      </c>
      <c r="AD1393" s="64">
        <v>11</v>
      </c>
      <c r="AE1393" s="66" t="s">
        <v>5855</v>
      </c>
      <c r="AF1393" s="68" t="s">
        <v>2370</v>
      </c>
      <c r="CN1393" s="64">
        <v>26</v>
      </c>
      <c r="CO1393" s="64">
        <v>14</v>
      </c>
      <c r="CP1393" s="66" t="s">
        <v>5858</v>
      </c>
      <c r="CQ1393" s="68" t="s">
        <v>2373</v>
      </c>
    </row>
    <row r="1394" spans="17:95">
      <c r="Q1394" s="655">
        <v>3</v>
      </c>
      <c r="R1394" s="655">
        <v>14</v>
      </c>
      <c r="S1394" s="655">
        <v>43</v>
      </c>
      <c r="T1394" s="651" t="s">
        <v>5876</v>
      </c>
      <c r="U1394" s="656">
        <v>760417</v>
      </c>
      <c r="AC1394" s="64">
        <v>26</v>
      </c>
      <c r="AD1394" s="64">
        <v>12</v>
      </c>
      <c r="AE1394" s="66" t="s">
        <v>5856</v>
      </c>
      <c r="AF1394" s="68" t="s">
        <v>2371</v>
      </c>
      <c r="CN1394" s="64">
        <v>26</v>
      </c>
      <c r="CO1394" s="64">
        <v>15</v>
      </c>
      <c r="CP1394" s="66" t="s">
        <v>5859</v>
      </c>
      <c r="CQ1394" s="68" t="s">
        <v>2374</v>
      </c>
    </row>
    <row r="1395" spans="17:95">
      <c r="Q1395" s="657">
        <v>3</v>
      </c>
      <c r="R1395" s="657">
        <v>14</v>
      </c>
      <c r="S1395" s="657">
        <v>44</v>
      </c>
      <c r="T1395" s="658" t="s">
        <v>3041</v>
      </c>
      <c r="U1395" s="659">
        <v>769999</v>
      </c>
      <c r="AC1395" s="64">
        <v>26</v>
      </c>
      <c r="AD1395" s="64">
        <v>13</v>
      </c>
      <c r="AE1395" s="66" t="s">
        <v>5857</v>
      </c>
      <c r="AF1395" s="68" t="s">
        <v>2372</v>
      </c>
      <c r="CN1395" s="64">
        <v>26</v>
      </c>
      <c r="CO1395" s="64">
        <v>16</v>
      </c>
      <c r="CP1395" s="66" t="s">
        <v>5860</v>
      </c>
      <c r="CQ1395" s="68" t="s">
        <v>2375</v>
      </c>
    </row>
    <row r="1396" spans="17:95">
      <c r="Q1396" s="653">
        <v>3</v>
      </c>
      <c r="R1396" s="653">
        <v>18</v>
      </c>
      <c r="S1396" s="653">
        <v>1</v>
      </c>
      <c r="T1396" s="650" t="s">
        <v>5879</v>
      </c>
      <c r="U1396" s="654">
        <v>773501</v>
      </c>
      <c r="AC1396" s="64">
        <v>26</v>
      </c>
      <c r="AD1396" s="64">
        <v>14</v>
      </c>
      <c r="AE1396" s="66" t="s">
        <v>5858</v>
      </c>
      <c r="AF1396" s="68" t="s">
        <v>2373</v>
      </c>
      <c r="CN1396" s="64">
        <v>26</v>
      </c>
      <c r="CO1396" s="64">
        <v>17</v>
      </c>
      <c r="CP1396" s="66" t="s">
        <v>5861</v>
      </c>
      <c r="CQ1396" s="68" t="s">
        <v>2376</v>
      </c>
    </row>
    <row r="1397" spans="17:95">
      <c r="Q1397" s="655">
        <v>3</v>
      </c>
      <c r="R1397" s="655">
        <v>18</v>
      </c>
      <c r="S1397" s="655">
        <v>2</v>
      </c>
      <c r="T1397" s="651" t="s">
        <v>5881</v>
      </c>
      <c r="U1397" s="656">
        <v>773302</v>
      </c>
      <c r="AC1397" s="64">
        <v>26</v>
      </c>
      <c r="AD1397" s="64">
        <v>15</v>
      </c>
      <c r="AE1397" s="66" t="s">
        <v>5859</v>
      </c>
      <c r="AF1397" s="68" t="s">
        <v>2374</v>
      </c>
      <c r="CN1397" s="64">
        <v>26</v>
      </c>
      <c r="CO1397" s="64">
        <v>18</v>
      </c>
      <c r="CP1397" s="66" t="s">
        <v>5863</v>
      </c>
      <c r="CQ1397" s="68" t="s">
        <v>2377</v>
      </c>
    </row>
    <row r="1398" spans="17:95">
      <c r="Q1398" s="655">
        <v>3</v>
      </c>
      <c r="R1398" s="655">
        <v>18</v>
      </c>
      <c r="S1398" s="655">
        <v>3</v>
      </c>
      <c r="T1398" s="651" t="s">
        <v>5883</v>
      </c>
      <c r="U1398" s="656">
        <v>773305</v>
      </c>
      <c r="AC1398" s="64">
        <v>26</v>
      </c>
      <c r="AD1398" s="64">
        <v>16</v>
      </c>
      <c r="AE1398" s="66" t="s">
        <v>5860</v>
      </c>
      <c r="AF1398" s="68" t="s">
        <v>2375</v>
      </c>
      <c r="CN1398" s="64">
        <v>26</v>
      </c>
      <c r="CO1398" s="64">
        <v>19</v>
      </c>
      <c r="CP1398" s="66" t="s">
        <v>5865</v>
      </c>
      <c r="CQ1398" s="68" t="s">
        <v>2378</v>
      </c>
    </row>
    <row r="1399" spans="17:95">
      <c r="Q1399" s="655">
        <v>3</v>
      </c>
      <c r="R1399" s="655">
        <v>18</v>
      </c>
      <c r="S1399" s="655">
        <v>4</v>
      </c>
      <c r="T1399" s="651" t="s">
        <v>5885</v>
      </c>
      <c r="U1399" s="656">
        <v>773306</v>
      </c>
      <c r="AC1399" s="64">
        <v>26</v>
      </c>
      <c r="AD1399" s="64">
        <v>17</v>
      </c>
      <c r="AE1399" s="66" t="s">
        <v>5861</v>
      </c>
      <c r="AF1399" s="68" t="s">
        <v>2376</v>
      </c>
      <c r="CN1399" s="64">
        <v>26</v>
      </c>
      <c r="CO1399" s="64">
        <v>20</v>
      </c>
      <c r="CP1399" s="66" t="s">
        <v>5867</v>
      </c>
      <c r="CQ1399" s="68" t="s">
        <v>2379</v>
      </c>
    </row>
    <row r="1400" spans="17:95">
      <c r="Q1400" s="655">
        <v>3</v>
      </c>
      <c r="R1400" s="655">
        <v>18</v>
      </c>
      <c r="S1400" s="655">
        <v>5</v>
      </c>
      <c r="T1400" s="651" t="s">
        <v>5887</v>
      </c>
      <c r="U1400" s="656">
        <v>773303</v>
      </c>
      <c r="AC1400" s="64">
        <v>26</v>
      </c>
      <c r="AD1400" s="64">
        <v>18</v>
      </c>
      <c r="AE1400" s="66" t="s">
        <v>5863</v>
      </c>
      <c r="AF1400" s="68" t="s">
        <v>2377</v>
      </c>
      <c r="CN1400" s="64">
        <v>26</v>
      </c>
      <c r="CO1400" s="64">
        <v>21</v>
      </c>
      <c r="CP1400" s="66" t="s">
        <v>5869</v>
      </c>
      <c r="CQ1400" s="68" t="s">
        <v>2380</v>
      </c>
    </row>
    <row r="1401" spans="17:95">
      <c r="Q1401" s="655">
        <v>3</v>
      </c>
      <c r="R1401" s="655">
        <v>18</v>
      </c>
      <c r="S1401" s="655">
        <v>6</v>
      </c>
      <c r="T1401" s="651" t="s">
        <v>5889</v>
      </c>
      <c r="U1401" s="656">
        <v>773307</v>
      </c>
      <c r="AC1401" s="64">
        <v>26</v>
      </c>
      <c r="AD1401" s="64">
        <v>19</v>
      </c>
      <c r="AE1401" s="66" t="s">
        <v>5865</v>
      </c>
      <c r="AF1401" s="68" t="s">
        <v>2378</v>
      </c>
      <c r="CN1401" s="64">
        <v>26</v>
      </c>
      <c r="CO1401" s="64">
        <v>22</v>
      </c>
      <c r="CP1401" s="66" t="s">
        <v>5871</v>
      </c>
      <c r="CQ1401" s="68" t="s">
        <v>2381</v>
      </c>
    </row>
    <row r="1402" spans="17:95">
      <c r="Q1402" s="655">
        <v>3</v>
      </c>
      <c r="R1402" s="655">
        <v>18</v>
      </c>
      <c r="S1402" s="655">
        <v>7</v>
      </c>
      <c r="T1402" s="651" t="s">
        <v>5891</v>
      </c>
      <c r="U1402" s="656">
        <v>773304</v>
      </c>
      <c r="AC1402" s="64">
        <v>26</v>
      </c>
      <c r="AD1402" s="64">
        <v>20</v>
      </c>
      <c r="AE1402" s="66" t="s">
        <v>5867</v>
      </c>
      <c r="AF1402" s="68" t="s">
        <v>2379</v>
      </c>
      <c r="CN1402" s="64">
        <v>26</v>
      </c>
      <c r="CO1402" s="64">
        <v>23</v>
      </c>
      <c r="CP1402" s="66" t="s">
        <v>5873</v>
      </c>
      <c r="CQ1402" s="68" t="s">
        <v>2382</v>
      </c>
    </row>
    <row r="1403" spans="17:95">
      <c r="Q1403" s="657">
        <v>3</v>
      </c>
      <c r="R1403" s="657">
        <v>18</v>
      </c>
      <c r="S1403" s="657">
        <v>8</v>
      </c>
      <c r="T1403" s="658" t="s">
        <v>5893</v>
      </c>
      <c r="U1403" s="659">
        <v>773599</v>
      </c>
      <c r="AC1403" s="64">
        <v>26</v>
      </c>
      <c r="AD1403" s="64">
        <v>21</v>
      </c>
      <c r="AE1403" s="66" t="s">
        <v>5869</v>
      </c>
      <c r="AF1403" s="68" t="s">
        <v>2380</v>
      </c>
      <c r="CN1403" s="64">
        <v>26</v>
      </c>
      <c r="CO1403" s="64">
        <v>24</v>
      </c>
      <c r="CP1403" s="66" t="s">
        <v>5875</v>
      </c>
      <c r="CQ1403" s="68" t="s">
        <v>2383</v>
      </c>
    </row>
    <row r="1404" spans="17:95">
      <c r="Q1404" s="653">
        <v>4</v>
      </c>
      <c r="R1404" s="653">
        <v>1</v>
      </c>
      <c r="S1404" s="653">
        <v>1</v>
      </c>
      <c r="T1404" s="650" t="s">
        <v>3664</v>
      </c>
      <c r="U1404" s="654" t="s">
        <v>333</v>
      </c>
      <c r="AC1404" s="64">
        <v>26</v>
      </c>
      <c r="AD1404" s="64">
        <v>22</v>
      </c>
      <c r="AE1404" s="66" t="s">
        <v>5871</v>
      </c>
      <c r="AF1404" s="68" t="s">
        <v>2381</v>
      </c>
      <c r="CN1404" s="64">
        <v>26</v>
      </c>
      <c r="CO1404" s="64">
        <v>25</v>
      </c>
      <c r="CP1404" s="66" t="s">
        <v>5877</v>
      </c>
      <c r="CQ1404" s="68" t="s">
        <v>3405</v>
      </c>
    </row>
    <row r="1405" spans="17:95">
      <c r="Q1405" s="655">
        <v>4</v>
      </c>
      <c r="R1405" s="655">
        <v>1</v>
      </c>
      <c r="S1405" s="655">
        <v>2</v>
      </c>
      <c r="T1405" s="651" t="s">
        <v>5896</v>
      </c>
      <c r="U1405" s="656" t="s">
        <v>334</v>
      </c>
      <c r="AC1405" s="64">
        <v>26</v>
      </c>
      <c r="AD1405" s="64">
        <v>23</v>
      </c>
      <c r="AE1405" s="66" t="s">
        <v>5873</v>
      </c>
      <c r="AF1405" s="68" t="s">
        <v>2382</v>
      </c>
      <c r="CN1405" s="64">
        <v>26</v>
      </c>
      <c r="CO1405" s="64">
        <v>26</v>
      </c>
      <c r="CP1405" s="66" t="s">
        <v>5878</v>
      </c>
      <c r="CQ1405" s="68" t="s">
        <v>3406</v>
      </c>
    </row>
    <row r="1406" spans="17:95">
      <c r="Q1406" s="655">
        <v>4</v>
      </c>
      <c r="R1406" s="655">
        <v>1</v>
      </c>
      <c r="S1406" s="655">
        <v>3</v>
      </c>
      <c r="T1406" s="651" t="s">
        <v>5898</v>
      </c>
      <c r="U1406" s="656" t="s">
        <v>335</v>
      </c>
      <c r="AC1406" s="64">
        <v>26</v>
      </c>
      <c r="AD1406" s="64">
        <v>24</v>
      </c>
      <c r="AE1406" s="66" t="s">
        <v>5875</v>
      </c>
      <c r="AF1406" s="68" t="s">
        <v>2383</v>
      </c>
      <c r="CN1406" s="64">
        <v>26</v>
      </c>
      <c r="CO1406" s="64">
        <v>27</v>
      </c>
      <c r="CP1406" s="66" t="s">
        <v>5880</v>
      </c>
      <c r="CQ1406" s="68" t="s">
        <v>2384</v>
      </c>
    </row>
    <row r="1407" spans="17:95">
      <c r="Q1407" s="655">
        <v>4</v>
      </c>
      <c r="R1407" s="655">
        <v>1</v>
      </c>
      <c r="S1407" s="655">
        <v>4</v>
      </c>
      <c r="T1407" s="651" t="s">
        <v>5900</v>
      </c>
      <c r="U1407" s="656" t="s">
        <v>3117</v>
      </c>
      <c r="AC1407" s="64">
        <v>26</v>
      </c>
      <c r="AD1407" s="64">
        <v>25</v>
      </c>
      <c r="AE1407" s="66" t="s">
        <v>5877</v>
      </c>
      <c r="AF1407" s="68" t="s">
        <v>3405</v>
      </c>
      <c r="CN1407" s="64">
        <v>26</v>
      </c>
      <c r="CO1407" s="64">
        <v>28</v>
      </c>
      <c r="CP1407" s="66" t="s">
        <v>5882</v>
      </c>
      <c r="CQ1407" s="68" t="s">
        <v>2385</v>
      </c>
    </row>
    <row r="1408" spans="17:95">
      <c r="Q1408" s="655">
        <v>4</v>
      </c>
      <c r="R1408" s="655">
        <v>1</v>
      </c>
      <c r="S1408" s="655">
        <v>5</v>
      </c>
      <c r="T1408" s="651" t="s">
        <v>5901</v>
      </c>
      <c r="U1408" s="656" t="s">
        <v>3118</v>
      </c>
      <c r="AC1408" s="64">
        <v>26</v>
      </c>
      <c r="AD1408" s="64">
        <v>26</v>
      </c>
      <c r="AE1408" s="66" t="s">
        <v>5878</v>
      </c>
      <c r="AF1408" s="68" t="s">
        <v>3406</v>
      </c>
      <c r="CN1408" s="64">
        <v>26</v>
      </c>
      <c r="CO1408" s="64">
        <v>29</v>
      </c>
      <c r="CP1408" s="66" t="s">
        <v>5884</v>
      </c>
      <c r="CQ1408" s="68" t="s">
        <v>2386</v>
      </c>
    </row>
    <row r="1409" spans="17:95">
      <c r="Q1409" s="655">
        <v>4</v>
      </c>
      <c r="R1409" s="655">
        <v>1</v>
      </c>
      <c r="S1409" s="655">
        <v>6</v>
      </c>
      <c r="T1409" s="651" t="s">
        <v>5903</v>
      </c>
      <c r="U1409" s="656" t="s">
        <v>336</v>
      </c>
      <c r="AC1409" s="64">
        <v>26</v>
      </c>
      <c r="AD1409" s="64">
        <v>27</v>
      </c>
      <c r="AE1409" s="66" t="s">
        <v>5880</v>
      </c>
      <c r="AF1409" s="68" t="s">
        <v>2384</v>
      </c>
      <c r="CN1409" s="64">
        <v>26</v>
      </c>
      <c r="CO1409" s="64">
        <v>30</v>
      </c>
      <c r="CP1409" s="66" t="s">
        <v>5886</v>
      </c>
      <c r="CQ1409" s="68" t="s">
        <v>2387</v>
      </c>
    </row>
    <row r="1410" spans="17:95">
      <c r="Q1410" s="655">
        <v>4</v>
      </c>
      <c r="R1410" s="655">
        <v>1</v>
      </c>
      <c r="S1410" s="655">
        <v>7</v>
      </c>
      <c r="T1410" s="651" t="s">
        <v>5905</v>
      </c>
      <c r="U1410" s="656" t="s">
        <v>337</v>
      </c>
      <c r="AC1410" s="64">
        <v>26</v>
      </c>
      <c r="AD1410" s="64">
        <v>28</v>
      </c>
      <c r="AE1410" s="66" t="s">
        <v>5882</v>
      </c>
      <c r="AF1410" s="68" t="s">
        <v>2385</v>
      </c>
      <c r="CN1410" s="64">
        <v>26</v>
      </c>
      <c r="CO1410" s="64">
        <v>31</v>
      </c>
      <c r="CP1410" s="66" t="s">
        <v>5888</v>
      </c>
      <c r="CQ1410" s="68" t="s">
        <v>2388</v>
      </c>
    </row>
    <row r="1411" spans="17:95">
      <c r="Q1411" s="655">
        <v>4</v>
      </c>
      <c r="R1411" s="655">
        <v>1</v>
      </c>
      <c r="S1411" s="655">
        <v>8</v>
      </c>
      <c r="T1411" s="651" t="s">
        <v>5907</v>
      </c>
      <c r="U1411" s="656" t="s">
        <v>338</v>
      </c>
      <c r="AC1411" s="64">
        <v>26</v>
      </c>
      <c r="AD1411" s="64">
        <v>29</v>
      </c>
      <c r="AE1411" s="66" t="s">
        <v>5884</v>
      </c>
      <c r="AF1411" s="68" t="s">
        <v>2386</v>
      </c>
      <c r="CN1411" s="64">
        <v>26</v>
      </c>
      <c r="CO1411" s="64">
        <v>32</v>
      </c>
      <c r="CP1411" s="66" t="s">
        <v>5890</v>
      </c>
      <c r="CQ1411" s="68" t="s">
        <v>2389</v>
      </c>
    </row>
    <row r="1412" spans="17:95">
      <c r="Q1412" s="655">
        <v>4</v>
      </c>
      <c r="R1412" s="655">
        <v>1</v>
      </c>
      <c r="S1412" s="655">
        <v>9</v>
      </c>
      <c r="T1412" s="651" t="s">
        <v>6064</v>
      </c>
      <c r="U1412" s="656" t="s">
        <v>339</v>
      </c>
      <c r="AC1412" s="64">
        <v>26</v>
      </c>
      <c r="AD1412" s="64">
        <v>30</v>
      </c>
      <c r="AE1412" s="66" t="s">
        <v>5886</v>
      </c>
      <c r="AF1412" s="68" t="s">
        <v>2387</v>
      </c>
      <c r="CN1412" s="64">
        <v>26</v>
      </c>
      <c r="CO1412" s="64">
        <v>33</v>
      </c>
      <c r="CP1412" s="66" t="s">
        <v>5892</v>
      </c>
      <c r="CQ1412" s="68" t="s">
        <v>2390</v>
      </c>
    </row>
    <row r="1413" spans="17:95">
      <c r="Q1413" s="655">
        <v>4</v>
      </c>
      <c r="R1413" s="655">
        <v>1</v>
      </c>
      <c r="S1413" s="655">
        <v>10</v>
      </c>
      <c r="T1413" s="651" t="s">
        <v>5910</v>
      </c>
      <c r="U1413" s="656" t="s">
        <v>340</v>
      </c>
      <c r="AC1413" s="64">
        <v>26</v>
      </c>
      <c r="AD1413" s="64">
        <v>31</v>
      </c>
      <c r="AE1413" s="66" t="s">
        <v>5888</v>
      </c>
      <c r="AF1413" s="68" t="s">
        <v>2388</v>
      </c>
      <c r="CN1413" s="64">
        <v>26</v>
      </c>
      <c r="CO1413" s="64">
        <v>34</v>
      </c>
      <c r="CP1413" s="66" t="s">
        <v>5894</v>
      </c>
      <c r="CQ1413" s="68" t="s">
        <v>2391</v>
      </c>
    </row>
    <row r="1414" spans="17:95">
      <c r="Q1414" s="655">
        <v>4</v>
      </c>
      <c r="R1414" s="655">
        <v>1</v>
      </c>
      <c r="S1414" s="655">
        <v>11</v>
      </c>
      <c r="T1414" s="651" t="s">
        <v>5912</v>
      </c>
      <c r="U1414" s="656" t="s">
        <v>345</v>
      </c>
      <c r="AC1414" s="64">
        <v>26</v>
      </c>
      <c r="AD1414" s="64">
        <v>32</v>
      </c>
      <c r="AE1414" s="66" t="s">
        <v>5890</v>
      </c>
      <c r="AF1414" s="68" t="s">
        <v>2389</v>
      </c>
      <c r="CN1414" s="64">
        <v>26</v>
      </c>
      <c r="CO1414" s="64">
        <v>35</v>
      </c>
      <c r="CP1414" s="66" t="s">
        <v>5895</v>
      </c>
      <c r="CQ1414" s="68" t="s">
        <v>3407</v>
      </c>
    </row>
    <row r="1415" spans="17:95">
      <c r="Q1415" s="655">
        <v>4</v>
      </c>
      <c r="R1415" s="655">
        <v>1</v>
      </c>
      <c r="S1415" s="655">
        <v>12</v>
      </c>
      <c r="T1415" s="651" t="s">
        <v>8924</v>
      </c>
      <c r="U1415" s="656" t="s">
        <v>3119</v>
      </c>
      <c r="AC1415" s="64">
        <v>26</v>
      </c>
      <c r="AD1415" s="64">
        <v>33</v>
      </c>
      <c r="AE1415" s="66" t="s">
        <v>5892</v>
      </c>
      <c r="AF1415" s="68" t="s">
        <v>2390</v>
      </c>
      <c r="CN1415" s="64">
        <v>26</v>
      </c>
      <c r="CO1415" s="64">
        <v>36</v>
      </c>
      <c r="CP1415" s="66" t="s">
        <v>5897</v>
      </c>
      <c r="CQ1415" s="68" t="s">
        <v>2392</v>
      </c>
    </row>
    <row r="1416" spans="17:95">
      <c r="Q1416" s="655">
        <v>4</v>
      </c>
      <c r="R1416" s="655">
        <v>1</v>
      </c>
      <c r="S1416" s="655">
        <v>13</v>
      </c>
      <c r="T1416" s="651" t="s">
        <v>8925</v>
      </c>
      <c r="U1416" s="656" t="s">
        <v>3120</v>
      </c>
      <c r="AC1416" s="64">
        <v>26</v>
      </c>
      <c r="AD1416" s="64">
        <v>34</v>
      </c>
      <c r="AE1416" s="66" t="s">
        <v>5894</v>
      </c>
      <c r="AF1416" s="68" t="s">
        <v>2391</v>
      </c>
      <c r="CN1416" s="64">
        <v>26</v>
      </c>
      <c r="CO1416" s="64">
        <v>37</v>
      </c>
      <c r="CP1416" s="66" t="s">
        <v>5899</v>
      </c>
      <c r="CQ1416" s="68" t="s">
        <v>3408</v>
      </c>
    </row>
    <row r="1417" spans="17:95">
      <c r="Q1417" s="655">
        <v>4</v>
      </c>
      <c r="R1417" s="655">
        <v>1</v>
      </c>
      <c r="S1417" s="655">
        <v>14</v>
      </c>
      <c r="T1417" s="651" t="s">
        <v>5916</v>
      </c>
      <c r="U1417" s="656" t="s">
        <v>369</v>
      </c>
      <c r="AC1417" s="64">
        <v>26</v>
      </c>
      <c r="AD1417" s="64">
        <v>35</v>
      </c>
      <c r="AE1417" s="66" t="s">
        <v>5895</v>
      </c>
      <c r="AF1417" s="68" t="s">
        <v>3407</v>
      </c>
      <c r="CN1417" s="64">
        <v>27</v>
      </c>
      <c r="CO1417" s="64">
        <v>1</v>
      </c>
      <c r="CP1417" s="66" t="s">
        <v>3874</v>
      </c>
      <c r="CQ1417" s="68" t="s">
        <v>2393</v>
      </c>
    </row>
    <row r="1418" spans="17:95">
      <c r="Q1418" s="655">
        <v>4</v>
      </c>
      <c r="R1418" s="655">
        <v>1</v>
      </c>
      <c r="S1418" s="655">
        <v>15</v>
      </c>
      <c r="T1418" s="651" t="s">
        <v>5918</v>
      </c>
      <c r="U1418" s="656" t="s">
        <v>355</v>
      </c>
      <c r="AC1418" s="64">
        <v>26</v>
      </c>
      <c r="AD1418" s="64">
        <v>36</v>
      </c>
      <c r="AE1418" s="66" t="s">
        <v>5897</v>
      </c>
      <c r="AF1418" s="68" t="s">
        <v>2392</v>
      </c>
      <c r="CN1418" s="64">
        <v>27</v>
      </c>
      <c r="CO1418" s="64">
        <v>2</v>
      </c>
      <c r="CP1418" s="66" t="s">
        <v>5902</v>
      </c>
      <c r="CQ1418" s="68" t="s">
        <v>2394</v>
      </c>
    </row>
    <row r="1419" spans="17:95">
      <c r="Q1419" s="655">
        <v>4</v>
      </c>
      <c r="R1419" s="655">
        <v>1</v>
      </c>
      <c r="S1419" s="655">
        <v>16</v>
      </c>
      <c r="T1419" s="651" t="s">
        <v>5920</v>
      </c>
      <c r="U1419" s="656" t="s">
        <v>341</v>
      </c>
      <c r="AC1419" s="64">
        <v>26</v>
      </c>
      <c r="AD1419" s="64">
        <v>37</v>
      </c>
      <c r="AE1419" s="66" t="s">
        <v>5899</v>
      </c>
      <c r="AF1419" s="68" t="s">
        <v>3408</v>
      </c>
      <c r="CN1419" s="64">
        <v>27</v>
      </c>
      <c r="CO1419" s="64">
        <v>3</v>
      </c>
      <c r="CP1419" s="66" t="s">
        <v>5904</v>
      </c>
      <c r="CQ1419" s="68" t="s">
        <v>2395</v>
      </c>
    </row>
    <row r="1420" spans="17:95">
      <c r="Q1420" s="655">
        <v>4</v>
      </c>
      <c r="R1420" s="655">
        <v>1</v>
      </c>
      <c r="S1420" s="655">
        <v>17</v>
      </c>
      <c r="T1420" s="651" t="s">
        <v>8926</v>
      </c>
      <c r="U1420" s="656" t="s">
        <v>3121</v>
      </c>
      <c r="AC1420" s="64">
        <v>27</v>
      </c>
      <c r="AD1420" s="64">
        <v>1</v>
      </c>
      <c r="AE1420" s="66" t="s">
        <v>3874</v>
      </c>
      <c r="AF1420" s="68" t="s">
        <v>2393</v>
      </c>
      <c r="CN1420" s="64">
        <v>27</v>
      </c>
      <c r="CO1420" s="64">
        <v>4</v>
      </c>
      <c r="CP1420" s="66" t="s">
        <v>5906</v>
      </c>
      <c r="CQ1420" s="68" t="s">
        <v>2396</v>
      </c>
    </row>
    <row r="1421" spans="17:95">
      <c r="Q1421" s="655">
        <v>4</v>
      </c>
      <c r="R1421" s="655">
        <v>1</v>
      </c>
      <c r="S1421" s="655">
        <v>18</v>
      </c>
      <c r="T1421" s="651" t="s">
        <v>8927</v>
      </c>
      <c r="U1421" s="656" t="s">
        <v>3122</v>
      </c>
      <c r="AC1421" s="64">
        <v>27</v>
      </c>
      <c r="AD1421" s="64">
        <v>2</v>
      </c>
      <c r="AE1421" s="66" t="s">
        <v>5902</v>
      </c>
      <c r="AF1421" s="68" t="s">
        <v>2394</v>
      </c>
      <c r="CN1421" s="64">
        <v>27</v>
      </c>
      <c r="CO1421" s="64">
        <v>5</v>
      </c>
      <c r="CP1421" s="66" t="s">
        <v>5908</v>
      </c>
      <c r="CQ1421" s="68" t="s">
        <v>2397</v>
      </c>
    </row>
    <row r="1422" spans="17:95">
      <c r="Q1422" s="655">
        <v>4</v>
      </c>
      <c r="R1422" s="655">
        <v>1</v>
      </c>
      <c r="S1422" s="655">
        <v>19</v>
      </c>
      <c r="T1422" s="651" t="s">
        <v>5924</v>
      </c>
      <c r="U1422" s="656" t="s">
        <v>365</v>
      </c>
      <c r="AC1422" s="64">
        <v>27</v>
      </c>
      <c r="AD1422" s="64">
        <v>3</v>
      </c>
      <c r="AE1422" s="66" t="s">
        <v>5904</v>
      </c>
      <c r="AF1422" s="68" t="s">
        <v>2395</v>
      </c>
      <c r="CN1422" s="64">
        <v>27</v>
      </c>
      <c r="CO1422" s="64">
        <v>6</v>
      </c>
      <c r="CP1422" s="66" t="s">
        <v>5909</v>
      </c>
      <c r="CQ1422" s="68" t="s">
        <v>2398</v>
      </c>
    </row>
    <row r="1423" spans="17:95">
      <c r="Q1423" s="655">
        <v>4</v>
      </c>
      <c r="R1423" s="655">
        <v>1</v>
      </c>
      <c r="S1423" s="655">
        <v>20</v>
      </c>
      <c r="T1423" s="651" t="s">
        <v>5926</v>
      </c>
      <c r="U1423" s="656" t="s">
        <v>344</v>
      </c>
      <c r="AC1423" s="64">
        <v>27</v>
      </c>
      <c r="AD1423" s="64">
        <v>4</v>
      </c>
      <c r="AE1423" s="66" t="s">
        <v>5906</v>
      </c>
      <c r="AF1423" s="68" t="s">
        <v>2396</v>
      </c>
      <c r="CN1423" s="64">
        <v>27</v>
      </c>
      <c r="CO1423" s="64">
        <v>7</v>
      </c>
      <c r="CP1423" s="66" t="s">
        <v>5911</v>
      </c>
      <c r="CQ1423" s="68" t="s">
        <v>2399</v>
      </c>
    </row>
    <row r="1424" spans="17:95">
      <c r="Q1424" s="655">
        <v>4</v>
      </c>
      <c r="R1424" s="655">
        <v>1</v>
      </c>
      <c r="S1424" s="655">
        <v>21</v>
      </c>
      <c r="T1424" s="651" t="s">
        <v>8928</v>
      </c>
      <c r="U1424" s="656" t="s">
        <v>3123</v>
      </c>
      <c r="AC1424" s="64">
        <v>27</v>
      </c>
      <c r="AD1424" s="64">
        <v>5</v>
      </c>
      <c r="AE1424" s="66" t="s">
        <v>5908</v>
      </c>
      <c r="AF1424" s="68" t="s">
        <v>2397</v>
      </c>
      <c r="CN1424" s="64">
        <v>27</v>
      </c>
      <c r="CO1424" s="64">
        <v>8</v>
      </c>
      <c r="CP1424" s="66" t="s">
        <v>5913</v>
      </c>
      <c r="CQ1424" s="68" t="s">
        <v>2400</v>
      </c>
    </row>
    <row r="1425" spans="17:95">
      <c r="Q1425" s="655">
        <v>4</v>
      </c>
      <c r="R1425" s="655">
        <v>1</v>
      </c>
      <c r="S1425" s="655">
        <v>22</v>
      </c>
      <c r="T1425" s="651" t="s">
        <v>8929</v>
      </c>
      <c r="U1425" s="656" t="s">
        <v>3124</v>
      </c>
      <c r="AC1425" s="64">
        <v>27</v>
      </c>
      <c r="AD1425" s="64">
        <v>6</v>
      </c>
      <c r="AE1425" s="66" t="s">
        <v>5909</v>
      </c>
      <c r="AF1425" s="68" t="s">
        <v>2398</v>
      </c>
      <c r="CN1425" s="64">
        <v>27</v>
      </c>
      <c r="CO1425" s="64">
        <v>9</v>
      </c>
      <c r="CP1425" s="66" t="s">
        <v>5914</v>
      </c>
      <c r="CQ1425" s="68" t="s">
        <v>2401</v>
      </c>
    </row>
    <row r="1426" spans="17:95">
      <c r="Q1426" s="655">
        <v>4</v>
      </c>
      <c r="R1426" s="655">
        <v>1</v>
      </c>
      <c r="S1426" s="655">
        <v>23</v>
      </c>
      <c r="T1426" s="651" t="s">
        <v>5930</v>
      </c>
      <c r="U1426" s="656" t="s">
        <v>368</v>
      </c>
      <c r="AC1426" s="64">
        <v>27</v>
      </c>
      <c r="AD1426" s="64">
        <v>7</v>
      </c>
      <c r="AE1426" s="66" t="s">
        <v>5911</v>
      </c>
      <c r="AF1426" s="68" t="s">
        <v>2399</v>
      </c>
      <c r="CN1426" s="64">
        <v>27</v>
      </c>
      <c r="CO1426" s="64">
        <v>10</v>
      </c>
      <c r="CP1426" s="66" t="s">
        <v>5915</v>
      </c>
      <c r="CQ1426" s="68" t="s">
        <v>2402</v>
      </c>
    </row>
    <row r="1427" spans="17:95">
      <c r="Q1427" s="655">
        <v>4</v>
      </c>
      <c r="R1427" s="655">
        <v>1</v>
      </c>
      <c r="S1427" s="655">
        <v>24</v>
      </c>
      <c r="T1427" s="651" t="s">
        <v>5932</v>
      </c>
      <c r="U1427" s="656" t="s">
        <v>356</v>
      </c>
      <c r="AC1427" s="64">
        <v>27</v>
      </c>
      <c r="AD1427" s="64">
        <v>8</v>
      </c>
      <c r="AE1427" s="66" t="s">
        <v>5913</v>
      </c>
      <c r="AF1427" s="68" t="s">
        <v>2400</v>
      </c>
      <c r="CN1427" s="64">
        <v>27</v>
      </c>
      <c r="CO1427" s="64">
        <v>11</v>
      </c>
      <c r="CP1427" s="66" t="s">
        <v>5917</v>
      </c>
      <c r="CQ1427" s="68" t="s">
        <v>2403</v>
      </c>
    </row>
    <row r="1428" spans="17:95">
      <c r="Q1428" s="655">
        <v>4</v>
      </c>
      <c r="R1428" s="655">
        <v>1</v>
      </c>
      <c r="S1428" s="655">
        <v>25</v>
      </c>
      <c r="T1428" s="651" t="s">
        <v>5934</v>
      </c>
      <c r="U1428" s="656" t="s">
        <v>350</v>
      </c>
      <c r="AC1428" s="64">
        <v>27</v>
      </c>
      <c r="AD1428" s="64">
        <v>9</v>
      </c>
      <c r="AE1428" s="66" t="s">
        <v>5914</v>
      </c>
      <c r="AF1428" s="68" t="s">
        <v>2401</v>
      </c>
      <c r="CN1428" s="64">
        <v>27</v>
      </c>
      <c r="CO1428" s="64">
        <v>12</v>
      </c>
      <c r="CP1428" s="66" t="s">
        <v>5919</v>
      </c>
      <c r="CQ1428" s="68" t="s">
        <v>2404</v>
      </c>
    </row>
    <row r="1429" spans="17:95">
      <c r="Q1429" s="655">
        <v>4</v>
      </c>
      <c r="R1429" s="655">
        <v>1</v>
      </c>
      <c r="S1429" s="655">
        <v>26</v>
      </c>
      <c r="T1429" s="651" t="s">
        <v>8930</v>
      </c>
      <c r="U1429" s="656" t="s">
        <v>3125</v>
      </c>
      <c r="AC1429" s="64">
        <v>27</v>
      </c>
      <c r="AD1429" s="64">
        <v>10</v>
      </c>
      <c r="AE1429" s="66" t="s">
        <v>5915</v>
      </c>
      <c r="AF1429" s="68" t="s">
        <v>2402</v>
      </c>
      <c r="CN1429" s="64">
        <v>27</v>
      </c>
      <c r="CO1429" s="64">
        <v>13</v>
      </c>
      <c r="CP1429" s="66" t="s">
        <v>5921</v>
      </c>
      <c r="CQ1429" s="68" t="s">
        <v>2405</v>
      </c>
    </row>
    <row r="1430" spans="17:95">
      <c r="Q1430" s="655">
        <v>4</v>
      </c>
      <c r="R1430" s="655">
        <v>1</v>
      </c>
      <c r="S1430" s="655">
        <v>27</v>
      </c>
      <c r="T1430" s="651" t="s">
        <v>8931</v>
      </c>
      <c r="U1430" s="656" t="s">
        <v>3126</v>
      </c>
      <c r="AC1430" s="64">
        <v>27</v>
      </c>
      <c r="AD1430" s="64">
        <v>11</v>
      </c>
      <c r="AE1430" s="66" t="s">
        <v>5917</v>
      </c>
      <c r="AF1430" s="68" t="s">
        <v>2403</v>
      </c>
      <c r="CN1430" s="64">
        <v>27</v>
      </c>
      <c r="CO1430" s="64">
        <v>14</v>
      </c>
      <c r="CP1430" s="66" t="s">
        <v>5922</v>
      </c>
      <c r="CQ1430" s="68" t="s">
        <v>2406</v>
      </c>
    </row>
    <row r="1431" spans="17:95">
      <c r="Q1431" s="655">
        <v>4</v>
      </c>
      <c r="R1431" s="655">
        <v>1</v>
      </c>
      <c r="S1431" s="655">
        <v>28</v>
      </c>
      <c r="T1431" s="651" t="s">
        <v>5938</v>
      </c>
      <c r="U1431" s="656" t="s">
        <v>375</v>
      </c>
      <c r="AC1431" s="64">
        <v>27</v>
      </c>
      <c r="AD1431" s="64">
        <v>12</v>
      </c>
      <c r="AE1431" s="66" t="s">
        <v>5919</v>
      </c>
      <c r="AF1431" s="68" t="s">
        <v>2404</v>
      </c>
      <c r="CN1431" s="64">
        <v>27</v>
      </c>
      <c r="CO1431" s="64">
        <v>15</v>
      </c>
      <c r="CP1431" s="66" t="s">
        <v>5923</v>
      </c>
      <c r="CQ1431" s="68" t="s">
        <v>2407</v>
      </c>
    </row>
    <row r="1432" spans="17:95">
      <c r="Q1432" s="655">
        <v>4</v>
      </c>
      <c r="R1432" s="655">
        <v>1</v>
      </c>
      <c r="S1432" s="655">
        <v>29</v>
      </c>
      <c r="T1432" s="651" t="s">
        <v>5940</v>
      </c>
      <c r="U1432" s="656" t="s">
        <v>358</v>
      </c>
      <c r="AC1432" s="64">
        <v>27</v>
      </c>
      <c r="AD1432" s="64">
        <v>13</v>
      </c>
      <c r="AE1432" s="66" t="s">
        <v>5921</v>
      </c>
      <c r="AF1432" s="68" t="s">
        <v>2405</v>
      </c>
      <c r="CN1432" s="64">
        <v>27</v>
      </c>
      <c r="CO1432" s="64">
        <v>16</v>
      </c>
      <c r="CP1432" s="66" t="s">
        <v>5925</v>
      </c>
      <c r="CQ1432" s="68" t="s">
        <v>2408</v>
      </c>
    </row>
    <row r="1433" spans="17:95">
      <c r="Q1433" s="655">
        <v>4</v>
      </c>
      <c r="R1433" s="655">
        <v>1</v>
      </c>
      <c r="S1433" s="655">
        <v>30</v>
      </c>
      <c r="T1433" s="651" t="s">
        <v>5941</v>
      </c>
      <c r="U1433" s="656" t="s">
        <v>351</v>
      </c>
      <c r="AC1433" s="64">
        <v>27</v>
      </c>
      <c r="AD1433" s="64">
        <v>14</v>
      </c>
      <c r="AE1433" s="66" t="s">
        <v>5922</v>
      </c>
      <c r="AF1433" s="68" t="s">
        <v>2406</v>
      </c>
      <c r="CN1433" s="64">
        <v>27</v>
      </c>
      <c r="CO1433" s="64">
        <v>17</v>
      </c>
      <c r="CP1433" s="66" t="s">
        <v>5927</v>
      </c>
      <c r="CQ1433" s="68" t="s">
        <v>2409</v>
      </c>
    </row>
    <row r="1434" spans="17:95">
      <c r="Q1434" s="655">
        <v>4</v>
      </c>
      <c r="R1434" s="655">
        <v>1</v>
      </c>
      <c r="S1434" s="655">
        <v>31</v>
      </c>
      <c r="T1434" s="651" t="s">
        <v>8932</v>
      </c>
      <c r="U1434" s="656" t="s">
        <v>3127</v>
      </c>
      <c r="AC1434" s="64">
        <v>27</v>
      </c>
      <c r="AD1434" s="64">
        <v>15</v>
      </c>
      <c r="AE1434" s="66" t="s">
        <v>5923</v>
      </c>
      <c r="AF1434" s="68" t="s">
        <v>2407</v>
      </c>
      <c r="CN1434" s="64">
        <v>27</v>
      </c>
      <c r="CO1434" s="64">
        <v>18</v>
      </c>
      <c r="CP1434" s="66" t="s">
        <v>5928</v>
      </c>
      <c r="CQ1434" s="68" t="s">
        <v>2410</v>
      </c>
    </row>
    <row r="1435" spans="17:95">
      <c r="Q1435" s="655">
        <v>4</v>
      </c>
      <c r="R1435" s="655">
        <v>1</v>
      </c>
      <c r="S1435" s="655">
        <v>32</v>
      </c>
      <c r="T1435" s="651" t="s">
        <v>8933</v>
      </c>
      <c r="U1435" s="656" t="s">
        <v>3128</v>
      </c>
      <c r="AC1435" s="64">
        <v>27</v>
      </c>
      <c r="AD1435" s="64">
        <v>16</v>
      </c>
      <c r="AE1435" s="66" t="s">
        <v>5925</v>
      </c>
      <c r="AF1435" s="68" t="s">
        <v>2408</v>
      </c>
      <c r="CN1435" s="64">
        <v>27</v>
      </c>
      <c r="CO1435" s="64">
        <v>19</v>
      </c>
      <c r="CP1435" s="66" t="s">
        <v>5929</v>
      </c>
      <c r="CQ1435" s="68" t="s">
        <v>2411</v>
      </c>
    </row>
    <row r="1436" spans="17:95">
      <c r="Q1436" s="655">
        <v>4</v>
      </c>
      <c r="R1436" s="655">
        <v>1</v>
      </c>
      <c r="S1436" s="655">
        <v>33</v>
      </c>
      <c r="T1436" s="651" t="s">
        <v>5945</v>
      </c>
      <c r="U1436" s="656" t="s">
        <v>376</v>
      </c>
      <c r="AC1436" s="64">
        <v>27</v>
      </c>
      <c r="AD1436" s="64">
        <v>17</v>
      </c>
      <c r="AE1436" s="66" t="s">
        <v>5927</v>
      </c>
      <c r="AF1436" s="68" t="s">
        <v>2409</v>
      </c>
      <c r="CN1436" s="64">
        <v>27</v>
      </c>
      <c r="CO1436" s="64">
        <v>20</v>
      </c>
      <c r="CP1436" s="66" t="s">
        <v>5931</v>
      </c>
      <c r="CQ1436" s="68" t="s">
        <v>2412</v>
      </c>
    </row>
    <row r="1437" spans="17:95">
      <c r="Q1437" s="655">
        <v>4</v>
      </c>
      <c r="R1437" s="655">
        <v>1</v>
      </c>
      <c r="S1437" s="655">
        <v>34</v>
      </c>
      <c r="T1437" s="651" t="s">
        <v>5947</v>
      </c>
      <c r="U1437" s="656" t="s">
        <v>342</v>
      </c>
      <c r="AC1437" s="64">
        <v>27</v>
      </c>
      <c r="AD1437" s="64">
        <v>18</v>
      </c>
      <c r="AE1437" s="66" t="s">
        <v>5928</v>
      </c>
      <c r="AF1437" s="68" t="s">
        <v>2410</v>
      </c>
      <c r="CN1437" s="64">
        <v>27</v>
      </c>
      <c r="CO1437" s="64">
        <v>21</v>
      </c>
      <c r="CP1437" s="66" t="s">
        <v>5933</v>
      </c>
      <c r="CQ1437" s="68" t="s">
        <v>2413</v>
      </c>
    </row>
    <row r="1438" spans="17:95">
      <c r="Q1438" s="655">
        <v>4</v>
      </c>
      <c r="R1438" s="655">
        <v>1</v>
      </c>
      <c r="S1438" s="655">
        <v>35</v>
      </c>
      <c r="T1438" s="651" t="s">
        <v>8934</v>
      </c>
      <c r="U1438" s="656" t="s">
        <v>3129</v>
      </c>
      <c r="AC1438" s="64">
        <v>27</v>
      </c>
      <c r="AD1438" s="64">
        <v>19</v>
      </c>
      <c r="AE1438" s="66" t="s">
        <v>5929</v>
      </c>
      <c r="AF1438" s="68" t="s">
        <v>2411</v>
      </c>
      <c r="CN1438" s="64">
        <v>27</v>
      </c>
      <c r="CO1438" s="64">
        <v>22</v>
      </c>
      <c r="CP1438" s="66" t="s">
        <v>5935</v>
      </c>
      <c r="CQ1438" s="68" t="s">
        <v>2414</v>
      </c>
    </row>
    <row r="1439" spans="17:95">
      <c r="Q1439" s="655">
        <v>4</v>
      </c>
      <c r="R1439" s="655">
        <v>1</v>
      </c>
      <c r="S1439" s="655">
        <v>36</v>
      </c>
      <c r="T1439" s="651" t="s">
        <v>8935</v>
      </c>
      <c r="U1439" s="656" t="s">
        <v>3130</v>
      </c>
      <c r="AC1439" s="64">
        <v>27</v>
      </c>
      <c r="AD1439" s="64">
        <v>20</v>
      </c>
      <c r="AE1439" s="66" t="s">
        <v>5931</v>
      </c>
      <c r="AF1439" s="68" t="s">
        <v>2412</v>
      </c>
      <c r="CN1439" s="64">
        <v>27</v>
      </c>
      <c r="CO1439" s="64">
        <v>23</v>
      </c>
      <c r="CP1439" s="66" t="s">
        <v>5936</v>
      </c>
      <c r="CQ1439" s="68" t="s">
        <v>2415</v>
      </c>
    </row>
    <row r="1440" spans="17:95">
      <c r="Q1440" s="655">
        <v>4</v>
      </c>
      <c r="R1440" s="655">
        <v>1</v>
      </c>
      <c r="S1440" s="655">
        <v>37</v>
      </c>
      <c r="T1440" s="651" t="s">
        <v>5951</v>
      </c>
      <c r="U1440" s="656" t="s">
        <v>366</v>
      </c>
      <c r="AC1440" s="64">
        <v>27</v>
      </c>
      <c r="AD1440" s="64">
        <v>21</v>
      </c>
      <c r="AE1440" s="66" t="s">
        <v>5933</v>
      </c>
      <c r="AF1440" s="68" t="s">
        <v>2413</v>
      </c>
      <c r="CN1440" s="64">
        <v>27</v>
      </c>
      <c r="CO1440" s="64">
        <v>24</v>
      </c>
      <c r="CP1440" s="66" t="s">
        <v>5937</v>
      </c>
      <c r="CQ1440" s="68" t="s">
        <v>2416</v>
      </c>
    </row>
    <row r="1441" spans="17:95">
      <c r="Q1441" s="655">
        <v>4</v>
      </c>
      <c r="R1441" s="655">
        <v>1</v>
      </c>
      <c r="S1441" s="655">
        <v>38</v>
      </c>
      <c r="T1441" s="651" t="s">
        <v>5953</v>
      </c>
      <c r="U1441" s="656" t="s">
        <v>367</v>
      </c>
      <c r="AC1441" s="64">
        <v>27</v>
      </c>
      <c r="AD1441" s="64">
        <v>22</v>
      </c>
      <c r="AE1441" s="66" t="s">
        <v>5935</v>
      </c>
      <c r="AF1441" s="68" t="s">
        <v>2414</v>
      </c>
      <c r="CN1441" s="64">
        <v>27</v>
      </c>
      <c r="CO1441" s="64">
        <v>25</v>
      </c>
      <c r="CP1441" s="66" t="s">
        <v>5939</v>
      </c>
      <c r="CQ1441" s="68" t="s">
        <v>2417</v>
      </c>
    </row>
    <row r="1442" spans="17:95">
      <c r="Q1442" s="655">
        <v>4</v>
      </c>
      <c r="R1442" s="655">
        <v>1</v>
      </c>
      <c r="S1442" s="655">
        <v>39</v>
      </c>
      <c r="T1442" s="651" t="s">
        <v>5955</v>
      </c>
      <c r="U1442" s="656" t="s">
        <v>357</v>
      </c>
      <c r="AC1442" s="64">
        <v>27</v>
      </c>
      <c r="AD1442" s="64">
        <v>23</v>
      </c>
      <c r="AE1442" s="66" t="s">
        <v>5936</v>
      </c>
      <c r="AF1442" s="68" t="s">
        <v>2415</v>
      </c>
      <c r="CN1442" s="64">
        <v>27</v>
      </c>
      <c r="CO1442" s="64">
        <v>26</v>
      </c>
      <c r="CP1442" s="66" t="s">
        <v>3877</v>
      </c>
      <c r="CQ1442" s="68" t="s">
        <v>3409</v>
      </c>
    </row>
    <row r="1443" spans="17:95">
      <c r="Q1443" s="655">
        <v>4</v>
      </c>
      <c r="R1443" s="655">
        <v>1</v>
      </c>
      <c r="S1443" s="655">
        <v>40</v>
      </c>
      <c r="T1443" s="651" t="s">
        <v>5957</v>
      </c>
      <c r="U1443" s="656" t="s">
        <v>343</v>
      </c>
      <c r="AC1443" s="64">
        <v>27</v>
      </c>
      <c r="AD1443" s="64">
        <v>24</v>
      </c>
      <c r="AE1443" s="66" t="s">
        <v>5937</v>
      </c>
      <c r="AF1443" s="68" t="s">
        <v>2416</v>
      </c>
      <c r="CN1443" s="64">
        <v>27</v>
      </c>
      <c r="CO1443" s="64">
        <v>27</v>
      </c>
      <c r="CP1443" s="66" t="s">
        <v>5942</v>
      </c>
      <c r="CQ1443" s="68" t="s">
        <v>3410</v>
      </c>
    </row>
    <row r="1444" spans="17:95">
      <c r="Q1444" s="655">
        <v>4</v>
      </c>
      <c r="R1444" s="655">
        <v>1</v>
      </c>
      <c r="S1444" s="655">
        <v>41</v>
      </c>
      <c r="T1444" s="651" t="s">
        <v>8936</v>
      </c>
      <c r="U1444" s="656" t="s">
        <v>3131</v>
      </c>
      <c r="AC1444" s="64">
        <v>27</v>
      </c>
      <c r="AD1444" s="64">
        <v>25</v>
      </c>
      <c r="AE1444" s="66" t="s">
        <v>5939</v>
      </c>
      <c r="AF1444" s="68" t="s">
        <v>2417</v>
      </c>
      <c r="CN1444" s="64">
        <v>27</v>
      </c>
      <c r="CO1444" s="64">
        <v>28</v>
      </c>
      <c r="CP1444" s="66" t="s">
        <v>5943</v>
      </c>
      <c r="CQ1444" s="68" t="s">
        <v>3411</v>
      </c>
    </row>
    <row r="1445" spans="17:95">
      <c r="Q1445" s="655">
        <v>4</v>
      </c>
      <c r="R1445" s="655">
        <v>1</v>
      </c>
      <c r="S1445" s="655">
        <v>42</v>
      </c>
      <c r="T1445" s="651" t="s">
        <v>8937</v>
      </c>
      <c r="U1445" s="656" t="s">
        <v>3132</v>
      </c>
      <c r="AC1445" s="64">
        <v>27</v>
      </c>
      <c r="AD1445" s="64">
        <v>26</v>
      </c>
      <c r="AE1445" s="66" t="s">
        <v>3877</v>
      </c>
      <c r="AF1445" s="68" t="s">
        <v>3409</v>
      </c>
      <c r="CN1445" s="64">
        <v>27</v>
      </c>
      <c r="CO1445" s="64">
        <v>29</v>
      </c>
      <c r="CP1445" s="66" t="s">
        <v>5944</v>
      </c>
      <c r="CQ1445" s="68" t="s">
        <v>3412</v>
      </c>
    </row>
    <row r="1446" spans="17:95">
      <c r="Q1446" s="655">
        <v>4</v>
      </c>
      <c r="R1446" s="655">
        <v>1</v>
      </c>
      <c r="S1446" s="655">
        <v>43</v>
      </c>
      <c r="T1446" s="651" t="s">
        <v>5961</v>
      </c>
      <c r="U1446" s="656" t="s">
        <v>3147</v>
      </c>
      <c r="AC1446" s="64">
        <v>27</v>
      </c>
      <c r="AD1446" s="64">
        <v>27</v>
      </c>
      <c r="AE1446" s="66" t="s">
        <v>5942</v>
      </c>
      <c r="AF1446" s="68" t="s">
        <v>3410</v>
      </c>
      <c r="CN1446" s="64">
        <v>27</v>
      </c>
      <c r="CO1446" s="64">
        <v>30</v>
      </c>
      <c r="CP1446" s="66" t="s">
        <v>5946</v>
      </c>
      <c r="CQ1446" s="68" t="s">
        <v>3413</v>
      </c>
    </row>
    <row r="1447" spans="17:95">
      <c r="Q1447" s="655">
        <v>4</v>
      </c>
      <c r="R1447" s="655">
        <v>1</v>
      </c>
      <c r="S1447" s="655">
        <v>44</v>
      </c>
      <c r="T1447" s="651" t="s">
        <v>5963</v>
      </c>
      <c r="U1447" s="656" t="s">
        <v>346</v>
      </c>
      <c r="AC1447" s="64">
        <v>27</v>
      </c>
      <c r="AD1447" s="64">
        <v>28</v>
      </c>
      <c r="AE1447" s="66" t="s">
        <v>5943</v>
      </c>
      <c r="AF1447" s="68" t="s">
        <v>3411</v>
      </c>
      <c r="CN1447" s="64">
        <v>27</v>
      </c>
      <c r="CO1447" s="64">
        <v>31</v>
      </c>
      <c r="CP1447" s="66" t="s">
        <v>5948</v>
      </c>
      <c r="CQ1447" s="68" t="s">
        <v>3414</v>
      </c>
    </row>
    <row r="1448" spans="17:95">
      <c r="Q1448" s="655">
        <v>4</v>
      </c>
      <c r="R1448" s="655">
        <v>1</v>
      </c>
      <c r="S1448" s="655">
        <v>45</v>
      </c>
      <c r="T1448" s="651" t="s">
        <v>8938</v>
      </c>
      <c r="U1448" s="656" t="s">
        <v>3133</v>
      </c>
      <c r="AC1448" s="64">
        <v>27</v>
      </c>
      <c r="AD1448" s="64">
        <v>29</v>
      </c>
      <c r="AE1448" s="66" t="s">
        <v>5944</v>
      </c>
      <c r="AF1448" s="68" t="s">
        <v>3412</v>
      </c>
      <c r="CN1448" s="64">
        <v>27</v>
      </c>
      <c r="CO1448" s="64">
        <v>32</v>
      </c>
      <c r="CP1448" s="66" t="s">
        <v>5949</v>
      </c>
      <c r="CQ1448" s="68" t="s">
        <v>3415</v>
      </c>
    </row>
    <row r="1449" spans="17:95">
      <c r="Q1449" s="655">
        <v>4</v>
      </c>
      <c r="R1449" s="655">
        <v>1</v>
      </c>
      <c r="S1449" s="655">
        <v>46</v>
      </c>
      <c r="T1449" s="651" t="s">
        <v>8939</v>
      </c>
      <c r="U1449" s="656" t="s">
        <v>3134</v>
      </c>
      <c r="AC1449" s="64">
        <v>27</v>
      </c>
      <c r="AD1449" s="64">
        <v>30</v>
      </c>
      <c r="AE1449" s="66" t="s">
        <v>5946</v>
      </c>
      <c r="AF1449" s="68" t="s">
        <v>3413</v>
      </c>
      <c r="CN1449" s="64">
        <v>27</v>
      </c>
      <c r="CO1449" s="64">
        <v>33</v>
      </c>
      <c r="CP1449" s="66" t="s">
        <v>5950</v>
      </c>
      <c r="CQ1449" s="68" t="s">
        <v>3416</v>
      </c>
    </row>
    <row r="1450" spans="17:95">
      <c r="Q1450" s="655">
        <v>4</v>
      </c>
      <c r="R1450" s="655">
        <v>1</v>
      </c>
      <c r="S1450" s="655">
        <v>47</v>
      </c>
      <c r="T1450" s="651" t="s">
        <v>5967</v>
      </c>
      <c r="U1450" s="656" t="s">
        <v>370</v>
      </c>
      <c r="AC1450" s="64">
        <v>27</v>
      </c>
      <c r="AD1450" s="64">
        <v>31</v>
      </c>
      <c r="AE1450" s="66" t="s">
        <v>5948</v>
      </c>
      <c r="AF1450" s="68" t="s">
        <v>3414</v>
      </c>
      <c r="CN1450" s="64">
        <v>27</v>
      </c>
      <c r="CO1450" s="64">
        <v>34</v>
      </c>
      <c r="CP1450" s="66" t="s">
        <v>5952</v>
      </c>
      <c r="CQ1450" s="68" t="s">
        <v>2418</v>
      </c>
    </row>
    <row r="1451" spans="17:95">
      <c r="Q1451" s="655">
        <v>4</v>
      </c>
      <c r="R1451" s="655">
        <v>1</v>
      </c>
      <c r="S1451" s="655">
        <v>48</v>
      </c>
      <c r="T1451" s="651" t="s">
        <v>5969</v>
      </c>
      <c r="U1451" s="656" t="s">
        <v>371</v>
      </c>
      <c r="AC1451" s="64">
        <v>27</v>
      </c>
      <c r="AD1451" s="64">
        <v>32</v>
      </c>
      <c r="AE1451" s="66" t="s">
        <v>5949</v>
      </c>
      <c r="AF1451" s="68" t="s">
        <v>3415</v>
      </c>
      <c r="CN1451" s="64">
        <v>27</v>
      </c>
      <c r="CO1451" s="64">
        <v>35</v>
      </c>
      <c r="CP1451" s="66" t="s">
        <v>5954</v>
      </c>
      <c r="CQ1451" s="68" t="s">
        <v>2419</v>
      </c>
    </row>
    <row r="1452" spans="17:95">
      <c r="Q1452" s="655">
        <v>4</v>
      </c>
      <c r="R1452" s="655">
        <v>1</v>
      </c>
      <c r="S1452" s="655">
        <v>49</v>
      </c>
      <c r="T1452" s="651" t="s">
        <v>5971</v>
      </c>
      <c r="U1452" s="656" t="s">
        <v>359</v>
      </c>
      <c r="AC1452" s="64">
        <v>27</v>
      </c>
      <c r="AD1452" s="64">
        <v>33</v>
      </c>
      <c r="AE1452" s="66" t="s">
        <v>5950</v>
      </c>
      <c r="AF1452" s="68" t="s">
        <v>3416</v>
      </c>
      <c r="CN1452" s="64">
        <v>27</v>
      </c>
      <c r="CO1452" s="64">
        <v>36</v>
      </c>
      <c r="CP1452" s="66" t="s">
        <v>5956</v>
      </c>
      <c r="CQ1452" s="68" t="s">
        <v>2420</v>
      </c>
    </row>
    <row r="1453" spans="17:95">
      <c r="Q1453" s="655">
        <v>4</v>
      </c>
      <c r="R1453" s="655">
        <v>1</v>
      </c>
      <c r="S1453" s="655">
        <v>50</v>
      </c>
      <c r="T1453" s="651" t="s">
        <v>5973</v>
      </c>
      <c r="U1453" s="656" t="s">
        <v>347</v>
      </c>
      <c r="AC1453" s="64">
        <v>27</v>
      </c>
      <c r="AD1453" s="64">
        <v>34</v>
      </c>
      <c r="AE1453" s="66" t="s">
        <v>5952</v>
      </c>
      <c r="AF1453" s="68" t="s">
        <v>2418</v>
      </c>
      <c r="CN1453" s="64">
        <v>27</v>
      </c>
      <c r="CO1453" s="64">
        <v>37</v>
      </c>
      <c r="CP1453" s="66" t="s">
        <v>5958</v>
      </c>
      <c r="CQ1453" s="68" t="s">
        <v>2421</v>
      </c>
    </row>
    <row r="1454" spans="17:95">
      <c r="Q1454" s="655">
        <v>4</v>
      </c>
      <c r="R1454" s="655">
        <v>1</v>
      </c>
      <c r="S1454" s="655">
        <v>51</v>
      </c>
      <c r="T1454" s="651" t="s">
        <v>8940</v>
      </c>
      <c r="U1454" s="656" t="s">
        <v>3135</v>
      </c>
      <c r="AC1454" s="64">
        <v>27</v>
      </c>
      <c r="AD1454" s="64">
        <v>35</v>
      </c>
      <c r="AE1454" s="66" t="s">
        <v>5954</v>
      </c>
      <c r="AF1454" s="68" t="s">
        <v>2419</v>
      </c>
      <c r="CN1454" s="64">
        <v>27</v>
      </c>
      <c r="CO1454" s="64">
        <v>38</v>
      </c>
      <c r="CP1454" s="66" t="s">
        <v>5959</v>
      </c>
      <c r="CQ1454" s="68" t="s">
        <v>2422</v>
      </c>
    </row>
    <row r="1455" spans="17:95">
      <c r="Q1455" s="655">
        <v>4</v>
      </c>
      <c r="R1455" s="655">
        <v>1</v>
      </c>
      <c r="S1455" s="655">
        <v>52</v>
      </c>
      <c r="T1455" s="651" t="s">
        <v>8941</v>
      </c>
      <c r="U1455" s="656" t="s">
        <v>3136</v>
      </c>
      <c r="AC1455" s="64">
        <v>27</v>
      </c>
      <c r="AD1455" s="64">
        <v>36</v>
      </c>
      <c r="AE1455" s="66" t="s">
        <v>5956</v>
      </c>
      <c r="AF1455" s="68" t="s">
        <v>2420</v>
      </c>
      <c r="CN1455" s="64">
        <v>27</v>
      </c>
      <c r="CO1455" s="64">
        <v>39</v>
      </c>
      <c r="CP1455" s="66" t="s">
        <v>5960</v>
      </c>
      <c r="CQ1455" s="68" t="s">
        <v>2423</v>
      </c>
    </row>
    <row r="1456" spans="17:95">
      <c r="Q1456" s="655">
        <v>4</v>
      </c>
      <c r="R1456" s="655">
        <v>1</v>
      </c>
      <c r="S1456" s="655">
        <v>53</v>
      </c>
      <c r="T1456" s="651" t="s">
        <v>5977</v>
      </c>
      <c r="U1456" s="656" t="s">
        <v>372</v>
      </c>
      <c r="AC1456" s="64">
        <v>27</v>
      </c>
      <c r="AD1456" s="64">
        <v>37</v>
      </c>
      <c r="AE1456" s="66" t="s">
        <v>5958</v>
      </c>
      <c r="AF1456" s="68" t="s">
        <v>2421</v>
      </c>
      <c r="CN1456" s="64">
        <v>27</v>
      </c>
      <c r="CO1456" s="64">
        <v>40</v>
      </c>
      <c r="CP1456" s="66" t="s">
        <v>5962</v>
      </c>
      <c r="CQ1456" s="68" t="s">
        <v>2424</v>
      </c>
    </row>
    <row r="1457" spans="17:95">
      <c r="Q1457" s="655">
        <v>4</v>
      </c>
      <c r="R1457" s="655">
        <v>1</v>
      </c>
      <c r="S1457" s="655">
        <v>54</v>
      </c>
      <c r="T1457" s="651" t="s">
        <v>5979</v>
      </c>
      <c r="U1457" s="656" t="s">
        <v>360</v>
      </c>
      <c r="AC1457" s="64">
        <v>27</v>
      </c>
      <c r="AD1457" s="64">
        <v>38</v>
      </c>
      <c r="AE1457" s="66" t="s">
        <v>5959</v>
      </c>
      <c r="AF1457" s="68" t="s">
        <v>2422</v>
      </c>
      <c r="CN1457" s="64">
        <v>27</v>
      </c>
      <c r="CO1457" s="64">
        <v>41</v>
      </c>
      <c r="CP1457" s="66" t="s">
        <v>5964</v>
      </c>
      <c r="CQ1457" s="68" t="s">
        <v>2425</v>
      </c>
    </row>
    <row r="1458" spans="17:95">
      <c r="Q1458" s="655">
        <v>4</v>
      </c>
      <c r="R1458" s="655">
        <v>1</v>
      </c>
      <c r="S1458" s="655">
        <v>55</v>
      </c>
      <c r="T1458" s="651" t="s">
        <v>5981</v>
      </c>
      <c r="U1458" s="656" t="s">
        <v>348</v>
      </c>
      <c r="AC1458" s="64">
        <v>27</v>
      </c>
      <c r="AD1458" s="64">
        <v>39</v>
      </c>
      <c r="AE1458" s="66" t="s">
        <v>5960</v>
      </c>
      <c r="AF1458" s="68" t="s">
        <v>2423</v>
      </c>
      <c r="CN1458" s="64">
        <v>27</v>
      </c>
      <c r="CO1458" s="64">
        <v>42</v>
      </c>
      <c r="CP1458" s="66" t="s">
        <v>5965</v>
      </c>
      <c r="CQ1458" s="68" t="s">
        <v>2426</v>
      </c>
    </row>
    <row r="1459" spans="17:95">
      <c r="Q1459" s="655">
        <v>4</v>
      </c>
      <c r="R1459" s="655">
        <v>1</v>
      </c>
      <c r="S1459" s="655">
        <v>56</v>
      </c>
      <c r="T1459" s="651" t="s">
        <v>8942</v>
      </c>
      <c r="U1459" s="656" t="s">
        <v>3137</v>
      </c>
      <c r="AC1459" s="64">
        <v>27</v>
      </c>
      <c r="AD1459" s="64">
        <v>40</v>
      </c>
      <c r="AE1459" s="66" t="s">
        <v>5962</v>
      </c>
      <c r="AF1459" s="68" t="s">
        <v>2424</v>
      </c>
      <c r="CN1459" s="64">
        <v>27</v>
      </c>
      <c r="CO1459" s="64">
        <v>43</v>
      </c>
      <c r="CP1459" s="66" t="s">
        <v>5966</v>
      </c>
      <c r="CQ1459" s="68" t="s">
        <v>2427</v>
      </c>
    </row>
    <row r="1460" spans="17:95">
      <c r="Q1460" s="655">
        <v>4</v>
      </c>
      <c r="R1460" s="655">
        <v>1</v>
      </c>
      <c r="S1460" s="655">
        <v>57</v>
      </c>
      <c r="T1460" s="651" t="s">
        <v>8943</v>
      </c>
      <c r="U1460" s="656" t="s">
        <v>3138</v>
      </c>
      <c r="AC1460" s="64">
        <v>27</v>
      </c>
      <c r="AD1460" s="64">
        <v>41</v>
      </c>
      <c r="AE1460" s="66" t="s">
        <v>5964</v>
      </c>
      <c r="AF1460" s="68" t="s">
        <v>2425</v>
      </c>
      <c r="CN1460" s="64">
        <v>27</v>
      </c>
      <c r="CO1460" s="64">
        <v>44</v>
      </c>
      <c r="CP1460" s="66" t="s">
        <v>5968</v>
      </c>
      <c r="CQ1460" s="68" t="s">
        <v>2428</v>
      </c>
    </row>
    <row r="1461" spans="17:95">
      <c r="Q1461" s="655">
        <v>4</v>
      </c>
      <c r="R1461" s="655">
        <v>1</v>
      </c>
      <c r="S1461" s="655">
        <v>58</v>
      </c>
      <c r="T1461" s="651" t="s">
        <v>5985</v>
      </c>
      <c r="U1461" s="656" t="s">
        <v>3148</v>
      </c>
      <c r="AC1461" s="64">
        <v>27</v>
      </c>
      <c r="AD1461" s="64">
        <v>42</v>
      </c>
      <c r="AE1461" s="66" t="s">
        <v>5965</v>
      </c>
      <c r="AF1461" s="68" t="s">
        <v>2426</v>
      </c>
      <c r="CN1461" s="64">
        <v>27</v>
      </c>
      <c r="CO1461" s="64">
        <v>45</v>
      </c>
      <c r="CP1461" s="66" t="s">
        <v>5970</v>
      </c>
      <c r="CQ1461" s="68" t="s">
        <v>2429</v>
      </c>
    </row>
    <row r="1462" spans="17:95">
      <c r="Q1462" s="655">
        <v>4</v>
      </c>
      <c r="R1462" s="655">
        <v>1</v>
      </c>
      <c r="S1462" s="655">
        <v>59</v>
      </c>
      <c r="T1462" s="651" t="s">
        <v>5987</v>
      </c>
      <c r="U1462" s="656" t="s">
        <v>361</v>
      </c>
      <c r="AC1462" s="64">
        <v>27</v>
      </c>
      <c r="AD1462" s="64">
        <v>43</v>
      </c>
      <c r="AE1462" s="66" t="s">
        <v>5966</v>
      </c>
      <c r="AF1462" s="68" t="s">
        <v>2427</v>
      </c>
      <c r="CN1462" s="64">
        <v>27</v>
      </c>
      <c r="CO1462" s="64">
        <v>46</v>
      </c>
      <c r="CP1462" s="66" t="s">
        <v>5972</v>
      </c>
      <c r="CQ1462" s="68" t="s">
        <v>2430</v>
      </c>
    </row>
    <row r="1463" spans="17:95">
      <c r="Q1463" s="655">
        <v>4</v>
      </c>
      <c r="R1463" s="655">
        <v>1</v>
      </c>
      <c r="S1463" s="655">
        <v>60</v>
      </c>
      <c r="T1463" s="651" t="s">
        <v>5989</v>
      </c>
      <c r="U1463" s="656" t="s">
        <v>349</v>
      </c>
      <c r="AC1463" s="64">
        <v>27</v>
      </c>
      <c r="AD1463" s="64">
        <v>44</v>
      </c>
      <c r="AE1463" s="66" t="s">
        <v>5968</v>
      </c>
      <c r="AF1463" s="68" t="s">
        <v>2428</v>
      </c>
      <c r="CN1463" s="64">
        <v>27</v>
      </c>
      <c r="CO1463" s="64">
        <v>47</v>
      </c>
      <c r="CP1463" s="66" t="s">
        <v>5974</v>
      </c>
      <c r="CQ1463" s="68" t="s">
        <v>2431</v>
      </c>
    </row>
    <row r="1464" spans="17:95">
      <c r="Q1464" s="655">
        <v>4</v>
      </c>
      <c r="R1464" s="655">
        <v>1</v>
      </c>
      <c r="S1464" s="655">
        <v>61</v>
      </c>
      <c r="T1464" s="651" t="s">
        <v>8944</v>
      </c>
      <c r="U1464" s="656" t="s">
        <v>3139</v>
      </c>
      <c r="AC1464" s="64">
        <v>27</v>
      </c>
      <c r="AD1464" s="64">
        <v>45</v>
      </c>
      <c r="AE1464" s="66" t="s">
        <v>5970</v>
      </c>
      <c r="AF1464" s="68" t="s">
        <v>2429</v>
      </c>
      <c r="CN1464" s="64">
        <v>27</v>
      </c>
      <c r="CO1464" s="64">
        <v>48</v>
      </c>
      <c r="CP1464" s="66" t="s">
        <v>5975</v>
      </c>
      <c r="CQ1464" s="68" t="s">
        <v>2432</v>
      </c>
    </row>
    <row r="1465" spans="17:95">
      <c r="Q1465" s="655">
        <v>4</v>
      </c>
      <c r="R1465" s="655">
        <v>1</v>
      </c>
      <c r="S1465" s="655">
        <v>62</v>
      </c>
      <c r="T1465" s="651" t="s">
        <v>8945</v>
      </c>
      <c r="U1465" s="656" t="s">
        <v>3140</v>
      </c>
      <c r="AC1465" s="64">
        <v>27</v>
      </c>
      <c r="AD1465" s="64">
        <v>46</v>
      </c>
      <c r="AE1465" s="66" t="s">
        <v>5972</v>
      </c>
      <c r="AF1465" s="68" t="s">
        <v>2430</v>
      </c>
      <c r="CN1465" s="64">
        <v>27</v>
      </c>
      <c r="CO1465" s="64">
        <v>49</v>
      </c>
      <c r="CP1465" s="66" t="s">
        <v>5976</v>
      </c>
      <c r="CQ1465" s="68" t="s">
        <v>2433</v>
      </c>
    </row>
    <row r="1466" spans="17:95">
      <c r="Q1466" s="655">
        <v>4</v>
      </c>
      <c r="R1466" s="655">
        <v>1</v>
      </c>
      <c r="S1466" s="655">
        <v>63</v>
      </c>
      <c r="T1466" s="651" t="s">
        <v>5993</v>
      </c>
      <c r="U1466" s="656" t="s">
        <v>373</v>
      </c>
      <c r="AC1466" s="64">
        <v>27</v>
      </c>
      <c r="AD1466" s="64">
        <v>47</v>
      </c>
      <c r="AE1466" s="66" t="s">
        <v>5974</v>
      </c>
      <c r="AF1466" s="68" t="s">
        <v>2431</v>
      </c>
      <c r="CN1466" s="64">
        <v>27</v>
      </c>
      <c r="CO1466" s="64">
        <v>50</v>
      </c>
      <c r="CP1466" s="66" t="s">
        <v>5978</v>
      </c>
      <c r="CQ1466" s="68" t="s">
        <v>2434</v>
      </c>
    </row>
    <row r="1467" spans="17:95">
      <c r="Q1467" s="655">
        <v>4</v>
      </c>
      <c r="R1467" s="655">
        <v>1</v>
      </c>
      <c r="S1467" s="655">
        <v>64</v>
      </c>
      <c r="T1467" s="651" t="s">
        <v>5995</v>
      </c>
      <c r="U1467" s="656" t="s">
        <v>374</v>
      </c>
      <c r="AC1467" s="64">
        <v>27</v>
      </c>
      <c r="AD1467" s="64">
        <v>48</v>
      </c>
      <c r="AE1467" s="66" t="s">
        <v>5975</v>
      </c>
      <c r="AF1467" s="68" t="s">
        <v>2432</v>
      </c>
      <c r="CN1467" s="64">
        <v>27</v>
      </c>
      <c r="CO1467" s="64">
        <v>51</v>
      </c>
      <c r="CP1467" s="66" t="s">
        <v>5980</v>
      </c>
      <c r="CQ1467" s="68" t="s">
        <v>2435</v>
      </c>
    </row>
    <row r="1468" spans="17:95">
      <c r="Q1468" s="655">
        <v>4</v>
      </c>
      <c r="R1468" s="655">
        <v>1</v>
      </c>
      <c r="S1468" s="655">
        <v>65</v>
      </c>
      <c r="T1468" s="651" t="s">
        <v>5997</v>
      </c>
      <c r="U1468" s="656" t="s">
        <v>362</v>
      </c>
      <c r="AC1468" s="64">
        <v>27</v>
      </c>
      <c r="AD1468" s="64">
        <v>49</v>
      </c>
      <c r="AE1468" s="66" t="s">
        <v>5976</v>
      </c>
      <c r="AF1468" s="68" t="s">
        <v>2433</v>
      </c>
      <c r="CN1468" s="64">
        <v>27</v>
      </c>
      <c r="CO1468" s="64">
        <v>52</v>
      </c>
      <c r="CP1468" s="66" t="s">
        <v>5982</v>
      </c>
      <c r="CQ1468" s="68" t="s">
        <v>2436</v>
      </c>
    </row>
    <row r="1469" spans="17:95">
      <c r="Q1469" s="655">
        <v>4</v>
      </c>
      <c r="R1469" s="655">
        <v>1</v>
      </c>
      <c r="S1469" s="655">
        <v>66</v>
      </c>
      <c r="T1469" s="651" t="s">
        <v>5999</v>
      </c>
      <c r="U1469" s="656" t="s">
        <v>352</v>
      </c>
      <c r="AC1469" s="64">
        <v>27</v>
      </c>
      <c r="AD1469" s="64">
        <v>50</v>
      </c>
      <c r="AE1469" s="66" t="s">
        <v>5978</v>
      </c>
      <c r="AF1469" s="68" t="s">
        <v>2434</v>
      </c>
      <c r="CN1469" s="64">
        <v>27</v>
      </c>
      <c r="CO1469" s="64">
        <v>53</v>
      </c>
      <c r="CP1469" s="66" t="s">
        <v>5983</v>
      </c>
      <c r="CQ1469" s="68" t="s">
        <v>2437</v>
      </c>
    </row>
    <row r="1470" spans="17:95">
      <c r="Q1470" s="655">
        <v>4</v>
      </c>
      <c r="R1470" s="655">
        <v>1</v>
      </c>
      <c r="S1470" s="655">
        <v>67</v>
      </c>
      <c r="T1470" s="651" t="s">
        <v>8946</v>
      </c>
      <c r="U1470" s="656" t="s">
        <v>3141</v>
      </c>
      <c r="AC1470" s="64">
        <v>27</v>
      </c>
      <c r="AD1470" s="64">
        <v>51</v>
      </c>
      <c r="AE1470" s="66" t="s">
        <v>5980</v>
      </c>
      <c r="AF1470" s="68" t="s">
        <v>2435</v>
      </c>
      <c r="CN1470" s="64">
        <v>27</v>
      </c>
      <c r="CO1470" s="64">
        <v>54</v>
      </c>
      <c r="CP1470" s="66" t="s">
        <v>5984</v>
      </c>
      <c r="CQ1470" s="68" t="s">
        <v>2438</v>
      </c>
    </row>
    <row r="1471" spans="17:95">
      <c r="Q1471" s="655">
        <v>4</v>
      </c>
      <c r="R1471" s="655">
        <v>1</v>
      </c>
      <c r="S1471" s="655">
        <v>68</v>
      </c>
      <c r="T1471" s="651" t="s">
        <v>8947</v>
      </c>
      <c r="U1471" s="656" t="s">
        <v>3142</v>
      </c>
      <c r="AC1471" s="64">
        <v>27</v>
      </c>
      <c r="AD1471" s="64">
        <v>52</v>
      </c>
      <c r="AE1471" s="66" t="s">
        <v>5982</v>
      </c>
      <c r="AF1471" s="68" t="s">
        <v>2436</v>
      </c>
      <c r="CN1471" s="64">
        <v>27</v>
      </c>
      <c r="CO1471" s="64">
        <v>55</v>
      </c>
      <c r="CP1471" s="66" t="s">
        <v>5986</v>
      </c>
      <c r="CQ1471" s="68" t="s">
        <v>2439</v>
      </c>
    </row>
    <row r="1472" spans="17:95">
      <c r="Q1472" s="655">
        <v>4</v>
      </c>
      <c r="R1472" s="655">
        <v>1</v>
      </c>
      <c r="S1472" s="655">
        <v>69</v>
      </c>
      <c r="T1472" s="651" t="s">
        <v>6003</v>
      </c>
      <c r="U1472" s="656" t="s">
        <v>377</v>
      </c>
      <c r="AC1472" s="64">
        <v>27</v>
      </c>
      <c r="AD1472" s="64">
        <v>53</v>
      </c>
      <c r="AE1472" s="66" t="s">
        <v>5983</v>
      </c>
      <c r="AF1472" s="68" t="s">
        <v>2437</v>
      </c>
      <c r="CN1472" s="64">
        <v>27</v>
      </c>
      <c r="CO1472" s="64">
        <v>56</v>
      </c>
      <c r="CP1472" s="66" t="s">
        <v>5988</v>
      </c>
      <c r="CQ1472" s="68" t="s">
        <v>2440</v>
      </c>
    </row>
    <row r="1473" spans="17:95">
      <c r="Q1473" s="655">
        <v>4</v>
      </c>
      <c r="R1473" s="655">
        <v>1</v>
      </c>
      <c r="S1473" s="655">
        <v>70</v>
      </c>
      <c r="T1473" s="651" t="s">
        <v>6005</v>
      </c>
      <c r="U1473" s="656" t="s">
        <v>363</v>
      </c>
      <c r="AC1473" s="64">
        <v>27</v>
      </c>
      <c r="AD1473" s="64">
        <v>54</v>
      </c>
      <c r="AE1473" s="66" t="s">
        <v>5984</v>
      </c>
      <c r="AF1473" s="68" t="s">
        <v>2438</v>
      </c>
      <c r="CN1473" s="64">
        <v>27</v>
      </c>
      <c r="CO1473" s="64">
        <v>57</v>
      </c>
      <c r="CP1473" s="66" t="s">
        <v>5990</v>
      </c>
      <c r="CQ1473" s="68" t="s">
        <v>2441</v>
      </c>
    </row>
    <row r="1474" spans="17:95">
      <c r="Q1474" s="655">
        <v>4</v>
      </c>
      <c r="R1474" s="655">
        <v>1</v>
      </c>
      <c r="S1474" s="655">
        <v>71</v>
      </c>
      <c r="T1474" s="651" t="s">
        <v>6007</v>
      </c>
      <c r="U1474" s="656" t="s">
        <v>353</v>
      </c>
      <c r="AC1474" s="64">
        <v>27</v>
      </c>
      <c r="AD1474" s="64">
        <v>55</v>
      </c>
      <c r="AE1474" s="66" t="s">
        <v>5986</v>
      </c>
      <c r="AF1474" s="68" t="s">
        <v>2439</v>
      </c>
      <c r="CN1474" s="64">
        <v>27</v>
      </c>
      <c r="CO1474" s="64">
        <v>58</v>
      </c>
      <c r="CP1474" s="66" t="s">
        <v>5991</v>
      </c>
      <c r="CQ1474" s="68" t="s">
        <v>2442</v>
      </c>
    </row>
    <row r="1475" spans="17:95">
      <c r="Q1475" s="655">
        <v>4</v>
      </c>
      <c r="R1475" s="655">
        <v>1</v>
      </c>
      <c r="S1475" s="655">
        <v>72</v>
      </c>
      <c r="T1475" s="651" t="s">
        <v>8948</v>
      </c>
      <c r="U1475" s="656" t="s">
        <v>3143</v>
      </c>
      <c r="AC1475" s="64">
        <v>27</v>
      </c>
      <c r="AD1475" s="64">
        <v>56</v>
      </c>
      <c r="AE1475" s="66" t="s">
        <v>5988</v>
      </c>
      <c r="AF1475" s="68" t="s">
        <v>2440</v>
      </c>
      <c r="CN1475" s="64">
        <v>27</v>
      </c>
      <c r="CO1475" s="64">
        <v>59</v>
      </c>
      <c r="CP1475" s="66" t="s">
        <v>5992</v>
      </c>
      <c r="CQ1475" s="68" t="s">
        <v>2443</v>
      </c>
    </row>
    <row r="1476" spans="17:95">
      <c r="Q1476" s="655">
        <v>4</v>
      </c>
      <c r="R1476" s="655">
        <v>1</v>
      </c>
      <c r="S1476" s="655">
        <v>73</v>
      </c>
      <c r="T1476" s="651" t="s">
        <v>8949</v>
      </c>
      <c r="U1476" s="656" t="s">
        <v>3144</v>
      </c>
      <c r="AC1476" s="64">
        <v>27</v>
      </c>
      <c r="AD1476" s="64">
        <v>57</v>
      </c>
      <c r="AE1476" s="66" t="s">
        <v>5990</v>
      </c>
      <c r="AF1476" s="68" t="s">
        <v>2441</v>
      </c>
      <c r="CN1476" s="64">
        <v>27</v>
      </c>
      <c r="CO1476" s="64">
        <v>60</v>
      </c>
      <c r="CP1476" s="66" t="s">
        <v>5994</v>
      </c>
      <c r="CQ1476" s="68" t="s">
        <v>2444</v>
      </c>
    </row>
    <row r="1477" spans="17:95">
      <c r="Q1477" s="655">
        <v>4</v>
      </c>
      <c r="R1477" s="655">
        <v>1</v>
      </c>
      <c r="S1477" s="655">
        <v>74</v>
      </c>
      <c r="T1477" s="651" t="s">
        <v>6011</v>
      </c>
      <c r="U1477" s="656" t="s">
        <v>378</v>
      </c>
      <c r="AC1477" s="64">
        <v>27</v>
      </c>
      <c r="AD1477" s="64">
        <v>58</v>
      </c>
      <c r="AE1477" s="66" t="s">
        <v>5991</v>
      </c>
      <c r="AF1477" s="68" t="s">
        <v>2442</v>
      </c>
      <c r="CN1477" s="64">
        <v>27</v>
      </c>
      <c r="CO1477" s="64">
        <v>61</v>
      </c>
      <c r="CP1477" s="66" t="s">
        <v>5996</v>
      </c>
      <c r="CQ1477" s="68" t="s">
        <v>2445</v>
      </c>
    </row>
    <row r="1478" spans="17:95">
      <c r="Q1478" s="655">
        <v>4</v>
      </c>
      <c r="R1478" s="655">
        <v>1</v>
      </c>
      <c r="S1478" s="655">
        <v>75</v>
      </c>
      <c r="T1478" s="651" t="s">
        <v>6013</v>
      </c>
      <c r="U1478" s="656" t="s">
        <v>364</v>
      </c>
      <c r="AC1478" s="64">
        <v>27</v>
      </c>
      <c r="AD1478" s="64">
        <v>59</v>
      </c>
      <c r="AE1478" s="66" t="s">
        <v>5992</v>
      </c>
      <c r="AF1478" s="68" t="s">
        <v>2443</v>
      </c>
      <c r="CN1478" s="64">
        <v>27</v>
      </c>
      <c r="CO1478" s="64">
        <v>62</v>
      </c>
      <c r="CP1478" s="66" t="s">
        <v>5998</v>
      </c>
      <c r="CQ1478" s="68" t="s">
        <v>2446</v>
      </c>
    </row>
    <row r="1479" spans="17:95">
      <c r="Q1479" s="655">
        <v>4</v>
      </c>
      <c r="R1479" s="655">
        <v>1</v>
      </c>
      <c r="S1479" s="655">
        <v>76</v>
      </c>
      <c r="T1479" s="651" t="s">
        <v>6015</v>
      </c>
      <c r="U1479" s="656" t="s">
        <v>354</v>
      </c>
      <c r="AC1479" s="64">
        <v>27</v>
      </c>
      <c r="AD1479" s="64">
        <v>60</v>
      </c>
      <c r="AE1479" s="66" t="s">
        <v>5994</v>
      </c>
      <c r="AF1479" s="68" t="s">
        <v>2444</v>
      </c>
      <c r="CN1479" s="64">
        <v>27</v>
      </c>
      <c r="CO1479" s="64">
        <v>63</v>
      </c>
      <c r="CP1479" s="66" t="s">
        <v>6000</v>
      </c>
      <c r="CQ1479" s="68" t="s">
        <v>2447</v>
      </c>
    </row>
    <row r="1480" spans="17:95">
      <c r="Q1480" s="655">
        <v>4</v>
      </c>
      <c r="R1480" s="655">
        <v>1</v>
      </c>
      <c r="S1480" s="655">
        <v>77</v>
      </c>
      <c r="T1480" s="651" t="s">
        <v>8950</v>
      </c>
      <c r="U1480" s="656" t="s">
        <v>3145</v>
      </c>
      <c r="AC1480" s="64">
        <v>27</v>
      </c>
      <c r="AD1480" s="64">
        <v>61</v>
      </c>
      <c r="AE1480" s="66" t="s">
        <v>5996</v>
      </c>
      <c r="AF1480" s="68" t="s">
        <v>2445</v>
      </c>
      <c r="CN1480" s="64">
        <v>27</v>
      </c>
      <c r="CO1480" s="64">
        <v>64</v>
      </c>
      <c r="CP1480" s="66" t="s">
        <v>6001</v>
      </c>
      <c r="CQ1480" s="68" t="s">
        <v>2448</v>
      </c>
    </row>
    <row r="1481" spans="17:95">
      <c r="Q1481" s="655">
        <v>4</v>
      </c>
      <c r="R1481" s="655">
        <v>1</v>
      </c>
      <c r="S1481" s="655">
        <v>78</v>
      </c>
      <c r="T1481" s="651" t="s">
        <v>8951</v>
      </c>
      <c r="U1481" s="656" t="s">
        <v>3146</v>
      </c>
      <c r="AC1481" s="64">
        <v>27</v>
      </c>
      <c r="AD1481" s="64">
        <v>62</v>
      </c>
      <c r="AE1481" s="66" t="s">
        <v>5998</v>
      </c>
      <c r="AF1481" s="68" t="s">
        <v>2446</v>
      </c>
      <c r="CN1481" s="64">
        <v>27</v>
      </c>
      <c r="CO1481" s="64">
        <v>65</v>
      </c>
      <c r="CP1481" s="66" t="s">
        <v>6002</v>
      </c>
      <c r="CQ1481" s="68" t="s">
        <v>2449</v>
      </c>
    </row>
    <row r="1482" spans="17:95">
      <c r="Q1482" s="655">
        <v>4</v>
      </c>
      <c r="R1482" s="655">
        <v>1</v>
      </c>
      <c r="S1482" s="655">
        <v>79</v>
      </c>
      <c r="T1482" s="651" t="s">
        <v>6018</v>
      </c>
      <c r="U1482" s="656" t="s">
        <v>3149</v>
      </c>
      <c r="AC1482" s="64">
        <v>27</v>
      </c>
      <c r="AD1482" s="64">
        <v>63</v>
      </c>
      <c r="AE1482" s="66" t="s">
        <v>6000</v>
      </c>
      <c r="AF1482" s="68" t="s">
        <v>2447</v>
      </c>
      <c r="CN1482" s="64">
        <v>27</v>
      </c>
      <c r="CO1482" s="64">
        <v>66</v>
      </c>
      <c r="CP1482" s="66" t="s">
        <v>6004</v>
      </c>
      <c r="CQ1482" s="68" t="s">
        <v>2450</v>
      </c>
    </row>
    <row r="1483" spans="17:95">
      <c r="Q1483" s="655">
        <v>4</v>
      </c>
      <c r="R1483" s="655">
        <v>1</v>
      </c>
      <c r="S1483" s="655">
        <v>80</v>
      </c>
      <c r="T1483" s="651" t="s">
        <v>6020</v>
      </c>
      <c r="U1483" s="656" t="s">
        <v>379</v>
      </c>
      <c r="AC1483" s="64">
        <v>27</v>
      </c>
      <c r="AD1483" s="64">
        <v>64</v>
      </c>
      <c r="AE1483" s="66" t="s">
        <v>6001</v>
      </c>
      <c r="AF1483" s="68" t="s">
        <v>2448</v>
      </c>
      <c r="CN1483" s="64">
        <v>27</v>
      </c>
      <c r="CO1483" s="64">
        <v>67</v>
      </c>
      <c r="CP1483" s="66" t="s">
        <v>6006</v>
      </c>
      <c r="CQ1483" s="68" t="s">
        <v>2451</v>
      </c>
    </row>
    <row r="1484" spans="17:95">
      <c r="Q1484" s="655">
        <v>4</v>
      </c>
      <c r="R1484" s="655">
        <v>1</v>
      </c>
      <c r="S1484" s="655">
        <v>81</v>
      </c>
      <c r="T1484" s="651" t="s">
        <v>6022</v>
      </c>
      <c r="U1484" s="656" t="s">
        <v>380</v>
      </c>
      <c r="AC1484" s="64">
        <v>27</v>
      </c>
      <c r="AD1484" s="64">
        <v>65</v>
      </c>
      <c r="AE1484" s="66" t="s">
        <v>6002</v>
      </c>
      <c r="AF1484" s="68" t="s">
        <v>2449</v>
      </c>
      <c r="CN1484" s="64">
        <v>27</v>
      </c>
      <c r="CO1484" s="64">
        <v>68</v>
      </c>
      <c r="CP1484" s="66" t="s">
        <v>6008</v>
      </c>
      <c r="CQ1484" s="68" t="s">
        <v>2452</v>
      </c>
    </row>
    <row r="1485" spans="17:95">
      <c r="Q1485" s="655">
        <v>4</v>
      </c>
      <c r="R1485" s="655">
        <v>1</v>
      </c>
      <c r="S1485" s="655">
        <v>82</v>
      </c>
      <c r="T1485" s="651" t="s">
        <v>6024</v>
      </c>
      <c r="U1485" s="656" t="s">
        <v>381</v>
      </c>
      <c r="AC1485" s="64">
        <v>27</v>
      </c>
      <c r="AD1485" s="64">
        <v>66</v>
      </c>
      <c r="AE1485" s="66" t="s">
        <v>6004</v>
      </c>
      <c r="AF1485" s="68" t="s">
        <v>2450</v>
      </c>
      <c r="CN1485" s="64">
        <v>27</v>
      </c>
      <c r="CO1485" s="64">
        <v>69</v>
      </c>
      <c r="CP1485" s="66" t="s">
        <v>6009</v>
      </c>
      <c r="CQ1485" s="68" t="s">
        <v>2453</v>
      </c>
    </row>
    <row r="1486" spans="17:95">
      <c r="Q1486" s="655">
        <v>4</v>
      </c>
      <c r="R1486" s="655">
        <v>1</v>
      </c>
      <c r="S1486" s="655">
        <v>83</v>
      </c>
      <c r="T1486" s="651" t="s">
        <v>6026</v>
      </c>
      <c r="U1486" s="656" t="s">
        <v>3150</v>
      </c>
      <c r="AC1486" s="64">
        <v>27</v>
      </c>
      <c r="AD1486" s="64">
        <v>67</v>
      </c>
      <c r="AE1486" s="66" t="s">
        <v>6006</v>
      </c>
      <c r="AF1486" s="68" t="s">
        <v>2451</v>
      </c>
      <c r="CN1486" s="64">
        <v>27</v>
      </c>
      <c r="CO1486" s="64">
        <v>70</v>
      </c>
      <c r="CP1486" s="66" t="s">
        <v>6010</v>
      </c>
      <c r="CQ1486" s="68" t="s">
        <v>2454</v>
      </c>
    </row>
    <row r="1487" spans="17:95">
      <c r="Q1487" s="655">
        <v>4</v>
      </c>
      <c r="R1487" s="655">
        <v>1</v>
      </c>
      <c r="S1487" s="655">
        <v>84</v>
      </c>
      <c r="T1487" s="651" t="s">
        <v>8952</v>
      </c>
      <c r="U1487" s="656" t="s">
        <v>382</v>
      </c>
      <c r="AC1487" s="64">
        <v>27</v>
      </c>
      <c r="AD1487" s="64">
        <v>68</v>
      </c>
      <c r="AE1487" s="66" t="s">
        <v>6008</v>
      </c>
      <c r="AF1487" s="68" t="s">
        <v>2452</v>
      </c>
      <c r="CN1487" s="64">
        <v>27</v>
      </c>
      <c r="CO1487" s="64">
        <v>71</v>
      </c>
      <c r="CP1487" s="66" t="s">
        <v>6012</v>
      </c>
      <c r="CQ1487" s="68" t="s">
        <v>2455</v>
      </c>
    </row>
    <row r="1488" spans="17:95">
      <c r="Q1488" s="655">
        <v>4</v>
      </c>
      <c r="R1488" s="655">
        <v>1</v>
      </c>
      <c r="S1488" s="655">
        <v>85</v>
      </c>
      <c r="T1488" s="651" t="s">
        <v>6029</v>
      </c>
      <c r="U1488" s="656" t="s">
        <v>383</v>
      </c>
      <c r="AC1488" s="64">
        <v>27</v>
      </c>
      <c r="AD1488" s="64">
        <v>69</v>
      </c>
      <c r="AE1488" s="66" t="s">
        <v>6009</v>
      </c>
      <c r="AF1488" s="68" t="s">
        <v>2453</v>
      </c>
      <c r="CN1488" s="64">
        <v>27</v>
      </c>
      <c r="CO1488" s="64">
        <v>72</v>
      </c>
      <c r="CP1488" s="66" t="s">
        <v>6014</v>
      </c>
      <c r="CQ1488" s="68" t="s">
        <v>2456</v>
      </c>
    </row>
    <row r="1489" spans="17:95">
      <c r="Q1489" s="655">
        <v>4</v>
      </c>
      <c r="R1489" s="655">
        <v>1</v>
      </c>
      <c r="S1489" s="655">
        <v>86</v>
      </c>
      <c r="T1489" s="651" t="s">
        <v>6031</v>
      </c>
      <c r="U1489" s="656" t="s">
        <v>384</v>
      </c>
      <c r="AC1489" s="64">
        <v>27</v>
      </c>
      <c r="AD1489" s="64">
        <v>70</v>
      </c>
      <c r="AE1489" s="66" t="s">
        <v>6010</v>
      </c>
      <c r="AF1489" s="68" t="s">
        <v>2454</v>
      </c>
      <c r="CN1489" s="64">
        <v>27</v>
      </c>
      <c r="CO1489" s="64">
        <v>73</v>
      </c>
      <c r="CP1489" s="66" t="s">
        <v>6016</v>
      </c>
      <c r="CQ1489" s="68" t="s">
        <v>2457</v>
      </c>
    </row>
    <row r="1490" spans="17:95">
      <c r="Q1490" s="655">
        <v>4</v>
      </c>
      <c r="R1490" s="655">
        <v>1</v>
      </c>
      <c r="S1490" s="655">
        <v>87</v>
      </c>
      <c r="T1490" s="651" t="s">
        <v>6033</v>
      </c>
      <c r="U1490" s="656" t="s">
        <v>385</v>
      </c>
      <c r="AC1490" s="64">
        <v>27</v>
      </c>
      <c r="AD1490" s="64">
        <v>71</v>
      </c>
      <c r="AE1490" s="66" t="s">
        <v>6012</v>
      </c>
      <c r="AF1490" s="68" t="s">
        <v>2455</v>
      </c>
      <c r="CN1490" s="64">
        <v>27</v>
      </c>
      <c r="CO1490" s="64">
        <v>74</v>
      </c>
      <c r="CP1490" s="66" t="s">
        <v>6017</v>
      </c>
      <c r="CQ1490" s="68" t="s">
        <v>2458</v>
      </c>
    </row>
    <row r="1491" spans="17:95">
      <c r="Q1491" s="655">
        <v>4</v>
      </c>
      <c r="R1491" s="655">
        <v>1</v>
      </c>
      <c r="S1491" s="655">
        <v>88</v>
      </c>
      <c r="T1491" s="651" t="s">
        <v>6035</v>
      </c>
      <c r="U1491" s="656" t="s">
        <v>386</v>
      </c>
      <c r="AC1491" s="64">
        <v>27</v>
      </c>
      <c r="AD1491" s="64">
        <v>72</v>
      </c>
      <c r="AE1491" s="66" t="s">
        <v>6014</v>
      </c>
      <c r="AF1491" s="68" t="s">
        <v>2456</v>
      </c>
      <c r="CN1491" s="64">
        <v>28</v>
      </c>
      <c r="CO1491" s="64">
        <v>1</v>
      </c>
      <c r="CP1491" s="66" t="s">
        <v>3879</v>
      </c>
      <c r="CQ1491" s="68" t="s">
        <v>2459</v>
      </c>
    </row>
    <row r="1492" spans="17:95">
      <c r="Q1492" s="655">
        <v>4</v>
      </c>
      <c r="R1492" s="655">
        <v>1</v>
      </c>
      <c r="S1492" s="655">
        <v>89</v>
      </c>
      <c r="T1492" s="651" t="s">
        <v>6037</v>
      </c>
      <c r="U1492" s="656" t="s">
        <v>387</v>
      </c>
      <c r="AC1492" s="64">
        <v>27</v>
      </c>
      <c r="AD1492" s="64">
        <v>73</v>
      </c>
      <c r="AE1492" s="66" t="s">
        <v>6016</v>
      </c>
      <c r="AF1492" s="68" t="s">
        <v>2457</v>
      </c>
      <c r="CN1492" s="64">
        <v>28</v>
      </c>
      <c r="CO1492" s="64">
        <v>2</v>
      </c>
      <c r="CP1492" s="66" t="s">
        <v>6019</v>
      </c>
      <c r="CQ1492" s="68" t="s">
        <v>2460</v>
      </c>
    </row>
    <row r="1493" spans="17:95">
      <c r="Q1493" s="655">
        <v>4</v>
      </c>
      <c r="R1493" s="655">
        <v>1</v>
      </c>
      <c r="S1493" s="655">
        <v>90</v>
      </c>
      <c r="T1493" s="651" t="s">
        <v>6039</v>
      </c>
      <c r="U1493" s="656" t="s">
        <v>388</v>
      </c>
      <c r="AC1493" s="64">
        <v>27</v>
      </c>
      <c r="AD1493" s="64">
        <v>74</v>
      </c>
      <c r="AE1493" s="66" t="s">
        <v>6017</v>
      </c>
      <c r="AF1493" s="68" t="s">
        <v>2458</v>
      </c>
      <c r="CN1493" s="64">
        <v>28</v>
      </c>
      <c r="CO1493" s="64">
        <v>3</v>
      </c>
      <c r="CP1493" s="66" t="s">
        <v>6021</v>
      </c>
      <c r="CQ1493" s="68" t="s">
        <v>2461</v>
      </c>
    </row>
    <row r="1494" spans="17:95">
      <c r="Q1494" s="657">
        <v>4</v>
      </c>
      <c r="R1494" s="657">
        <v>1</v>
      </c>
      <c r="S1494" s="657">
        <v>91</v>
      </c>
      <c r="T1494" s="658" t="s">
        <v>6041</v>
      </c>
      <c r="U1494" s="659" t="s">
        <v>389</v>
      </c>
      <c r="AC1494" s="64">
        <v>28</v>
      </c>
      <c r="AD1494" s="64">
        <v>1</v>
      </c>
      <c r="AE1494" s="66" t="s">
        <v>3879</v>
      </c>
      <c r="AF1494" s="68" t="s">
        <v>2459</v>
      </c>
      <c r="CN1494" s="64">
        <v>28</v>
      </c>
      <c r="CO1494" s="64">
        <v>4</v>
      </c>
      <c r="CP1494" s="66" t="s">
        <v>6023</v>
      </c>
      <c r="CQ1494" s="68" t="s">
        <v>2462</v>
      </c>
    </row>
    <row r="1495" spans="17:95">
      <c r="Q1495" s="653">
        <v>4</v>
      </c>
      <c r="R1495" s="653">
        <v>2</v>
      </c>
      <c r="S1495" s="653">
        <v>1</v>
      </c>
      <c r="T1495" s="650" t="s">
        <v>3664</v>
      </c>
      <c r="U1495" s="654" t="s">
        <v>596</v>
      </c>
      <c r="AC1495" s="64">
        <v>28</v>
      </c>
      <c r="AD1495" s="64">
        <v>2</v>
      </c>
      <c r="AE1495" s="66" t="s">
        <v>6019</v>
      </c>
      <c r="AF1495" s="68" t="s">
        <v>2460</v>
      </c>
      <c r="CN1495" s="64">
        <v>28</v>
      </c>
      <c r="CO1495" s="64">
        <v>5</v>
      </c>
      <c r="CP1495" s="66" t="s">
        <v>6025</v>
      </c>
      <c r="CQ1495" s="68" t="s">
        <v>2463</v>
      </c>
    </row>
    <row r="1496" spans="17:95">
      <c r="Q1496" s="655">
        <v>4</v>
      </c>
      <c r="R1496" s="655">
        <v>2</v>
      </c>
      <c r="S1496" s="655">
        <v>2</v>
      </c>
      <c r="T1496" s="651" t="s">
        <v>6044</v>
      </c>
      <c r="U1496" s="656" t="s">
        <v>597</v>
      </c>
      <c r="AC1496" s="64">
        <v>28</v>
      </c>
      <c r="AD1496" s="64">
        <v>3</v>
      </c>
      <c r="AE1496" s="66" t="s">
        <v>6021</v>
      </c>
      <c r="AF1496" s="68" t="s">
        <v>2461</v>
      </c>
      <c r="CN1496" s="64">
        <v>28</v>
      </c>
      <c r="CO1496" s="64">
        <v>6</v>
      </c>
      <c r="CP1496" s="66" t="s">
        <v>6027</v>
      </c>
      <c r="CQ1496" s="68" t="s">
        <v>2464</v>
      </c>
    </row>
    <row r="1497" spans="17:95">
      <c r="Q1497" s="655">
        <v>4</v>
      </c>
      <c r="R1497" s="655">
        <v>2</v>
      </c>
      <c r="S1497" s="655">
        <v>3</v>
      </c>
      <c r="T1497" s="651" t="s">
        <v>5898</v>
      </c>
      <c r="U1497" s="656" t="s">
        <v>598</v>
      </c>
      <c r="AC1497" s="64">
        <v>28</v>
      </c>
      <c r="AD1497" s="64">
        <v>4</v>
      </c>
      <c r="AE1497" s="66" t="s">
        <v>6023</v>
      </c>
      <c r="AF1497" s="68" t="s">
        <v>2462</v>
      </c>
      <c r="CN1497" s="64">
        <v>28</v>
      </c>
      <c r="CO1497" s="64">
        <v>7</v>
      </c>
      <c r="CP1497" s="66" t="s">
        <v>6028</v>
      </c>
      <c r="CQ1497" s="68" t="s">
        <v>2465</v>
      </c>
    </row>
    <row r="1498" spans="17:95">
      <c r="Q1498" s="655">
        <v>4</v>
      </c>
      <c r="R1498" s="655">
        <v>2</v>
      </c>
      <c r="S1498" s="655">
        <v>4</v>
      </c>
      <c r="T1498" s="651" t="s">
        <v>6047</v>
      </c>
      <c r="U1498" s="656" t="s">
        <v>3172</v>
      </c>
      <c r="AC1498" s="64">
        <v>28</v>
      </c>
      <c r="AD1498" s="64">
        <v>5</v>
      </c>
      <c r="AE1498" s="66" t="s">
        <v>6025</v>
      </c>
      <c r="AF1498" s="68" t="s">
        <v>2463</v>
      </c>
      <c r="CN1498" s="64">
        <v>28</v>
      </c>
      <c r="CO1498" s="64">
        <v>8</v>
      </c>
      <c r="CP1498" s="66" t="s">
        <v>6030</v>
      </c>
      <c r="CQ1498" s="68" t="s">
        <v>2466</v>
      </c>
    </row>
    <row r="1499" spans="17:95">
      <c r="Q1499" s="655">
        <v>4</v>
      </c>
      <c r="R1499" s="655">
        <v>2</v>
      </c>
      <c r="S1499" s="655">
        <v>5</v>
      </c>
      <c r="T1499" s="651" t="s">
        <v>6049</v>
      </c>
      <c r="U1499" s="656" t="s">
        <v>599</v>
      </c>
      <c r="AC1499" s="64">
        <v>28</v>
      </c>
      <c r="AD1499" s="64">
        <v>6</v>
      </c>
      <c r="AE1499" s="66" t="s">
        <v>6027</v>
      </c>
      <c r="AF1499" s="68" t="s">
        <v>2464</v>
      </c>
      <c r="CN1499" s="64">
        <v>28</v>
      </c>
      <c r="CO1499" s="64">
        <v>9</v>
      </c>
      <c r="CP1499" s="66" t="s">
        <v>6032</v>
      </c>
      <c r="CQ1499" s="68" t="s">
        <v>2467</v>
      </c>
    </row>
    <row r="1500" spans="17:95">
      <c r="Q1500" s="655">
        <v>4</v>
      </c>
      <c r="R1500" s="655">
        <v>2</v>
      </c>
      <c r="S1500" s="655">
        <v>6</v>
      </c>
      <c r="T1500" s="651" t="s">
        <v>4724</v>
      </c>
      <c r="U1500" s="656" t="s">
        <v>600</v>
      </c>
      <c r="AC1500" s="64">
        <v>28</v>
      </c>
      <c r="AD1500" s="64">
        <v>7</v>
      </c>
      <c r="AE1500" s="66" t="s">
        <v>6028</v>
      </c>
      <c r="AF1500" s="68" t="s">
        <v>2465</v>
      </c>
      <c r="CN1500" s="64">
        <v>28</v>
      </c>
      <c r="CO1500" s="64">
        <v>10</v>
      </c>
      <c r="CP1500" s="66" t="s">
        <v>6034</v>
      </c>
      <c r="CQ1500" s="68" t="s">
        <v>2468</v>
      </c>
    </row>
    <row r="1501" spans="17:95">
      <c r="Q1501" s="655">
        <v>4</v>
      </c>
      <c r="R1501" s="655">
        <v>2</v>
      </c>
      <c r="S1501" s="655">
        <v>7</v>
      </c>
      <c r="T1501" s="651" t="s">
        <v>6052</v>
      </c>
      <c r="U1501" s="656" t="s">
        <v>601</v>
      </c>
      <c r="AC1501" s="64">
        <v>28</v>
      </c>
      <c r="AD1501" s="64">
        <v>8</v>
      </c>
      <c r="AE1501" s="66" t="s">
        <v>6030</v>
      </c>
      <c r="AF1501" s="68" t="s">
        <v>2466</v>
      </c>
      <c r="CN1501" s="64">
        <v>28</v>
      </c>
      <c r="CO1501" s="64">
        <v>11</v>
      </c>
      <c r="CP1501" s="66" t="s">
        <v>6036</v>
      </c>
      <c r="CQ1501" s="68" t="s">
        <v>2469</v>
      </c>
    </row>
    <row r="1502" spans="17:95">
      <c r="Q1502" s="655">
        <v>4</v>
      </c>
      <c r="R1502" s="655">
        <v>2</v>
      </c>
      <c r="S1502" s="655">
        <v>8</v>
      </c>
      <c r="T1502" s="651" t="s">
        <v>6054</v>
      </c>
      <c r="U1502" s="656" t="s">
        <v>602</v>
      </c>
      <c r="AC1502" s="64">
        <v>28</v>
      </c>
      <c r="AD1502" s="64">
        <v>9</v>
      </c>
      <c r="AE1502" s="66" t="s">
        <v>6032</v>
      </c>
      <c r="AF1502" s="68" t="s">
        <v>2467</v>
      </c>
      <c r="CN1502" s="64">
        <v>28</v>
      </c>
      <c r="CO1502" s="64">
        <v>12</v>
      </c>
      <c r="CP1502" s="66" t="s">
        <v>6038</v>
      </c>
      <c r="CQ1502" s="68" t="s">
        <v>2470</v>
      </c>
    </row>
    <row r="1503" spans="17:95">
      <c r="Q1503" s="655">
        <v>4</v>
      </c>
      <c r="R1503" s="655">
        <v>2</v>
      </c>
      <c r="S1503" s="655">
        <v>9</v>
      </c>
      <c r="T1503" s="651" t="s">
        <v>6056</v>
      </c>
      <c r="U1503" s="656" t="s">
        <v>3175</v>
      </c>
      <c r="AC1503" s="64">
        <v>28</v>
      </c>
      <c r="AD1503" s="64">
        <v>10</v>
      </c>
      <c r="AE1503" s="66" t="s">
        <v>6034</v>
      </c>
      <c r="AF1503" s="68" t="s">
        <v>2468</v>
      </c>
      <c r="CN1503" s="64">
        <v>28</v>
      </c>
      <c r="CO1503" s="64">
        <v>13</v>
      </c>
      <c r="CP1503" s="66" t="s">
        <v>6040</v>
      </c>
      <c r="CQ1503" s="68" t="s">
        <v>2471</v>
      </c>
    </row>
    <row r="1504" spans="17:95">
      <c r="Q1504" s="655">
        <v>4</v>
      </c>
      <c r="R1504" s="655">
        <v>2</v>
      </c>
      <c r="S1504" s="655">
        <v>10</v>
      </c>
      <c r="T1504" s="651" t="s">
        <v>6058</v>
      </c>
      <c r="U1504" s="656" t="s">
        <v>3173</v>
      </c>
      <c r="AC1504" s="64">
        <v>28</v>
      </c>
      <c r="AD1504" s="64">
        <v>11</v>
      </c>
      <c r="AE1504" s="66" t="s">
        <v>6036</v>
      </c>
      <c r="AF1504" s="68" t="s">
        <v>2469</v>
      </c>
      <c r="CN1504" s="64">
        <v>28</v>
      </c>
      <c r="CO1504" s="64">
        <v>14</v>
      </c>
      <c r="CP1504" s="66" t="s">
        <v>6042</v>
      </c>
      <c r="CQ1504" s="68" t="s">
        <v>2472</v>
      </c>
    </row>
    <row r="1505" spans="17:95">
      <c r="Q1505" s="655">
        <v>4</v>
      </c>
      <c r="R1505" s="655">
        <v>2</v>
      </c>
      <c r="S1505" s="655">
        <v>11</v>
      </c>
      <c r="T1505" s="651" t="s">
        <v>6060</v>
      </c>
      <c r="U1505" s="656" t="s">
        <v>3177</v>
      </c>
      <c r="AC1505" s="64">
        <v>28</v>
      </c>
      <c r="AD1505" s="64">
        <v>12</v>
      </c>
      <c r="AE1505" s="66" t="s">
        <v>6038</v>
      </c>
      <c r="AF1505" s="68" t="s">
        <v>2470</v>
      </c>
      <c r="CN1505" s="64">
        <v>28</v>
      </c>
      <c r="CO1505" s="64">
        <v>15</v>
      </c>
      <c r="CP1505" s="66" t="s">
        <v>6043</v>
      </c>
      <c r="CQ1505" s="68" t="s">
        <v>2473</v>
      </c>
    </row>
    <row r="1506" spans="17:95">
      <c r="Q1506" s="655">
        <v>4</v>
      </c>
      <c r="R1506" s="655">
        <v>2</v>
      </c>
      <c r="S1506" s="655">
        <v>12</v>
      </c>
      <c r="T1506" s="651" t="s">
        <v>9393</v>
      </c>
      <c r="U1506" s="656" t="s">
        <v>9394</v>
      </c>
      <c r="AC1506" s="64">
        <v>28</v>
      </c>
      <c r="AD1506" s="64">
        <v>13</v>
      </c>
      <c r="AE1506" s="66" t="s">
        <v>6040</v>
      </c>
      <c r="AF1506" s="68" t="s">
        <v>2471</v>
      </c>
      <c r="CN1506" s="64">
        <v>28</v>
      </c>
      <c r="CO1506" s="64">
        <v>16</v>
      </c>
      <c r="CP1506" s="66" t="s">
        <v>6045</v>
      </c>
      <c r="CQ1506" s="68" t="s">
        <v>2474</v>
      </c>
    </row>
    <row r="1507" spans="17:95">
      <c r="Q1507" s="655">
        <v>4</v>
      </c>
      <c r="R1507" s="655">
        <v>2</v>
      </c>
      <c r="S1507" s="655">
        <v>13</v>
      </c>
      <c r="T1507" s="651" t="s">
        <v>6062</v>
      </c>
      <c r="U1507" s="656" t="s">
        <v>3174</v>
      </c>
      <c r="AC1507" s="64">
        <v>28</v>
      </c>
      <c r="AD1507" s="64">
        <v>14</v>
      </c>
      <c r="AE1507" s="66" t="s">
        <v>6042</v>
      </c>
      <c r="AF1507" s="68" t="s">
        <v>2472</v>
      </c>
      <c r="CN1507" s="64">
        <v>28</v>
      </c>
      <c r="CO1507" s="64">
        <v>17</v>
      </c>
      <c r="CP1507" s="66" t="s">
        <v>6046</v>
      </c>
      <c r="CQ1507" s="68" t="s">
        <v>2475</v>
      </c>
    </row>
    <row r="1508" spans="17:95">
      <c r="Q1508" s="655">
        <v>4</v>
      </c>
      <c r="R1508" s="655">
        <v>2</v>
      </c>
      <c r="S1508" s="655">
        <v>14</v>
      </c>
      <c r="T1508" s="651" t="s">
        <v>6064</v>
      </c>
      <c r="U1508" s="656" t="s">
        <v>603</v>
      </c>
      <c r="AC1508" s="64">
        <v>28</v>
      </c>
      <c r="AD1508" s="64">
        <v>15</v>
      </c>
      <c r="AE1508" s="66" t="s">
        <v>6043</v>
      </c>
      <c r="AF1508" s="68" t="s">
        <v>2473</v>
      </c>
      <c r="CN1508" s="64">
        <v>28</v>
      </c>
      <c r="CO1508" s="64">
        <v>18</v>
      </c>
      <c r="CP1508" s="66" t="s">
        <v>6048</v>
      </c>
      <c r="CQ1508" s="68" t="s">
        <v>2476</v>
      </c>
    </row>
    <row r="1509" spans="17:95">
      <c r="Q1509" s="655">
        <v>4</v>
      </c>
      <c r="R1509" s="655">
        <v>2</v>
      </c>
      <c r="S1509" s="655">
        <v>15</v>
      </c>
      <c r="T1509" s="651" t="s">
        <v>5910</v>
      </c>
      <c r="U1509" s="656" t="s">
        <v>604</v>
      </c>
      <c r="AC1509" s="64">
        <v>28</v>
      </c>
      <c r="AD1509" s="64">
        <v>16</v>
      </c>
      <c r="AE1509" s="66" t="s">
        <v>6045</v>
      </c>
      <c r="AF1509" s="68" t="s">
        <v>2474</v>
      </c>
      <c r="CN1509" s="64">
        <v>28</v>
      </c>
      <c r="CO1509" s="64">
        <v>19</v>
      </c>
      <c r="CP1509" s="66" t="s">
        <v>6050</v>
      </c>
      <c r="CQ1509" s="68" t="s">
        <v>2477</v>
      </c>
    </row>
    <row r="1510" spans="17:95">
      <c r="Q1510" s="655">
        <v>4</v>
      </c>
      <c r="R1510" s="655">
        <v>2</v>
      </c>
      <c r="S1510" s="655">
        <v>16</v>
      </c>
      <c r="T1510" s="651" t="s">
        <v>6067</v>
      </c>
      <c r="U1510" s="656" t="s">
        <v>605</v>
      </c>
      <c r="AC1510" s="64">
        <v>28</v>
      </c>
      <c r="AD1510" s="64">
        <v>17</v>
      </c>
      <c r="AE1510" s="66" t="s">
        <v>6046</v>
      </c>
      <c r="AF1510" s="68" t="s">
        <v>2475</v>
      </c>
      <c r="CN1510" s="64">
        <v>28</v>
      </c>
      <c r="CO1510" s="64">
        <v>20</v>
      </c>
      <c r="CP1510" s="66" t="s">
        <v>6051</v>
      </c>
      <c r="CQ1510" s="68" t="s">
        <v>2478</v>
      </c>
    </row>
    <row r="1511" spans="17:95">
      <c r="Q1511" s="655">
        <v>4</v>
      </c>
      <c r="R1511" s="655">
        <v>2</v>
      </c>
      <c r="S1511" s="655">
        <v>17</v>
      </c>
      <c r="T1511" s="651" t="s">
        <v>6070</v>
      </c>
      <c r="U1511" s="656" t="s">
        <v>606</v>
      </c>
      <c r="AC1511" s="64">
        <v>28</v>
      </c>
      <c r="AD1511" s="64">
        <v>18</v>
      </c>
      <c r="AE1511" s="66" t="s">
        <v>6048</v>
      </c>
      <c r="AF1511" s="68" t="s">
        <v>2476</v>
      </c>
      <c r="CN1511" s="64">
        <v>28</v>
      </c>
      <c r="CO1511" s="64">
        <v>21</v>
      </c>
      <c r="CP1511" s="66" t="s">
        <v>6053</v>
      </c>
      <c r="CQ1511" s="68" t="s">
        <v>2479</v>
      </c>
    </row>
    <row r="1512" spans="17:95">
      <c r="Q1512" s="655">
        <v>4</v>
      </c>
      <c r="R1512" s="655">
        <v>2</v>
      </c>
      <c r="S1512" s="655">
        <v>18</v>
      </c>
      <c r="T1512" s="651" t="s">
        <v>6072</v>
      </c>
      <c r="U1512" s="656" t="s">
        <v>607</v>
      </c>
      <c r="AC1512" s="64">
        <v>28</v>
      </c>
      <c r="AD1512" s="64">
        <v>19</v>
      </c>
      <c r="AE1512" s="66" t="s">
        <v>6050</v>
      </c>
      <c r="AF1512" s="68" t="s">
        <v>2477</v>
      </c>
      <c r="CN1512" s="64">
        <v>28</v>
      </c>
      <c r="CO1512" s="64">
        <v>22</v>
      </c>
      <c r="CP1512" s="66" t="s">
        <v>6055</v>
      </c>
      <c r="CQ1512" s="68" t="s">
        <v>2480</v>
      </c>
    </row>
    <row r="1513" spans="17:95">
      <c r="Q1513" s="655">
        <v>4</v>
      </c>
      <c r="R1513" s="655">
        <v>2</v>
      </c>
      <c r="S1513" s="655">
        <v>19</v>
      </c>
      <c r="T1513" s="651" t="s">
        <v>6075</v>
      </c>
      <c r="U1513" s="656" t="s">
        <v>610</v>
      </c>
      <c r="AC1513" s="64">
        <v>28</v>
      </c>
      <c r="AD1513" s="64">
        <v>20</v>
      </c>
      <c r="AE1513" s="66" t="s">
        <v>6051</v>
      </c>
      <c r="AF1513" s="68" t="s">
        <v>2478</v>
      </c>
      <c r="CN1513" s="64">
        <v>28</v>
      </c>
      <c r="CO1513" s="64">
        <v>23</v>
      </c>
      <c r="CP1513" s="66" t="s">
        <v>6057</v>
      </c>
      <c r="CQ1513" s="68" t="s">
        <v>2481</v>
      </c>
    </row>
    <row r="1514" spans="17:95">
      <c r="Q1514" s="655">
        <v>4</v>
      </c>
      <c r="R1514" s="655">
        <v>2</v>
      </c>
      <c r="S1514" s="655">
        <v>20</v>
      </c>
      <c r="T1514" s="651" t="s">
        <v>6078</v>
      </c>
      <c r="U1514" s="656" t="s">
        <v>608</v>
      </c>
      <c r="AC1514" s="64">
        <v>28</v>
      </c>
      <c r="AD1514" s="64">
        <v>21</v>
      </c>
      <c r="AE1514" s="66" t="s">
        <v>6053</v>
      </c>
      <c r="AF1514" s="68" t="s">
        <v>2479</v>
      </c>
      <c r="CN1514" s="64">
        <v>28</v>
      </c>
      <c r="CO1514" s="64">
        <v>24</v>
      </c>
      <c r="CP1514" s="66" t="s">
        <v>6059</v>
      </c>
      <c r="CQ1514" s="68" t="s">
        <v>2482</v>
      </c>
    </row>
    <row r="1515" spans="17:95">
      <c r="Q1515" s="655">
        <v>4</v>
      </c>
      <c r="R1515" s="655">
        <v>2</v>
      </c>
      <c r="S1515" s="655">
        <v>21</v>
      </c>
      <c r="T1515" s="651" t="s">
        <v>6080</v>
      </c>
      <c r="U1515" s="656" t="s">
        <v>609</v>
      </c>
      <c r="AC1515" s="64">
        <v>28</v>
      </c>
      <c r="AD1515" s="64">
        <v>22</v>
      </c>
      <c r="AE1515" s="66" t="s">
        <v>6055</v>
      </c>
      <c r="AF1515" s="68" t="s">
        <v>2480</v>
      </c>
      <c r="CN1515" s="64">
        <v>28</v>
      </c>
      <c r="CO1515" s="64">
        <v>25</v>
      </c>
      <c r="CP1515" s="66" t="s">
        <v>6061</v>
      </c>
      <c r="CQ1515" s="68" t="s">
        <v>2483</v>
      </c>
    </row>
    <row r="1516" spans="17:95">
      <c r="Q1516" s="655">
        <v>4</v>
      </c>
      <c r="R1516" s="655">
        <v>2</v>
      </c>
      <c r="S1516" s="655">
        <v>22</v>
      </c>
      <c r="T1516" s="651" t="s">
        <v>6083</v>
      </c>
      <c r="U1516" s="656" t="s">
        <v>611</v>
      </c>
      <c r="AC1516" s="64">
        <v>28</v>
      </c>
      <c r="AD1516" s="64">
        <v>23</v>
      </c>
      <c r="AE1516" s="66" t="s">
        <v>6057</v>
      </c>
      <c r="AF1516" s="68" t="s">
        <v>2481</v>
      </c>
      <c r="CN1516" s="64">
        <v>28</v>
      </c>
      <c r="CO1516" s="64">
        <v>26</v>
      </c>
      <c r="CP1516" s="66" t="s">
        <v>6063</v>
      </c>
      <c r="CQ1516" s="68" t="s">
        <v>2484</v>
      </c>
    </row>
    <row r="1517" spans="17:95">
      <c r="Q1517" s="655">
        <v>4</v>
      </c>
      <c r="R1517" s="655">
        <v>2</v>
      </c>
      <c r="S1517" s="655">
        <v>23</v>
      </c>
      <c r="T1517" s="651" t="s">
        <v>6085</v>
      </c>
      <c r="U1517" s="656" t="s">
        <v>612</v>
      </c>
      <c r="AC1517" s="64">
        <v>28</v>
      </c>
      <c r="AD1517" s="64">
        <v>24</v>
      </c>
      <c r="AE1517" s="66" t="s">
        <v>6059</v>
      </c>
      <c r="AF1517" s="68" t="s">
        <v>2482</v>
      </c>
      <c r="CN1517" s="64">
        <v>28</v>
      </c>
      <c r="CO1517" s="64">
        <v>27</v>
      </c>
      <c r="CP1517" s="66" t="s">
        <v>6065</v>
      </c>
      <c r="CQ1517" s="68" t="s">
        <v>2485</v>
      </c>
    </row>
    <row r="1518" spans="17:95">
      <c r="Q1518" s="655">
        <v>4</v>
      </c>
      <c r="R1518" s="655">
        <v>2</v>
      </c>
      <c r="S1518" s="655">
        <v>24</v>
      </c>
      <c r="T1518" s="651" t="s">
        <v>6087</v>
      </c>
      <c r="U1518" s="656" t="s">
        <v>613</v>
      </c>
      <c r="AC1518" s="64">
        <v>28</v>
      </c>
      <c r="AD1518" s="64">
        <v>25</v>
      </c>
      <c r="AE1518" s="66" t="s">
        <v>6061</v>
      </c>
      <c r="AF1518" s="68" t="s">
        <v>2483</v>
      </c>
      <c r="CN1518" s="64">
        <v>28</v>
      </c>
      <c r="CO1518" s="64">
        <v>28</v>
      </c>
      <c r="CP1518" s="66" t="s">
        <v>6066</v>
      </c>
      <c r="CQ1518" s="68" t="s">
        <v>2486</v>
      </c>
    </row>
    <row r="1519" spans="17:95">
      <c r="Q1519" s="655">
        <v>4</v>
      </c>
      <c r="R1519" s="655">
        <v>2</v>
      </c>
      <c r="S1519" s="655">
        <v>25</v>
      </c>
      <c r="T1519" s="651" t="s">
        <v>6089</v>
      </c>
      <c r="U1519" s="656" t="s">
        <v>614</v>
      </c>
      <c r="AC1519" s="64">
        <v>28</v>
      </c>
      <c r="AD1519" s="64">
        <v>26</v>
      </c>
      <c r="AE1519" s="66" t="s">
        <v>6063</v>
      </c>
      <c r="AF1519" s="68" t="s">
        <v>2484</v>
      </c>
      <c r="CN1519" s="64">
        <v>28</v>
      </c>
      <c r="CO1519" s="64">
        <v>29</v>
      </c>
      <c r="CP1519" s="66" t="s">
        <v>6068</v>
      </c>
      <c r="CQ1519" s="68" t="s">
        <v>2487</v>
      </c>
    </row>
    <row r="1520" spans="17:95">
      <c r="Q1520" s="655">
        <v>4</v>
      </c>
      <c r="R1520" s="655">
        <v>2</v>
      </c>
      <c r="S1520" s="655">
        <v>26</v>
      </c>
      <c r="T1520" s="651" t="s">
        <v>6091</v>
      </c>
      <c r="U1520" s="656" t="s">
        <v>615</v>
      </c>
      <c r="AC1520" s="64">
        <v>28</v>
      </c>
      <c r="AD1520" s="64">
        <v>27</v>
      </c>
      <c r="AE1520" s="66" t="s">
        <v>6065</v>
      </c>
      <c r="AF1520" s="68" t="s">
        <v>2485</v>
      </c>
      <c r="CN1520" s="64">
        <v>28</v>
      </c>
      <c r="CO1520" s="64">
        <v>30</v>
      </c>
      <c r="CP1520" s="66" t="s">
        <v>6069</v>
      </c>
      <c r="CQ1520" s="68" t="s">
        <v>2488</v>
      </c>
    </row>
    <row r="1521" spans="17:95">
      <c r="Q1521" s="655">
        <v>4</v>
      </c>
      <c r="R1521" s="655">
        <v>2</v>
      </c>
      <c r="S1521" s="655">
        <v>27</v>
      </c>
      <c r="T1521" s="651" t="s">
        <v>6093</v>
      </c>
      <c r="U1521" s="656" t="s">
        <v>616</v>
      </c>
      <c r="AC1521" s="64">
        <v>28</v>
      </c>
      <c r="AD1521" s="64">
        <v>28</v>
      </c>
      <c r="AE1521" s="66" t="s">
        <v>6066</v>
      </c>
      <c r="AF1521" s="68" t="s">
        <v>2486</v>
      </c>
      <c r="CN1521" s="64">
        <v>28</v>
      </c>
      <c r="CO1521" s="64">
        <v>31</v>
      </c>
      <c r="CP1521" s="66" t="s">
        <v>6071</v>
      </c>
      <c r="CQ1521" s="68" t="s">
        <v>2489</v>
      </c>
    </row>
    <row r="1522" spans="17:95">
      <c r="Q1522" s="655">
        <v>4</v>
      </c>
      <c r="R1522" s="655">
        <v>2</v>
      </c>
      <c r="S1522" s="655">
        <v>28</v>
      </c>
      <c r="T1522" s="651" t="s">
        <v>6095</v>
      </c>
      <c r="U1522" s="656" t="s">
        <v>617</v>
      </c>
      <c r="AC1522" s="64">
        <v>28</v>
      </c>
      <c r="AD1522" s="64">
        <v>29</v>
      </c>
      <c r="AE1522" s="66" t="s">
        <v>6068</v>
      </c>
      <c r="AF1522" s="68" t="s">
        <v>2487</v>
      </c>
      <c r="CN1522" s="64">
        <v>28</v>
      </c>
      <c r="CO1522" s="64">
        <v>32</v>
      </c>
      <c r="CP1522" s="66" t="s">
        <v>6073</v>
      </c>
      <c r="CQ1522" s="68" t="s">
        <v>2490</v>
      </c>
    </row>
    <row r="1523" spans="17:95">
      <c r="Q1523" s="655">
        <v>4</v>
      </c>
      <c r="R1523" s="655">
        <v>2</v>
      </c>
      <c r="S1523" s="655">
        <v>29</v>
      </c>
      <c r="T1523" s="651" t="s">
        <v>6097</v>
      </c>
      <c r="U1523" s="656" t="s">
        <v>621</v>
      </c>
      <c r="AC1523" s="64">
        <v>28</v>
      </c>
      <c r="AD1523" s="64">
        <v>30</v>
      </c>
      <c r="AE1523" s="66" t="s">
        <v>6069</v>
      </c>
      <c r="AF1523" s="68" t="s">
        <v>2488</v>
      </c>
      <c r="CN1523" s="64">
        <v>28</v>
      </c>
      <c r="CO1523" s="64">
        <v>33</v>
      </c>
      <c r="CP1523" s="66" t="s">
        <v>6074</v>
      </c>
      <c r="CQ1523" s="68" t="s">
        <v>2491</v>
      </c>
    </row>
    <row r="1524" spans="17:95">
      <c r="Q1524" s="655">
        <v>4</v>
      </c>
      <c r="R1524" s="655">
        <v>2</v>
      </c>
      <c r="S1524" s="655">
        <v>30</v>
      </c>
      <c r="T1524" s="651" t="s">
        <v>6099</v>
      </c>
      <c r="U1524" s="656" t="s">
        <v>618</v>
      </c>
      <c r="AC1524" s="64">
        <v>28</v>
      </c>
      <c r="AD1524" s="64">
        <v>31</v>
      </c>
      <c r="AE1524" s="66" t="s">
        <v>6071</v>
      </c>
      <c r="AF1524" s="68" t="s">
        <v>2489</v>
      </c>
      <c r="CN1524" s="64">
        <v>28</v>
      </c>
      <c r="CO1524" s="64">
        <v>34</v>
      </c>
      <c r="CP1524" s="66" t="s">
        <v>6076</v>
      </c>
      <c r="CQ1524" s="68" t="s">
        <v>2492</v>
      </c>
    </row>
    <row r="1525" spans="17:95">
      <c r="Q1525" s="655">
        <v>4</v>
      </c>
      <c r="R1525" s="655">
        <v>2</v>
      </c>
      <c r="S1525" s="655">
        <v>31</v>
      </c>
      <c r="T1525" s="651" t="s">
        <v>6101</v>
      </c>
      <c r="U1525" s="656" t="s">
        <v>619</v>
      </c>
      <c r="AC1525" s="64">
        <v>28</v>
      </c>
      <c r="AD1525" s="64">
        <v>32</v>
      </c>
      <c r="AE1525" s="66" t="s">
        <v>6073</v>
      </c>
      <c r="AF1525" s="68" t="s">
        <v>2490</v>
      </c>
      <c r="CN1525" s="64">
        <v>28</v>
      </c>
      <c r="CO1525" s="64">
        <v>35</v>
      </c>
      <c r="CP1525" s="66" t="s">
        <v>6077</v>
      </c>
      <c r="CQ1525" s="68" t="s">
        <v>2493</v>
      </c>
    </row>
    <row r="1526" spans="17:95">
      <c r="Q1526" s="655">
        <v>4</v>
      </c>
      <c r="R1526" s="655">
        <v>2</v>
      </c>
      <c r="S1526" s="655">
        <v>32</v>
      </c>
      <c r="T1526" s="651" t="s">
        <v>6103</v>
      </c>
      <c r="U1526" s="656" t="s">
        <v>620</v>
      </c>
      <c r="AC1526" s="64">
        <v>28</v>
      </c>
      <c r="AD1526" s="64">
        <v>33</v>
      </c>
      <c r="AE1526" s="66" t="s">
        <v>6074</v>
      </c>
      <c r="AF1526" s="68" t="s">
        <v>2491</v>
      </c>
      <c r="CN1526" s="64">
        <v>28</v>
      </c>
      <c r="CO1526" s="64">
        <v>36</v>
      </c>
      <c r="CP1526" s="66" t="s">
        <v>6079</v>
      </c>
      <c r="CQ1526" s="68" t="s">
        <v>2494</v>
      </c>
    </row>
    <row r="1527" spans="17:95">
      <c r="Q1527" s="655">
        <v>4</v>
      </c>
      <c r="R1527" s="655">
        <v>2</v>
      </c>
      <c r="S1527" s="655">
        <v>33</v>
      </c>
      <c r="T1527" s="651" t="s">
        <v>6105</v>
      </c>
      <c r="U1527" s="656" t="s">
        <v>622</v>
      </c>
      <c r="AC1527" s="64">
        <v>28</v>
      </c>
      <c r="AD1527" s="64">
        <v>34</v>
      </c>
      <c r="AE1527" s="66" t="s">
        <v>6076</v>
      </c>
      <c r="AF1527" s="68" t="s">
        <v>2492</v>
      </c>
      <c r="CN1527" s="64">
        <v>28</v>
      </c>
      <c r="CO1527" s="64">
        <v>37</v>
      </c>
      <c r="CP1527" s="66" t="s">
        <v>6081</v>
      </c>
      <c r="CQ1527" s="68" t="s">
        <v>3417</v>
      </c>
    </row>
    <row r="1528" spans="17:95">
      <c r="Q1528" s="655">
        <v>4</v>
      </c>
      <c r="R1528" s="655">
        <v>2</v>
      </c>
      <c r="S1528" s="655">
        <v>34</v>
      </c>
      <c r="T1528" s="651" t="s">
        <v>6107</v>
      </c>
      <c r="U1528" s="656" t="s">
        <v>3176</v>
      </c>
      <c r="AC1528" s="64">
        <v>28</v>
      </c>
      <c r="AD1528" s="64">
        <v>35</v>
      </c>
      <c r="AE1528" s="66" t="s">
        <v>6077</v>
      </c>
      <c r="AF1528" s="68" t="s">
        <v>2493</v>
      </c>
      <c r="CN1528" s="64">
        <v>28</v>
      </c>
      <c r="CO1528" s="64">
        <v>38</v>
      </c>
      <c r="CP1528" s="66" t="s">
        <v>6082</v>
      </c>
      <c r="CQ1528" s="68" t="s">
        <v>3418</v>
      </c>
    </row>
    <row r="1529" spans="17:95">
      <c r="Q1529" s="655">
        <v>4</v>
      </c>
      <c r="R1529" s="655">
        <v>2</v>
      </c>
      <c r="S1529" s="655">
        <v>35</v>
      </c>
      <c r="T1529" s="651" t="s">
        <v>6109</v>
      </c>
      <c r="U1529" s="656" t="s">
        <v>3178</v>
      </c>
      <c r="AC1529" s="64">
        <v>28</v>
      </c>
      <c r="AD1529" s="64">
        <v>36</v>
      </c>
      <c r="AE1529" s="66" t="s">
        <v>6079</v>
      </c>
      <c r="AF1529" s="68" t="s">
        <v>2494</v>
      </c>
      <c r="CN1529" s="64">
        <v>28</v>
      </c>
      <c r="CO1529" s="64">
        <v>39</v>
      </c>
      <c r="CP1529" s="66" t="s">
        <v>6084</v>
      </c>
      <c r="CQ1529" s="68" t="s">
        <v>2495</v>
      </c>
    </row>
    <row r="1530" spans="17:95">
      <c r="Q1530" s="655">
        <v>4</v>
      </c>
      <c r="R1530" s="655">
        <v>2</v>
      </c>
      <c r="S1530" s="655">
        <v>36</v>
      </c>
      <c r="T1530" s="651" t="s">
        <v>6111</v>
      </c>
      <c r="U1530" s="656" t="s">
        <v>623</v>
      </c>
      <c r="AC1530" s="64">
        <v>28</v>
      </c>
      <c r="AD1530" s="64">
        <v>37</v>
      </c>
      <c r="AE1530" s="66" t="s">
        <v>6081</v>
      </c>
      <c r="AF1530" s="68" t="s">
        <v>3417</v>
      </c>
      <c r="CN1530" s="64">
        <v>28</v>
      </c>
      <c r="CO1530" s="64">
        <v>40</v>
      </c>
      <c r="CP1530" s="66" t="s">
        <v>6086</v>
      </c>
      <c r="CQ1530" s="68" t="s">
        <v>3419</v>
      </c>
    </row>
    <row r="1531" spans="17:95">
      <c r="Q1531" s="655">
        <v>4</v>
      </c>
      <c r="R1531" s="655">
        <v>2</v>
      </c>
      <c r="S1531" s="655">
        <v>37</v>
      </c>
      <c r="T1531" s="651" t="s">
        <v>9395</v>
      </c>
      <c r="U1531" s="656" t="s">
        <v>3179</v>
      </c>
      <c r="AC1531" s="64">
        <v>28</v>
      </c>
      <c r="AD1531" s="64">
        <v>38</v>
      </c>
      <c r="AE1531" s="66" t="s">
        <v>6082</v>
      </c>
      <c r="AF1531" s="68" t="s">
        <v>3418</v>
      </c>
      <c r="CN1531" s="64">
        <v>28</v>
      </c>
      <c r="CO1531" s="64">
        <v>41</v>
      </c>
      <c r="CP1531" s="66" t="s">
        <v>6088</v>
      </c>
      <c r="CQ1531" s="68" t="s">
        <v>2496</v>
      </c>
    </row>
    <row r="1532" spans="17:95">
      <c r="Q1532" s="655">
        <v>4</v>
      </c>
      <c r="R1532" s="655">
        <v>2</v>
      </c>
      <c r="S1532" s="655">
        <v>38</v>
      </c>
      <c r="T1532" s="651" t="s">
        <v>6114</v>
      </c>
      <c r="U1532" s="656" t="s">
        <v>624</v>
      </c>
      <c r="AC1532" s="64">
        <v>28</v>
      </c>
      <c r="AD1532" s="64">
        <v>39</v>
      </c>
      <c r="AE1532" s="66" t="s">
        <v>6084</v>
      </c>
      <c r="AF1532" s="68" t="s">
        <v>2495</v>
      </c>
      <c r="CN1532" s="64">
        <v>28</v>
      </c>
      <c r="CO1532" s="64">
        <v>42</v>
      </c>
      <c r="CP1532" s="66" t="s">
        <v>6090</v>
      </c>
      <c r="CQ1532" s="68" t="s">
        <v>2497</v>
      </c>
    </row>
    <row r="1533" spans="17:95">
      <c r="Q1533" s="655">
        <v>4</v>
      </c>
      <c r="R1533" s="655">
        <v>2</v>
      </c>
      <c r="S1533" s="655">
        <v>39</v>
      </c>
      <c r="T1533" s="651" t="s">
        <v>6116</v>
      </c>
      <c r="U1533" s="656" t="s">
        <v>625</v>
      </c>
      <c r="AC1533" s="64">
        <v>28</v>
      </c>
      <c r="AD1533" s="64">
        <v>40</v>
      </c>
      <c r="AE1533" s="66" t="s">
        <v>6086</v>
      </c>
      <c r="AF1533" s="68" t="s">
        <v>3419</v>
      </c>
      <c r="CN1533" s="64">
        <v>28</v>
      </c>
      <c r="CO1533" s="64">
        <v>43</v>
      </c>
      <c r="CP1533" s="66" t="s">
        <v>6092</v>
      </c>
      <c r="CQ1533" s="68" t="s">
        <v>2498</v>
      </c>
    </row>
    <row r="1534" spans="17:95">
      <c r="Q1534" s="655">
        <v>4</v>
      </c>
      <c r="R1534" s="655">
        <v>2</v>
      </c>
      <c r="S1534" s="655">
        <v>40</v>
      </c>
      <c r="T1534" s="651" t="s">
        <v>8952</v>
      </c>
      <c r="U1534" s="656" t="s">
        <v>626</v>
      </c>
      <c r="AC1534" s="64">
        <v>28</v>
      </c>
      <c r="AD1534" s="64">
        <v>41</v>
      </c>
      <c r="AE1534" s="66" t="s">
        <v>6088</v>
      </c>
      <c r="AF1534" s="68" t="s">
        <v>2496</v>
      </c>
      <c r="CN1534" s="64">
        <v>28</v>
      </c>
      <c r="CO1534" s="64">
        <v>44</v>
      </c>
      <c r="CP1534" s="66" t="s">
        <v>6094</v>
      </c>
      <c r="CQ1534" s="68" t="s">
        <v>2499</v>
      </c>
    </row>
    <row r="1535" spans="17:95">
      <c r="Q1535" s="657">
        <v>4</v>
      </c>
      <c r="R1535" s="657">
        <v>2</v>
      </c>
      <c r="S1535" s="657">
        <v>41</v>
      </c>
      <c r="T1535" s="658" t="s">
        <v>6041</v>
      </c>
      <c r="U1535" s="659" t="s">
        <v>627</v>
      </c>
      <c r="AC1535" s="64">
        <v>28</v>
      </c>
      <c r="AD1535" s="64">
        <v>42</v>
      </c>
      <c r="AE1535" s="66" t="s">
        <v>6090</v>
      </c>
      <c r="AF1535" s="68" t="s">
        <v>2497</v>
      </c>
      <c r="CN1535" s="64">
        <v>28</v>
      </c>
      <c r="CO1535" s="64">
        <v>45</v>
      </c>
      <c r="CP1535" s="66" t="s">
        <v>6096</v>
      </c>
      <c r="CQ1535" s="68" t="s">
        <v>3420</v>
      </c>
    </row>
    <row r="1536" spans="17:95">
      <c r="Q1536" s="653">
        <v>4</v>
      </c>
      <c r="R1536" s="653">
        <v>3</v>
      </c>
      <c r="S1536" s="653">
        <v>1</v>
      </c>
      <c r="T1536" s="650" t="s">
        <v>7774</v>
      </c>
      <c r="U1536" s="654" t="s">
        <v>3182</v>
      </c>
      <c r="AC1536" s="64">
        <v>28</v>
      </c>
      <c r="AD1536" s="64">
        <v>43</v>
      </c>
      <c r="AE1536" s="66" t="s">
        <v>6092</v>
      </c>
      <c r="AF1536" s="68" t="s">
        <v>2498</v>
      </c>
      <c r="CN1536" s="64">
        <v>28</v>
      </c>
      <c r="CO1536" s="64">
        <v>46</v>
      </c>
      <c r="CP1536" s="66" t="s">
        <v>6098</v>
      </c>
      <c r="CQ1536" s="68" t="s">
        <v>2500</v>
      </c>
    </row>
    <row r="1537" spans="17:95">
      <c r="Q1537" s="655">
        <v>4</v>
      </c>
      <c r="R1537" s="655">
        <v>3</v>
      </c>
      <c r="S1537" s="655">
        <v>2</v>
      </c>
      <c r="T1537" s="651" t="s">
        <v>3664</v>
      </c>
      <c r="U1537" s="656" t="s">
        <v>666</v>
      </c>
      <c r="AC1537" s="64">
        <v>28</v>
      </c>
      <c r="AD1537" s="64">
        <v>44</v>
      </c>
      <c r="AE1537" s="66" t="s">
        <v>6094</v>
      </c>
      <c r="AF1537" s="68" t="s">
        <v>2499</v>
      </c>
      <c r="CN1537" s="64">
        <v>28</v>
      </c>
      <c r="CO1537" s="64">
        <v>47</v>
      </c>
      <c r="CP1537" s="66" t="s">
        <v>6100</v>
      </c>
      <c r="CQ1537" s="68" t="s">
        <v>2501</v>
      </c>
    </row>
    <row r="1538" spans="17:95">
      <c r="Q1538" s="655">
        <v>4</v>
      </c>
      <c r="R1538" s="655">
        <v>3</v>
      </c>
      <c r="S1538" s="655">
        <v>3</v>
      </c>
      <c r="T1538" s="651" t="s">
        <v>8953</v>
      </c>
      <c r="U1538" s="656" t="s">
        <v>8954</v>
      </c>
      <c r="AC1538" s="64">
        <v>28</v>
      </c>
      <c r="AD1538" s="64">
        <v>45</v>
      </c>
      <c r="AE1538" s="66" t="s">
        <v>6096</v>
      </c>
      <c r="AF1538" s="68" t="s">
        <v>3420</v>
      </c>
      <c r="CN1538" s="64">
        <v>28</v>
      </c>
      <c r="CO1538" s="64">
        <v>48</v>
      </c>
      <c r="CP1538" s="66" t="s">
        <v>6102</v>
      </c>
      <c r="CQ1538" s="68" t="s">
        <v>2502</v>
      </c>
    </row>
    <row r="1539" spans="17:95">
      <c r="Q1539" s="655">
        <v>4</v>
      </c>
      <c r="R1539" s="655">
        <v>3</v>
      </c>
      <c r="S1539" s="655">
        <v>4</v>
      </c>
      <c r="T1539" s="651" t="s">
        <v>8955</v>
      </c>
      <c r="U1539" s="656" t="s">
        <v>3183</v>
      </c>
      <c r="AC1539" s="64">
        <v>28</v>
      </c>
      <c r="AD1539" s="64">
        <v>46</v>
      </c>
      <c r="AE1539" s="66" t="s">
        <v>6098</v>
      </c>
      <c r="AF1539" s="68" t="s">
        <v>2500</v>
      </c>
      <c r="CN1539" s="64">
        <v>28</v>
      </c>
      <c r="CO1539" s="64">
        <v>49</v>
      </c>
      <c r="CP1539" s="66" t="s">
        <v>6104</v>
      </c>
      <c r="CQ1539" s="68" t="s">
        <v>2503</v>
      </c>
    </row>
    <row r="1540" spans="17:95">
      <c r="Q1540" s="655">
        <v>4</v>
      </c>
      <c r="R1540" s="655">
        <v>3</v>
      </c>
      <c r="S1540" s="655">
        <v>5</v>
      </c>
      <c r="T1540" s="651" t="s">
        <v>6124</v>
      </c>
      <c r="U1540" s="656" t="s">
        <v>6125</v>
      </c>
      <c r="AC1540" s="64">
        <v>28</v>
      </c>
      <c r="AD1540" s="64">
        <v>47</v>
      </c>
      <c r="AE1540" s="66" t="s">
        <v>6100</v>
      </c>
      <c r="AF1540" s="68" t="s">
        <v>2501</v>
      </c>
      <c r="CN1540" s="64">
        <v>28</v>
      </c>
      <c r="CO1540" s="64">
        <v>50</v>
      </c>
      <c r="CP1540" s="66" t="s">
        <v>6106</v>
      </c>
      <c r="CQ1540" s="68" t="s">
        <v>3421</v>
      </c>
    </row>
    <row r="1541" spans="17:95">
      <c r="Q1541" s="655">
        <v>4</v>
      </c>
      <c r="R1541" s="655">
        <v>3</v>
      </c>
      <c r="S1541" s="655">
        <v>6</v>
      </c>
      <c r="T1541" s="651" t="s">
        <v>5898</v>
      </c>
      <c r="U1541" s="656" t="s">
        <v>667</v>
      </c>
      <c r="AC1541" s="64">
        <v>28</v>
      </c>
      <c r="AD1541" s="64">
        <v>48</v>
      </c>
      <c r="AE1541" s="66" t="s">
        <v>6102</v>
      </c>
      <c r="AF1541" s="68" t="s">
        <v>2502</v>
      </c>
      <c r="CN1541" s="64">
        <v>29</v>
      </c>
      <c r="CO1541" s="64">
        <v>1</v>
      </c>
      <c r="CP1541" s="66" t="s">
        <v>6108</v>
      </c>
      <c r="CQ1541" s="68" t="s">
        <v>2504</v>
      </c>
    </row>
    <row r="1542" spans="17:95">
      <c r="Q1542" s="655">
        <v>4</v>
      </c>
      <c r="R1542" s="655">
        <v>3</v>
      </c>
      <c r="S1542" s="655">
        <v>7</v>
      </c>
      <c r="T1542" s="651" t="s">
        <v>5900</v>
      </c>
      <c r="U1542" s="656" t="s">
        <v>3184</v>
      </c>
      <c r="AC1542" s="64">
        <v>28</v>
      </c>
      <c r="AD1542" s="64">
        <v>49</v>
      </c>
      <c r="AE1542" s="66" t="s">
        <v>6104</v>
      </c>
      <c r="AF1542" s="68" t="s">
        <v>2503</v>
      </c>
      <c r="CN1542" s="64">
        <v>29</v>
      </c>
      <c r="CO1542" s="64">
        <v>2</v>
      </c>
      <c r="CP1542" s="66" t="s">
        <v>6110</v>
      </c>
      <c r="CQ1542" s="68" t="s">
        <v>2505</v>
      </c>
    </row>
    <row r="1543" spans="17:95">
      <c r="Q1543" s="655">
        <v>4</v>
      </c>
      <c r="R1543" s="655">
        <v>3</v>
      </c>
      <c r="S1543" s="655">
        <v>8</v>
      </c>
      <c r="T1543" s="651" t="s">
        <v>6129</v>
      </c>
      <c r="U1543" s="656" t="s">
        <v>668</v>
      </c>
      <c r="AC1543" s="64">
        <v>28</v>
      </c>
      <c r="AD1543" s="64">
        <v>50</v>
      </c>
      <c r="AE1543" s="66" t="s">
        <v>6106</v>
      </c>
      <c r="AF1543" s="68" t="s">
        <v>3421</v>
      </c>
      <c r="CN1543" s="64">
        <v>29</v>
      </c>
      <c r="CO1543" s="64">
        <v>3</v>
      </c>
      <c r="CP1543" s="66" t="s">
        <v>6112</v>
      </c>
      <c r="CQ1543" s="68" t="s">
        <v>2506</v>
      </c>
    </row>
    <row r="1544" spans="17:95">
      <c r="Q1544" s="655">
        <v>4</v>
      </c>
      <c r="R1544" s="655">
        <v>3</v>
      </c>
      <c r="S1544" s="655">
        <v>9</v>
      </c>
      <c r="T1544" s="651" t="s">
        <v>4724</v>
      </c>
      <c r="U1544" s="656" t="s">
        <v>669</v>
      </c>
      <c r="AC1544" s="64">
        <v>29</v>
      </c>
      <c r="AD1544" s="64">
        <v>1</v>
      </c>
      <c r="AE1544" s="66" t="s">
        <v>6108</v>
      </c>
      <c r="AF1544" s="68" t="s">
        <v>2504</v>
      </c>
      <c r="CN1544" s="64">
        <v>29</v>
      </c>
      <c r="CO1544" s="64">
        <v>4</v>
      </c>
      <c r="CP1544" s="66" t="s">
        <v>6113</v>
      </c>
      <c r="CQ1544" s="68" t="s">
        <v>2507</v>
      </c>
    </row>
    <row r="1545" spans="17:95">
      <c r="Q1545" s="655">
        <v>4</v>
      </c>
      <c r="R1545" s="655">
        <v>3</v>
      </c>
      <c r="S1545" s="655">
        <v>10</v>
      </c>
      <c r="T1545" s="651" t="s">
        <v>6052</v>
      </c>
      <c r="U1545" s="656" t="s">
        <v>670</v>
      </c>
      <c r="AC1545" s="64">
        <v>29</v>
      </c>
      <c r="AD1545" s="64">
        <v>2</v>
      </c>
      <c r="AE1545" s="66" t="s">
        <v>6110</v>
      </c>
      <c r="AF1545" s="68" t="s">
        <v>2505</v>
      </c>
      <c r="CN1545" s="64">
        <v>29</v>
      </c>
      <c r="CO1545" s="64">
        <v>5</v>
      </c>
      <c r="CP1545" s="66" t="s">
        <v>6115</v>
      </c>
      <c r="CQ1545" s="68" t="s">
        <v>2508</v>
      </c>
    </row>
    <row r="1546" spans="17:95">
      <c r="Q1546" s="655">
        <v>4</v>
      </c>
      <c r="R1546" s="655">
        <v>3</v>
      </c>
      <c r="S1546" s="655">
        <v>11</v>
      </c>
      <c r="T1546" s="651" t="s">
        <v>6134</v>
      </c>
      <c r="U1546" s="656" t="s">
        <v>3185</v>
      </c>
      <c r="AC1546" s="64">
        <v>29</v>
      </c>
      <c r="AD1546" s="64">
        <v>3</v>
      </c>
      <c r="AE1546" s="66" t="s">
        <v>6112</v>
      </c>
      <c r="AF1546" s="68" t="s">
        <v>2506</v>
      </c>
      <c r="CN1546" s="64">
        <v>29</v>
      </c>
      <c r="CO1546" s="64">
        <v>6</v>
      </c>
      <c r="CP1546" s="66" t="s">
        <v>6117</v>
      </c>
      <c r="CQ1546" s="68" t="s">
        <v>2509</v>
      </c>
    </row>
    <row r="1547" spans="17:95">
      <c r="Q1547" s="655">
        <v>4</v>
      </c>
      <c r="R1547" s="655">
        <v>3</v>
      </c>
      <c r="S1547" s="655">
        <v>12</v>
      </c>
      <c r="T1547" s="651" t="s">
        <v>6136</v>
      </c>
      <c r="U1547" s="660" t="s">
        <v>671</v>
      </c>
      <c r="AC1547" s="64">
        <v>29</v>
      </c>
      <c r="AD1547" s="64">
        <v>4</v>
      </c>
      <c r="AE1547" s="66" t="s">
        <v>6113</v>
      </c>
      <c r="AF1547" s="68" t="s">
        <v>2507</v>
      </c>
      <c r="CN1547" s="64">
        <v>29</v>
      </c>
      <c r="CO1547" s="64">
        <v>7</v>
      </c>
      <c r="CP1547" s="66" t="s">
        <v>6118</v>
      </c>
      <c r="CQ1547" s="68" t="s">
        <v>2510</v>
      </c>
    </row>
    <row r="1548" spans="17:95">
      <c r="Q1548" s="655">
        <v>4</v>
      </c>
      <c r="R1548" s="655">
        <v>3</v>
      </c>
      <c r="S1548" s="655">
        <v>13</v>
      </c>
      <c r="T1548" s="651" t="s">
        <v>5910</v>
      </c>
      <c r="U1548" s="660" t="s">
        <v>672</v>
      </c>
      <c r="AC1548" s="64">
        <v>29</v>
      </c>
      <c r="AD1548" s="64">
        <v>5</v>
      </c>
      <c r="AE1548" s="66" t="s">
        <v>6115</v>
      </c>
      <c r="AF1548" s="68" t="s">
        <v>2508</v>
      </c>
      <c r="CN1548" s="64">
        <v>29</v>
      </c>
      <c r="CO1548" s="64">
        <v>8</v>
      </c>
      <c r="CP1548" s="66" t="s">
        <v>6119</v>
      </c>
      <c r="CQ1548" s="68" t="s">
        <v>2511</v>
      </c>
    </row>
    <row r="1549" spans="17:95">
      <c r="Q1549" s="655">
        <v>4</v>
      </c>
      <c r="R1549" s="655">
        <v>3</v>
      </c>
      <c r="S1549" s="655">
        <v>14</v>
      </c>
      <c r="T1549" s="651" t="s">
        <v>6139</v>
      </c>
      <c r="U1549" s="656" t="s">
        <v>673</v>
      </c>
      <c r="AC1549" s="64">
        <v>29</v>
      </c>
      <c r="AD1549" s="64">
        <v>6</v>
      </c>
      <c r="AE1549" s="66" t="s">
        <v>6117</v>
      </c>
      <c r="AF1549" s="68" t="s">
        <v>2509</v>
      </c>
      <c r="CN1549" s="64">
        <v>29</v>
      </c>
      <c r="CO1549" s="64">
        <v>9</v>
      </c>
      <c r="CP1549" s="66" t="s">
        <v>6120</v>
      </c>
      <c r="CQ1549" s="68" t="s">
        <v>2512</v>
      </c>
    </row>
    <row r="1550" spans="17:95">
      <c r="Q1550" s="655">
        <v>4</v>
      </c>
      <c r="R1550" s="655">
        <v>3</v>
      </c>
      <c r="S1550" s="655">
        <v>15</v>
      </c>
      <c r="T1550" s="651" t="s">
        <v>6141</v>
      </c>
      <c r="U1550" s="656" t="s">
        <v>674</v>
      </c>
      <c r="AC1550" s="64">
        <v>29</v>
      </c>
      <c r="AD1550" s="64">
        <v>7</v>
      </c>
      <c r="AE1550" s="66" t="s">
        <v>6118</v>
      </c>
      <c r="AF1550" s="68" t="s">
        <v>2510</v>
      </c>
      <c r="CN1550" s="64">
        <v>29</v>
      </c>
      <c r="CO1550" s="64">
        <v>10</v>
      </c>
      <c r="CP1550" s="66" t="s">
        <v>6121</v>
      </c>
      <c r="CQ1550" s="68" t="s">
        <v>2513</v>
      </c>
    </row>
    <row r="1551" spans="17:95">
      <c r="Q1551" s="655">
        <v>4</v>
      </c>
      <c r="R1551" s="655">
        <v>3</v>
      </c>
      <c r="S1551" s="655">
        <v>16</v>
      </c>
      <c r="T1551" s="651" t="s">
        <v>8956</v>
      </c>
      <c r="U1551" s="656" t="s">
        <v>8957</v>
      </c>
      <c r="AC1551" s="64">
        <v>29</v>
      </c>
      <c r="AD1551" s="64">
        <v>8</v>
      </c>
      <c r="AE1551" s="66" t="s">
        <v>6119</v>
      </c>
      <c r="AF1551" s="68" t="s">
        <v>2511</v>
      </c>
      <c r="CN1551" s="64">
        <v>29</v>
      </c>
      <c r="CO1551" s="64">
        <v>11</v>
      </c>
      <c r="CP1551" s="66" t="s">
        <v>6122</v>
      </c>
      <c r="CQ1551" s="68" t="s">
        <v>2514</v>
      </c>
    </row>
    <row r="1552" spans="17:95">
      <c r="Q1552" s="655">
        <v>4</v>
      </c>
      <c r="R1552" s="655">
        <v>3</v>
      </c>
      <c r="S1552" s="655">
        <v>17</v>
      </c>
      <c r="T1552" s="651" t="s">
        <v>6143</v>
      </c>
      <c r="U1552" s="656" t="s">
        <v>679</v>
      </c>
      <c r="AC1552" s="64">
        <v>29</v>
      </c>
      <c r="AD1552" s="64">
        <v>9</v>
      </c>
      <c r="AE1552" s="66" t="s">
        <v>6120</v>
      </c>
      <c r="AF1552" s="68" t="s">
        <v>2512</v>
      </c>
      <c r="CN1552" s="64">
        <v>29</v>
      </c>
      <c r="CO1552" s="64">
        <v>12</v>
      </c>
      <c r="CP1552" s="66" t="s">
        <v>6123</v>
      </c>
      <c r="CQ1552" s="68" t="s">
        <v>3422</v>
      </c>
    </row>
    <row r="1553" spans="17:95">
      <c r="Q1553" s="655">
        <v>4</v>
      </c>
      <c r="R1553" s="655">
        <v>3</v>
      </c>
      <c r="S1553" s="655">
        <v>18</v>
      </c>
      <c r="T1553" s="651" t="s">
        <v>6145</v>
      </c>
      <c r="U1553" s="656" t="s">
        <v>680</v>
      </c>
      <c r="AC1553" s="64">
        <v>29</v>
      </c>
      <c r="AD1553" s="64">
        <v>10</v>
      </c>
      <c r="AE1553" s="66" t="s">
        <v>6121</v>
      </c>
      <c r="AF1553" s="68" t="s">
        <v>2513</v>
      </c>
      <c r="CN1553" s="64">
        <v>29</v>
      </c>
      <c r="CO1553" s="64">
        <v>13</v>
      </c>
      <c r="CP1553" s="66" t="s">
        <v>6126</v>
      </c>
      <c r="CQ1553" s="68" t="s">
        <v>2515</v>
      </c>
    </row>
    <row r="1554" spans="17:95">
      <c r="Q1554" s="655">
        <v>4</v>
      </c>
      <c r="R1554" s="655">
        <v>3</v>
      </c>
      <c r="S1554" s="655">
        <v>19</v>
      </c>
      <c r="T1554" s="651" t="s">
        <v>8958</v>
      </c>
      <c r="U1554" s="656" t="s">
        <v>675</v>
      </c>
      <c r="AC1554" s="64">
        <v>29</v>
      </c>
      <c r="AD1554" s="64">
        <v>11</v>
      </c>
      <c r="AE1554" s="66" t="s">
        <v>6122</v>
      </c>
      <c r="AF1554" s="68" t="s">
        <v>2514</v>
      </c>
      <c r="CN1554" s="64">
        <v>29</v>
      </c>
      <c r="CO1554" s="64">
        <v>14</v>
      </c>
      <c r="CP1554" s="66" t="s">
        <v>6127</v>
      </c>
      <c r="CQ1554" s="68" t="s">
        <v>2516</v>
      </c>
    </row>
    <row r="1555" spans="17:95">
      <c r="Q1555" s="655">
        <v>4</v>
      </c>
      <c r="R1555" s="655">
        <v>3</v>
      </c>
      <c r="S1555" s="655">
        <v>20</v>
      </c>
      <c r="T1555" s="651" t="s">
        <v>8959</v>
      </c>
      <c r="U1555" s="656" t="s">
        <v>676</v>
      </c>
      <c r="AC1555" s="64">
        <v>29</v>
      </c>
      <c r="AD1555" s="64">
        <v>12</v>
      </c>
      <c r="AE1555" s="66" t="s">
        <v>6123</v>
      </c>
      <c r="AF1555" s="68" t="s">
        <v>3422</v>
      </c>
      <c r="CN1555" s="64">
        <v>29</v>
      </c>
      <c r="CO1555" s="64">
        <v>15</v>
      </c>
      <c r="CP1555" s="66" t="s">
        <v>6128</v>
      </c>
      <c r="CQ1555" s="68" t="s">
        <v>2517</v>
      </c>
    </row>
    <row r="1556" spans="17:95">
      <c r="Q1556" s="655">
        <v>4</v>
      </c>
      <c r="R1556" s="655">
        <v>3</v>
      </c>
      <c r="S1556" s="655">
        <v>21</v>
      </c>
      <c r="T1556" s="651" t="s">
        <v>8960</v>
      </c>
      <c r="U1556" s="656" t="s">
        <v>677</v>
      </c>
      <c r="AC1556" s="64">
        <v>29</v>
      </c>
      <c r="AD1556" s="64">
        <v>13</v>
      </c>
      <c r="AE1556" s="66" t="s">
        <v>6126</v>
      </c>
      <c r="AF1556" s="68" t="s">
        <v>2515</v>
      </c>
      <c r="CN1556" s="64">
        <v>29</v>
      </c>
      <c r="CO1556" s="64">
        <v>16</v>
      </c>
      <c r="CP1556" s="66" t="s">
        <v>6130</v>
      </c>
      <c r="CQ1556" s="68" t="s">
        <v>2518</v>
      </c>
    </row>
    <row r="1557" spans="17:95">
      <c r="Q1557" s="655">
        <v>4</v>
      </c>
      <c r="R1557" s="655">
        <v>3</v>
      </c>
      <c r="S1557" s="655">
        <v>22</v>
      </c>
      <c r="T1557" s="651" t="s">
        <v>8961</v>
      </c>
      <c r="U1557" s="656" t="s">
        <v>678</v>
      </c>
      <c r="AC1557" s="64">
        <v>29</v>
      </c>
      <c r="AD1557" s="64">
        <v>14</v>
      </c>
      <c r="AE1557" s="66" t="s">
        <v>6127</v>
      </c>
      <c r="AF1557" s="68" t="s">
        <v>2516</v>
      </c>
      <c r="CN1557" s="64">
        <v>29</v>
      </c>
      <c r="CO1557" s="64">
        <v>17</v>
      </c>
      <c r="CP1557" s="66" t="s">
        <v>6131</v>
      </c>
      <c r="CQ1557" s="68" t="s">
        <v>2519</v>
      </c>
    </row>
    <row r="1558" spans="17:95">
      <c r="Q1558" s="655">
        <v>4</v>
      </c>
      <c r="R1558" s="655">
        <v>3</v>
      </c>
      <c r="S1558" s="655">
        <v>23</v>
      </c>
      <c r="T1558" s="651" t="s">
        <v>8962</v>
      </c>
      <c r="U1558" s="656" t="s">
        <v>687</v>
      </c>
      <c r="AC1558" s="64">
        <v>29</v>
      </c>
      <c r="AD1558" s="64">
        <v>15</v>
      </c>
      <c r="AE1558" s="66" t="s">
        <v>6128</v>
      </c>
      <c r="AF1558" s="68" t="s">
        <v>2517</v>
      </c>
      <c r="CN1558" s="64">
        <v>29</v>
      </c>
      <c r="CO1558" s="64">
        <v>18</v>
      </c>
      <c r="CP1558" s="66" t="s">
        <v>6132</v>
      </c>
      <c r="CQ1558" s="68" t="s">
        <v>2520</v>
      </c>
    </row>
    <row r="1559" spans="17:95">
      <c r="Q1559" s="655">
        <v>4</v>
      </c>
      <c r="R1559" s="655">
        <v>3</v>
      </c>
      <c r="S1559" s="655">
        <v>24</v>
      </c>
      <c r="T1559" s="651" t="s">
        <v>8963</v>
      </c>
      <c r="U1559" s="656" t="s">
        <v>688</v>
      </c>
      <c r="AC1559" s="64">
        <v>29</v>
      </c>
      <c r="AD1559" s="64">
        <v>16</v>
      </c>
      <c r="AE1559" s="66" t="s">
        <v>6130</v>
      </c>
      <c r="AF1559" s="68" t="s">
        <v>2518</v>
      </c>
      <c r="CN1559" s="64">
        <v>29</v>
      </c>
      <c r="CO1559" s="64">
        <v>19</v>
      </c>
      <c r="CP1559" s="66" t="s">
        <v>6133</v>
      </c>
      <c r="CQ1559" s="68" t="s">
        <v>2521</v>
      </c>
    </row>
    <row r="1560" spans="17:95">
      <c r="Q1560" s="655">
        <v>4</v>
      </c>
      <c r="R1560" s="655">
        <v>3</v>
      </c>
      <c r="S1560" s="655">
        <v>25</v>
      </c>
      <c r="T1560" s="651" t="s">
        <v>8964</v>
      </c>
      <c r="U1560" s="656" t="s">
        <v>681</v>
      </c>
      <c r="AC1560" s="64">
        <v>29</v>
      </c>
      <c r="AD1560" s="64">
        <v>17</v>
      </c>
      <c r="AE1560" s="66" t="s">
        <v>6131</v>
      </c>
      <c r="AF1560" s="68" t="s">
        <v>2519</v>
      </c>
      <c r="CN1560" s="64">
        <v>29</v>
      </c>
      <c r="CO1560" s="64">
        <v>20</v>
      </c>
      <c r="CP1560" s="66" t="s">
        <v>6135</v>
      </c>
      <c r="CQ1560" s="68" t="s">
        <v>2522</v>
      </c>
    </row>
    <row r="1561" spans="17:95">
      <c r="Q1561" s="655">
        <v>4</v>
      </c>
      <c r="R1561" s="655">
        <v>3</v>
      </c>
      <c r="S1561" s="655">
        <v>26</v>
      </c>
      <c r="T1561" s="651" t="s">
        <v>8965</v>
      </c>
      <c r="U1561" s="656" t="s">
        <v>682</v>
      </c>
      <c r="AC1561" s="64">
        <v>29</v>
      </c>
      <c r="AD1561" s="64">
        <v>18</v>
      </c>
      <c r="AE1561" s="66" t="s">
        <v>6132</v>
      </c>
      <c r="AF1561" s="68" t="s">
        <v>2520</v>
      </c>
      <c r="CN1561" s="64">
        <v>29</v>
      </c>
      <c r="CO1561" s="64">
        <v>21</v>
      </c>
      <c r="CP1561" s="66" t="s">
        <v>6137</v>
      </c>
      <c r="CQ1561" s="68" t="s">
        <v>2523</v>
      </c>
    </row>
    <row r="1562" spans="17:95">
      <c r="Q1562" s="655">
        <v>4</v>
      </c>
      <c r="R1562" s="655">
        <v>3</v>
      </c>
      <c r="S1562" s="655">
        <v>27</v>
      </c>
      <c r="T1562" s="651" t="s">
        <v>8966</v>
      </c>
      <c r="U1562" s="656" t="s">
        <v>683</v>
      </c>
      <c r="AC1562" s="64">
        <v>29</v>
      </c>
      <c r="AD1562" s="64">
        <v>19</v>
      </c>
      <c r="AE1562" s="66" t="s">
        <v>6133</v>
      </c>
      <c r="AF1562" s="68" t="s">
        <v>2521</v>
      </c>
      <c r="CN1562" s="64">
        <v>29</v>
      </c>
      <c r="CO1562" s="64">
        <v>22</v>
      </c>
      <c r="CP1562" s="66" t="s">
        <v>6138</v>
      </c>
      <c r="CQ1562" s="68" t="s">
        <v>2524</v>
      </c>
    </row>
    <row r="1563" spans="17:95">
      <c r="Q1563" s="655">
        <v>4</v>
      </c>
      <c r="R1563" s="655">
        <v>3</v>
      </c>
      <c r="S1563" s="655">
        <v>28</v>
      </c>
      <c r="T1563" s="651" t="s">
        <v>8967</v>
      </c>
      <c r="U1563" s="656" t="s">
        <v>684</v>
      </c>
      <c r="AC1563" s="64">
        <v>29</v>
      </c>
      <c r="AD1563" s="64">
        <v>20</v>
      </c>
      <c r="AE1563" s="66" t="s">
        <v>6135</v>
      </c>
      <c r="AF1563" s="68" t="s">
        <v>2522</v>
      </c>
      <c r="CN1563" s="64">
        <v>29</v>
      </c>
      <c r="CO1563" s="64">
        <v>23</v>
      </c>
      <c r="CP1563" s="66" t="s">
        <v>6140</v>
      </c>
      <c r="CQ1563" s="68" t="s">
        <v>2525</v>
      </c>
    </row>
    <row r="1564" spans="17:95">
      <c r="Q1564" s="655">
        <v>4</v>
      </c>
      <c r="R1564" s="655">
        <v>3</v>
      </c>
      <c r="S1564" s="655">
        <v>29</v>
      </c>
      <c r="T1564" s="651" t="s">
        <v>6157</v>
      </c>
      <c r="U1564" s="656" t="s">
        <v>689</v>
      </c>
      <c r="AC1564" s="64">
        <v>29</v>
      </c>
      <c r="AD1564" s="64">
        <v>21</v>
      </c>
      <c r="AE1564" s="66" t="s">
        <v>6137</v>
      </c>
      <c r="AF1564" s="68" t="s">
        <v>2523</v>
      </c>
      <c r="CN1564" s="64">
        <v>29</v>
      </c>
      <c r="CO1564" s="64">
        <v>24</v>
      </c>
      <c r="CP1564" s="66" t="s">
        <v>6142</v>
      </c>
      <c r="CQ1564" s="68" t="s">
        <v>2526</v>
      </c>
    </row>
    <row r="1565" spans="17:95">
      <c r="Q1565" s="655">
        <v>4</v>
      </c>
      <c r="R1565" s="655">
        <v>3</v>
      </c>
      <c r="S1565" s="655">
        <v>30</v>
      </c>
      <c r="T1565" s="651" t="s">
        <v>6159</v>
      </c>
      <c r="U1565" s="656" t="s">
        <v>690</v>
      </c>
      <c r="AC1565" s="64">
        <v>29</v>
      </c>
      <c r="AD1565" s="64">
        <v>22</v>
      </c>
      <c r="AE1565" s="66" t="s">
        <v>6138</v>
      </c>
      <c r="AF1565" s="68" t="s">
        <v>2524</v>
      </c>
      <c r="CN1565" s="64">
        <v>29</v>
      </c>
      <c r="CO1565" s="64">
        <v>25</v>
      </c>
      <c r="CP1565" s="66" t="s">
        <v>6144</v>
      </c>
      <c r="CQ1565" s="68" t="s">
        <v>2527</v>
      </c>
    </row>
    <row r="1566" spans="17:95">
      <c r="Q1566" s="655">
        <v>4</v>
      </c>
      <c r="R1566" s="655">
        <v>3</v>
      </c>
      <c r="S1566" s="655">
        <v>31</v>
      </c>
      <c r="T1566" s="651" t="s">
        <v>8968</v>
      </c>
      <c r="U1566" s="656" t="s">
        <v>691</v>
      </c>
      <c r="AC1566" s="64">
        <v>29</v>
      </c>
      <c r="AD1566" s="64">
        <v>23</v>
      </c>
      <c r="AE1566" s="66" t="s">
        <v>6140</v>
      </c>
      <c r="AF1566" s="68" t="s">
        <v>2525</v>
      </c>
      <c r="CN1566" s="64">
        <v>29</v>
      </c>
      <c r="CO1566" s="64">
        <v>26</v>
      </c>
      <c r="CP1566" s="66" t="s">
        <v>6146</v>
      </c>
      <c r="CQ1566" s="68" t="s">
        <v>2528</v>
      </c>
    </row>
    <row r="1567" spans="17:95">
      <c r="Q1567" s="655">
        <v>4</v>
      </c>
      <c r="R1567" s="655">
        <v>3</v>
      </c>
      <c r="S1567" s="655">
        <v>32</v>
      </c>
      <c r="T1567" s="651" t="s">
        <v>8969</v>
      </c>
      <c r="U1567" s="656" t="s">
        <v>692</v>
      </c>
      <c r="AC1567" s="64">
        <v>29</v>
      </c>
      <c r="AD1567" s="64">
        <v>24</v>
      </c>
      <c r="AE1567" s="66" t="s">
        <v>6142</v>
      </c>
      <c r="AF1567" s="68" t="s">
        <v>2526</v>
      </c>
      <c r="CN1567" s="64">
        <v>29</v>
      </c>
      <c r="CO1567" s="64">
        <v>27</v>
      </c>
      <c r="CP1567" s="66" t="s">
        <v>6147</v>
      </c>
      <c r="CQ1567" s="68" t="s">
        <v>2529</v>
      </c>
    </row>
    <row r="1568" spans="17:95">
      <c r="Q1568" s="655">
        <v>4</v>
      </c>
      <c r="R1568" s="655">
        <v>3</v>
      </c>
      <c r="S1568" s="655">
        <v>33</v>
      </c>
      <c r="T1568" s="651" t="s">
        <v>9396</v>
      </c>
      <c r="U1568" s="656" t="s">
        <v>700</v>
      </c>
      <c r="AC1568" s="64">
        <v>29</v>
      </c>
      <c r="AD1568" s="64">
        <v>25</v>
      </c>
      <c r="AE1568" s="66" t="s">
        <v>6144</v>
      </c>
      <c r="AF1568" s="68" t="s">
        <v>2527</v>
      </c>
      <c r="CN1568" s="64">
        <v>29</v>
      </c>
      <c r="CO1568" s="64">
        <v>28</v>
      </c>
      <c r="CP1568" s="66" t="s">
        <v>6148</v>
      </c>
      <c r="CQ1568" s="68" t="s">
        <v>2530</v>
      </c>
    </row>
    <row r="1569" spans="17:95">
      <c r="Q1569" s="655">
        <v>4</v>
      </c>
      <c r="R1569" s="655">
        <v>3</v>
      </c>
      <c r="S1569" s="655">
        <v>34</v>
      </c>
      <c r="T1569" s="651" t="s">
        <v>8970</v>
      </c>
      <c r="U1569" s="656" t="s">
        <v>693</v>
      </c>
      <c r="AC1569" s="64">
        <v>29</v>
      </c>
      <c r="AD1569" s="64">
        <v>26</v>
      </c>
      <c r="AE1569" s="66" t="s">
        <v>6146</v>
      </c>
      <c r="AF1569" s="68" t="s">
        <v>2528</v>
      </c>
      <c r="CN1569" s="64">
        <v>29</v>
      </c>
      <c r="CO1569" s="64">
        <v>29</v>
      </c>
      <c r="CP1569" s="66" t="s">
        <v>6149</v>
      </c>
      <c r="CQ1569" s="68" t="s">
        <v>2531</v>
      </c>
    </row>
    <row r="1570" spans="17:95">
      <c r="Q1570" s="655">
        <v>4</v>
      </c>
      <c r="R1570" s="655">
        <v>3</v>
      </c>
      <c r="S1570" s="655">
        <v>35</v>
      </c>
      <c r="T1570" s="651" t="s">
        <v>8971</v>
      </c>
      <c r="U1570" s="656" t="s">
        <v>685</v>
      </c>
      <c r="AC1570" s="64">
        <v>29</v>
      </c>
      <c r="AD1570" s="64">
        <v>27</v>
      </c>
      <c r="AE1570" s="66" t="s">
        <v>6147</v>
      </c>
      <c r="AF1570" s="68" t="s">
        <v>2529</v>
      </c>
      <c r="CN1570" s="64">
        <v>29</v>
      </c>
      <c r="CO1570" s="64">
        <v>30</v>
      </c>
      <c r="CP1570" s="66" t="s">
        <v>6150</v>
      </c>
      <c r="CQ1570" s="68" t="s">
        <v>2532</v>
      </c>
    </row>
    <row r="1571" spans="17:95">
      <c r="Q1571" s="655">
        <v>4</v>
      </c>
      <c r="R1571" s="655">
        <v>3</v>
      </c>
      <c r="S1571" s="655">
        <v>36</v>
      </c>
      <c r="T1571" s="651" t="s">
        <v>8972</v>
      </c>
      <c r="U1571" s="656" t="s">
        <v>8973</v>
      </c>
      <c r="AC1571" s="64">
        <v>29</v>
      </c>
      <c r="AD1571" s="64">
        <v>28</v>
      </c>
      <c r="AE1571" s="66" t="s">
        <v>6148</v>
      </c>
      <c r="AF1571" s="68" t="s">
        <v>2530</v>
      </c>
      <c r="CN1571" s="64">
        <v>29</v>
      </c>
      <c r="CO1571" s="64">
        <v>31</v>
      </c>
      <c r="CP1571" s="66" t="s">
        <v>6151</v>
      </c>
      <c r="CQ1571" s="68" t="s">
        <v>2533</v>
      </c>
    </row>
    <row r="1572" spans="17:95">
      <c r="Q1572" s="655">
        <v>4</v>
      </c>
      <c r="R1572" s="655">
        <v>3</v>
      </c>
      <c r="S1572" s="655">
        <v>37</v>
      </c>
      <c r="T1572" s="651" t="s">
        <v>8974</v>
      </c>
      <c r="U1572" s="660" t="s">
        <v>686</v>
      </c>
      <c r="AC1572" s="64">
        <v>29</v>
      </c>
      <c r="AD1572" s="64">
        <v>29</v>
      </c>
      <c r="AE1572" s="66" t="s">
        <v>6149</v>
      </c>
      <c r="AF1572" s="68" t="s">
        <v>2531</v>
      </c>
      <c r="CN1572" s="64">
        <v>29</v>
      </c>
      <c r="CO1572" s="64">
        <v>32</v>
      </c>
      <c r="CP1572" s="66" t="s">
        <v>6152</v>
      </c>
      <c r="CQ1572" s="68" t="s">
        <v>2534</v>
      </c>
    </row>
    <row r="1573" spans="17:95">
      <c r="Q1573" s="655">
        <v>4</v>
      </c>
      <c r="R1573" s="655">
        <v>3</v>
      </c>
      <c r="S1573" s="655">
        <v>38</v>
      </c>
      <c r="T1573" s="651" t="s">
        <v>6167</v>
      </c>
      <c r="U1573" s="656" t="s">
        <v>694</v>
      </c>
      <c r="AC1573" s="64">
        <v>29</v>
      </c>
      <c r="AD1573" s="64">
        <v>30</v>
      </c>
      <c r="AE1573" s="66" t="s">
        <v>6150</v>
      </c>
      <c r="AF1573" s="68" t="s">
        <v>2532</v>
      </c>
      <c r="CN1573" s="64">
        <v>29</v>
      </c>
      <c r="CO1573" s="64">
        <v>33</v>
      </c>
      <c r="CP1573" s="66" t="s">
        <v>6153</v>
      </c>
      <c r="CQ1573" s="68" t="s">
        <v>2535</v>
      </c>
    </row>
    <row r="1574" spans="17:95">
      <c r="Q1574" s="655">
        <v>4</v>
      </c>
      <c r="R1574" s="655">
        <v>3</v>
      </c>
      <c r="S1574" s="655">
        <v>39</v>
      </c>
      <c r="T1574" s="651" t="s">
        <v>6169</v>
      </c>
      <c r="U1574" s="656" t="s">
        <v>695</v>
      </c>
      <c r="AC1574" s="64">
        <v>29</v>
      </c>
      <c r="AD1574" s="64">
        <v>31</v>
      </c>
      <c r="AE1574" s="66" t="s">
        <v>6151</v>
      </c>
      <c r="AF1574" s="68" t="s">
        <v>2533</v>
      </c>
      <c r="CN1574" s="64">
        <v>29</v>
      </c>
      <c r="CO1574" s="64">
        <v>34</v>
      </c>
      <c r="CP1574" s="66" t="s">
        <v>6154</v>
      </c>
      <c r="CQ1574" s="68" t="s">
        <v>2536</v>
      </c>
    </row>
    <row r="1575" spans="17:95">
      <c r="Q1575" s="655">
        <v>4</v>
      </c>
      <c r="R1575" s="655">
        <v>3</v>
      </c>
      <c r="S1575" s="655">
        <v>40</v>
      </c>
      <c r="T1575" s="651" t="s">
        <v>8975</v>
      </c>
      <c r="U1575" s="656" t="s">
        <v>8976</v>
      </c>
      <c r="AC1575" s="64">
        <v>29</v>
      </c>
      <c r="AD1575" s="64">
        <v>32</v>
      </c>
      <c r="AE1575" s="66" t="s">
        <v>6152</v>
      </c>
      <c r="AF1575" s="68" t="s">
        <v>2534</v>
      </c>
      <c r="CN1575" s="64">
        <v>29</v>
      </c>
      <c r="CO1575" s="64">
        <v>35</v>
      </c>
      <c r="CP1575" s="66" t="s">
        <v>6155</v>
      </c>
      <c r="CQ1575" s="68" t="s">
        <v>2537</v>
      </c>
    </row>
    <row r="1576" spans="17:95">
      <c r="Q1576" s="655">
        <v>4</v>
      </c>
      <c r="R1576" s="655">
        <v>3</v>
      </c>
      <c r="S1576" s="655">
        <v>41</v>
      </c>
      <c r="T1576" s="651" t="s">
        <v>8977</v>
      </c>
      <c r="U1576" s="656" t="s">
        <v>696</v>
      </c>
      <c r="AC1576" s="64">
        <v>29</v>
      </c>
      <c r="AD1576" s="64">
        <v>33</v>
      </c>
      <c r="AE1576" s="66" t="s">
        <v>6153</v>
      </c>
      <c r="AF1576" s="68" t="s">
        <v>2535</v>
      </c>
      <c r="CN1576" s="64">
        <v>29</v>
      </c>
      <c r="CO1576" s="64">
        <v>36</v>
      </c>
      <c r="CP1576" s="66" t="s">
        <v>6156</v>
      </c>
      <c r="CQ1576" s="68" t="s">
        <v>2538</v>
      </c>
    </row>
    <row r="1577" spans="17:95">
      <c r="Q1577" s="655">
        <v>4</v>
      </c>
      <c r="R1577" s="655">
        <v>3</v>
      </c>
      <c r="S1577" s="655">
        <v>42</v>
      </c>
      <c r="T1577" s="651" t="s">
        <v>8978</v>
      </c>
      <c r="U1577" s="656" t="s">
        <v>697</v>
      </c>
      <c r="AC1577" s="64">
        <v>29</v>
      </c>
      <c r="AD1577" s="64">
        <v>34</v>
      </c>
      <c r="AE1577" s="66" t="s">
        <v>6154</v>
      </c>
      <c r="AF1577" s="68" t="s">
        <v>2536</v>
      </c>
      <c r="CN1577" s="64">
        <v>29</v>
      </c>
      <c r="CO1577" s="64">
        <v>37</v>
      </c>
      <c r="CP1577" s="66" t="s">
        <v>6158</v>
      </c>
      <c r="CQ1577" s="68" t="s">
        <v>2539</v>
      </c>
    </row>
    <row r="1578" spans="17:95">
      <c r="Q1578" s="655">
        <v>4</v>
      </c>
      <c r="R1578" s="655">
        <v>3</v>
      </c>
      <c r="S1578" s="655">
        <v>43</v>
      </c>
      <c r="T1578" s="651" t="s">
        <v>6173</v>
      </c>
      <c r="U1578" s="656" t="s">
        <v>698</v>
      </c>
      <c r="AC1578" s="64">
        <v>29</v>
      </c>
      <c r="AD1578" s="64">
        <v>35</v>
      </c>
      <c r="AE1578" s="66" t="s">
        <v>6155</v>
      </c>
      <c r="AF1578" s="68" t="s">
        <v>2537</v>
      </c>
      <c r="CN1578" s="64">
        <v>29</v>
      </c>
      <c r="CO1578" s="64">
        <v>38</v>
      </c>
      <c r="CP1578" s="66" t="s">
        <v>6160</v>
      </c>
      <c r="CQ1578" s="68" t="s">
        <v>2540</v>
      </c>
    </row>
    <row r="1579" spans="17:95">
      <c r="Q1579" s="655">
        <v>4</v>
      </c>
      <c r="R1579" s="655">
        <v>3</v>
      </c>
      <c r="S1579" s="655">
        <v>44</v>
      </c>
      <c r="T1579" s="651" t="s">
        <v>6175</v>
      </c>
      <c r="U1579" s="656" t="s">
        <v>699</v>
      </c>
      <c r="AC1579" s="64">
        <v>29</v>
      </c>
      <c r="AD1579" s="64">
        <v>36</v>
      </c>
      <c r="AE1579" s="66" t="s">
        <v>6156</v>
      </c>
      <c r="AF1579" s="68" t="s">
        <v>2538</v>
      </c>
      <c r="CN1579" s="64">
        <v>29</v>
      </c>
      <c r="CO1579" s="64">
        <v>39</v>
      </c>
      <c r="CP1579" s="66" t="s">
        <v>6161</v>
      </c>
      <c r="CQ1579" s="68" t="s">
        <v>2541</v>
      </c>
    </row>
    <row r="1580" spans="17:95">
      <c r="Q1580" s="655">
        <v>4</v>
      </c>
      <c r="R1580" s="655">
        <v>3</v>
      </c>
      <c r="S1580" s="655">
        <v>45</v>
      </c>
      <c r="T1580" s="651" t="s">
        <v>6020</v>
      </c>
      <c r="U1580" s="656" t="s">
        <v>701</v>
      </c>
      <c r="AC1580" s="64">
        <v>29</v>
      </c>
      <c r="AD1580" s="64">
        <v>37</v>
      </c>
      <c r="AE1580" s="66" t="s">
        <v>6158</v>
      </c>
      <c r="AF1580" s="68" t="s">
        <v>2539</v>
      </c>
      <c r="CN1580" s="64">
        <v>30</v>
      </c>
      <c r="CO1580" s="64">
        <v>1</v>
      </c>
      <c r="CP1580" s="66" t="s">
        <v>6162</v>
      </c>
      <c r="CQ1580" s="68" t="s">
        <v>2542</v>
      </c>
    </row>
    <row r="1581" spans="17:95">
      <c r="Q1581" s="655">
        <v>4</v>
      </c>
      <c r="R1581" s="655">
        <v>3</v>
      </c>
      <c r="S1581" s="655">
        <v>46</v>
      </c>
      <c r="T1581" s="651" t="s">
        <v>6178</v>
      </c>
      <c r="U1581" s="656" t="s">
        <v>702</v>
      </c>
      <c r="AC1581" s="64">
        <v>29</v>
      </c>
      <c r="AD1581" s="64">
        <v>38</v>
      </c>
      <c r="AE1581" s="66" t="s">
        <v>6160</v>
      </c>
      <c r="AF1581" s="68" t="s">
        <v>2540</v>
      </c>
      <c r="CN1581" s="64">
        <v>30</v>
      </c>
      <c r="CO1581" s="64">
        <v>2</v>
      </c>
      <c r="CP1581" s="66" t="s">
        <v>6163</v>
      </c>
      <c r="CQ1581" s="68" t="s">
        <v>2543</v>
      </c>
    </row>
    <row r="1582" spans="17:95">
      <c r="Q1582" s="655">
        <v>4</v>
      </c>
      <c r="R1582" s="655">
        <v>3</v>
      </c>
      <c r="S1582" s="655">
        <v>47</v>
      </c>
      <c r="T1582" s="651" t="s">
        <v>6180</v>
      </c>
      <c r="U1582" s="656" t="s">
        <v>703</v>
      </c>
      <c r="AC1582" s="64">
        <v>29</v>
      </c>
      <c r="AD1582" s="64">
        <v>39</v>
      </c>
      <c r="AE1582" s="66" t="s">
        <v>6161</v>
      </c>
      <c r="AF1582" s="68" t="s">
        <v>2541</v>
      </c>
      <c r="CN1582" s="64">
        <v>30</v>
      </c>
      <c r="CO1582" s="64">
        <v>3</v>
      </c>
      <c r="CP1582" s="66" t="s">
        <v>6164</v>
      </c>
      <c r="CQ1582" s="68" t="s">
        <v>2544</v>
      </c>
    </row>
    <row r="1583" spans="17:95">
      <c r="Q1583" s="655">
        <v>4</v>
      </c>
      <c r="R1583" s="655">
        <v>3</v>
      </c>
      <c r="S1583" s="655">
        <v>48</v>
      </c>
      <c r="T1583" s="651" t="s">
        <v>6182</v>
      </c>
      <c r="U1583" s="656" t="s">
        <v>3186</v>
      </c>
      <c r="AC1583" s="64">
        <v>30</v>
      </c>
      <c r="AD1583" s="64">
        <v>1</v>
      </c>
      <c r="AE1583" s="66" t="s">
        <v>6162</v>
      </c>
      <c r="AF1583" s="68" t="s">
        <v>2542</v>
      </c>
      <c r="CN1583" s="64">
        <v>30</v>
      </c>
      <c r="CO1583" s="64">
        <v>4</v>
      </c>
      <c r="CP1583" s="66" t="s">
        <v>6165</v>
      </c>
      <c r="CQ1583" s="68" t="s">
        <v>2545</v>
      </c>
    </row>
    <row r="1584" spans="17:95">
      <c r="Q1584" s="655">
        <v>4</v>
      </c>
      <c r="R1584" s="655">
        <v>3</v>
      </c>
      <c r="S1584" s="655">
        <v>49</v>
      </c>
      <c r="T1584" s="651" t="s">
        <v>8952</v>
      </c>
      <c r="U1584" s="656" t="s">
        <v>704</v>
      </c>
      <c r="AC1584" s="64">
        <v>30</v>
      </c>
      <c r="AD1584" s="64">
        <v>2</v>
      </c>
      <c r="AE1584" s="66" t="s">
        <v>6163</v>
      </c>
      <c r="AF1584" s="68" t="s">
        <v>2543</v>
      </c>
      <c r="CN1584" s="64">
        <v>30</v>
      </c>
      <c r="CO1584" s="64">
        <v>5</v>
      </c>
      <c r="CP1584" s="66" t="s">
        <v>6166</v>
      </c>
      <c r="CQ1584" s="68" t="s">
        <v>2546</v>
      </c>
    </row>
    <row r="1585" spans="17:95">
      <c r="Q1585" s="655">
        <v>4</v>
      </c>
      <c r="R1585" s="655">
        <v>3</v>
      </c>
      <c r="S1585" s="655">
        <v>50</v>
      </c>
      <c r="T1585" s="651" t="s">
        <v>6029</v>
      </c>
      <c r="U1585" s="656" t="s">
        <v>705</v>
      </c>
      <c r="AC1585" s="64">
        <v>30</v>
      </c>
      <c r="AD1585" s="64">
        <v>3</v>
      </c>
      <c r="AE1585" s="66" t="s">
        <v>6164</v>
      </c>
      <c r="AF1585" s="68" t="s">
        <v>2544</v>
      </c>
      <c r="CN1585" s="64">
        <v>30</v>
      </c>
      <c r="CO1585" s="64">
        <v>6</v>
      </c>
      <c r="CP1585" s="66" t="s">
        <v>6168</v>
      </c>
      <c r="CQ1585" s="68" t="s">
        <v>2547</v>
      </c>
    </row>
    <row r="1586" spans="17:95">
      <c r="Q1586" s="655">
        <v>4</v>
      </c>
      <c r="R1586" s="655">
        <v>3</v>
      </c>
      <c r="S1586" s="655">
        <v>51</v>
      </c>
      <c r="T1586" s="651" t="s">
        <v>6031</v>
      </c>
      <c r="U1586" s="656" t="s">
        <v>706</v>
      </c>
      <c r="AC1586" s="64">
        <v>30</v>
      </c>
      <c r="AD1586" s="64">
        <v>4</v>
      </c>
      <c r="AE1586" s="66" t="s">
        <v>6165</v>
      </c>
      <c r="AF1586" s="68" t="s">
        <v>2545</v>
      </c>
      <c r="CN1586" s="64">
        <v>30</v>
      </c>
      <c r="CO1586" s="64">
        <v>7</v>
      </c>
      <c r="CP1586" s="66" t="s">
        <v>6170</v>
      </c>
      <c r="CQ1586" s="68" t="s">
        <v>2548</v>
      </c>
    </row>
    <row r="1587" spans="17:95">
      <c r="Q1587" s="655">
        <v>4</v>
      </c>
      <c r="R1587" s="655">
        <v>3</v>
      </c>
      <c r="S1587" s="655">
        <v>52</v>
      </c>
      <c r="T1587" s="651" t="s">
        <v>6033</v>
      </c>
      <c r="U1587" s="656" t="s">
        <v>707</v>
      </c>
      <c r="AC1587" s="64">
        <v>30</v>
      </c>
      <c r="AD1587" s="64">
        <v>5</v>
      </c>
      <c r="AE1587" s="66" t="s">
        <v>6166</v>
      </c>
      <c r="AF1587" s="68" t="s">
        <v>2546</v>
      </c>
      <c r="CN1587" s="64">
        <v>30</v>
      </c>
      <c r="CO1587" s="64">
        <v>8</v>
      </c>
      <c r="CP1587" s="66" t="s">
        <v>6171</v>
      </c>
      <c r="CQ1587" s="68" t="s">
        <v>3423</v>
      </c>
    </row>
    <row r="1588" spans="17:95">
      <c r="Q1588" s="655">
        <v>4</v>
      </c>
      <c r="R1588" s="655">
        <v>3</v>
      </c>
      <c r="S1588" s="655">
        <v>53</v>
      </c>
      <c r="T1588" s="651" t="s">
        <v>6035</v>
      </c>
      <c r="U1588" s="656" t="s">
        <v>708</v>
      </c>
      <c r="AC1588" s="64">
        <v>30</v>
      </c>
      <c r="AD1588" s="64">
        <v>6</v>
      </c>
      <c r="AE1588" s="66" t="s">
        <v>6168</v>
      </c>
      <c r="AF1588" s="68" t="s">
        <v>2547</v>
      </c>
      <c r="CN1588" s="64">
        <v>30</v>
      </c>
      <c r="CO1588" s="64">
        <v>9</v>
      </c>
      <c r="CP1588" s="66" t="s">
        <v>6172</v>
      </c>
      <c r="CQ1588" s="68" t="s">
        <v>3424</v>
      </c>
    </row>
    <row r="1589" spans="17:95">
      <c r="Q1589" s="657">
        <v>4</v>
      </c>
      <c r="R1589" s="657">
        <v>3</v>
      </c>
      <c r="S1589" s="657">
        <v>54</v>
      </c>
      <c r="T1589" s="658" t="s">
        <v>6041</v>
      </c>
      <c r="U1589" s="659" t="s">
        <v>709</v>
      </c>
      <c r="AC1589" s="64">
        <v>30</v>
      </c>
      <c r="AD1589" s="64">
        <v>7</v>
      </c>
      <c r="AE1589" s="66" t="s">
        <v>6170</v>
      </c>
      <c r="AF1589" s="68" t="s">
        <v>2548</v>
      </c>
      <c r="CN1589" s="64">
        <v>30</v>
      </c>
      <c r="CO1589" s="64">
        <v>10</v>
      </c>
      <c r="CP1589" s="66" t="s">
        <v>6174</v>
      </c>
      <c r="CQ1589" s="68" t="s">
        <v>3425</v>
      </c>
    </row>
    <row r="1590" spans="17:95">
      <c r="Q1590" s="653">
        <v>4</v>
      </c>
      <c r="R1590" s="653">
        <v>4</v>
      </c>
      <c r="S1590" s="653">
        <v>1</v>
      </c>
      <c r="T1590" s="650" t="s">
        <v>3664</v>
      </c>
      <c r="U1590" s="654" t="s">
        <v>738</v>
      </c>
      <c r="AC1590" s="64">
        <v>30</v>
      </c>
      <c r="AD1590" s="64">
        <v>8</v>
      </c>
      <c r="AE1590" s="66" t="s">
        <v>6171</v>
      </c>
      <c r="AF1590" s="68" t="s">
        <v>3423</v>
      </c>
      <c r="CN1590" s="64">
        <v>30</v>
      </c>
      <c r="CO1590" s="64">
        <v>11</v>
      </c>
      <c r="CP1590" s="66" t="s">
        <v>6176</v>
      </c>
      <c r="CQ1590" s="68" t="s">
        <v>2549</v>
      </c>
    </row>
    <row r="1591" spans="17:95">
      <c r="Q1591" s="655">
        <v>4</v>
      </c>
      <c r="R1591" s="655">
        <v>4</v>
      </c>
      <c r="S1591" s="655">
        <v>2</v>
      </c>
      <c r="T1591" s="651" t="s">
        <v>8979</v>
      </c>
      <c r="U1591" s="656" t="s">
        <v>8980</v>
      </c>
      <c r="AC1591" s="64">
        <v>30</v>
      </c>
      <c r="AD1591" s="64">
        <v>9</v>
      </c>
      <c r="AE1591" s="66" t="s">
        <v>6172</v>
      </c>
      <c r="AF1591" s="68" t="s">
        <v>3424</v>
      </c>
      <c r="CN1591" s="64">
        <v>30</v>
      </c>
      <c r="CO1591" s="64">
        <v>12</v>
      </c>
      <c r="CP1591" s="66" t="s">
        <v>6177</v>
      </c>
      <c r="CQ1591" s="68" t="s">
        <v>2550</v>
      </c>
    </row>
    <row r="1592" spans="17:95">
      <c r="Q1592" s="655">
        <v>4</v>
      </c>
      <c r="R1592" s="655">
        <v>4</v>
      </c>
      <c r="S1592" s="655">
        <v>3</v>
      </c>
      <c r="T1592" s="651" t="s">
        <v>3667</v>
      </c>
      <c r="U1592" s="656" t="s">
        <v>739</v>
      </c>
      <c r="AC1592" s="64">
        <v>30</v>
      </c>
      <c r="AD1592" s="64">
        <v>10</v>
      </c>
      <c r="AE1592" s="66" t="s">
        <v>6174</v>
      </c>
      <c r="AF1592" s="68" t="s">
        <v>3425</v>
      </c>
      <c r="CN1592" s="64">
        <v>30</v>
      </c>
      <c r="CO1592" s="64">
        <v>13</v>
      </c>
      <c r="CP1592" s="66" t="s">
        <v>6179</v>
      </c>
      <c r="CQ1592" s="68" t="s">
        <v>2551</v>
      </c>
    </row>
    <row r="1593" spans="17:95">
      <c r="Q1593" s="655">
        <v>4</v>
      </c>
      <c r="R1593" s="655">
        <v>4</v>
      </c>
      <c r="S1593" s="655">
        <v>4</v>
      </c>
      <c r="T1593" s="651" t="s">
        <v>5898</v>
      </c>
      <c r="U1593" s="656" t="s">
        <v>740</v>
      </c>
      <c r="AC1593" s="64">
        <v>30</v>
      </c>
      <c r="AD1593" s="64">
        <v>11</v>
      </c>
      <c r="AE1593" s="66" t="s">
        <v>6176</v>
      </c>
      <c r="AF1593" s="68" t="s">
        <v>2549</v>
      </c>
      <c r="CN1593" s="64">
        <v>30</v>
      </c>
      <c r="CO1593" s="64">
        <v>14</v>
      </c>
      <c r="CP1593" s="66" t="s">
        <v>6181</v>
      </c>
      <c r="CQ1593" s="68" t="s">
        <v>2552</v>
      </c>
    </row>
    <row r="1594" spans="17:95">
      <c r="Q1594" s="655">
        <v>4</v>
      </c>
      <c r="R1594" s="655">
        <v>4</v>
      </c>
      <c r="S1594" s="655">
        <v>5</v>
      </c>
      <c r="T1594" s="651" t="s">
        <v>5900</v>
      </c>
      <c r="U1594" s="656" t="s">
        <v>741</v>
      </c>
      <c r="AC1594" s="64">
        <v>30</v>
      </c>
      <c r="AD1594" s="64">
        <v>12</v>
      </c>
      <c r="AE1594" s="66" t="s">
        <v>6177</v>
      </c>
      <c r="AF1594" s="68" t="s">
        <v>2550</v>
      </c>
      <c r="CN1594" s="64">
        <v>30</v>
      </c>
      <c r="CO1594" s="64">
        <v>15</v>
      </c>
      <c r="CP1594" s="66" t="s">
        <v>6183</v>
      </c>
      <c r="CQ1594" s="68" t="s">
        <v>2553</v>
      </c>
    </row>
    <row r="1595" spans="17:95">
      <c r="Q1595" s="655">
        <v>4</v>
      </c>
      <c r="R1595" s="655">
        <v>4</v>
      </c>
      <c r="S1595" s="655">
        <v>6</v>
      </c>
      <c r="T1595" s="651" t="s">
        <v>6194</v>
      </c>
      <c r="U1595" s="656" t="s">
        <v>3192</v>
      </c>
      <c r="AC1595" s="64">
        <v>30</v>
      </c>
      <c r="AD1595" s="64">
        <v>13</v>
      </c>
      <c r="AE1595" s="66" t="s">
        <v>6179</v>
      </c>
      <c r="AF1595" s="68" t="s">
        <v>2551</v>
      </c>
      <c r="CN1595" s="64">
        <v>30</v>
      </c>
      <c r="CO1595" s="64">
        <v>16</v>
      </c>
      <c r="CP1595" s="66" t="s">
        <v>6184</v>
      </c>
      <c r="CQ1595" s="68" t="s">
        <v>3426</v>
      </c>
    </row>
    <row r="1596" spans="17:95">
      <c r="Q1596" s="655">
        <v>4</v>
      </c>
      <c r="R1596" s="655">
        <v>4</v>
      </c>
      <c r="S1596" s="655">
        <v>7</v>
      </c>
      <c r="T1596" s="651" t="s">
        <v>5903</v>
      </c>
      <c r="U1596" s="656" t="s">
        <v>742</v>
      </c>
      <c r="AC1596" s="64">
        <v>30</v>
      </c>
      <c r="AD1596" s="64">
        <v>14</v>
      </c>
      <c r="AE1596" s="66" t="s">
        <v>6181</v>
      </c>
      <c r="AF1596" s="68" t="s">
        <v>2552</v>
      </c>
      <c r="CN1596" s="64">
        <v>30</v>
      </c>
      <c r="CO1596" s="64">
        <v>17</v>
      </c>
      <c r="CP1596" s="66" t="s">
        <v>6185</v>
      </c>
      <c r="CQ1596" s="68" t="s">
        <v>2554</v>
      </c>
    </row>
    <row r="1597" spans="17:95">
      <c r="Q1597" s="655">
        <v>4</v>
      </c>
      <c r="R1597" s="655">
        <v>4</v>
      </c>
      <c r="S1597" s="655">
        <v>8</v>
      </c>
      <c r="T1597" s="651" t="s">
        <v>8981</v>
      </c>
      <c r="U1597" s="656" t="s">
        <v>8982</v>
      </c>
      <c r="AC1597" s="64">
        <v>30</v>
      </c>
      <c r="AD1597" s="64">
        <v>15</v>
      </c>
      <c r="AE1597" s="66" t="s">
        <v>6183</v>
      </c>
      <c r="AF1597" s="68" t="s">
        <v>2553</v>
      </c>
      <c r="CN1597" s="64">
        <v>30</v>
      </c>
      <c r="CO1597" s="64">
        <v>18</v>
      </c>
      <c r="CP1597" s="66" t="s">
        <v>6186</v>
      </c>
      <c r="CQ1597" s="68" t="s">
        <v>2555</v>
      </c>
    </row>
    <row r="1598" spans="17:95">
      <c r="Q1598" s="655">
        <v>4</v>
      </c>
      <c r="R1598" s="655">
        <v>4</v>
      </c>
      <c r="S1598" s="655">
        <v>9</v>
      </c>
      <c r="T1598" s="651" t="s">
        <v>6197</v>
      </c>
      <c r="U1598" s="656" t="s">
        <v>743</v>
      </c>
      <c r="AC1598" s="64">
        <v>30</v>
      </c>
      <c r="AD1598" s="64">
        <v>16</v>
      </c>
      <c r="AE1598" s="66" t="s">
        <v>6184</v>
      </c>
      <c r="AF1598" s="68" t="s">
        <v>3426</v>
      </c>
      <c r="CN1598" s="64">
        <v>30</v>
      </c>
      <c r="CO1598" s="64">
        <v>19</v>
      </c>
      <c r="CP1598" s="66" t="s">
        <v>6187</v>
      </c>
      <c r="CQ1598" s="68" t="s">
        <v>2556</v>
      </c>
    </row>
    <row r="1599" spans="17:95">
      <c r="Q1599" s="655">
        <v>4</v>
      </c>
      <c r="R1599" s="655">
        <v>4</v>
      </c>
      <c r="S1599" s="655">
        <v>10</v>
      </c>
      <c r="T1599" s="651" t="s">
        <v>6064</v>
      </c>
      <c r="U1599" s="656" t="s">
        <v>744</v>
      </c>
      <c r="AC1599" s="64">
        <v>30</v>
      </c>
      <c r="AD1599" s="64">
        <v>17</v>
      </c>
      <c r="AE1599" s="66" t="s">
        <v>6185</v>
      </c>
      <c r="AF1599" s="68" t="s">
        <v>2554</v>
      </c>
      <c r="CN1599" s="64">
        <v>30</v>
      </c>
      <c r="CO1599" s="64">
        <v>20</v>
      </c>
      <c r="CP1599" s="66" t="s">
        <v>6188</v>
      </c>
      <c r="CQ1599" s="68" t="s">
        <v>2557</v>
      </c>
    </row>
    <row r="1600" spans="17:95">
      <c r="Q1600" s="655">
        <v>4</v>
      </c>
      <c r="R1600" s="655">
        <v>4</v>
      </c>
      <c r="S1600" s="655">
        <v>11</v>
      </c>
      <c r="T1600" s="651" t="s">
        <v>5910</v>
      </c>
      <c r="U1600" s="656" t="s">
        <v>745</v>
      </c>
      <c r="AC1600" s="64">
        <v>30</v>
      </c>
      <c r="AD1600" s="64">
        <v>18</v>
      </c>
      <c r="AE1600" s="66" t="s">
        <v>6186</v>
      </c>
      <c r="AF1600" s="68" t="s">
        <v>2555</v>
      </c>
      <c r="CN1600" s="64">
        <v>30</v>
      </c>
      <c r="CO1600" s="64">
        <v>21</v>
      </c>
      <c r="CP1600" s="66" t="s">
        <v>6189</v>
      </c>
      <c r="CQ1600" s="68" t="s">
        <v>2558</v>
      </c>
    </row>
    <row r="1601" spans="17:95">
      <c r="Q1601" s="655">
        <v>4</v>
      </c>
      <c r="R1601" s="655">
        <v>4</v>
      </c>
      <c r="S1601" s="655">
        <v>12</v>
      </c>
      <c r="T1601" s="651" t="s">
        <v>6201</v>
      </c>
      <c r="U1601" s="656" t="s">
        <v>746</v>
      </c>
      <c r="AC1601" s="64">
        <v>30</v>
      </c>
      <c r="AD1601" s="64">
        <v>19</v>
      </c>
      <c r="AE1601" s="66" t="s">
        <v>6187</v>
      </c>
      <c r="AF1601" s="68" t="s">
        <v>2556</v>
      </c>
      <c r="CN1601" s="64">
        <v>30</v>
      </c>
      <c r="CO1601" s="64">
        <v>22</v>
      </c>
      <c r="CP1601" s="66" t="s">
        <v>6190</v>
      </c>
      <c r="CQ1601" s="68" t="s">
        <v>2559</v>
      </c>
    </row>
    <row r="1602" spans="17:95">
      <c r="Q1602" s="655">
        <v>4</v>
      </c>
      <c r="R1602" s="655">
        <v>4</v>
      </c>
      <c r="S1602" s="655">
        <v>13</v>
      </c>
      <c r="T1602" s="651" t="s">
        <v>6203</v>
      </c>
      <c r="U1602" s="656" t="s">
        <v>747</v>
      </c>
      <c r="AC1602" s="64">
        <v>30</v>
      </c>
      <c r="AD1602" s="64">
        <v>20</v>
      </c>
      <c r="AE1602" s="66" t="s">
        <v>6188</v>
      </c>
      <c r="AF1602" s="68" t="s">
        <v>2557</v>
      </c>
      <c r="CN1602" s="64">
        <v>30</v>
      </c>
      <c r="CO1602" s="64">
        <v>23</v>
      </c>
      <c r="CP1602" s="66" t="s">
        <v>6191</v>
      </c>
      <c r="CQ1602" s="68" t="s">
        <v>2560</v>
      </c>
    </row>
    <row r="1603" spans="17:95">
      <c r="Q1603" s="655">
        <v>4</v>
      </c>
      <c r="R1603" s="655">
        <v>4</v>
      </c>
      <c r="S1603" s="655">
        <v>14</v>
      </c>
      <c r="T1603" s="651" t="s">
        <v>6205</v>
      </c>
      <c r="U1603" s="656" t="s">
        <v>748</v>
      </c>
      <c r="AC1603" s="64">
        <v>30</v>
      </c>
      <c r="AD1603" s="64">
        <v>21</v>
      </c>
      <c r="AE1603" s="66" t="s">
        <v>6189</v>
      </c>
      <c r="AF1603" s="68" t="s">
        <v>2558</v>
      </c>
      <c r="CN1603" s="64">
        <v>30</v>
      </c>
      <c r="CO1603" s="64">
        <v>24</v>
      </c>
      <c r="CP1603" s="66" t="s">
        <v>6192</v>
      </c>
      <c r="CQ1603" s="68" t="s">
        <v>2561</v>
      </c>
    </row>
    <row r="1604" spans="17:95">
      <c r="Q1604" s="655">
        <v>4</v>
      </c>
      <c r="R1604" s="655">
        <v>4</v>
      </c>
      <c r="S1604" s="655">
        <v>15</v>
      </c>
      <c r="T1604" s="651" t="s">
        <v>6207</v>
      </c>
      <c r="U1604" s="656" t="s">
        <v>749</v>
      </c>
      <c r="AC1604" s="64">
        <v>30</v>
      </c>
      <c r="AD1604" s="64">
        <v>22</v>
      </c>
      <c r="AE1604" s="66" t="s">
        <v>6190</v>
      </c>
      <c r="AF1604" s="68" t="s">
        <v>2559</v>
      </c>
      <c r="CN1604" s="64">
        <v>30</v>
      </c>
      <c r="CO1604" s="64">
        <v>25</v>
      </c>
      <c r="CP1604" s="66" t="s">
        <v>6193</v>
      </c>
      <c r="CQ1604" s="68" t="s">
        <v>2562</v>
      </c>
    </row>
    <row r="1605" spans="17:95">
      <c r="Q1605" s="655">
        <v>4</v>
      </c>
      <c r="R1605" s="655">
        <v>4</v>
      </c>
      <c r="S1605" s="655">
        <v>16</v>
      </c>
      <c r="T1605" s="651" t="s">
        <v>6209</v>
      </c>
      <c r="U1605" s="656" t="s">
        <v>751</v>
      </c>
      <c r="AC1605" s="64">
        <v>30</v>
      </c>
      <c r="AD1605" s="64">
        <v>23</v>
      </c>
      <c r="AE1605" s="66" t="s">
        <v>6191</v>
      </c>
      <c r="AF1605" s="68" t="s">
        <v>2560</v>
      </c>
      <c r="CN1605" s="64">
        <v>30</v>
      </c>
      <c r="CO1605" s="64">
        <v>26</v>
      </c>
      <c r="CP1605" s="66" t="s">
        <v>6195</v>
      </c>
      <c r="CQ1605" s="68" t="s">
        <v>2563</v>
      </c>
    </row>
    <row r="1606" spans="17:95">
      <c r="Q1606" s="655">
        <v>4</v>
      </c>
      <c r="R1606" s="655">
        <v>4</v>
      </c>
      <c r="S1606" s="655">
        <v>17</v>
      </c>
      <c r="T1606" s="651" t="s">
        <v>6211</v>
      </c>
      <c r="U1606" s="656" t="s">
        <v>750</v>
      </c>
      <c r="AC1606" s="64">
        <v>30</v>
      </c>
      <c r="AD1606" s="64">
        <v>24</v>
      </c>
      <c r="AE1606" s="66" t="s">
        <v>6192</v>
      </c>
      <c r="AF1606" s="68" t="s">
        <v>2561</v>
      </c>
      <c r="CN1606" s="64">
        <v>30</v>
      </c>
      <c r="CO1606" s="64">
        <v>27</v>
      </c>
      <c r="CP1606" s="66" t="s">
        <v>6196</v>
      </c>
      <c r="CQ1606" s="68" t="s">
        <v>2564</v>
      </c>
    </row>
    <row r="1607" spans="17:95">
      <c r="Q1607" s="655">
        <v>4</v>
      </c>
      <c r="R1607" s="655">
        <v>4</v>
      </c>
      <c r="S1607" s="655">
        <v>18</v>
      </c>
      <c r="T1607" s="651" t="s">
        <v>6213</v>
      </c>
      <c r="U1607" s="656" t="s">
        <v>752</v>
      </c>
      <c r="AC1607" s="64">
        <v>30</v>
      </c>
      <c r="AD1607" s="64">
        <v>25</v>
      </c>
      <c r="AE1607" s="66" t="s">
        <v>6193</v>
      </c>
      <c r="AF1607" s="68" t="s">
        <v>2562</v>
      </c>
      <c r="CN1607" s="64">
        <v>30</v>
      </c>
      <c r="CO1607" s="64">
        <v>28</v>
      </c>
      <c r="CP1607" s="66" t="s">
        <v>6198</v>
      </c>
      <c r="CQ1607" s="68" t="s">
        <v>2565</v>
      </c>
    </row>
    <row r="1608" spans="17:95">
      <c r="Q1608" s="655">
        <v>4</v>
      </c>
      <c r="R1608" s="655">
        <v>4</v>
      </c>
      <c r="S1608" s="655">
        <v>19</v>
      </c>
      <c r="T1608" s="651" t="s">
        <v>6215</v>
      </c>
      <c r="U1608" s="656" t="s">
        <v>753</v>
      </c>
      <c r="AC1608" s="64">
        <v>30</v>
      </c>
      <c r="AD1608" s="64">
        <v>26</v>
      </c>
      <c r="AE1608" s="66" t="s">
        <v>6195</v>
      </c>
      <c r="AF1608" s="68" t="s">
        <v>2563</v>
      </c>
      <c r="CN1608" s="64">
        <v>30</v>
      </c>
      <c r="CO1608" s="64">
        <v>29</v>
      </c>
      <c r="CP1608" s="66" t="s">
        <v>6199</v>
      </c>
      <c r="CQ1608" s="68" t="s">
        <v>2566</v>
      </c>
    </row>
    <row r="1609" spans="17:95">
      <c r="Q1609" s="655">
        <v>4</v>
      </c>
      <c r="R1609" s="655">
        <v>4</v>
      </c>
      <c r="S1609" s="655">
        <v>20</v>
      </c>
      <c r="T1609" s="651" t="s">
        <v>6217</v>
      </c>
      <c r="U1609" s="656" t="s">
        <v>754</v>
      </c>
      <c r="AC1609" s="64">
        <v>30</v>
      </c>
      <c r="AD1609" s="64">
        <v>27</v>
      </c>
      <c r="AE1609" s="66" t="s">
        <v>6196</v>
      </c>
      <c r="AF1609" s="68" t="s">
        <v>2564</v>
      </c>
      <c r="CN1609" s="64">
        <v>30</v>
      </c>
      <c r="CO1609" s="64">
        <v>30</v>
      </c>
      <c r="CP1609" s="66" t="s">
        <v>6200</v>
      </c>
      <c r="CQ1609" s="68" t="s">
        <v>2567</v>
      </c>
    </row>
    <row r="1610" spans="17:95">
      <c r="Q1610" s="655">
        <v>4</v>
      </c>
      <c r="R1610" s="655">
        <v>4</v>
      </c>
      <c r="S1610" s="655">
        <v>21</v>
      </c>
      <c r="T1610" s="651" t="s">
        <v>6219</v>
      </c>
      <c r="U1610" s="656" t="s">
        <v>755</v>
      </c>
      <c r="AC1610" s="64">
        <v>30</v>
      </c>
      <c r="AD1610" s="64">
        <v>28</v>
      </c>
      <c r="AE1610" s="66" t="s">
        <v>6198</v>
      </c>
      <c r="AF1610" s="68" t="s">
        <v>2565</v>
      </c>
      <c r="CN1610" s="64">
        <v>31</v>
      </c>
      <c r="CO1610" s="64">
        <v>1</v>
      </c>
      <c r="CP1610" s="66" t="s">
        <v>6202</v>
      </c>
      <c r="CQ1610" s="68" t="s">
        <v>2568</v>
      </c>
    </row>
    <row r="1611" spans="17:95">
      <c r="Q1611" s="655">
        <v>4</v>
      </c>
      <c r="R1611" s="655">
        <v>4</v>
      </c>
      <c r="S1611" s="655">
        <v>22</v>
      </c>
      <c r="T1611" s="651" t="s">
        <v>6221</v>
      </c>
      <c r="U1611" s="656" t="s">
        <v>756</v>
      </c>
      <c r="AC1611" s="64">
        <v>30</v>
      </c>
      <c r="AD1611" s="64">
        <v>29</v>
      </c>
      <c r="AE1611" s="66" t="s">
        <v>6199</v>
      </c>
      <c r="AF1611" s="68" t="s">
        <v>2566</v>
      </c>
      <c r="CN1611" s="64">
        <v>31</v>
      </c>
      <c r="CO1611" s="64">
        <v>2</v>
      </c>
      <c r="CP1611" s="66" t="s">
        <v>6204</v>
      </c>
      <c r="CQ1611" s="68" t="s">
        <v>2569</v>
      </c>
    </row>
    <row r="1612" spans="17:95">
      <c r="Q1612" s="655">
        <v>4</v>
      </c>
      <c r="R1612" s="655">
        <v>4</v>
      </c>
      <c r="S1612" s="655">
        <v>23</v>
      </c>
      <c r="T1612" s="651" t="s">
        <v>6223</v>
      </c>
      <c r="U1612" s="656" t="s">
        <v>757</v>
      </c>
      <c r="AC1612" s="64">
        <v>30</v>
      </c>
      <c r="AD1612" s="64">
        <v>30</v>
      </c>
      <c r="AE1612" s="66" t="s">
        <v>6200</v>
      </c>
      <c r="AF1612" s="68" t="s">
        <v>2567</v>
      </c>
      <c r="CN1612" s="64">
        <v>31</v>
      </c>
      <c r="CO1612" s="64">
        <v>3</v>
      </c>
      <c r="CP1612" s="66" t="s">
        <v>6206</v>
      </c>
      <c r="CQ1612" s="68" t="s">
        <v>2570</v>
      </c>
    </row>
    <row r="1613" spans="17:95">
      <c r="Q1613" s="655">
        <v>4</v>
      </c>
      <c r="R1613" s="655">
        <v>4</v>
      </c>
      <c r="S1613" s="655">
        <v>24</v>
      </c>
      <c r="T1613" s="651" t="s">
        <v>6225</v>
      </c>
      <c r="U1613" s="656" t="s">
        <v>759</v>
      </c>
      <c r="AC1613" s="64">
        <v>31</v>
      </c>
      <c r="AD1613" s="64">
        <v>1</v>
      </c>
      <c r="AE1613" s="66" t="s">
        <v>6202</v>
      </c>
      <c r="AF1613" s="68" t="s">
        <v>2568</v>
      </c>
      <c r="CN1613" s="64">
        <v>31</v>
      </c>
      <c r="CO1613" s="64">
        <v>4</v>
      </c>
      <c r="CP1613" s="66" t="s">
        <v>6208</v>
      </c>
      <c r="CQ1613" s="68" t="s">
        <v>2571</v>
      </c>
    </row>
    <row r="1614" spans="17:95">
      <c r="Q1614" s="655">
        <v>4</v>
      </c>
      <c r="R1614" s="655">
        <v>4</v>
      </c>
      <c r="S1614" s="655">
        <v>25</v>
      </c>
      <c r="T1614" s="651" t="s">
        <v>6227</v>
      </c>
      <c r="U1614" s="656" t="s">
        <v>758</v>
      </c>
      <c r="AC1614" s="64">
        <v>31</v>
      </c>
      <c r="AD1614" s="64">
        <v>2</v>
      </c>
      <c r="AE1614" s="66" t="s">
        <v>6204</v>
      </c>
      <c r="AF1614" s="68" t="s">
        <v>2569</v>
      </c>
      <c r="CN1614" s="64">
        <v>31</v>
      </c>
      <c r="CO1614" s="64">
        <v>5</v>
      </c>
      <c r="CP1614" s="66" t="s">
        <v>6210</v>
      </c>
      <c r="CQ1614" s="68" t="s">
        <v>2572</v>
      </c>
    </row>
    <row r="1615" spans="17:95">
      <c r="Q1615" s="655">
        <v>4</v>
      </c>
      <c r="R1615" s="655">
        <v>4</v>
      </c>
      <c r="S1615" s="655">
        <v>26</v>
      </c>
      <c r="T1615" s="651" t="s">
        <v>6229</v>
      </c>
      <c r="U1615" s="656" t="s">
        <v>6230</v>
      </c>
      <c r="AC1615" s="64">
        <v>31</v>
      </c>
      <c r="AD1615" s="64">
        <v>3</v>
      </c>
      <c r="AE1615" s="66" t="s">
        <v>6206</v>
      </c>
      <c r="AF1615" s="68" t="s">
        <v>2570</v>
      </c>
      <c r="CN1615" s="64">
        <v>31</v>
      </c>
      <c r="CO1615" s="64">
        <v>6</v>
      </c>
      <c r="CP1615" s="66" t="s">
        <v>6212</v>
      </c>
      <c r="CQ1615" s="68" t="s">
        <v>2573</v>
      </c>
    </row>
    <row r="1616" spans="17:95">
      <c r="Q1616" s="655">
        <v>4</v>
      </c>
      <c r="R1616" s="655">
        <v>4</v>
      </c>
      <c r="S1616" s="655">
        <v>27</v>
      </c>
      <c r="T1616" s="651" t="s">
        <v>6232</v>
      </c>
      <c r="U1616" s="656" t="s">
        <v>760</v>
      </c>
      <c r="AC1616" s="64">
        <v>31</v>
      </c>
      <c r="AD1616" s="64">
        <v>4</v>
      </c>
      <c r="AE1616" s="66" t="s">
        <v>6208</v>
      </c>
      <c r="AF1616" s="68" t="s">
        <v>2571</v>
      </c>
      <c r="CN1616" s="64">
        <v>31</v>
      </c>
      <c r="CO1616" s="64">
        <v>7</v>
      </c>
      <c r="CP1616" s="66" t="s">
        <v>6214</v>
      </c>
      <c r="CQ1616" s="68" t="s">
        <v>2574</v>
      </c>
    </row>
    <row r="1617" spans="17:95">
      <c r="Q1617" s="655">
        <v>4</v>
      </c>
      <c r="R1617" s="655">
        <v>4</v>
      </c>
      <c r="S1617" s="655">
        <v>28</v>
      </c>
      <c r="T1617" s="651" t="s">
        <v>6234</v>
      </c>
      <c r="U1617" s="656" t="s">
        <v>761</v>
      </c>
      <c r="AC1617" s="64">
        <v>31</v>
      </c>
      <c r="AD1617" s="64">
        <v>5</v>
      </c>
      <c r="AE1617" s="66" t="s">
        <v>6210</v>
      </c>
      <c r="AF1617" s="68" t="s">
        <v>2572</v>
      </c>
      <c r="CN1617" s="64">
        <v>31</v>
      </c>
      <c r="CO1617" s="64">
        <v>8</v>
      </c>
      <c r="CP1617" s="66" t="s">
        <v>6216</v>
      </c>
      <c r="CQ1617" s="68" t="s">
        <v>2575</v>
      </c>
    </row>
    <row r="1618" spans="17:95">
      <c r="Q1618" s="655">
        <v>4</v>
      </c>
      <c r="R1618" s="655">
        <v>4</v>
      </c>
      <c r="S1618" s="655">
        <v>29</v>
      </c>
      <c r="T1618" s="651" t="s">
        <v>6236</v>
      </c>
      <c r="U1618" s="656" t="s">
        <v>762</v>
      </c>
      <c r="AC1618" s="64">
        <v>31</v>
      </c>
      <c r="AD1618" s="64">
        <v>6</v>
      </c>
      <c r="AE1618" s="66" t="s">
        <v>6212</v>
      </c>
      <c r="AF1618" s="68" t="s">
        <v>2573</v>
      </c>
      <c r="CN1618" s="64">
        <v>31</v>
      </c>
      <c r="CO1618" s="64">
        <v>9</v>
      </c>
      <c r="CP1618" s="66" t="s">
        <v>6218</v>
      </c>
      <c r="CQ1618" s="68" t="s">
        <v>2576</v>
      </c>
    </row>
    <row r="1619" spans="17:95">
      <c r="Q1619" s="655">
        <v>4</v>
      </c>
      <c r="R1619" s="655">
        <v>4</v>
      </c>
      <c r="S1619" s="655">
        <v>30</v>
      </c>
      <c r="T1619" s="651" t="s">
        <v>6238</v>
      </c>
      <c r="U1619" s="656" t="s">
        <v>763</v>
      </c>
      <c r="AC1619" s="64">
        <v>31</v>
      </c>
      <c r="AD1619" s="64">
        <v>7</v>
      </c>
      <c r="AE1619" s="66" t="s">
        <v>6214</v>
      </c>
      <c r="AF1619" s="68" t="s">
        <v>2574</v>
      </c>
      <c r="CN1619" s="64">
        <v>31</v>
      </c>
      <c r="CO1619" s="64">
        <v>10</v>
      </c>
      <c r="CP1619" s="66" t="s">
        <v>6220</v>
      </c>
      <c r="CQ1619" s="68" t="s">
        <v>2577</v>
      </c>
    </row>
    <row r="1620" spans="17:95">
      <c r="Q1620" s="655">
        <v>4</v>
      </c>
      <c r="R1620" s="655">
        <v>4</v>
      </c>
      <c r="S1620" s="655">
        <v>31</v>
      </c>
      <c r="T1620" s="651" t="s">
        <v>6240</v>
      </c>
      <c r="U1620" s="656" t="s">
        <v>764</v>
      </c>
      <c r="AC1620" s="64">
        <v>31</v>
      </c>
      <c r="AD1620" s="64">
        <v>8</v>
      </c>
      <c r="AE1620" s="66" t="s">
        <v>6216</v>
      </c>
      <c r="AF1620" s="68" t="s">
        <v>2575</v>
      </c>
      <c r="CN1620" s="64">
        <v>31</v>
      </c>
      <c r="CO1620" s="64">
        <v>11</v>
      </c>
      <c r="CP1620" s="66" t="s">
        <v>6222</v>
      </c>
      <c r="CQ1620" s="68" t="s">
        <v>2578</v>
      </c>
    </row>
    <row r="1621" spans="17:95">
      <c r="Q1621" s="655">
        <v>4</v>
      </c>
      <c r="R1621" s="655">
        <v>4</v>
      </c>
      <c r="S1621" s="655">
        <v>32</v>
      </c>
      <c r="T1621" s="651" t="s">
        <v>6242</v>
      </c>
      <c r="U1621" s="656" t="s">
        <v>765</v>
      </c>
      <c r="AC1621" s="64">
        <v>31</v>
      </c>
      <c r="AD1621" s="64">
        <v>9</v>
      </c>
      <c r="AE1621" s="66" t="s">
        <v>6218</v>
      </c>
      <c r="AF1621" s="68" t="s">
        <v>2576</v>
      </c>
      <c r="CN1621" s="64">
        <v>31</v>
      </c>
      <c r="CO1621" s="64">
        <v>12</v>
      </c>
      <c r="CP1621" s="66" t="s">
        <v>6224</v>
      </c>
      <c r="CQ1621" s="68" t="s">
        <v>3427</v>
      </c>
    </row>
    <row r="1622" spans="17:95">
      <c r="Q1622" s="655">
        <v>4</v>
      </c>
      <c r="R1622" s="655">
        <v>4</v>
      </c>
      <c r="S1622" s="655">
        <v>33</v>
      </c>
      <c r="T1622" s="651" t="s">
        <v>6244</v>
      </c>
      <c r="U1622" s="656" t="s">
        <v>766</v>
      </c>
      <c r="AC1622" s="64">
        <v>31</v>
      </c>
      <c r="AD1622" s="64">
        <v>10</v>
      </c>
      <c r="AE1622" s="66" t="s">
        <v>6220</v>
      </c>
      <c r="AF1622" s="68" t="s">
        <v>2577</v>
      </c>
      <c r="CN1622" s="64">
        <v>31</v>
      </c>
      <c r="CO1622" s="64">
        <v>13</v>
      </c>
      <c r="CP1622" s="66" t="s">
        <v>6226</v>
      </c>
      <c r="CQ1622" s="68" t="s">
        <v>2579</v>
      </c>
    </row>
    <row r="1623" spans="17:95">
      <c r="Q1623" s="655">
        <v>4</v>
      </c>
      <c r="R1623" s="655">
        <v>4</v>
      </c>
      <c r="S1623" s="655">
        <v>34</v>
      </c>
      <c r="T1623" s="651" t="s">
        <v>6246</v>
      </c>
      <c r="U1623" s="656" t="s">
        <v>768</v>
      </c>
      <c r="AC1623" s="64">
        <v>31</v>
      </c>
      <c r="AD1623" s="64">
        <v>11</v>
      </c>
      <c r="AE1623" s="66" t="s">
        <v>6222</v>
      </c>
      <c r="AF1623" s="68" t="s">
        <v>2578</v>
      </c>
      <c r="CN1623" s="64">
        <v>31</v>
      </c>
      <c r="CO1623" s="64">
        <v>14</v>
      </c>
      <c r="CP1623" s="66" t="s">
        <v>6228</v>
      </c>
      <c r="CQ1623" s="68" t="s">
        <v>2580</v>
      </c>
    </row>
    <row r="1624" spans="17:95">
      <c r="Q1624" s="655">
        <v>4</v>
      </c>
      <c r="R1624" s="655">
        <v>4</v>
      </c>
      <c r="S1624" s="655">
        <v>35</v>
      </c>
      <c r="T1624" s="651" t="s">
        <v>6248</v>
      </c>
      <c r="U1624" s="656" t="s">
        <v>767</v>
      </c>
      <c r="AC1624" s="64">
        <v>31</v>
      </c>
      <c r="AD1624" s="64">
        <v>12</v>
      </c>
      <c r="AE1624" s="66" t="s">
        <v>6224</v>
      </c>
      <c r="AF1624" s="68" t="s">
        <v>3427</v>
      </c>
      <c r="CN1624" s="64">
        <v>31</v>
      </c>
      <c r="CO1624" s="64">
        <v>15</v>
      </c>
      <c r="CP1624" s="66" t="s">
        <v>6231</v>
      </c>
      <c r="CQ1624" s="68" t="s">
        <v>2581</v>
      </c>
    </row>
    <row r="1625" spans="17:95">
      <c r="Q1625" s="655">
        <v>4</v>
      </c>
      <c r="R1625" s="655">
        <v>4</v>
      </c>
      <c r="S1625" s="655">
        <v>36</v>
      </c>
      <c r="T1625" s="651" t="s">
        <v>6250</v>
      </c>
      <c r="U1625" s="656" t="s">
        <v>769</v>
      </c>
      <c r="AC1625" s="64">
        <v>31</v>
      </c>
      <c r="AD1625" s="64">
        <v>13</v>
      </c>
      <c r="AE1625" s="66" t="s">
        <v>6226</v>
      </c>
      <c r="AF1625" s="68" t="s">
        <v>2579</v>
      </c>
      <c r="CN1625" s="64">
        <v>31</v>
      </c>
      <c r="CO1625" s="64">
        <v>16</v>
      </c>
      <c r="CP1625" s="66" t="s">
        <v>6233</v>
      </c>
      <c r="CQ1625" s="68" t="s">
        <v>2582</v>
      </c>
    </row>
    <row r="1626" spans="17:95">
      <c r="Q1626" s="655">
        <v>4</v>
      </c>
      <c r="R1626" s="655">
        <v>4</v>
      </c>
      <c r="S1626" s="655">
        <v>37</v>
      </c>
      <c r="T1626" s="651" t="s">
        <v>6252</v>
      </c>
      <c r="U1626" s="656" t="s">
        <v>770</v>
      </c>
      <c r="AC1626" s="64">
        <v>31</v>
      </c>
      <c r="AD1626" s="64">
        <v>14</v>
      </c>
      <c r="AE1626" s="66" t="s">
        <v>6228</v>
      </c>
      <c r="AF1626" s="68" t="s">
        <v>2580</v>
      </c>
      <c r="CN1626" s="64">
        <v>31</v>
      </c>
      <c r="CO1626" s="64">
        <v>17</v>
      </c>
      <c r="CP1626" s="66" t="s">
        <v>6235</v>
      </c>
      <c r="CQ1626" s="68" t="s">
        <v>2583</v>
      </c>
    </row>
    <row r="1627" spans="17:95">
      <c r="Q1627" s="655">
        <v>4</v>
      </c>
      <c r="R1627" s="655">
        <v>4</v>
      </c>
      <c r="S1627" s="655">
        <v>38</v>
      </c>
      <c r="T1627" s="651" t="s">
        <v>6254</v>
      </c>
      <c r="U1627" s="656" t="s">
        <v>771</v>
      </c>
      <c r="AC1627" s="64">
        <v>31</v>
      </c>
      <c r="AD1627" s="64">
        <v>15</v>
      </c>
      <c r="AE1627" s="66" t="s">
        <v>6231</v>
      </c>
      <c r="AF1627" s="68" t="s">
        <v>2581</v>
      </c>
      <c r="CN1627" s="64">
        <v>31</v>
      </c>
      <c r="CO1627" s="64">
        <v>18</v>
      </c>
      <c r="CP1627" s="66" t="s">
        <v>6237</v>
      </c>
      <c r="CQ1627" s="68" t="s">
        <v>2584</v>
      </c>
    </row>
    <row r="1628" spans="17:95">
      <c r="Q1628" s="655">
        <v>4</v>
      </c>
      <c r="R1628" s="655">
        <v>4</v>
      </c>
      <c r="S1628" s="655">
        <v>39</v>
      </c>
      <c r="T1628" s="651" t="s">
        <v>6258</v>
      </c>
      <c r="U1628" s="656" t="s">
        <v>774</v>
      </c>
      <c r="AC1628" s="64">
        <v>31</v>
      </c>
      <c r="AD1628" s="64">
        <v>16</v>
      </c>
      <c r="AE1628" s="66" t="s">
        <v>6233</v>
      </c>
      <c r="AF1628" s="68" t="s">
        <v>2582</v>
      </c>
      <c r="CN1628" s="64">
        <v>31</v>
      </c>
      <c r="CO1628" s="64">
        <v>19</v>
      </c>
      <c r="CP1628" s="66" t="s">
        <v>6239</v>
      </c>
      <c r="CQ1628" s="68" t="s">
        <v>2585</v>
      </c>
    </row>
    <row r="1629" spans="17:95">
      <c r="Q1629" s="655">
        <v>4</v>
      </c>
      <c r="R1629" s="655">
        <v>4</v>
      </c>
      <c r="S1629" s="655">
        <v>40</v>
      </c>
      <c r="T1629" s="651" t="s">
        <v>6260</v>
      </c>
      <c r="U1629" s="656" t="s">
        <v>775</v>
      </c>
      <c r="AC1629" s="64">
        <v>31</v>
      </c>
      <c r="AD1629" s="64">
        <v>17</v>
      </c>
      <c r="AE1629" s="66" t="s">
        <v>6235</v>
      </c>
      <c r="AF1629" s="68" t="s">
        <v>2583</v>
      </c>
      <c r="CN1629" s="64">
        <v>32</v>
      </c>
      <c r="CO1629" s="64">
        <v>1</v>
      </c>
      <c r="CP1629" s="66" t="s">
        <v>6241</v>
      </c>
      <c r="CQ1629" s="68" t="s">
        <v>2586</v>
      </c>
    </row>
    <row r="1630" spans="17:95">
      <c r="Q1630" s="655">
        <v>4</v>
      </c>
      <c r="R1630" s="655">
        <v>4</v>
      </c>
      <c r="S1630" s="655">
        <v>41</v>
      </c>
      <c r="T1630" s="651" t="s">
        <v>6262</v>
      </c>
      <c r="U1630" s="656" t="s">
        <v>776</v>
      </c>
      <c r="AC1630" s="64">
        <v>31</v>
      </c>
      <c r="AD1630" s="64">
        <v>18</v>
      </c>
      <c r="AE1630" s="66" t="s">
        <v>6237</v>
      </c>
      <c r="AF1630" s="68" t="s">
        <v>2584</v>
      </c>
      <c r="CN1630" s="64">
        <v>32</v>
      </c>
      <c r="CO1630" s="64">
        <v>2</v>
      </c>
      <c r="CP1630" s="66" t="s">
        <v>6243</v>
      </c>
      <c r="CQ1630" s="68" t="s">
        <v>2587</v>
      </c>
    </row>
    <row r="1631" spans="17:95">
      <c r="Q1631" s="655">
        <v>4</v>
      </c>
      <c r="R1631" s="655">
        <v>4</v>
      </c>
      <c r="S1631" s="655">
        <v>42</v>
      </c>
      <c r="T1631" s="651" t="s">
        <v>6264</v>
      </c>
      <c r="U1631" s="656" t="s">
        <v>3193</v>
      </c>
      <c r="AC1631" s="64">
        <v>31</v>
      </c>
      <c r="AD1631" s="64">
        <v>19</v>
      </c>
      <c r="AE1631" s="66" t="s">
        <v>6239</v>
      </c>
      <c r="AF1631" s="68" t="s">
        <v>2585</v>
      </c>
      <c r="CN1631" s="64">
        <v>32</v>
      </c>
      <c r="CO1631" s="64">
        <v>3</v>
      </c>
      <c r="CP1631" s="66" t="s">
        <v>6245</v>
      </c>
      <c r="CQ1631" s="68" t="s">
        <v>2588</v>
      </c>
    </row>
    <row r="1632" spans="17:95">
      <c r="Q1632" s="655">
        <v>4</v>
      </c>
      <c r="R1632" s="655">
        <v>4</v>
      </c>
      <c r="S1632" s="655">
        <v>43</v>
      </c>
      <c r="T1632" s="651" t="s">
        <v>6020</v>
      </c>
      <c r="U1632" s="656" t="s">
        <v>777</v>
      </c>
      <c r="AC1632" s="64">
        <v>32</v>
      </c>
      <c r="AD1632" s="64">
        <v>1</v>
      </c>
      <c r="AE1632" s="66" t="s">
        <v>6241</v>
      </c>
      <c r="AF1632" s="68" t="s">
        <v>2586</v>
      </c>
      <c r="CN1632" s="64">
        <v>32</v>
      </c>
      <c r="CO1632" s="64">
        <v>4</v>
      </c>
      <c r="CP1632" s="66" t="s">
        <v>6247</v>
      </c>
      <c r="CQ1632" s="68" t="s">
        <v>2589</v>
      </c>
    </row>
    <row r="1633" spans="17:95">
      <c r="Q1633" s="655">
        <v>4</v>
      </c>
      <c r="R1633" s="655">
        <v>4</v>
      </c>
      <c r="S1633" s="655">
        <v>44</v>
      </c>
      <c r="T1633" s="651" t="s">
        <v>6267</v>
      </c>
      <c r="U1633" s="656" t="s">
        <v>778</v>
      </c>
      <c r="AC1633" s="64">
        <v>32</v>
      </c>
      <c r="AD1633" s="64">
        <v>2</v>
      </c>
      <c r="AE1633" s="66" t="s">
        <v>6243</v>
      </c>
      <c r="AF1633" s="68" t="s">
        <v>2587</v>
      </c>
      <c r="CN1633" s="64">
        <v>32</v>
      </c>
      <c r="CO1633" s="64">
        <v>5</v>
      </c>
      <c r="CP1633" s="66" t="s">
        <v>6249</v>
      </c>
      <c r="CQ1633" s="68" t="s">
        <v>2590</v>
      </c>
    </row>
    <row r="1634" spans="17:95">
      <c r="Q1634" s="655">
        <v>4</v>
      </c>
      <c r="R1634" s="655">
        <v>4</v>
      </c>
      <c r="S1634" s="655">
        <v>45</v>
      </c>
      <c r="T1634" s="651" t="s">
        <v>6269</v>
      </c>
      <c r="U1634" s="656" t="s">
        <v>779</v>
      </c>
      <c r="AC1634" s="64">
        <v>32</v>
      </c>
      <c r="AD1634" s="64">
        <v>3</v>
      </c>
      <c r="AE1634" s="66" t="s">
        <v>6245</v>
      </c>
      <c r="AF1634" s="68" t="s">
        <v>2588</v>
      </c>
      <c r="CN1634" s="64">
        <v>32</v>
      </c>
      <c r="CO1634" s="64">
        <v>6</v>
      </c>
      <c r="CP1634" s="66" t="s">
        <v>6251</v>
      </c>
      <c r="CQ1634" s="68" t="s">
        <v>2591</v>
      </c>
    </row>
    <row r="1635" spans="17:95">
      <c r="Q1635" s="655">
        <v>4</v>
      </c>
      <c r="R1635" s="655">
        <v>4</v>
      </c>
      <c r="S1635" s="655">
        <v>46</v>
      </c>
      <c r="T1635" s="651" t="s">
        <v>9397</v>
      </c>
      <c r="U1635" s="656" t="s">
        <v>780</v>
      </c>
      <c r="AC1635" s="64">
        <v>32</v>
      </c>
      <c r="AD1635" s="64">
        <v>4</v>
      </c>
      <c r="AE1635" s="66" t="s">
        <v>6247</v>
      </c>
      <c r="AF1635" s="68" t="s">
        <v>2589</v>
      </c>
      <c r="CN1635" s="64">
        <v>32</v>
      </c>
      <c r="CO1635" s="64">
        <v>7</v>
      </c>
      <c r="CP1635" s="66" t="s">
        <v>6253</v>
      </c>
      <c r="CQ1635" s="68" t="s">
        <v>2592</v>
      </c>
    </row>
    <row r="1636" spans="17:95">
      <c r="Q1636" s="655">
        <v>4</v>
      </c>
      <c r="R1636" s="655">
        <v>4</v>
      </c>
      <c r="S1636" s="655">
        <v>47</v>
      </c>
      <c r="T1636" s="651" t="s">
        <v>8983</v>
      </c>
      <c r="U1636" s="656" t="s">
        <v>772</v>
      </c>
      <c r="AC1636" s="64">
        <v>32</v>
      </c>
      <c r="AD1636" s="64">
        <v>5</v>
      </c>
      <c r="AE1636" s="66" t="s">
        <v>6249</v>
      </c>
      <c r="AF1636" s="68" t="s">
        <v>2590</v>
      </c>
      <c r="CN1636" s="64">
        <v>32</v>
      </c>
      <c r="CO1636" s="64">
        <v>8</v>
      </c>
      <c r="CP1636" s="66" t="s">
        <v>6255</v>
      </c>
      <c r="CQ1636" s="68" t="s">
        <v>2593</v>
      </c>
    </row>
    <row r="1637" spans="17:95">
      <c r="Q1637" s="655">
        <v>4</v>
      </c>
      <c r="R1637" s="655">
        <v>4</v>
      </c>
      <c r="S1637" s="655">
        <v>48</v>
      </c>
      <c r="T1637" s="651" t="s">
        <v>8984</v>
      </c>
      <c r="U1637" s="656" t="s">
        <v>773</v>
      </c>
      <c r="AC1637" s="64">
        <v>32</v>
      </c>
      <c r="AD1637" s="64">
        <v>6</v>
      </c>
      <c r="AE1637" s="66" t="s">
        <v>6251</v>
      </c>
      <c r="AF1637" s="68" t="s">
        <v>2591</v>
      </c>
      <c r="CN1637" s="64">
        <v>32</v>
      </c>
      <c r="CO1637" s="64">
        <v>9</v>
      </c>
      <c r="CP1637" s="66" t="s">
        <v>6256</v>
      </c>
      <c r="CQ1637" s="68" t="s">
        <v>2594</v>
      </c>
    </row>
    <row r="1638" spans="17:95">
      <c r="Q1638" s="655">
        <v>4</v>
      </c>
      <c r="R1638" s="655">
        <v>4</v>
      </c>
      <c r="S1638" s="655">
        <v>49</v>
      </c>
      <c r="T1638" s="651" t="s">
        <v>6272</v>
      </c>
      <c r="U1638" s="656" t="s">
        <v>781</v>
      </c>
      <c r="AC1638" s="64">
        <v>32</v>
      </c>
      <c r="AD1638" s="64">
        <v>7</v>
      </c>
      <c r="AE1638" s="66" t="s">
        <v>6253</v>
      </c>
      <c r="AF1638" s="68" t="s">
        <v>2592</v>
      </c>
      <c r="CN1638" s="64">
        <v>32</v>
      </c>
      <c r="CO1638" s="64">
        <v>10</v>
      </c>
      <c r="CP1638" s="66" t="s">
        <v>6257</v>
      </c>
      <c r="CQ1638" s="68" t="s">
        <v>2595</v>
      </c>
    </row>
    <row r="1639" spans="17:95">
      <c r="Q1639" s="655">
        <v>4</v>
      </c>
      <c r="R1639" s="655">
        <v>4</v>
      </c>
      <c r="S1639" s="655">
        <v>50</v>
      </c>
      <c r="T1639" s="651" t="s">
        <v>6274</v>
      </c>
      <c r="U1639" s="656" t="s">
        <v>782</v>
      </c>
      <c r="AC1639" s="64">
        <v>32</v>
      </c>
      <c r="AD1639" s="64">
        <v>8</v>
      </c>
      <c r="AE1639" s="66" t="s">
        <v>6255</v>
      </c>
      <c r="AF1639" s="68" t="s">
        <v>2593</v>
      </c>
      <c r="CN1639" s="64">
        <v>32</v>
      </c>
      <c r="CO1639" s="64">
        <v>11</v>
      </c>
      <c r="CP1639" s="66" t="s">
        <v>6259</v>
      </c>
      <c r="CQ1639" s="68" t="s">
        <v>2596</v>
      </c>
    </row>
    <row r="1640" spans="17:95">
      <c r="Q1640" s="655">
        <v>4</v>
      </c>
      <c r="R1640" s="655">
        <v>4</v>
      </c>
      <c r="S1640" s="655">
        <v>51</v>
      </c>
      <c r="T1640" s="651" t="s">
        <v>6275</v>
      </c>
      <c r="U1640" s="656" t="s">
        <v>783</v>
      </c>
      <c r="AC1640" s="64">
        <v>32</v>
      </c>
      <c r="AD1640" s="64">
        <v>9</v>
      </c>
      <c r="AE1640" s="66" t="s">
        <v>6256</v>
      </c>
      <c r="AF1640" s="68" t="s">
        <v>2594</v>
      </c>
      <c r="CN1640" s="64">
        <v>32</v>
      </c>
      <c r="CO1640" s="64">
        <v>12</v>
      </c>
      <c r="CP1640" s="66" t="s">
        <v>6261</v>
      </c>
      <c r="CQ1640" s="68" t="s">
        <v>2597</v>
      </c>
    </row>
    <row r="1641" spans="17:95">
      <c r="Q1641" s="655">
        <v>4</v>
      </c>
      <c r="R1641" s="655">
        <v>4</v>
      </c>
      <c r="S1641" s="655">
        <v>52</v>
      </c>
      <c r="T1641" s="651" t="s">
        <v>6277</v>
      </c>
      <c r="U1641" s="656" t="s">
        <v>784</v>
      </c>
      <c r="AC1641" s="64">
        <v>32</v>
      </c>
      <c r="AD1641" s="64">
        <v>10</v>
      </c>
      <c r="AE1641" s="66" t="s">
        <v>6257</v>
      </c>
      <c r="AF1641" s="68" t="s">
        <v>2595</v>
      </c>
      <c r="CN1641" s="64">
        <v>32</v>
      </c>
      <c r="CO1641" s="64">
        <v>13</v>
      </c>
      <c r="CP1641" s="66" t="s">
        <v>6263</v>
      </c>
      <c r="CQ1641" s="68" t="s">
        <v>2598</v>
      </c>
    </row>
    <row r="1642" spans="17:95">
      <c r="Q1642" s="655">
        <v>4</v>
      </c>
      <c r="R1642" s="655">
        <v>4</v>
      </c>
      <c r="S1642" s="655">
        <v>53</v>
      </c>
      <c r="T1642" s="651" t="s">
        <v>6279</v>
      </c>
      <c r="U1642" s="656" t="s">
        <v>785</v>
      </c>
      <c r="AC1642" s="64">
        <v>32</v>
      </c>
      <c r="AD1642" s="64">
        <v>11</v>
      </c>
      <c r="AE1642" s="66" t="s">
        <v>6259</v>
      </c>
      <c r="AF1642" s="68" t="s">
        <v>2596</v>
      </c>
      <c r="CN1642" s="64">
        <v>32</v>
      </c>
      <c r="CO1642" s="64">
        <v>14</v>
      </c>
      <c r="CP1642" s="66" t="s">
        <v>6265</v>
      </c>
      <c r="CQ1642" s="68" t="s">
        <v>2599</v>
      </c>
    </row>
    <row r="1643" spans="17:95">
      <c r="Q1643" s="655">
        <v>4</v>
      </c>
      <c r="R1643" s="655">
        <v>4</v>
      </c>
      <c r="S1643" s="655">
        <v>54</v>
      </c>
      <c r="T1643" s="651" t="s">
        <v>6282</v>
      </c>
      <c r="U1643" s="656" t="s">
        <v>3195</v>
      </c>
      <c r="AC1643" s="64">
        <v>32</v>
      </c>
      <c r="AD1643" s="64">
        <v>12</v>
      </c>
      <c r="AE1643" s="66" t="s">
        <v>6261</v>
      </c>
      <c r="AF1643" s="68" t="s">
        <v>2597</v>
      </c>
      <c r="CN1643" s="64">
        <v>32</v>
      </c>
      <c r="CO1643" s="64">
        <v>15</v>
      </c>
      <c r="CP1643" s="66" t="s">
        <v>6266</v>
      </c>
      <c r="CQ1643" s="68" t="s">
        <v>3428</v>
      </c>
    </row>
    <row r="1644" spans="17:95">
      <c r="Q1644" s="655">
        <v>4</v>
      </c>
      <c r="R1644" s="655">
        <v>4</v>
      </c>
      <c r="S1644" s="655">
        <v>55</v>
      </c>
      <c r="T1644" s="651" t="s">
        <v>6284</v>
      </c>
      <c r="U1644" s="656" t="s">
        <v>786</v>
      </c>
      <c r="AC1644" s="64">
        <v>32</v>
      </c>
      <c r="AD1644" s="64">
        <v>13</v>
      </c>
      <c r="AE1644" s="66" t="s">
        <v>6263</v>
      </c>
      <c r="AF1644" s="68" t="s">
        <v>2598</v>
      </c>
      <c r="CN1644" s="64">
        <v>32</v>
      </c>
      <c r="CO1644" s="64">
        <v>16</v>
      </c>
      <c r="CP1644" s="66" t="s">
        <v>6268</v>
      </c>
      <c r="CQ1644" s="68" t="s">
        <v>2600</v>
      </c>
    </row>
    <row r="1645" spans="17:95">
      <c r="Q1645" s="655">
        <v>4</v>
      </c>
      <c r="R1645" s="655">
        <v>4</v>
      </c>
      <c r="S1645" s="655">
        <v>56</v>
      </c>
      <c r="T1645" s="651" t="s">
        <v>6029</v>
      </c>
      <c r="U1645" s="656" t="s">
        <v>787</v>
      </c>
      <c r="AC1645" s="64">
        <v>32</v>
      </c>
      <c r="AD1645" s="64">
        <v>14</v>
      </c>
      <c r="AE1645" s="66" t="s">
        <v>6265</v>
      </c>
      <c r="AF1645" s="68" t="s">
        <v>2599</v>
      </c>
      <c r="CN1645" s="64">
        <v>32</v>
      </c>
      <c r="CO1645" s="64">
        <v>17</v>
      </c>
      <c r="CP1645" s="66" t="s">
        <v>6270</v>
      </c>
      <c r="CQ1645" s="68" t="s">
        <v>2601</v>
      </c>
    </row>
    <row r="1646" spans="17:95">
      <c r="Q1646" s="655">
        <v>4</v>
      </c>
      <c r="R1646" s="655">
        <v>4</v>
      </c>
      <c r="S1646" s="655">
        <v>57</v>
      </c>
      <c r="T1646" s="651" t="s">
        <v>6031</v>
      </c>
      <c r="U1646" s="656" t="s">
        <v>3194</v>
      </c>
      <c r="AC1646" s="64">
        <v>32</v>
      </c>
      <c r="AD1646" s="64">
        <v>15</v>
      </c>
      <c r="AE1646" s="66" t="s">
        <v>6266</v>
      </c>
      <c r="AF1646" s="68" t="s">
        <v>3428</v>
      </c>
      <c r="CN1646" s="64">
        <v>32</v>
      </c>
      <c r="CO1646" s="64">
        <v>18</v>
      </c>
      <c r="CP1646" s="66" t="s">
        <v>6271</v>
      </c>
      <c r="CQ1646" s="68" t="s">
        <v>2602</v>
      </c>
    </row>
    <row r="1647" spans="17:95">
      <c r="Q1647" s="655">
        <v>4</v>
      </c>
      <c r="R1647" s="655">
        <v>4</v>
      </c>
      <c r="S1647" s="655">
        <v>58</v>
      </c>
      <c r="T1647" s="651" t="s">
        <v>6033</v>
      </c>
      <c r="U1647" s="656" t="s">
        <v>788</v>
      </c>
      <c r="AC1647" s="64">
        <v>32</v>
      </c>
      <c r="AD1647" s="64">
        <v>16</v>
      </c>
      <c r="AE1647" s="66" t="s">
        <v>6268</v>
      </c>
      <c r="AF1647" s="68" t="s">
        <v>2600</v>
      </c>
      <c r="CN1647" s="64">
        <v>32</v>
      </c>
      <c r="CO1647" s="64">
        <v>19</v>
      </c>
      <c r="CP1647" s="66" t="s">
        <v>6273</v>
      </c>
      <c r="CQ1647" s="68" t="s">
        <v>2603</v>
      </c>
    </row>
    <row r="1648" spans="17:95">
      <c r="Q1648" s="655">
        <v>4</v>
      </c>
      <c r="R1648" s="655">
        <v>4</v>
      </c>
      <c r="S1648" s="655">
        <v>59</v>
      </c>
      <c r="T1648" s="651" t="s">
        <v>6035</v>
      </c>
      <c r="U1648" s="656" t="s">
        <v>789</v>
      </c>
      <c r="AC1648" s="64">
        <v>32</v>
      </c>
      <c r="AD1648" s="64">
        <v>17</v>
      </c>
      <c r="AE1648" s="66" t="s">
        <v>6270</v>
      </c>
      <c r="AF1648" s="68" t="s">
        <v>2601</v>
      </c>
      <c r="CN1648" s="64">
        <v>33</v>
      </c>
      <c r="CO1648" s="64">
        <v>1</v>
      </c>
      <c r="CP1648" s="66" t="s">
        <v>3882</v>
      </c>
      <c r="CQ1648" s="68" t="s">
        <v>3429</v>
      </c>
    </row>
    <row r="1649" spans="17:95">
      <c r="Q1649" s="657">
        <v>4</v>
      </c>
      <c r="R1649" s="657">
        <v>4</v>
      </c>
      <c r="S1649" s="657">
        <v>60</v>
      </c>
      <c r="T1649" s="658" t="s">
        <v>6041</v>
      </c>
      <c r="U1649" s="659" t="s">
        <v>790</v>
      </c>
      <c r="AC1649" s="64">
        <v>32</v>
      </c>
      <c r="AD1649" s="64">
        <v>18</v>
      </c>
      <c r="AE1649" s="66" t="s">
        <v>6271</v>
      </c>
      <c r="AF1649" s="68" t="s">
        <v>2602</v>
      </c>
      <c r="CN1649" s="64">
        <v>33</v>
      </c>
      <c r="CO1649" s="64">
        <v>2</v>
      </c>
      <c r="CP1649" s="66" t="s">
        <v>6276</v>
      </c>
      <c r="CQ1649" s="68" t="s">
        <v>3430</v>
      </c>
    </row>
    <row r="1650" spans="17:95">
      <c r="Q1650" s="653">
        <v>4</v>
      </c>
      <c r="R1650" s="653">
        <v>5</v>
      </c>
      <c r="S1650" s="653">
        <v>1</v>
      </c>
      <c r="T1650" s="650" t="s">
        <v>3664</v>
      </c>
      <c r="U1650" s="654" t="s">
        <v>842</v>
      </c>
      <c r="AC1650" s="64">
        <v>32</v>
      </c>
      <c r="AD1650" s="64">
        <v>19</v>
      </c>
      <c r="AE1650" s="66" t="s">
        <v>6273</v>
      </c>
      <c r="AF1650" s="68" t="s">
        <v>2603</v>
      </c>
      <c r="CN1650" s="64">
        <v>33</v>
      </c>
      <c r="CO1650" s="64">
        <v>3</v>
      </c>
      <c r="CP1650" s="66" t="s">
        <v>6278</v>
      </c>
      <c r="CQ1650" s="68" t="s">
        <v>3431</v>
      </c>
    </row>
    <row r="1651" spans="17:95">
      <c r="Q1651" s="655">
        <v>4</v>
      </c>
      <c r="R1651" s="655">
        <v>5</v>
      </c>
      <c r="S1651" s="655">
        <v>2</v>
      </c>
      <c r="T1651" s="651" t="s">
        <v>6292</v>
      </c>
      <c r="U1651" s="656" t="s">
        <v>843</v>
      </c>
      <c r="AC1651" s="64">
        <v>33</v>
      </c>
      <c r="AD1651" s="64">
        <v>1</v>
      </c>
      <c r="AE1651" s="66" t="s">
        <v>3882</v>
      </c>
      <c r="AF1651" s="68" t="s">
        <v>3429</v>
      </c>
      <c r="CN1651" s="64">
        <v>33</v>
      </c>
      <c r="CO1651" s="64">
        <v>4</v>
      </c>
      <c r="CP1651" s="66" t="s">
        <v>6280</v>
      </c>
      <c r="CQ1651" s="68" t="s">
        <v>3432</v>
      </c>
    </row>
    <row r="1652" spans="17:95">
      <c r="Q1652" s="655">
        <v>4</v>
      </c>
      <c r="R1652" s="655">
        <v>5</v>
      </c>
      <c r="S1652" s="655">
        <v>3</v>
      </c>
      <c r="T1652" s="651" t="s">
        <v>6294</v>
      </c>
      <c r="U1652" s="656" t="s">
        <v>6295</v>
      </c>
      <c r="AC1652" s="64">
        <v>33</v>
      </c>
      <c r="AD1652" s="64">
        <v>2</v>
      </c>
      <c r="AE1652" s="66" t="s">
        <v>6276</v>
      </c>
      <c r="AF1652" s="68" t="s">
        <v>3430</v>
      </c>
      <c r="CN1652" s="64">
        <v>33</v>
      </c>
      <c r="CO1652" s="64">
        <v>5</v>
      </c>
      <c r="CP1652" s="66" t="s">
        <v>6281</v>
      </c>
      <c r="CQ1652" s="68" t="s">
        <v>3433</v>
      </c>
    </row>
    <row r="1653" spans="17:95">
      <c r="Q1653" s="655">
        <v>4</v>
      </c>
      <c r="R1653" s="655">
        <v>5</v>
      </c>
      <c r="S1653" s="655">
        <v>4</v>
      </c>
      <c r="T1653" s="651" t="s">
        <v>6297</v>
      </c>
      <c r="U1653" s="656" t="s">
        <v>3207</v>
      </c>
      <c r="AC1653" s="64">
        <v>33</v>
      </c>
      <c r="AD1653" s="64">
        <v>3</v>
      </c>
      <c r="AE1653" s="66" t="s">
        <v>6278</v>
      </c>
      <c r="AF1653" s="68" t="s">
        <v>3431</v>
      </c>
      <c r="CN1653" s="64">
        <v>33</v>
      </c>
      <c r="CO1653" s="64">
        <v>6</v>
      </c>
      <c r="CP1653" s="66" t="s">
        <v>6283</v>
      </c>
      <c r="CQ1653" s="68" t="s">
        <v>2604</v>
      </c>
    </row>
    <row r="1654" spans="17:95">
      <c r="Q1654" s="655">
        <v>4</v>
      </c>
      <c r="R1654" s="655">
        <v>5</v>
      </c>
      <c r="S1654" s="655">
        <v>5</v>
      </c>
      <c r="T1654" s="651" t="s">
        <v>6047</v>
      </c>
      <c r="U1654" s="656" t="s">
        <v>844</v>
      </c>
      <c r="AC1654" s="64">
        <v>33</v>
      </c>
      <c r="AD1654" s="64">
        <v>4</v>
      </c>
      <c r="AE1654" s="66" t="s">
        <v>6280</v>
      </c>
      <c r="AF1654" s="68" t="s">
        <v>3432</v>
      </c>
      <c r="CN1654" s="64">
        <v>33</v>
      </c>
      <c r="CO1654" s="64">
        <v>7</v>
      </c>
      <c r="CP1654" s="66" t="s">
        <v>6285</v>
      </c>
      <c r="CQ1654" s="68" t="s">
        <v>2605</v>
      </c>
    </row>
    <row r="1655" spans="17:95">
      <c r="Q1655" s="655">
        <v>4</v>
      </c>
      <c r="R1655" s="655">
        <v>5</v>
      </c>
      <c r="S1655" s="655">
        <v>6</v>
      </c>
      <c r="T1655" s="651" t="s">
        <v>6300</v>
      </c>
      <c r="U1655" s="656" t="s">
        <v>845</v>
      </c>
      <c r="AC1655" s="64">
        <v>33</v>
      </c>
      <c r="AD1655" s="64">
        <v>5</v>
      </c>
      <c r="AE1655" s="66" t="s">
        <v>6281</v>
      </c>
      <c r="AF1655" s="68" t="s">
        <v>3433</v>
      </c>
      <c r="CN1655" s="64">
        <v>33</v>
      </c>
      <c r="CO1655" s="64">
        <v>8</v>
      </c>
      <c r="CP1655" s="66" t="s">
        <v>6286</v>
      </c>
      <c r="CQ1655" s="68" t="s">
        <v>2606</v>
      </c>
    </row>
    <row r="1656" spans="17:95">
      <c r="Q1656" s="655">
        <v>4</v>
      </c>
      <c r="R1656" s="655">
        <v>5</v>
      </c>
      <c r="S1656" s="655">
        <v>7</v>
      </c>
      <c r="T1656" s="651" t="s">
        <v>4724</v>
      </c>
      <c r="U1656" s="656" t="s">
        <v>3206</v>
      </c>
      <c r="AC1656" s="64">
        <v>33</v>
      </c>
      <c r="AD1656" s="64">
        <v>6</v>
      </c>
      <c r="AE1656" s="66" t="s">
        <v>6283</v>
      </c>
      <c r="AF1656" s="68" t="s">
        <v>2604</v>
      </c>
      <c r="CN1656" s="64">
        <v>33</v>
      </c>
      <c r="CO1656" s="64">
        <v>9</v>
      </c>
      <c r="CP1656" s="66" t="s">
        <v>6287</v>
      </c>
      <c r="CQ1656" s="68" t="s">
        <v>2607</v>
      </c>
    </row>
    <row r="1657" spans="17:95">
      <c r="Q1657" s="655">
        <v>4</v>
      </c>
      <c r="R1657" s="655">
        <v>5</v>
      </c>
      <c r="S1657" s="655">
        <v>8</v>
      </c>
      <c r="T1657" s="651" t="s">
        <v>6303</v>
      </c>
      <c r="U1657" s="656" t="s">
        <v>846</v>
      </c>
      <c r="AC1657" s="64">
        <v>33</v>
      </c>
      <c r="AD1657" s="64">
        <v>7</v>
      </c>
      <c r="AE1657" s="66" t="s">
        <v>6285</v>
      </c>
      <c r="AF1657" s="68" t="s">
        <v>2605</v>
      </c>
      <c r="CN1657" s="64">
        <v>33</v>
      </c>
      <c r="CO1657" s="64">
        <v>10</v>
      </c>
      <c r="CP1657" s="66" t="s">
        <v>6288</v>
      </c>
      <c r="CQ1657" s="68" t="s">
        <v>2608</v>
      </c>
    </row>
    <row r="1658" spans="17:95">
      <c r="Q1658" s="655">
        <v>4</v>
      </c>
      <c r="R1658" s="655">
        <v>5</v>
      </c>
      <c r="S1658" s="655">
        <v>9</v>
      </c>
      <c r="T1658" s="651" t="s">
        <v>5907</v>
      </c>
      <c r="U1658" s="656" t="s">
        <v>847</v>
      </c>
      <c r="AC1658" s="64">
        <v>33</v>
      </c>
      <c r="AD1658" s="64">
        <v>8</v>
      </c>
      <c r="AE1658" s="66" t="s">
        <v>6286</v>
      </c>
      <c r="AF1658" s="68" t="s">
        <v>2606</v>
      </c>
      <c r="CN1658" s="64">
        <v>33</v>
      </c>
      <c r="CO1658" s="64">
        <v>11</v>
      </c>
      <c r="CP1658" s="66" t="s">
        <v>6289</v>
      </c>
      <c r="CQ1658" s="68" t="s">
        <v>2609</v>
      </c>
    </row>
    <row r="1659" spans="17:95">
      <c r="Q1659" s="655">
        <v>4</v>
      </c>
      <c r="R1659" s="655">
        <v>5</v>
      </c>
      <c r="S1659" s="655">
        <v>10</v>
      </c>
      <c r="T1659" s="651" t="s">
        <v>6306</v>
      </c>
      <c r="U1659" s="656" t="s">
        <v>848</v>
      </c>
      <c r="AC1659" s="64">
        <v>33</v>
      </c>
      <c r="AD1659" s="64">
        <v>9</v>
      </c>
      <c r="AE1659" s="66" t="s">
        <v>6287</v>
      </c>
      <c r="AF1659" s="68" t="s">
        <v>2607</v>
      </c>
      <c r="CN1659" s="64">
        <v>33</v>
      </c>
      <c r="CO1659" s="64">
        <v>12</v>
      </c>
      <c r="CP1659" s="66" t="s">
        <v>6290</v>
      </c>
      <c r="CQ1659" s="68" t="s">
        <v>2610</v>
      </c>
    </row>
    <row r="1660" spans="17:95">
      <c r="Q1660" s="655">
        <v>4</v>
      </c>
      <c r="R1660" s="655">
        <v>5</v>
      </c>
      <c r="S1660" s="655">
        <v>11</v>
      </c>
      <c r="T1660" s="651" t="s">
        <v>6064</v>
      </c>
      <c r="U1660" s="656" t="s">
        <v>849</v>
      </c>
      <c r="AC1660" s="64">
        <v>33</v>
      </c>
      <c r="AD1660" s="64">
        <v>10</v>
      </c>
      <c r="AE1660" s="66" t="s">
        <v>6288</v>
      </c>
      <c r="AF1660" s="68" t="s">
        <v>2608</v>
      </c>
      <c r="CN1660" s="64">
        <v>33</v>
      </c>
      <c r="CO1660" s="64">
        <v>13</v>
      </c>
      <c r="CP1660" s="66" t="s">
        <v>6291</v>
      </c>
      <c r="CQ1660" s="68" t="s">
        <v>2611</v>
      </c>
    </row>
    <row r="1661" spans="17:95">
      <c r="Q1661" s="655">
        <v>4</v>
      </c>
      <c r="R1661" s="655">
        <v>5</v>
      </c>
      <c r="S1661" s="655">
        <v>12</v>
      </c>
      <c r="T1661" s="651" t="s">
        <v>5910</v>
      </c>
      <c r="U1661" s="656" t="s">
        <v>850</v>
      </c>
      <c r="AC1661" s="64">
        <v>33</v>
      </c>
      <c r="AD1661" s="64">
        <v>11</v>
      </c>
      <c r="AE1661" s="66" t="s">
        <v>6289</v>
      </c>
      <c r="AF1661" s="68" t="s">
        <v>2609</v>
      </c>
      <c r="CN1661" s="64">
        <v>33</v>
      </c>
      <c r="CO1661" s="64">
        <v>14</v>
      </c>
      <c r="CP1661" s="66" t="s">
        <v>6293</v>
      </c>
      <c r="CQ1661" s="68" t="s">
        <v>2612</v>
      </c>
    </row>
    <row r="1662" spans="17:95">
      <c r="Q1662" s="655">
        <v>4</v>
      </c>
      <c r="R1662" s="655">
        <v>5</v>
      </c>
      <c r="S1662" s="655">
        <v>13</v>
      </c>
      <c r="T1662" s="651" t="s">
        <v>6310</v>
      </c>
      <c r="U1662" s="656" t="s">
        <v>851</v>
      </c>
      <c r="AC1662" s="64">
        <v>33</v>
      </c>
      <c r="AD1662" s="64">
        <v>12</v>
      </c>
      <c r="AE1662" s="66" t="s">
        <v>6290</v>
      </c>
      <c r="AF1662" s="68" t="s">
        <v>2610</v>
      </c>
      <c r="CN1662" s="64">
        <v>33</v>
      </c>
      <c r="CO1662" s="64">
        <v>15</v>
      </c>
      <c r="CP1662" s="66" t="s">
        <v>6296</v>
      </c>
      <c r="CQ1662" s="68" t="s">
        <v>2613</v>
      </c>
    </row>
    <row r="1663" spans="17:95">
      <c r="Q1663" s="655">
        <v>4</v>
      </c>
      <c r="R1663" s="655">
        <v>5</v>
      </c>
      <c r="S1663" s="655">
        <v>14</v>
      </c>
      <c r="T1663" s="651" t="s">
        <v>6312</v>
      </c>
      <c r="U1663" s="656" t="s">
        <v>860</v>
      </c>
      <c r="AC1663" s="64">
        <v>33</v>
      </c>
      <c r="AD1663" s="64">
        <v>13</v>
      </c>
      <c r="AE1663" s="66" t="s">
        <v>6291</v>
      </c>
      <c r="AF1663" s="68" t="s">
        <v>2611</v>
      </c>
      <c r="CN1663" s="64">
        <v>33</v>
      </c>
      <c r="CO1663" s="64">
        <v>16</v>
      </c>
      <c r="CP1663" s="66" t="s">
        <v>6298</v>
      </c>
      <c r="CQ1663" s="68" t="s">
        <v>2614</v>
      </c>
    </row>
    <row r="1664" spans="17:95">
      <c r="Q1664" s="655">
        <v>4</v>
      </c>
      <c r="R1664" s="655">
        <v>5</v>
      </c>
      <c r="S1664" s="655">
        <v>15</v>
      </c>
      <c r="T1664" s="651" t="s">
        <v>6314</v>
      </c>
      <c r="U1664" s="656" t="s">
        <v>883</v>
      </c>
      <c r="AC1664" s="64">
        <v>33</v>
      </c>
      <c r="AD1664" s="64">
        <v>14</v>
      </c>
      <c r="AE1664" s="66" t="s">
        <v>6293</v>
      </c>
      <c r="AF1664" s="68" t="s">
        <v>2612</v>
      </c>
      <c r="CN1664" s="64">
        <v>33</v>
      </c>
      <c r="CO1664" s="64">
        <v>17</v>
      </c>
      <c r="CP1664" s="66" t="s">
        <v>6299</v>
      </c>
      <c r="CQ1664" s="68" t="s">
        <v>2615</v>
      </c>
    </row>
    <row r="1665" spans="17:95">
      <c r="Q1665" s="655">
        <v>4</v>
      </c>
      <c r="R1665" s="655">
        <v>5</v>
      </c>
      <c r="S1665" s="655">
        <v>16</v>
      </c>
      <c r="T1665" s="651" t="s">
        <v>6316</v>
      </c>
      <c r="U1665" s="656" t="s">
        <v>3213</v>
      </c>
      <c r="AC1665" s="64">
        <v>33</v>
      </c>
      <c r="AD1665" s="64">
        <v>15</v>
      </c>
      <c r="AE1665" s="66" t="s">
        <v>6296</v>
      </c>
      <c r="AF1665" s="68" t="s">
        <v>2613</v>
      </c>
      <c r="CN1665" s="64">
        <v>33</v>
      </c>
      <c r="CO1665" s="64">
        <v>18</v>
      </c>
      <c r="CP1665" s="66" t="s">
        <v>6301</v>
      </c>
      <c r="CQ1665" s="68" t="s">
        <v>2616</v>
      </c>
    </row>
    <row r="1666" spans="17:95">
      <c r="Q1666" s="655">
        <v>4</v>
      </c>
      <c r="R1666" s="655">
        <v>5</v>
      </c>
      <c r="S1666" s="655">
        <v>17</v>
      </c>
      <c r="T1666" s="651" t="s">
        <v>6318</v>
      </c>
      <c r="U1666" s="656" t="s">
        <v>852</v>
      </c>
      <c r="AC1666" s="64">
        <v>33</v>
      </c>
      <c r="AD1666" s="64">
        <v>16</v>
      </c>
      <c r="AE1666" s="66" t="s">
        <v>6298</v>
      </c>
      <c r="AF1666" s="68" t="s">
        <v>2614</v>
      </c>
      <c r="CN1666" s="64">
        <v>33</v>
      </c>
      <c r="CO1666" s="64">
        <v>19</v>
      </c>
      <c r="CP1666" s="66" t="s">
        <v>6302</v>
      </c>
      <c r="CQ1666" s="68" t="s">
        <v>3434</v>
      </c>
    </row>
    <row r="1667" spans="17:95">
      <c r="Q1667" s="655">
        <v>4</v>
      </c>
      <c r="R1667" s="655">
        <v>5</v>
      </c>
      <c r="S1667" s="655">
        <v>18</v>
      </c>
      <c r="T1667" s="651" t="s">
        <v>6320</v>
      </c>
      <c r="U1667" s="656" t="s">
        <v>861</v>
      </c>
      <c r="AC1667" s="64">
        <v>33</v>
      </c>
      <c r="AD1667" s="64">
        <v>17</v>
      </c>
      <c r="AE1667" s="66" t="s">
        <v>6299</v>
      </c>
      <c r="AF1667" s="68" t="s">
        <v>2615</v>
      </c>
      <c r="CN1667" s="64">
        <v>33</v>
      </c>
      <c r="CO1667" s="64">
        <v>20</v>
      </c>
      <c r="CP1667" s="66" t="s">
        <v>6304</v>
      </c>
      <c r="CQ1667" s="68" t="s">
        <v>2617</v>
      </c>
    </row>
    <row r="1668" spans="17:95">
      <c r="Q1668" s="655">
        <v>4</v>
      </c>
      <c r="R1668" s="655">
        <v>5</v>
      </c>
      <c r="S1668" s="655">
        <v>19</v>
      </c>
      <c r="T1668" s="651" t="s">
        <v>6322</v>
      </c>
      <c r="U1668" s="656" t="s">
        <v>862</v>
      </c>
      <c r="AC1668" s="64">
        <v>33</v>
      </c>
      <c r="AD1668" s="64">
        <v>18</v>
      </c>
      <c r="AE1668" s="66" t="s">
        <v>6301</v>
      </c>
      <c r="AF1668" s="68" t="s">
        <v>2616</v>
      </c>
      <c r="CN1668" s="64">
        <v>33</v>
      </c>
      <c r="CO1668" s="64">
        <v>21</v>
      </c>
      <c r="CP1668" s="66" t="s">
        <v>6305</v>
      </c>
      <c r="CQ1668" s="68" t="s">
        <v>2618</v>
      </c>
    </row>
    <row r="1669" spans="17:95">
      <c r="Q1669" s="655">
        <v>4</v>
      </c>
      <c r="R1669" s="655">
        <v>5</v>
      </c>
      <c r="S1669" s="655">
        <v>20</v>
      </c>
      <c r="T1669" s="651" t="s">
        <v>6324</v>
      </c>
      <c r="U1669" s="656" t="s">
        <v>3210</v>
      </c>
      <c r="AC1669" s="64">
        <v>33</v>
      </c>
      <c r="AD1669" s="64">
        <v>19</v>
      </c>
      <c r="AE1669" s="66" t="s">
        <v>6302</v>
      </c>
      <c r="AF1669" s="68" t="s">
        <v>3434</v>
      </c>
      <c r="CN1669" s="64">
        <v>33</v>
      </c>
      <c r="CO1669" s="64">
        <v>22</v>
      </c>
      <c r="CP1669" s="66" t="s">
        <v>6307</v>
      </c>
      <c r="CQ1669" s="68" t="s">
        <v>2619</v>
      </c>
    </row>
    <row r="1670" spans="17:95">
      <c r="Q1670" s="655">
        <v>4</v>
      </c>
      <c r="R1670" s="655">
        <v>5</v>
      </c>
      <c r="S1670" s="655">
        <v>21</v>
      </c>
      <c r="T1670" s="651" t="s">
        <v>6325</v>
      </c>
      <c r="U1670" s="656" t="s">
        <v>863</v>
      </c>
      <c r="AC1670" s="64">
        <v>33</v>
      </c>
      <c r="AD1670" s="64">
        <v>20</v>
      </c>
      <c r="AE1670" s="66" t="s">
        <v>6304</v>
      </c>
      <c r="AF1670" s="68" t="s">
        <v>2617</v>
      </c>
      <c r="CN1670" s="64">
        <v>33</v>
      </c>
      <c r="CO1670" s="64">
        <v>23</v>
      </c>
      <c r="CP1670" s="66" t="s">
        <v>6308</v>
      </c>
      <c r="CQ1670" s="68" t="s">
        <v>2620</v>
      </c>
    </row>
    <row r="1671" spans="17:95">
      <c r="Q1671" s="655">
        <v>4</v>
      </c>
      <c r="R1671" s="655">
        <v>5</v>
      </c>
      <c r="S1671" s="655">
        <v>22</v>
      </c>
      <c r="T1671" s="651" t="s">
        <v>6326</v>
      </c>
      <c r="U1671" s="656" t="s">
        <v>864</v>
      </c>
      <c r="AC1671" s="64">
        <v>33</v>
      </c>
      <c r="AD1671" s="64">
        <v>21</v>
      </c>
      <c r="AE1671" s="66" t="s">
        <v>6305</v>
      </c>
      <c r="AF1671" s="68" t="s">
        <v>2618</v>
      </c>
      <c r="CN1671" s="64">
        <v>33</v>
      </c>
      <c r="CO1671" s="64">
        <v>24</v>
      </c>
      <c r="CP1671" s="66" t="s">
        <v>6309</v>
      </c>
      <c r="CQ1671" s="68" t="s">
        <v>2621</v>
      </c>
    </row>
    <row r="1672" spans="17:95">
      <c r="Q1672" s="655">
        <v>4</v>
      </c>
      <c r="R1672" s="655">
        <v>5</v>
      </c>
      <c r="S1672" s="655">
        <v>23</v>
      </c>
      <c r="T1672" s="651" t="s">
        <v>6327</v>
      </c>
      <c r="U1672" s="656" t="s">
        <v>3214</v>
      </c>
      <c r="AC1672" s="64">
        <v>33</v>
      </c>
      <c r="AD1672" s="64">
        <v>22</v>
      </c>
      <c r="AE1672" s="66" t="s">
        <v>6307</v>
      </c>
      <c r="AF1672" s="68" t="s">
        <v>2619</v>
      </c>
      <c r="CN1672" s="64">
        <v>33</v>
      </c>
      <c r="CO1672" s="64">
        <v>25</v>
      </c>
      <c r="CP1672" s="66" t="s">
        <v>6311</v>
      </c>
      <c r="CQ1672" s="68" t="s">
        <v>2622</v>
      </c>
    </row>
    <row r="1673" spans="17:95">
      <c r="Q1673" s="655">
        <v>4</v>
      </c>
      <c r="R1673" s="655">
        <v>5</v>
      </c>
      <c r="S1673" s="655">
        <v>24</v>
      </c>
      <c r="T1673" s="651" t="s">
        <v>6328</v>
      </c>
      <c r="U1673" s="656" t="s">
        <v>853</v>
      </c>
      <c r="AC1673" s="64">
        <v>33</v>
      </c>
      <c r="AD1673" s="64">
        <v>23</v>
      </c>
      <c r="AE1673" s="66" t="s">
        <v>6308</v>
      </c>
      <c r="AF1673" s="68" t="s">
        <v>2620</v>
      </c>
      <c r="CN1673" s="64">
        <v>33</v>
      </c>
      <c r="CO1673" s="64">
        <v>26</v>
      </c>
      <c r="CP1673" s="66" t="s">
        <v>6313</v>
      </c>
      <c r="CQ1673" s="68" t="s">
        <v>2623</v>
      </c>
    </row>
    <row r="1674" spans="17:95">
      <c r="Q1674" s="655">
        <v>4</v>
      </c>
      <c r="R1674" s="655">
        <v>5</v>
      </c>
      <c r="S1674" s="655">
        <v>25</v>
      </c>
      <c r="T1674" s="651" t="s">
        <v>6329</v>
      </c>
      <c r="U1674" s="656" t="s">
        <v>865</v>
      </c>
      <c r="AC1674" s="64">
        <v>33</v>
      </c>
      <c r="AD1674" s="64">
        <v>24</v>
      </c>
      <c r="AE1674" s="66" t="s">
        <v>6309</v>
      </c>
      <c r="AF1674" s="68" t="s">
        <v>2621</v>
      </c>
      <c r="CN1674" s="64">
        <v>33</v>
      </c>
      <c r="CO1674" s="64">
        <v>27</v>
      </c>
      <c r="CP1674" s="66" t="s">
        <v>6315</v>
      </c>
      <c r="CQ1674" s="68" t="s">
        <v>2624</v>
      </c>
    </row>
    <row r="1675" spans="17:95">
      <c r="Q1675" s="655">
        <v>4</v>
      </c>
      <c r="R1675" s="655">
        <v>5</v>
      </c>
      <c r="S1675" s="655">
        <v>26</v>
      </c>
      <c r="T1675" s="651" t="s">
        <v>6330</v>
      </c>
      <c r="U1675" s="656" t="s">
        <v>866</v>
      </c>
      <c r="AC1675" s="64">
        <v>33</v>
      </c>
      <c r="AD1675" s="64">
        <v>25</v>
      </c>
      <c r="AE1675" s="66" t="s">
        <v>6311</v>
      </c>
      <c r="AF1675" s="68" t="s">
        <v>2622</v>
      </c>
      <c r="CN1675" s="64">
        <v>33</v>
      </c>
      <c r="CO1675" s="64">
        <v>28</v>
      </c>
      <c r="CP1675" s="66" t="s">
        <v>6317</v>
      </c>
      <c r="CQ1675" s="68" t="s">
        <v>2625</v>
      </c>
    </row>
    <row r="1676" spans="17:95">
      <c r="Q1676" s="655">
        <v>4</v>
      </c>
      <c r="R1676" s="655">
        <v>5</v>
      </c>
      <c r="S1676" s="655">
        <v>27</v>
      </c>
      <c r="T1676" s="651" t="s">
        <v>6331</v>
      </c>
      <c r="U1676" s="656" t="s">
        <v>3211</v>
      </c>
      <c r="AC1676" s="64">
        <v>33</v>
      </c>
      <c r="AD1676" s="64">
        <v>26</v>
      </c>
      <c r="AE1676" s="66" t="s">
        <v>6313</v>
      </c>
      <c r="AF1676" s="68" t="s">
        <v>2623</v>
      </c>
      <c r="CN1676" s="64">
        <v>33</v>
      </c>
      <c r="CO1676" s="64">
        <v>29</v>
      </c>
      <c r="CP1676" s="66" t="s">
        <v>6319</v>
      </c>
      <c r="CQ1676" s="68" t="s">
        <v>2626</v>
      </c>
    </row>
    <row r="1677" spans="17:95">
      <c r="Q1677" s="655">
        <v>4</v>
      </c>
      <c r="R1677" s="655">
        <v>5</v>
      </c>
      <c r="S1677" s="655">
        <v>28</v>
      </c>
      <c r="T1677" s="651" t="s">
        <v>6332</v>
      </c>
      <c r="U1677" s="656" t="s">
        <v>3215</v>
      </c>
      <c r="AC1677" s="64">
        <v>33</v>
      </c>
      <c r="AD1677" s="64">
        <v>27</v>
      </c>
      <c r="AE1677" s="66" t="s">
        <v>6315</v>
      </c>
      <c r="AF1677" s="68" t="s">
        <v>2624</v>
      </c>
      <c r="CN1677" s="64">
        <v>33</v>
      </c>
      <c r="CO1677" s="64">
        <v>30</v>
      </c>
      <c r="CP1677" s="66" t="s">
        <v>6321</v>
      </c>
      <c r="CQ1677" s="68" t="s">
        <v>2627</v>
      </c>
    </row>
    <row r="1678" spans="17:95">
      <c r="Q1678" s="655">
        <v>4</v>
      </c>
      <c r="R1678" s="655">
        <v>5</v>
      </c>
      <c r="S1678" s="655">
        <v>29</v>
      </c>
      <c r="T1678" s="651" t="s">
        <v>6333</v>
      </c>
      <c r="U1678" s="656" t="s">
        <v>854</v>
      </c>
      <c r="AC1678" s="64">
        <v>33</v>
      </c>
      <c r="AD1678" s="64">
        <v>28</v>
      </c>
      <c r="AE1678" s="66" t="s">
        <v>6317</v>
      </c>
      <c r="AF1678" s="68" t="s">
        <v>2625</v>
      </c>
      <c r="CN1678" s="64">
        <v>33</v>
      </c>
      <c r="CO1678" s="64">
        <v>31</v>
      </c>
      <c r="CP1678" s="66" t="s">
        <v>6323</v>
      </c>
      <c r="CQ1678" s="68" t="s">
        <v>2628</v>
      </c>
    </row>
    <row r="1679" spans="17:95">
      <c r="Q1679" s="655">
        <v>4</v>
      </c>
      <c r="R1679" s="655">
        <v>5</v>
      </c>
      <c r="S1679" s="655">
        <v>30</v>
      </c>
      <c r="T1679" s="651" t="s">
        <v>6335</v>
      </c>
      <c r="U1679" s="656" t="s">
        <v>855</v>
      </c>
      <c r="AC1679" s="64">
        <v>33</v>
      </c>
      <c r="AD1679" s="64">
        <v>29</v>
      </c>
      <c r="AE1679" s="66" t="s">
        <v>6319</v>
      </c>
      <c r="AF1679" s="68" t="s">
        <v>2626</v>
      </c>
      <c r="CN1679" s="64">
        <v>34</v>
      </c>
      <c r="CO1679" s="64">
        <v>1</v>
      </c>
      <c r="CP1679" s="66" t="s">
        <v>3885</v>
      </c>
      <c r="CQ1679" s="68" t="s">
        <v>2629</v>
      </c>
    </row>
    <row r="1680" spans="17:95">
      <c r="Q1680" s="655">
        <v>4</v>
      </c>
      <c r="R1680" s="655">
        <v>5</v>
      </c>
      <c r="S1680" s="655">
        <v>31</v>
      </c>
      <c r="T1680" s="651" t="s">
        <v>6337</v>
      </c>
      <c r="U1680" s="656" t="s">
        <v>867</v>
      </c>
      <c r="AC1680" s="64">
        <v>33</v>
      </c>
      <c r="AD1680" s="64">
        <v>30</v>
      </c>
      <c r="AE1680" s="66" t="s">
        <v>6321</v>
      </c>
      <c r="AF1680" s="68" t="s">
        <v>2627</v>
      </c>
      <c r="CN1680" s="64">
        <v>34</v>
      </c>
      <c r="CO1680" s="64">
        <v>2</v>
      </c>
      <c r="CP1680" s="66" t="s">
        <v>1259</v>
      </c>
      <c r="CQ1680" s="68" t="s">
        <v>2630</v>
      </c>
    </row>
    <row r="1681" spans="17:95">
      <c r="Q1681" s="655">
        <v>4</v>
      </c>
      <c r="R1681" s="655">
        <v>5</v>
      </c>
      <c r="S1681" s="655">
        <v>32</v>
      </c>
      <c r="T1681" s="651" t="s">
        <v>6339</v>
      </c>
      <c r="U1681" s="656" t="s">
        <v>868</v>
      </c>
      <c r="AC1681" s="64">
        <v>33</v>
      </c>
      <c r="AD1681" s="64">
        <v>31</v>
      </c>
      <c r="AE1681" s="66" t="s">
        <v>6323</v>
      </c>
      <c r="AF1681" s="68" t="s">
        <v>2628</v>
      </c>
      <c r="CN1681" s="64">
        <v>34</v>
      </c>
      <c r="CO1681" s="64">
        <v>3</v>
      </c>
      <c r="CP1681" s="66" t="s">
        <v>1260</v>
      </c>
      <c r="CQ1681" s="68" t="s">
        <v>2631</v>
      </c>
    </row>
    <row r="1682" spans="17:95">
      <c r="Q1682" s="655">
        <v>4</v>
      </c>
      <c r="R1682" s="655">
        <v>5</v>
      </c>
      <c r="S1682" s="655">
        <v>33</v>
      </c>
      <c r="T1682" s="651" t="s">
        <v>6341</v>
      </c>
      <c r="U1682" s="656" t="s">
        <v>869</v>
      </c>
      <c r="AC1682" s="64">
        <v>34</v>
      </c>
      <c r="AD1682" s="64">
        <v>1</v>
      </c>
      <c r="AE1682" s="66" t="s">
        <v>3885</v>
      </c>
      <c r="AF1682" s="68" t="s">
        <v>2629</v>
      </c>
      <c r="CN1682" s="64">
        <v>34</v>
      </c>
      <c r="CO1682" s="64">
        <v>4</v>
      </c>
      <c r="CP1682" s="66" t="s">
        <v>1261</v>
      </c>
      <c r="CQ1682" s="68" t="s">
        <v>2632</v>
      </c>
    </row>
    <row r="1683" spans="17:95">
      <c r="Q1683" s="655">
        <v>4</v>
      </c>
      <c r="R1683" s="655">
        <v>5</v>
      </c>
      <c r="S1683" s="655">
        <v>34</v>
      </c>
      <c r="T1683" s="651" t="s">
        <v>6343</v>
      </c>
      <c r="U1683" s="656" t="s">
        <v>3216</v>
      </c>
      <c r="AC1683" s="64">
        <v>34</v>
      </c>
      <c r="AD1683" s="64">
        <v>2</v>
      </c>
      <c r="AE1683" s="66" t="s">
        <v>1259</v>
      </c>
      <c r="AF1683" s="68" t="s">
        <v>2630</v>
      </c>
      <c r="CN1683" s="64">
        <v>34</v>
      </c>
      <c r="CO1683" s="64">
        <v>5</v>
      </c>
      <c r="CP1683" s="66" t="s">
        <v>1262</v>
      </c>
      <c r="CQ1683" s="68" t="s">
        <v>2633</v>
      </c>
    </row>
    <row r="1684" spans="17:95">
      <c r="Q1684" s="655">
        <v>4</v>
      </c>
      <c r="R1684" s="655">
        <v>5</v>
      </c>
      <c r="S1684" s="655">
        <v>35</v>
      </c>
      <c r="T1684" s="651" t="s">
        <v>6344</v>
      </c>
      <c r="U1684" s="656" t="s">
        <v>856</v>
      </c>
      <c r="AC1684" s="64">
        <v>34</v>
      </c>
      <c r="AD1684" s="64">
        <v>3</v>
      </c>
      <c r="AE1684" s="66" t="s">
        <v>1260</v>
      </c>
      <c r="AF1684" s="68" t="s">
        <v>2631</v>
      </c>
      <c r="CN1684" s="64">
        <v>34</v>
      </c>
      <c r="CO1684" s="64">
        <v>6</v>
      </c>
      <c r="CP1684" s="66" t="s">
        <v>1263</v>
      </c>
      <c r="CQ1684" s="68" t="s">
        <v>2634</v>
      </c>
    </row>
    <row r="1685" spans="17:95">
      <c r="Q1685" s="655">
        <v>4</v>
      </c>
      <c r="R1685" s="655">
        <v>5</v>
      </c>
      <c r="S1685" s="655">
        <v>36</v>
      </c>
      <c r="T1685" s="651" t="s">
        <v>6346</v>
      </c>
      <c r="U1685" s="656" t="s">
        <v>870</v>
      </c>
      <c r="AC1685" s="64">
        <v>34</v>
      </c>
      <c r="AD1685" s="64">
        <v>4</v>
      </c>
      <c r="AE1685" s="66" t="s">
        <v>1261</v>
      </c>
      <c r="AF1685" s="68" t="s">
        <v>2632</v>
      </c>
      <c r="CN1685" s="64">
        <v>34</v>
      </c>
      <c r="CO1685" s="64">
        <v>7</v>
      </c>
      <c r="CP1685" s="66" t="s">
        <v>1264</v>
      </c>
      <c r="CQ1685" s="68" t="s">
        <v>2635</v>
      </c>
    </row>
    <row r="1686" spans="17:95">
      <c r="Q1686" s="655">
        <v>4</v>
      </c>
      <c r="R1686" s="655">
        <v>5</v>
      </c>
      <c r="S1686" s="655">
        <v>37</v>
      </c>
      <c r="T1686" s="651" t="s">
        <v>6348</v>
      </c>
      <c r="U1686" s="656" t="s">
        <v>3212</v>
      </c>
      <c r="AC1686" s="64">
        <v>34</v>
      </c>
      <c r="AD1686" s="64">
        <v>5</v>
      </c>
      <c r="AE1686" s="66" t="s">
        <v>1262</v>
      </c>
      <c r="AF1686" s="68" t="s">
        <v>2633</v>
      </c>
      <c r="CN1686" s="64">
        <v>34</v>
      </c>
      <c r="CO1686" s="64">
        <v>8</v>
      </c>
      <c r="CP1686" s="66" t="s">
        <v>1265</v>
      </c>
      <c r="CQ1686" s="68" t="s">
        <v>2636</v>
      </c>
    </row>
    <row r="1687" spans="17:95">
      <c r="Q1687" s="655">
        <v>4</v>
      </c>
      <c r="R1687" s="655">
        <v>5</v>
      </c>
      <c r="S1687" s="655">
        <v>38</v>
      </c>
      <c r="T1687" s="651" t="s">
        <v>6350</v>
      </c>
      <c r="U1687" s="656" t="s">
        <v>3217</v>
      </c>
      <c r="AC1687" s="64">
        <v>34</v>
      </c>
      <c r="AD1687" s="64">
        <v>6</v>
      </c>
      <c r="AE1687" s="66" t="s">
        <v>1263</v>
      </c>
      <c r="AF1687" s="68" t="s">
        <v>2634</v>
      </c>
      <c r="CN1687" s="64">
        <v>34</v>
      </c>
      <c r="CO1687" s="64">
        <v>9</v>
      </c>
      <c r="CP1687" s="66" t="s">
        <v>1266</v>
      </c>
      <c r="CQ1687" s="68" t="s">
        <v>2637</v>
      </c>
    </row>
    <row r="1688" spans="17:95">
      <c r="Q1688" s="655">
        <v>4</v>
      </c>
      <c r="R1688" s="655">
        <v>5</v>
      </c>
      <c r="S1688" s="655">
        <v>39</v>
      </c>
      <c r="T1688" s="651" t="s">
        <v>6352</v>
      </c>
      <c r="U1688" s="656" t="s">
        <v>857</v>
      </c>
      <c r="AC1688" s="64">
        <v>34</v>
      </c>
      <c r="AD1688" s="64">
        <v>7</v>
      </c>
      <c r="AE1688" s="66" t="s">
        <v>1264</v>
      </c>
      <c r="AF1688" s="68" t="s">
        <v>2635</v>
      </c>
      <c r="CN1688" s="64">
        <v>34</v>
      </c>
      <c r="CO1688" s="64">
        <v>10</v>
      </c>
      <c r="CP1688" s="66" t="s">
        <v>6334</v>
      </c>
      <c r="CQ1688" s="68" t="s">
        <v>2638</v>
      </c>
    </row>
    <row r="1689" spans="17:95">
      <c r="Q1689" s="655">
        <v>4</v>
      </c>
      <c r="R1689" s="655">
        <v>5</v>
      </c>
      <c r="S1689" s="655">
        <v>40</v>
      </c>
      <c r="T1689" s="651" t="s">
        <v>6354</v>
      </c>
      <c r="U1689" s="656" t="s">
        <v>871</v>
      </c>
      <c r="AC1689" s="64">
        <v>34</v>
      </c>
      <c r="AD1689" s="64">
        <v>8</v>
      </c>
      <c r="AE1689" s="66" t="s">
        <v>1265</v>
      </c>
      <c r="AF1689" s="68" t="s">
        <v>2636</v>
      </c>
      <c r="CN1689" s="64">
        <v>34</v>
      </c>
      <c r="CO1689" s="64">
        <v>11</v>
      </c>
      <c r="CP1689" s="66" t="s">
        <v>6336</v>
      </c>
      <c r="CQ1689" s="68" t="s">
        <v>2639</v>
      </c>
    </row>
    <row r="1690" spans="17:95">
      <c r="Q1690" s="655">
        <v>4</v>
      </c>
      <c r="R1690" s="655">
        <v>5</v>
      </c>
      <c r="S1690" s="655">
        <v>41</v>
      </c>
      <c r="T1690" s="651" t="s">
        <v>6356</v>
      </c>
      <c r="U1690" s="656" t="s">
        <v>872</v>
      </c>
      <c r="AC1690" s="64">
        <v>34</v>
      </c>
      <c r="AD1690" s="64">
        <v>9</v>
      </c>
      <c r="AE1690" s="66" t="s">
        <v>1266</v>
      </c>
      <c r="AF1690" s="68" t="s">
        <v>2637</v>
      </c>
      <c r="CN1690" s="64">
        <v>34</v>
      </c>
      <c r="CO1690" s="64">
        <v>12</v>
      </c>
      <c r="CP1690" s="66" t="s">
        <v>6338</v>
      </c>
      <c r="CQ1690" s="68" t="s">
        <v>2640</v>
      </c>
    </row>
    <row r="1691" spans="17:95">
      <c r="Q1691" s="655">
        <v>4</v>
      </c>
      <c r="R1691" s="655">
        <v>5</v>
      </c>
      <c r="S1691" s="655">
        <v>42</v>
      </c>
      <c r="T1691" s="651" t="s">
        <v>6358</v>
      </c>
      <c r="U1691" s="656" t="s">
        <v>873</v>
      </c>
      <c r="AC1691" s="64">
        <v>34</v>
      </c>
      <c r="AD1691" s="64">
        <v>10</v>
      </c>
      <c r="AE1691" s="66" t="s">
        <v>6334</v>
      </c>
      <c r="AF1691" s="68" t="s">
        <v>2638</v>
      </c>
      <c r="CN1691" s="64">
        <v>34</v>
      </c>
      <c r="CO1691" s="64">
        <v>13</v>
      </c>
      <c r="CP1691" s="66" t="s">
        <v>6340</v>
      </c>
      <c r="CQ1691" s="68" t="s">
        <v>2641</v>
      </c>
    </row>
    <row r="1692" spans="17:95">
      <c r="Q1692" s="655">
        <v>4</v>
      </c>
      <c r="R1692" s="655">
        <v>5</v>
      </c>
      <c r="S1692" s="655">
        <v>43</v>
      </c>
      <c r="T1692" s="651" t="s">
        <v>6360</v>
      </c>
      <c r="U1692" s="656" t="s">
        <v>3218</v>
      </c>
      <c r="AC1692" s="64">
        <v>34</v>
      </c>
      <c r="AD1692" s="64">
        <v>11</v>
      </c>
      <c r="AE1692" s="66" t="s">
        <v>6336</v>
      </c>
      <c r="AF1692" s="68" t="s">
        <v>2639</v>
      </c>
      <c r="CN1692" s="64">
        <v>34</v>
      </c>
      <c r="CO1692" s="64">
        <v>14</v>
      </c>
      <c r="CP1692" s="66" t="s">
        <v>6342</v>
      </c>
      <c r="CQ1692" s="68" t="s">
        <v>2642</v>
      </c>
    </row>
    <row r="1693" spans="17:95">
      <c r="Q1693" s="655">
        <v>4</v>
      </c>
      <c r="R1693" s="655">
        <v>5</v>
      </c>
      <c r="S1693" s="655">
        <v>44</v>
      </c>
      <c r="T1693" s="651" t="s">
        <v>6362</v>
      </c>
      <c r="U1693" s="656" t="s">
        <v>858</v>
      </c>
      <c r="AC1693" s="64">
        <v>34</v>
      </c>
      <c r="AD1693" s="64">
        <v>12</v>
      </c>
      <c r="AE1693" s="66" t="s">
        <v>6338</v>
      </c>
      <c r="AF1693" s="68" t="s">
        <v>2640</v>
      </c>
      <c r="CN1693" s="64">
        <v>34</v>
      </c>
      <c r="CO1693" s="64">
        <v>15</v>
      </c>
      <c r="CP1693" s="66" t="s">
        <v>5018</v>
      </c>
      <c r="CQ1693" s="68" t="s">
        <v>2643</v>
      </c>
    </row>
    <row r="1694" spans="17:95">
      <c r="Q1694" s="655">
        <v>4</v>
      </c>
      <c r="R1694" s="655">
        <v>5</v>
      </c>
      <c r="S1694" s="655">
        <v>45</v>
      </c>
      <c r="T1694" s="651" t="s">
        <v>6364</v>
      </c>
      <c r="U1694" s="656" t="s">
        <v>874</v>
      </c>
      <c r="AC1694" s="64">
        <v>34</v>
      </c>
      <c r="AD1694" s="64">
        <v>13</v>
      </c>
      <c r="AE1694" s="66" t="s">
        <v>6340</v>
      </c>
      <c r="AF1694" s="68" t="s">
        <v>2641</v>
      </c>
      <c r="CN1694" s="64">
        <v>34</v>
      </c>
      <c r="CO1694" s="64">
        <v>16</v>
      </c>
      <c r="CP1694" s="66" t="s">
        <v>6345</v>
      </c>
      <c r="CQ1694" s="68" t="s">
        <v>2644</v>
      </c>
    </row>
    <row r="1695" spans="17:95">
      <c r="Q1695" s="655">
        <v>4</v>
      </c>
      <c r="R1695" s="655">
        <v>5</v>
      </c>
      <c r="S1695" s="655">
        <v>46</v>
      </c>
      <c r="T1695" s="651" t="s">
        <v>6366</v>
      </c>
      <c r="U1695" s="656" t="s">
        <v>875</v>
      </c>
      <c r="AC1695" s="64">
        <v>34</v>
      </c>
      <c r="AD1695" s="64">
        <v>14</v>
      </c>
      <c r="AE1695" s="66" t="s">
        <v>6342</v>
      </c>
      <c r="AF1695" s="68" t="s">
        <v>2642</v>
      </c>
      <c r="CN1695" s="64">
        <v>34</v>
      </c>
      <c r="CO1695" s="64">
        <v>17</v>
      </c>
      <c r="CP1695" s="66" t="s">
        <v>6347</v>
      </c>
      <c r="CQ1695" s="68" t="s">
        <v>2645</v>
      </c>
    </row>
    <row r="1696" spans="17:95">
      <c r="Q1696" s="655">
        <v>4</v>
      </c>
      <c r="R1696" s="655">
        <v>5</v>
      </c>
      <c r="S1696" s="655">
        <v>47</v>
      </c>
      <c r="T1696" s="651" t="s">
        <v>6368</v>
      </c>
      <c r="U1696" s="656" t="s">
        <v>3219</v>
      </c>
      <c r="AC1696" s="64">
        <v>34</v>
      </c>
      <c r="AD1696" s="64">
        <v>15</v>
      </c>
      <c r="AE1696" s="66" t="s">
        <v>5018</v>
      </c>
      <c r="AF1696" s="68" t="s">
        <v>2643</v>
      </c>
      <c r="CN1696" s="64">
        <v>34</v>
      </c>
      <c r="CO1696" s="64">
        <v>18</v>
      </c>
      <c r="CP1696" s="66" t="s">
        <v>6349</v>
      </c>
      <c r="CQ1696" s="68" t="s">
        <v>2646</v>
      </c>
    </row>
    <row r="1697" spans="17:95">
      <c r="Q1697" s="655">
        <v>4</v>
      </c>
      <c r="R1697" s="655">
        <v>5</v>
      </c>
      <c r="S1697" s="655">
        <v>48</v>
      </c>
      <c r="T1697" s="651" t="s">
        <v>6370</v>
      </c>
      <c r="U1697" s="656" t="s">
        <v>859</v>
      </c>
      <c r="AC1697" s="64">
        <v>34</v>
      </c>
      <c r="AD1697" s="64">
        <v>16</v>
      </c>
      <c r="AE1697" s="66" t="s">
        <v>6345</v>
      </c>
      <c r="AF1697" s="68" t="s">
        <v>2644</v>
      </c>
      <c r="CN1697" s="64">
        <v>34</v>
      </c>
      <c r="CO1697" s="64">
        <v>19</v>
      </c>
      <c r="CP1697" s="66" t="s">
        <v>6351</v>
      </c>
      <c r="CQ1697" s="68" t="s">
        <v>2647</v>
      </c>
    </row>
    <row r="1698" spans="17:95">
      <c r="Q1698" s="655">
        <v>4</v>
      </c>
      <c r="R1698" s="655">
        <v>5</v>
      </c>
      <c r="S1698" s="655">
        <v>49</v>
      </c>
      <c r="T1698" s="651" t="s">
        <v>6372</v>
      </c>
      <c r="U1698" s="656" t="s">
        <v>876</v>
      </c>
      <c r="AC1698" s="64">
        <v>34</v>
      </c>
      <c r="AD1698" s="64">
        <v>17</v>
      </c>
      <c r="AE1698" s="66" t="s">
        <v>6347</v>
      </c>
      <c r="AF1698" s="68" t="s">
        <v>2645</v>
      </c>
      <c r="CN1698" s="64">
        <v>34</v>
      </c>
      <c r="CO1698" s="64">
        <v>20</v>
      </c>
      <c r="CP1698" s="66" t="s">
        <v>6353</v>
      </c>
      <c r="CQ1698" s="68" t="s">
        <v>2648</v>
      </c>
    </row>
    <row r="1699" spans="17:95">
      <c r="Q1699" s="655">
        <v>4</v>
      </c>
      <c r="R1699" s="655">
        <v>5</v>
      </c>
      <c r="S1699" s="655">
        <v>50</v>
      </c>
      <c r="T1699" s="651" t="s">
        <v>6374</v>
      </c>
      <c r="U1699" s="656" t="s">
        <v>877</v>
      </c>
      <c r="AC1699" s="64">
        <v>34</v>
      </c>
      <c r="AD1699" s="64">
        <v>18</v>
      </c>
      <c r="AE1699" s="66" t="s">
        <v>6349</v>
      </c>
      <c r="AF1699" s="68" t="s">
        <v>2646</v>
      </c>
      <c r="CN1699" s="64">
        <v>34</v>
      </c>
      <c r="CO1699" s="64">
        <v>21</v>
      </c>
      <c r="CP1699" s="66" t="s">
        <v>6355</v>
      </c>
      <c r="CQ1699" s="68" t="s">
        <v>2649</v>
      </c>
    </row>
    <row r="1700" spans="17:95">
      <c r="Q1700" s="655">
        <v>4</v>
      </c>
      <c r="R1700" s="655">
        <v>5</v>
      </c>
      <c r="S1700" s="655">
        <v>51</v>
      </c>
      <c r="T1700" s="651" t="s">
        <v>6376</v>
      </c>
      <c r="U1700" s="656" t="s">
        <v>3220</v>
      </c>
      <c r="AC1700" s="64">
        <v>34</v>
      </c>
      <c r="AD1700" s="64">
        <v>19</v>
      </c>
      <c r="AE1700" s="66" t="s">
        <v>6351</v>
      </c>
      <c r="AF1700" s="68" t="s">
        <v>2647</v>
      </c>
      <c r="CN1700" s="64">
        <v>34</v>
      </c>
      <c r="CO1700" s="64">
        <v>22</v>
      </c>
      <c r="CP1700" s="66" t="s">
        <v>6357</v>
      </c>
      <c r="CQ1700" s="68" t="s">
        <v>2650</v>
      </c>
    </row>
    <row r="1701" spans="17:95">
      <c r="Q1701" s="655">
        <v>4</v>
      </c>
      <c r="R1701" s="655">
        <v>5</v>
      </c>
      <c r="S1701" s="655">
        <v>52</v>
      </c>
      <c r="T1701" s="651" t="s">
        <v>4166</v>
      </c>
      <c r="U1701" s="656" t="s">
        <v>880</v>
      </c>
      <c r="AC1701" s="64">
        <v>34</v>
      </c>
      <c r="AD1701" s="64">
        <v>20</v>
      </c>
      <c r="AE1701" s="66" t="s">
        <v>6353</v>
      </c>
      <c r="AF1701" s="68" t="s">
        <v>2648</v>
      </c>
      <c r="CN1701" s="64">
        <v>34</v>
      </c>
      <c r="CO1701" s="64">
        <v>23</v>
      </c>
      <c r="CP1701" s="66" t="s">
        <v>6359</v>
      </c>
      <c r="CQ1701" s="68" t="s">
        <v>2651</v>
      </c>
    </row>
    <row r="1702" spans="17:95">
      <c r="Q1702" s="655">
        <v>4</v>
      </c>
      <c r="R1702" s="655">
        <v>5</v>
      </c>
      <c r="S1702" s="655">
        <v>53</v>
      </c>
      <c r="T1702" s="651" t="s">
        <v>6379</v>
      </c>
      <c r="U1702" s="656" t="s">
        <v>881</v>
      </c>
      <c r="AC1702" s="64">
        <v>34</v>
      </c>
      <c r="AD1702" s="64">
        <v>21</v>
      </c>
      <c r="AE1702" s="66" t="s">
        <v>6355</v>
      </c>
      <c r="AF1702" s="68" t="s">
        <v>2649</v>
      </c>
      <c r="CN1702" s="64">
        <v>34</v>
      </c>
      <c r="CO1702" s="64">
        <v>24</v>
      </c>
      <c r="CP1702" s="66" t="s">
        <v>6361</v>
      </c>
      <c r="CQ1702" s="68" t="s">
        <v>2652</v>
      </c>
    </row>
    <row r="1703" spans="17:95">
      <c r="Q1703" s="655">
        <v>4</v>
      </c>
      <c r="R1703" s="655">
        <v>5</v>
      </c>
      <c r="S1703" s="655">
        <v>54</v>
      </c>
      <c r="T1703" s="651" t="s">
        <v>6381</v>
      </c>
      <c r="U1703" s="656" t="s">
        <v>882</v>
      </c>
      <c r="AC1703" s="64">
        <v>34</v>
      </c>
      <c r="AD1703" s="64">
        <v>22</v>
      </c>
      <c r="AE1703" s="66" t="s">
        <v>6357</v>
      </c>
      <c r="AF1703" s="68" t="s">
        <v>2650</v>
      </c>
      <c r="CN1703" s="64">
        <v>34</v>
      </c>
      <c r="CO1703" s="64">
        <v>25</v>
      </c>
      <c r="CP1703" s="66" t="s">
        <v>6363</v>
      </c>
      <c r="CQ1703" s="68" t="s">
        <v>2653</v>
      </c>
    </row>
    <row r="1704" spans="17:95">
      <c r="Q1704" s="655">
        <v>4</v>
      </c>
      <c r="R1704" s="655">
        <v>5</v>
      </c>
      <c r="S1704" s="655">
        <v>55</v>
      </c>
      <c r="T1704" s="651" t="s">
        <v>6383</v>
      </c>
      <c r="U1704" s="656" t="s">
        <v>884</v>
      </c>
      <c r="AC1704" s="64">
        <v>34</v>
      </c>
      <c r="AD1704" s="64">
        <v>23</v>
      </c>
      <c r="AE1704" s="66" t="s">
        <v>6359</v>
      </c>
      <c r="AF1704" s="68" t="s">
        <v>2651</v>
      </c>
      <c r="CN1704" s="64">
        <v>34</v>
      </c>
      <c r="CO1704" s="64">
        <v>26</v>
      </c>
      <c r="CP1704" s="66" t="s">
        <v>6365</v>
      </c>
      <c r="CQ1704" s="68" t="s">
        <v>2654</v>
      </c>
    </row>
    <row r="1705" spans="17:95">
      <c r="Q1705" s="655">
        <v>4</v>
      </c>
      <c r="R1705" s="655">
        <v>5</v>
      </c>
      <c r="S1705" s="655">
        <v>56</v>
      </c>
      <c r="T1705" s="651" t="s">
        <v>6385</v>
      </c>
      <c r="U1705" s="656" t="s">
        <v>885</v>
      </c>
      <c r="AC1705" s="64">
        <v>34</v>
      </c>
      <c r="AD1705" s="64">
        <v>24</v>
      </c>
      <c r="AE1705" s="66" t="s">
        <v>6361</v>
      </c>
      <c r="AF1705" s="68" t="s">
        <v>2652</v>
      </c>
      <c r="CN1705" s="64">
        <v>34</v>
      </c>
      <c r="CO1705" s="64">
        <v>27</v>
      </c>
      <c r="CP1705" s="66" t="s">
        <v>6367</v>
      </c>
      <c r="CQ1705" s="68" t="s">
        <v>2655</v>
      </c>
    </row>
    <row r="1706" spans="17:95">
      <c r="Q1706" s="655">
        <v>4</v>
      </c>
      <c r="R1706" s="655">
        <v>5</v>
      </c>
      <c r="S1706" s="655">
        <v>57</v>
      </c>
      <c r="T1706" s="651" t="s">
        <v>6387</v>
      </c>
      <c r="U1706" s="656" t="s">
        <v>3208</v>
      </c>
      <c r="AC1706" s="64">
        <v>34</v>
      </c>
      <c r="AD1706" s="64">
        <v>25</v>
      </c>
      <c r="AE1706" s="66" t="s">
        <v>6363</v>
      </c>
      <c r="AF1706" s="68" t="s">
        <v>2653</v>
      </c>
      <c r="CN1706" s="64">
        <v>34</v>
      </c>
      <c r="CO1706" s="64">
        <v>28</v>
      </c>
      <c r="CP1706" s="66" t="s">
        <v>6369</v>
      </c>
      <c r="CQ1706" s="68" t="s">
        <v>2656</v>
      </c>
    </row>
    <row r="1707" spans="17:95">
      <c r="Q1707" s="655">
        <v>4</v>
      </c>
      <c r="R1707" s="655">
        <v>5</v>
      </c>
      <c r="S1707" s="655">
        <v>58</v>
      </c>
      <c r="T1707" s="651" t="s">
        <v>6389</v>
      </c>
      <c r="U1707" s="656" t="s">
        <v>3209</v>
      </c>
      <c r="AC1707" s="64">
        <v>34</v>
      </c>
      <c r="AD1707" s="64">
        <v>26</v>
      </c>
      <c r="AE1707" s="66" t="s">
        <v>6365</v>
      </c>
      <c r="AF1707" s="68" t="s">
        <v>2654</v>
      </c>
      <c r="CN1707" s="64">
        <v>34</v>
      </c>
      <c r="CO1707" s="64">
        <v>29</v>
      </c>
      <c r="CP1707" s="66" t="s">
        <v>6371</v>
      </c>
      <c r="CQ1707" s="68" t="s">
        <v>2657</v>
      </c>
    </row>
    <row r="1708" spans="17:95">
      <c r="Q1708" s="655">
        <v>4</v>
      </c>
      <c r="R1708" s="655">
        <v>5</v>
      </c>
      <c r="S1708" s="655">
        <v>59</v>
      </c>
      <c r="T1708" s="651" t="s">
        <v>6391</v>
      </c>
      <c r="U1708" s="656" t="s">
        <v>3221</v>
      </c>
      <c r="AC1708" s="64">
        <v>34</v>
      </c>
      <c r="AD1708" s="64">
        <v>27</v>
      </c>
      <c r="AE1708" s="66" t="s">
        <v>6367</v>
      </c>
      <c r="AF1708" s="68" t="s">
        <v>2655</v>
      </c>
      <c r="CN1708" s="64">
        <v>34</v>
      </c>
      <c r="CO1708" s="64">
        <v>30</v>
      </c>
      <c r="CP1708" s="66" t="s">
        <v>6373</v>
      </c>
      <c r="CQ1708" s="68" t="s">
        <v>2658</v>
      </c>
    </row>
    <row r="1709" spans="17:95">
      <c r="Q1709" s="655">
        <v>4</v>
      </c>
      <c r="R1709" s="655">
        <v>5</v>
      </c>
      <c r="S1709" s="655">
        <v>60</v>
      </c>
      <c r="T1709" s="651" t="s">
        <v>9399</v>
      </c>
      <c r="U1709" s="656" t="s">
        <v>879</v>
      </c>
      <c r="AC1709" s="64">
        <v>34</v>
      </c>
      <c r="AD1709" s="64">
        <v>28</v>
      </c>
      <c r="AE1709" s="66" t="s">
        <v>6369</v>
      </c>
      <c r="AF1709" s="68" t="s">
        <v>2656</v>
      </c>
      <c r="CN1709" s="64">
        <v>34</v>
      </c>
      <c r="CO1709" s="64">
        <v>31</v>
      </c>
      <c r="CP1709" s="66" t="s">
        <v>6375</v>
      </c>
      <c r="CQ1709" s="68" t="s">
        <v>2659</v>
      </c>
    </row>
    <row r="1710" spans="17:95">
      <c r="Q1710" s="655">
        <v>4</v>
      </c>
      <c r="R1710" s="655">
        <v>5</v>
      </c>
      <c r="S1710" s="655">
        <v>61</v>
      </c>
      <c r="T1710" s="651" t="s">
        <v>6394</v>
      </c>
      <c r="U1710" s="656" t="s">
        <v>878</v>
      </c>
      <c r="AC1710" s="64">
        <v>34</v>
      </c>
      <c r="AD1710" s="64">
        <v>29</v>
      </c>
      <c r="AE1710" s="66" t="s">
        <v>6371</v>
      </c>
      <c r="AF1710" s="68" t="s">
        <v>2657</v>
      </c>
      <c r="CN1710" s="64">
        <v>35</v>
      </c>
      <c r="CO1710" s="64">
        <v>1</v>
      </c>
      <c r="CP1710" s="66" t="s">
        <v>6377</v>
      </c>
      <c r="CQ1710" s="68" t="s">
        <v>2660</v>
      </c>
    </row>
    <row r="1711" spans="17:95">
      <c r="Q1711" s="655">
        <v>4</v>
      </c>
      <c r="R1711" s="655">
        <v>5</v>
      </c>
      <c r="S1711" s="655">
        <v>62</v>
      </c>
      <c r="T1711" s="651" t="s">
        <v>6396</v>
      </c>
      <c r="U1711" s="656" t="s">
        <v>886</v>
      </c>
      <c r="AC1711" s="64">
        <v>34</v>
      </c>
      <c r="AD1711" s="64">
        <v>30</v>
      </c>
      <c r="AE1711" s="66" t="s">
        <v>6373</v>
      </c>
      <c r="AF1711" s="68" t="s">
        <v>2658</v>
      </c>
      <c r="CN1711" s="64">
        <v>35</v>
      </c>
      <c r="CO1711" s="64">
        <v>2</v>
      </c>
      <c r="CP1711" s="66" t="s">
        <v>6378</v>
      </c>
      <c r="CQ1711" s="68" t="s">
        <v>2661</v>
      </c>
    </row>
    <row r="1712" spans="17:95">
      <c r="Q1712" s="657">
        <v>4</v>
      </c>
      <c r="R1712" s="657">
        <v>5</v>
      </c>
      <c r="S1712" s="657">
        <v>63</v>
      </c>
      <c r="T1712" s="658" t="s">
        <v>6041</v>
      </c>
      <c r="U1712" s="659" t="s">
        <v>887</v>
      </c>
      <c r="AC1712" s="64">
        <v>34</v>
      </c>
      <c r="AD1712" s="64">
        <v>31</v>
      </c>
      <c r="AE1712" s="66" t="s">
        <v>6375</v>
      </c>
      <c r="AF1712" s="68" t="s">
        <v>2659</v>
      </c>
      <c r="CN1712" s="64">
        <v>35</v>
      </c>
      <c r="CO1712" s="64">
        <v>3</v>
      </c>
      <c r="CP1712" s="66" t="s">
        <v>6380</v>
      </c>
      <c r="CQ1712" s="68" t="s">
        <v>2662</v>
      </c>
    </row>
    <row r="1713" spans="17:95">
      <c r="Q1713" s="653">
        <v>4</v>
      </c>
      <c r="R1713" s="653">
        <v>6</v>
      </c>
      <c r="S1713" s="653">
        <v>1</v>
      </c>
      <c r="T1713" s="650" t="s">
        <v>3664</v>
      </c>
      <c r="U1713" s="654" t="s">
        <v>909</v>
      </c>
      <c r="AC1713" s="64">
        <v>35</v>
      </c>
      <c r="AD1713" s="64">
        <v>1</v>
      </c>
      <c r="AE1713" s="66" t="s">
        <v>6377</v>
      </c>
      <c r="AF1713" s="68" t="s">
        <v>2660</v>
      </c>
      <c r="CN1713" s="64">
        <v>35</v>
      </c>
      <c r="CO1713" s="64">
        <v>4</v>
      </c>
      <c r="CP1713" s="66" t="s">
        <v>6382</v>
      </c>
      <c r="CQ1713" s="68" t="s">
        <v>2663</v>
      </c>
    </row>
    <row r="1714" spans="17:95">
      <c r="Q1714" s="655">
        <v>4</v>
      </c>
      <c r="R1714" s="655">
        <v>6</v>
      </c>
      <c r="S1714" s="655">
        <v>2</v>
      </c>
      <c r="T1714" s="651" t="s">
        <v>8985</v>
      </c>
      <c r="U1714" s="656" t="s">
        <v>3229</v>
      </c>
      <c r="AC1714" s="64">
        <v>35</v>
      </c>
      <c r="AD1714" s="64">
        <v>2</v>
      </c>
      <c r="AE1714" s="66" t="s">
        <v>6378</v>
      </c>
      <c r="AF1714" s="68" t="s">
        <v>2661</v>
      </c>
      <c r="CN1714" s="64">
        <v>35</v>
      </c>
      <c r="CO1714" s="64">
        <v>5</v>
      </c>
      <c r="CP1714" s="66" t="s">
        <v>6384</v>
      </c>
      <c r="CQ1714" s="68" t="s">
        <v>2664</v>
      </c>
    </row>
    <row r="1715" spans="17:95">
      <c r="Q1715" s="655">
        <v>4</v>
      </c>
      <c r="R1715" s="655">
        <v>6</v>
      </c>
      <c r="S1715" s="655">
        <v>3</v>
      </c>
      <c r="T1715" s="651" t="s">
        <v>8986</v>
      </c>
      <c r="U1715" s="656" t="s">
        <v>8987</v>
      </c>
      <c r="AC1715" s="64">
        <v>35</v>
      </c>
      <c r="AD1715" s="64">
        <v>3</v>
      </c>
      <c r="AE1715" s="66" t="s">
        <v>6380</v>
      </c>
      <c r="AF1715" s="68" t="s">
        <v>2662</v>
      </c>
      <c r="CN1715" s="64">
        <v>35</v>
      </c>
      <c r="CO1715" s="64">
        <v>6</v>
      </c>
      <c r="CP1715" s="66" t="s">
        <v>6386</v>
      </c>
      <c r="CQ1715" s="68" t="s">
        <v>2665</v>
      </c>
    </row>
    <row r="1716" spans="17:95">
      <c r="Q1716" s="655">
        <v>4</v>
      </c>
      <c r="R1716" s="655">
        <v>6</v>
      </c>
      <c r="S1716" s="655">
        <v>4</v>
      </c>
      <c r="T1716" s="651" t="s">
        <v>6401</v>
      </c>
      <c r="U1716" s="656" t="s">
        <v>3230</v>
      </c>
      <c r="AC1716" s="64">
        <v>35</v>
      </c>
      <c r="AD1716" s="64">
        <v>4</v>
      </c>
      <c r="AE1716" s="66" t="s">
        <v>6382</v>
      </c>
      <c r="AF1716" s="68" t="s">
        <v>2663</v>
      </c>
      <c r="CN1716" s="64">
        <v>35</v>
      </c>
      <c r="CO1716" s="64">
        <v>7</v>
      </c>
      <c r="CP1716" s="66" t="s">
        <v>6388</v>
      </c>
      <c r="CQ1716" s="68" t="s">
        <v>2666</v>
      </c>
    </row>
    <row r="1717" spans="17:95">
      <c r="Q1717" s="655">
        <v>4</v>
      </c>
      <c r="R1717" s="655">
        <v>6</v>
      </c>
      <c r="S1717" s="655">
        <v>5</v>
      </c>
      <c r="T1717" s="651" t="s">
        <v>8988</v>
      </c>
      <c r="U1717" s="656" t="s">
        <v>3228</v>
      </c>
      <c r="AC1717" s="64">
        <v>35</v>
      </c>
      <c r="AD1717" s="64">
        <v>5</v>
      </c>
      <c r="AE1717" s="66" t="s">
        <v>6384</v>
      </c>
      <c r="AF1717" s="68" t="s">
        <v>2664</v>
      </c>
      <c r="CN1717" s="64">
        <v>35</v>
      </c>
      <c r="CO1717" s="64">
        <v>8</v>
      </c>
      <c r="CP1717" s="66" t="s">
        <v>6390</v>
      </c>
      <c r="CQ1717" s="68" t="s">
        <v>2667</v>
      </c>
    </row>
    <row r="1718" spans="17:95">
      <c r="Q1718" s="655">
        <v>4</v>
      </c>
      <c r="R1718" s="655">
        <v>6</v>
      </c>
      <c r="S1718" s="655">
        <v>6</v>
      </c>
      <c r="T1718" s="651" t="s">
        <v>6047</v>
      </c>
      <c r="U1718" s="656" t="s">
        <v>3226</v>
      </c>
      <c r="AC1718" s="64">
        <v>35</v>
      </c>
      <c r="AD1718" s="64">
        <v>6</v>
      </c>
      <c r="AE1718" s="66" t="s">
        <v>6386</v>
      </c>
      <c r="AF1718" s="68" t="s">
        <v>2665</v>
      </c>
      <c r="CN1718" s="64">
        <v>35</v>
      </c>
      <c r="CO1718" s="64">
        <v>9</v>
      </c>
      <c r="CP1718" s="66" t="s">
        <v>6392</v>
      </c>
      <c r="CQ1718" s="68" t="s">
        <v>2668</v>
      </c>
    </row>
    <row r="1719" spans="17:95">
      <c r="Q1719" s="655">
        <v>4</v>
      </c>
      <c r="R1719" s="655">
        <v>6</v>
      </c>
      <c r="S1719" s="655">
        <v>7</v>
      </c>
      <c r="T1719" s="651" t="s">
        <v>6303</v>
      </c>
      <c r="U1719" s="656" t="s">
        <v>3227</v>
      </c>
      <c r="AC1719" s="64">
        <v>35</v>
      </c>
      <c r="AD1719" s="64">
        <v>7</v>
      </c>
      <c r="AE1719" s="66" t="s">
        <v>6388</v>
      </c>
      <c r="AF1719" s="68" t="s">
        <v>2666</v>
      </c>
      <c r="CN1719" s="64">
        <v>35</v>
      </c>
      <c r="CO1719" s="64">
        <v>10</v>
      </c>
      <c r="CP1719" s="66" t="s">
        <v>6393</v>
      </c>
      <c r="CQ1719" s="68" t="s">
        <v>2669</v>
      </c>
    </row>
    <row r="1720" spans="17:95">
      <c r="Q1720" s="655">
        <v>4</v>
      </c>
      <c r="R1720" s="655">
        <v>6</v>
      </c>
      <c r="S1720" s="655">
        <v>8</v>
      </c>
      <c r="T1720" s="651" t="s">
        <v>6297</v>
      </c>
      <c r="U1720" s="656" t="s">
        <v>6406</v>
      </c>
      <c r="AC1720" s="64">
        <v>35</v>
      </c>
      <c r="AD1720" s="64">
        <v>8</v>
      </c>
      <c r="AE1720" s="66" t="s">
        <v>6390</v>
      </c>
      <c r="AF1720" s="68" t="s">
        <v>2667</v>
      </c>
      <c r="CN1720" s="64">
        <v>35</v>
      </c>
      <c r="CO1720" s="64">
        <v>11</v>
      </c>
      <c r="CP1720" s="66" t="s">
        <v>6395</v>
      </c>
      <c r="CQ1720" s="68" t="s">
        <v>2670</v>
      </c>
    </row>
    <row r="1721" spans="17:95">
      <c r="Q1721" s="655">
        <v>4</v>
      </c>
      <c r="R1721" s="655">
        <v>6</v>
      </c>
      <c r="S1721" s="655">
        <v>9</v>
      </c>
      <c r="T1721" s="651" t="s">
        <v>4724</v>
      </c>
      <c r="U1721" s="656" t="s">
        <v>910</v>
      </c>
      <c r="AC1721" s="64">
        <v>35</v>
      </c>
      <c r="AD1721" s="64">
        <v>9</v>
      </c>
      <c r="AE1721" s="66" t="s">
        <v>6392</v>
      </c>
      <c r="AF1721" s="68" t="s">
        <v>2668</v>
      </c>
      <c r="CN1721" s="64">
        <v>35</v>
      </c>
      <c r="CO1721" s="64">
        <v>12</v>
      </c>
      <c r="CP1721" s="66" t="s">
        <v>6397</v>
      </c>
      <c r="CQ1721" s="68" t="s">
        <v>2671</v>
      </c>
    </row>
    <row r="1722" spans="17:95">
      <c r="Q1722" s="655">
        <v>4</v>
      </c>
      <c r="R1722" s="655">
        <v>6</v>
      </c>
      <c r="S1722" s="655">
        <v>10</v>
      </c>
      <c r="T1722" s="651" t="s">
        <v>6052</v>
      </c>
      <c r="U1722" s="656" t="s">
        <v>911</v>
      </c>
      <c r="AC1722" s="64">
        <v>35</v>
      </c>
      <c r="AD1722" s="64">
        <v>10</v>
      </c>
      <c r="AE1722" s="66" t="s">
        <v>6393</v>
      </c>
      <c r="AF1722" s="68" t="s">
        <v>2669</v>
      </c>
      <c r="CN1722" s="64">
        <v>35</v>
      </c>
      <c r="CO1722" s="64">
        <v>13</v>
      </c>
      <c r="CP1722" s="66" t="s">
        <v>6398</v>
      </c>
      <c r="CQ1722" s="68" t="s">
        <v>2672</v>
      </c>
    </row>
    <row r="1723" spans="17:95">
      <c r="Q1723" s="655">
        <v>4</v>
      </c>
      <c r="R1723" s="655">
        <v>6</v>
      </c>
      <c r="S1723" s="655">
        <v>11</v>
      </c>
      <c r="T1723" s="651" t="s">
        <v>6064</v>
      </c>
      <c r="U1723" s="656" t="s">
        <v>912</v>
      </c>
      <c r="AC1723" s="64">
        <v>35</v>
      </c>
      <c r="AD1723" s="64">
        <v>11</v>
      </c>
      <c r="AE1723" s="66" t="s">
        <v>6395</v>
      </c>
      <c r="AF1723" s="68" t="s">
        <v>2670</v>
      </c>
      <c r="CN1723" s="64">
        <v>35</v>
      </c>
      <c r="CO1723" s="64">
        <v>14</v>
      </c>
      <c r="CP1723" s="66" t="s">
        <v>6399</v>
      </c>
      <c r="CQ1723" s="68" t="s">
        <v>2673</v>
      </c>
    </row>
    <row r="1724" spans="17:95">
      <c r="Q1724" s="655">
        <v>4</v>
      </c>
      <c r="R1724" s="655">
        <v>6</v>
      </c>
      <c r="S1724" s="655">
        <v>12</v>
      </c>
      <c r="T1724" s="651" t="s">
        <v>5910</v>
      </c>
      <c r="U1724" s="656" t="s">
        <v>913</v>
      </c>
      <c r="AC1724" s="64">
        <v>35</v>
      </c>
      <c r="AD1724" s="64">
        <v>12</v>
      </c>
      <c r="AE1724" s="66" t="s">
        <v>6397</v>
      </c>
      <c r="AF1724" s="68" t="s">
        <v>2671</v>
      </c>
      <c r="CN1724" s="64">
        <v>35</v>
      </c>
      <c r="CO1724" s="64">
        <v>15</v>
      </c>
      <c r="CP1724" s="66" t="s">
        <v>6400</v>
      </c>
      <c r="CQ1724" s="68" t="s">
        <v>2674</v>
      </c>
    </row>
    <row r="1725" spans="17:95">
      <c r="Q1725" s="655">
        <v>4</v>
      </c>
      <c r="R1725" s="655">
        <v>6</v>
      </c>
      <c r="S1725" s="655">
        <v>13</v>
      </c>
      <c r="T1725" s="651" t="s">
        <v>6412</v>
      </c>
      <c r="U1725" s="656" t="s">
        <v>914</v>
      </c>
      <c r="AC1725" s="64">
        <v>35</v>
      </c>
      <c r="AD1725" s="64">
        <v>13</v>
      </c>
      <c r="AE1725" s="66" t="s">
        <v>6398</v>
      </c>
      <c r="AF1725" s="68" t="s">
        <v>2672</v>
      </c>
      <c r="CN1725" s="64">
        <v>35</v>
      </c>
      <c r="CO1725" s="64">
        <v>16</v>
      </c>
      <c r="CP1725" s="66" t="s">
        <v>6402</v>
      </c>
      <c r="CQ1725" s="68" t="s">
        <v>2675</v>
      </c>
    </row>
    <row r="1726" spans="17:95">
      <c r="Q1726" s="655">
        <v>4</v>
      </c>
      <c r="R1726" s="655">
        <v>6</v>
      </c>
      <c r="S1726" s="655">
        <v>14</v>
      </c>
      <c r="T1726" s="651" t="s">
        <v>6414</v>
      </c>
      <c r="U1726" s="656" t="s">
        <v>917</v>
      </c>
      <c r="AC1726" s="64">
        <v>35</v>
      </c>
      <c r="AD1726" s="64">
        <v>14</v>
      </c>
      <c r="AE1726" s="66" t="s">
        <v>6399</v>
      </c>
      <c r="AF1726" s="68" t="s">
        <v>2673</v>
      </c>
      <c r="CN1726" s="64">
        <v>35</v>
      </c>
      <c r="CO1726" s="64">
        <v>17</v>
      </c>
      <c r="CP1726" s="66" t="s">
        <v>6403</v>
      </c>
      <c r="CQ1726" s="68" t="s">
        <v>2676</v>
      </c>
    </row>
    <row r="1727" spans="17:95">
      <c r="Q1727" s="655">
        <v>4</v>
      </c>
      <c r="R1727" s="655">
        <v>6</v>
      </c>
      <c r="S1727" s="655">
        <v>15</v>
      </c>
      <c r="T1727" s="651" t="s">
        <v>6416</v>
      </c>
      <c r="U1727" s="656" t="s">
        <v>918</v>
      </c>
      <c r="AC1727" s="64">
        <v>35</v>
      </c>
      <c r="AD1727" s="64">
        <v>15</v>
      </c>
      <c r="AE1727" s="66" t="s">
        <v>6400</v>
      </c>
      <c r="AF1727" s="68" t="s">
        <v>2674</v>
      </c>
      <c r="CN1727" s="64">
        <v>35</v>
      </c>
      <c r="CO1727" s="64">
        <v>18</v>
      </c>
      <c r="CP1727" s="66" t="s">
        <v>6404</v>
      </c>
      <c r="CQ1727" s="68" t="s">
        <v>2677</v>
      </c>
    </row>
    <row r="1728" spans="17:95">
      <c r="Q1728" s="655">
        <v>4</v>
      </c>
      <c r="R1728" s="655">
        <v>6</v>
      </c>
      <c r="S1728" s="655">
        <v>16</v>
      </c>
      <c r="T1728" s="651" t="s">
        <v>6418</v>
      </c>
      <c r="U1728" s="656" t="s">
        <v>919</v>
      </c>
      <c r="AC1728" s="64">
        <v>35</v>
      </c>
      <c r="AD1728" s="64">
        <v>16</v>
      </c>
      <c r="AE1728" s="66" t="s">
        <v>6402</v>
      </c>
      <c r="AF1728" s="68" t="s">
        <v>2675</v>
      </c>
      <c r="CN1728" s="64">
        <v>35</v>
      </c>
      <c r="CO1728" s="64">
        <v>19</v>
      </c>
      <c r="CP1728" s="66" t="s">
        <v>6405</v>
      </c>
      <c r="CQ1728" s="68" t="s">
        <v>2678</v>
      </c>
    </row>
    <row r="1729" spans="17:95">
      <c r="Q1729" s="655">
        <v>4</v>
      </c>
      <c r="R1729" s="655">
        <v>6</v>
      </c>
      <c r="S1729" s="655">
        <v>17</v>
      </c>
      <c r="T1729" s="651" t="s">
        <v>6420</v>
      </c>
      <c r="U1729" s="656" t="s">
        <v>920</v>
      </c>
      <c r="AC1729" s="64">
        <v>35</v>
      </c>
      <c r="AD1729" s="64">
        <v>17</v>
      </c>
      <c r="AE1729" s="66" t="s">
        <v>6403</v>
      </c>
      <c r="AF1729" s="68" t="s">
        <v>2676</v>
      </c>
      <c r="CN1729" s="64">
        <v>36</v>
      </c>
      <c r="CO1729" s="64">
        <v>1</v>
      </c>
      <c r="CP1729" s="66" t="s">
        <v>6407</v>
      </c>
      <c r="CQ1729" s="68" t="s">
        <v>2679</v>
      </c>
    </row>
    <row r="1730" spans="17:95">
      <c r="Q1730" s="655">
        <v>4</v>
      </c>
      <c r="R1730" s="655">
        <v>6</v>
      </c>
      <c r="S1730" s="655">
        <v>18</v>
      </c>
      <c r="T1730" s="651" t="s">
        <v>6422</v>
      </c>
      <c r="U1730" s="656" t="s">
        <v>915</v>
      </c>
      <c r="AC1730" s="64">
        <v>35</v>
      </c>
      <c r="AD1730" s="64">
        <v>18</v>
      </c>
      <c r="AE1730" s="66" t="s">
        <v>6404</v>
      </c>
      <c r="AF1730" s="68" t="s">
        <v>2677</v>
      </c>
      <c r="CN1730" s="64">
        <v>36</v>
      </c>
      <c r="CO1730" s="64">
        <v>2</v>
      </c>
      <c r="CP1730" s="66" t="s">
        <v>6408</v>
      </c>
      <c r="CQ1730" s="68" t="s">
        <v>2680</v>
      </c>
    </row>
    <row r="1731" spans="17:95">
      <c r="Q1731" s="655">
        <v>4</v>
      </c>
      <c r="R1731" s="655">
        <v>6</v>
      </c>
      <c r="S1731" s="655">
        <v>19</v>
      </c>
      <c r="T1731" s="651" t="s">
        <v>6424</v>
      </c>
      <c r="U1731" s="656" t="s">
        <v>924</v>
      </c>
      <c r="AC1731" s="64">
        <v>35</v>
      </c>
      <c r="AD1731" s="64">
        <v>19</v>
      </c>
      <c r="AE1731" s="66" t="s">
        <v>6405</v>
      </c>
      <c r="AF1731" s="68" t="s">
        <v>2678</v>
      </c>
      <c r="CN1731" s="64">
        <v>36</v>
      </c>
      <c r="CO1731" s="64">
        <v>3</v>
      </c>
      <c r="CP1731" s="66" t="s">
        <v>6409</v>
      </c>
      <c r="CQ1731" s="68" t="s">
        <v>2681</v>
      </c>
    </row>
    <row r="1732" spans="17:95">
      <c r="Q1732" s="655">
        <v>4</v>
      </c>
      <c r="R1732" s="655">
        <v>6</v>
      </c>
      <c r="S1732" s="655">
        <v>20</v>
      </c>
      <c r="T1732" s="651" t="s">
        <v>6426</v>
      </c>
      <c r="U1732" s="656" t="s">
        <v>925</v>
      </c>
      <c r="AC1732" s="64">
        <v>36</v>
      </c>
      <c r="AD1732" s="64">
        <v>1</v>
      </c>
      <c r="AE1732" s="66" t="s">
        <v>6407</v>
      </c>
      <c r="AF1732" s="68" t="s">
        <v>2679</v>
      </c>
      <c r="CN1732" s="64">
        <v>36</v>
      </c>
      <c r="CO1732" s="64">
        <v>4</v>
      </c>
      <c r="CP1732" s="66" t="s">
        <v>6410</v>
      </c>
      <c r="CQ1732" s="68" t="s">
        <v>2682</v>
      </c>
    </row>
    <row r="1733" spans="17:95">
      <c r="Q1733" s="655">
        <v>4</v>
      </c>
      <c r="R1733" s="655">
        <v>6</v>
      </c>
      <c r="S1733" s="655">
        <v>21</v>
      </c>
      <c r="T1733" s="651" t="s">
        <v>6428</v>
      </c>
      <c r="U1733" s="656" t="s">
        <v>916</v>
      </c>
      <c r="AC1733" s="64">
        <v>36</v>
      </c>
      <c r="AD1733" s="64">
        <v>2</v>
      </c>
      <c r="AE1733" s="66" t="s">
        <v>6408</v>
      </c>
      <c r="AF1733" s="68" t="s">
        <v>2680</v>
      </c>
      <c r="CN1733" s="64">
        <v>36</v>
      </c>
      <c r="CO1733" s="64">
        <v>5</v>
      </c>
      <c r="CP1733" s="66" t="s">
        <v>6411</v>
      </c>
      <c r="CQ1733" s="68" t="s">
        <v>2683</v>
      </c>
    </row>
    <row r="1734" spans="17:95">
      <c r="Q1734" s="655">
        <v>4</v>
      </c>
      <c r="R1734" s="655">
        <v>6</v>
      </c>
      <c r="S1734" s="655">
        <v>22</v>
      </c>
      <c r="T1734" s="651" t="s">
        <v>6430</v>
      </c>
      <c r="U1734" s="656" t="s">
        <v>921</v>
      </c>
      <c r="AC1734" s="64">
        <v>36</v>
      </c>
      <c r="AD1734" s="64">
        <v>3</v>
      </c>
      <c r="AE1734" s="66" t="s">
        <v>6409</v>
      </c>
      <c r="AF1734" s="68" t="s">
        <v>2681</v>
      </c>
      <c r="CN1734" s="64">
        <v>36</v>
      </c>
      <c r="CO1734" s="64">
        <v>6</v>
      </c>
      <c r="CP1734" s="66" t="s">
        <v>6413</v>
      </c>
      <c r="CQ1734" s="68" t="s">
        <v>2684</v>
      </c>
    </row>
    <row r="1735" spans="17:95">
      <c r="Q1735" s="655">
        <v>4</v>
      </c>
      <c r="R1735" s="655">
        <v>6</v>
      </c>
      <c r="S1735" s="655">
        <v>23</v>
      </c>
      <c r="T1735" s="651" t="s">
        <v>6432</v>
      </c>
      <c r="U1735" s="656" t="s">
        <v>922</v>
      </c>
      <c r="AC1735" s="64">
        <v>36</v>
      </c>
      <c r="AD1735" s="64">
        <v>4</v>
      </c>
      <c r="AE1735" s="66" t="s">
        <v>6410</v>
      </c>
      <c r="AF1735" s="68" t="s">
        <v>2682</v>
      </c>
      <c r="CN1735" s="64">
        <v>36</v>
      </c>
      <c r="CO1735" s="64">
        <v>7</v>
      </c>
      <c r="CP1735" s="66" t="s">
        <v>6415</v>
      </c>
      <c r="CQ1735" s="68" t="s">
        <v>2685</v>
      </c>
    </row>
    <row r="1736" spans="17:95">
      <c r="Q1736" s="655">
        <v>4</v>
      </c>
      <c r="R1736" s="655">
        <v>6</v>
      </c>
      <c r="S1736" s="655">
        <v>24</v>
      </c>
      <c r="T1736" s="651" t="s">
        <v>6434</v>
      </c>
      <c r="U1736" s="656" t="s">
        <v>923</v>
      </c>
      <c r="AC1736" s="64">
        <v>36</v>
      </c>
      <c r="AD1736" s="64">
        <v>5</v>
      </c>
      <c r="AE1736" s="66" t="s">
        <v>6411</v>
      </c>
      <c r="AF1736" s="68" t="s">
        <v>2683</v>
      </c>
      <c r="CN1736" s="64">
        <v>36</v>
      </c>
      <c r="CO1736" s="64">
        <v>8</v>
      </c>
      <c r="CP1736" s="66" t="s">
        <v>6417</v>
      </c>
      <c r="CQ1736" s="68" t="s">
        <v>3435</v>
      </c>
    </row>
    <row r="1737" spans="17:95">
      <c r="Q1737" s="655">
        <v>4</v>
      </c>
      <c r="R1737" s="655">
        <v>6</v>
      </c>
      <c r="S1737" s="655">
        <v>25</v>
      </c>
      <c r="T1737" s="651" t="s">
        <v>6436</v>
      </c>
      <c r="U1737" s="656" t="s">
        <v>926</v>
      </c>
      <c r="AC1737" s="64">
        <v>36</v>
      </c>
      <c r="AD1737" s="64">
        <v>6</v>
      </c>
      <c r="AE1737" s="66" t="s">
        <v>6413</v>
      </c>
      <c r="AF1737" s="68" t="s">
        <v>2684</v>
      </c>
      <c r="CN1737" s="64">
        <v>36</v>
      </c>
      <c r="CO1737" s="64">
        <v>9</v>
      </c>
      <c r="CP1737" s="66" t="s">
        <v>6419</v>
      </c>
      <c r="CQ1737" s="68" t="s">
        <v>2686</v>
      </c>
    </row>
    <row r="1738" spans="17:95">
      <c r="Q1738" s="655">
        <v>4</v>
      </c>
      <c r="R1738" s="655">
        <v>6</v>
      </c>
      <c r="S1738" s="655">
        <v>26</v>
      </c>
      <c r="T1738" s="651" t="s">
        <v>6438</v>
      </c>
      <c r="U1738" s="656" t="s">
        <v>927</v>
      </c>
      <c r="AC1738" s="64">
        <v>36</v>
      </c>
      <c r="AD1738" s="64">
        <v>7</v>
      </c>
      <c r="AE1738" s="66" t="s">
        <v>6415</v>
      </c>
      <c r="AF1738" s="68" t="s">
        <v>2685</v>
      </c>
      <c r="CN1738" s="64">
        <v>36</v>
      </c>
      <c r="CO1738" s="64">
        <v>10</v>
      </c>
      <c r="CP1738" s="66" t="s">
        <v>6421</v>
      </c>
      <c r="CQ1738" s="68" t="s">
        <v>2687</v>
      </c>
    </row>
    <row r="1739" spans="17:95">
      <c r="Q1739" s="655">
        <v>4</v>
      </c>
      <c r="R1739" s="655">
        <v>6</v>
      </c>
      <c r="S1739" s="655">
        <v>27</v>
      </c>
      <c r="T1739" s="651" t="s">
        <v>6440</v>
      </c>
      <c r="U1739" s="656" t="s">
        <v>3231</v>
      </c>
      <c r="AC1739" s="64">
        <v>36</v>
      </c>
      <c r="AD1739" s="64">
        <v>8</v>
      </c>
      <c r="AE1739" s="66" t="s">
        <v>6417</v>
      </c>
      <c r="AF1739" s="68" t="s">
        <v>3435</v>
      </c>
      <c r="CN1739" s="64">
        <v>36</v>
      </c>
      <c r="CO1739" s="64">
        <v>11</v>
      </c>
      <c r="CP1739" s="66" t="s">
        <v>6423</v>
      </c>
      <c r="CQ1739" s="68" t="s">
        <v>2688</v>
      </c>
    </row>
    <row r="1740" spans="17:95">
      <c r="Q1740" s="655">
        <v>4</v>
      </c>
      <c r="R1740" s="655">
        <v>6</v>
      </c>
      <c r="S1740" s="655">
        <v>28</v>
      </c>
      <c r="T1740" s="651" t="s">
        <v>6442</v>
      </c>
      <c r="U1740" s="656" t="s">
        <v>928</v>
      </c>
      <c r="AC1740" s="64">
        <v>36</v>
      </c>
      <c r="AD1740" s="64">
        <v>9</v>
      </c>
      <c r="AE1740" s="66" t="s">
        <v>6419</v>
      </c>
      <c r="AF1740" s="68" t="s">
        <v>2686</v>
      </c>
      <c r="CN1740" s="64">
        <v>36</v>
      </c>
      <c r="CO1740" s="64">
        <v>12</v>
      </c>
      <c r="CP1740" s="66" t="s">
        <v>6425</v>
      </c>
      <c r="CQ1740" s="68" t="s">
        <v>2689</v>
      </c>
    </row>
    <row r="1741" spans="17:95">
      <c r="Q1741" s="655">
        <v>4</v>
      </c>
      <c r="R1741" s="655">
        <v>6</v>
      </c>
      <c r="S1741" s="655">
        <v>29</v>
      </c>
      <c r="T1741" s="651" t="s">
        <v>6444</v>
      </c>
      <c r="U1741" s="656" t="s">
        <v>929</v>
      </c>
      <c r="AC1741" s="64">
        <v>36</v>
      </c>
      <c r="AD1741" s="64">
        <v>10</v>
      </c>
      <c r="AE1741" s="66" t="s">
        <v>6421</v>
      </c>
      <c r="AF1741" s="68" t="s">
        <v>2687</v>
      </c>
      <c r="CN1741" s="64">
        <v>36</v>
      </c>
      <c r="CO1741" s="64">
        <v>13</v>
      </c>
      <c r="CP1741" s="66" t="s">
        <v>6427</v>
      </c>
      <c r="CQ1741" s="68" t="s">
        <v>2690</v>
      </c>
    </row>
    <row r="1742" spans="17:95">
      <c r="Q1742" s="655">
        <v>4</v>
      </c>
      <c r="R1742" s="655">
        <v>6</v>
      </c>
      <c r="S1742" s="655">
        <v>30</v>
      </c>
      <c r="T1742" s="651" t="s">
        <v>6446</v>
      </c>
      <c r="U1742" s="656" t="s">
        <v>930</v>
      </c>
      <c r="AC1742" s="64">
        <v>36</v>
      </c>
      <c r="AD1742" s="64">
        <v>11</v>
      </c>
      <c r="AE1742" s="66" t="s">
        <v>6423</v>
      </c>
      <c r="AF1742" s="68" t="s">
        <v>2688</v>
      </c>
      <c r="CN1742" s="64">
        <v>36</v>
      </c>
      <c r="CO1742" s="64">
        <v>14</v>
      </c>
      <c r="CP1742" s="66" t="s">
        <v>6429</v>
      </c>
      <c r="CQ1742" s="68" t="s">
        <v>2691</v>
      </c>
    </row>
    <row r="1743" spans="17:95">
      <c r="Q1743" s="655">
        <v>4</v>
      </c>
      <c r="R1743" s="655">
        <v>6</v>
      </c>
      <c r="S1743" s="655">
        <v>31</v>
      </c>
      <c r="T1743" s="651" t="s">
        <v>6448</v>
      </c>
      <c r="U1743" s="656" t="s">
        <v>931</v>
      </c>
      <c r="AC1743" s="64">
        <v>36</v>
      </c>
      <c r="AD1743" s="64">
        <v>12</v>
      </c>
      <c r="AE1743" s="66" t="s">
        <v>6425</v>
      </c>
      <c r="AF1743" s="68" t="s">
        <v>2689</v>
      </c>
      <c r="CN1743" s="64">
        <v>36</v>
      </c>
      <c r="CO1743" s="64">
        <v>15</v>
      </c>
      <c r="CP1743" s="66" t="s">
        <v>6431</v>
      </c>
      <c r="CQ1743" s="68" t="s">
        <v>2692</v>
      </c>
    </row>
    <row r="1744" spans="17:95">
      <c r="Q1744" s="655">
        <v>4</v>
      </c>
      <c r="R1744" s="655">
        <v>6</v>
      </c>
      <c r="S1744" s="655">
        <v>32</v>
      </c>
      <c r="T1744" s="651" t="s">
        <v>6450</v>
      </c>
      <c r="U1744" s="656" t="s">
        <v>932</v>
      </c>
      <c r="AC1744" s="64">
        <v>36</v>
      </c>
      <c r="AD1744" s="64">
        <v>13</v>
      </c>
      <c r="AE1744" s="66" t="s">
        <v>6427</v>
      </c>
      <c r="AF1744" s="68" t="s">
        <v>2690</v>
      </c>
      <c r="CN1744" s="64">
        <v>36</v>
      </c>
      <c r="CO1744" s="64">
        <v>16</v>
      </c>
      <c r="CP1744" s="66" t="s">
        <v>6433</v>
      </c>
      <c r="CQ1744" s="68" t="s">
        <v>3436</v>
      </c>
    </row>
    <row r="1745" spans="17:95">
      <c r="Q1745" s="655">
        <v>4</v>
      </c>
      <c r="R1745" s="655">
        <v>6</v>
      </c>
      <c r="S1745" s="655">
        <v>33</v>
      </c>
      <c r="T1745" s="651" t="s">
        <v>6452</v>
      </c>
      <c r="U1745" s="656" t="s">
        <v>933</v>
      </c>
      <c r="AC1745" s="64">
        <v>36</v>
      </c>
      <c r="AD1745" s="64">
        <v>14</v>
      </c>
      <c r="AE1745" s="66" t="s">
        <v>6429</v>
      </c>
      <c r="AF1745" s="68" t="s">
        <v>2691</v>
      </c>
      <c r="CN1745" s="64">
        <v>36</v>
      </c>
      <c r="CO1745" s="64">
        <v>17</v>
      </c>
      <c r="CP1745" s="66" t="s">
        <v>6435</v>
      </c>
      <c r="CQ1745" s="68" t="s">
        <v>3437</v>
      </c>
    </row>
    <row r="1746" spans="17:95">
      <c r="Q1746" s="655">
        <v>4</v>
      </c>
      <c r="R1746" s="655">
        <v>6</v>
      </c>
      <c r="S1746" s="655">
        <v>34</v>
      </c>
      <c r="T1746" s="651" t="s">
        <v>6454</v>
      </c>
      <c r="U1746" s="656" t="s">
        <v>934</v>
      </c>
      <c r="AC1746" s="64">
        <v>36</v>
      </c>
      <c r="AD1746" s="64">
        <v>15</v>
      </c>
      <c r="AE1746" s="66" t="s">
        <v>6431</v>
      </c>
      <c r="AF1746" s="68" t="s">
        <v>2692</v>
      </c>
      <c r="CN1746" s="64">
        <v>36</v>
      </c>
      <c r="CO1746" s="64">
        <v>18</v>
      </c>
      <c r="CP1746" s="66" t="s">
        <v>6437</v>
      </c>
      <c r="CQ1746" s="68" t="s">
        <v>2693</v>
      </c>
    </row>
    <row r="1747" spans="17:95">
      <c r="Q1747" s="655">
        <v>4</v>
      </c>
      <c r="R1747" s="655">
        <v>6</v>
      </c>
      <c r="S1747" s="655">
        <v>35</v>
      </c>
      <c r="T1747" s="651" t="s">
        <v>6456</v>
      </c>
      <c r="U1747" s="656" t="s">
        <v>935</v>
      </c>
      <c r="AC1747" s="64">
        <v>36</v>
      </c>
      <c r="AD1747" s="64">
        <v>16</v>
      </c>
      <c r="AE1747" s="66" t="s">
        <v>6433</v>
      </c>
      <c r="AF1747" s="68" t="s">
        <v>3436</v>
      </c>
      <c r="CN1747" s="64">
        <v>36</v>
      </c>
      <c r="CO1747" s="64">
        <v>19</v>
      </c>
      <c r="CP1747" s="66" t="s">
        <v>6439</v>
      </c>
      <c r="CQ1747" s="68" t="s">
        <v>2694</v>
      </c>
    </row>
    <row r="1748" spans="17:95">
      <c r="Q1748" s="655">
        <v>4</v>
      </c>
      <c r="R1748" s="655">
        <v>6</v>
      </c>
      <c r="S1748" s="655">
        <v>36</v>
      </c>
      <c r="T1748" s="651" t="s">
        <v>6458</v>
      </c>
      <c r="U1748" s="656" t="s">
        <v>937</v>
      </c>
      <c r="AC1748" s="64">
        <v>36</v>
      </c>
      <c r="AD1748" s="64">
        <v>17</v>
      </c>
      <c r="AE1748" s="66" t="s">
        <v>6435</v>
      </c>
      <c r="AF1748" s="68" t="s">
        <v>3437</v>
      </c>
      <c r="CN1748" s="64">
        <v>36</v>
      </c>
      <c r="CO1748" s="64">
        <v>20</v>
      </c>
      <c r="CP1748" s="66" t="s">
        <v>6441</v>
      </c>
      <c r="CQ1748" s="68" t="s">
        <v>2695</v>
      </c>
    </row>
    <row r="1749" spans="17:95">
      <c r="Q1749" s="655">
        <v>4</v>
      </c>
      <c r="R1749" s="655">
        <v>6</v>
      </c>
      <c r="S1749" s="655">
        <v>37</v>
      </c>
      <c r="T1749" s="651" t="s">
        <v>6460</v>
      </c>
      <c r="U1749" s="656" t="s">
        <v>938</v>
      </c>
      <c r="AC1749" s="64">
        <v>36</v>
      </c>
      <c r="AD1749" s="64">
        <v>18</v>
      </c>
      <c r="AE1749" s="66" t="s">
        <v>6437</v>
      </c>
      <c r="AF1749" s="68" t="s">
        <v>2693</v>
      </c>
      <c r="CN1749" s="64">
        <v>36</v>
      </c>
      <c r="CO1749" s="64">
        <v>21</v>
      </c>
      <c r="CP1749" s="66" t="s">
        <v>6443</v>
      </c>
      <c r="CQ1749" s="68" t="s">
        <v>2696</v>
      </c>
    </row>
    <row r="1750" spans="17:95">
      <c r="Q1750" s="655">
        <v>4</v>
      </c>
      <c r="R1750" s="655">
        <v>6</v>
      </c>
      <c r="S1750" s="655">
        <v>38</v>
      </c>
      <c r="T1750" s="651" t="s">
        <v>6462</v>
      </c>
      <c r="U1750" s="656" t="s">
        <v>936</v>
      </c>
      <c r="AC1750" s="64">
        <v>36</v>
      </c>
      <c r="AD1750" s="64">
        <v>19</v>
      </c>
      <c r="AE1750" s="66" t="s">
        <v>6439</v>
      </c>
      <c r="AF1750" s="68" t="s">
        <v>2694</v>
      </c>
      <c r="CN1750" s="64">
        <v>36</v>
      </c>
      <c r="CO1750" s="64">
        <v>22</v>
      </c>
      <c r="CP1750" s="66" t="s">
        <v>6445</v>
      </c>
      <c r="CQ1750" s="68" t="s">
        <v>2697</v>
      </c>
    </row>
    <row r="1751" spans="17:95">
      <c r="Q1751" s="655">
        <v>4</v>
      </c>
      <c r="R1751" s="655">
        <v>6</v>
      </c>
      <c r="S1751" s="655">
        <v>39</v>
      </c>
      <c r="T1751" s="651" t="s">
        <v>6464</v>
      </c>
      <c r="U1751" s="656" t="s">
        <v>940</v>
      </c>
      <c r="AC1751" s="64">
        <v>36</v>
      </c>
      <c r="AD1751" s="64">
        <v>20</v>
      </c>
      <c r="AE1751" s="66" t="s">
        <v>6441</v>
      </c>
      <c r="AF1751" s="68" t="s">
        <v>2695</v>
      </c>
      <c r="CN1751" s="64">
        <v>36</v>
      </c>
      <c r="CO1751" s="64">
        <v>23</v>
      </c>
      <c r="CP1751" s="66" t="s">
        <v>6447</v>
      </c>
      <c r="CQ1751" s="68" t="s">
        <v>2698</v>
      </c>
    </row>
    <row r="1752" spans="17:95">
      <c r="Q1752" s="655">
        <v>4</v>
      </c>
      <c r="R1752" s="655">
        <v>6</v>
      </c>
      <c r="S1752" s="655">
        <v>40</v>
      </c>
      <c r="T1752" s="651" t="s">
        <v>6466</v>
      </c>
      <c r="U1752" s="656" t="s">
        <v>939</v>
      </c>
      <c r="AC1752" s="64">
        <v>36</v>
      </c>
      <c r="AD1752" s="64">
        <v>21</v>
      </c>
      <c r="AE1752" s="66" t="s">
        <v>6443</v>
      </c>
      <c r="AF1752" s="68" t="s">
        <v>2696</v>
      </c>
      <c r="CN1752" s="64">
        <v>36</v>
      </c>
      <c r="CO1752" s="64">
        <v>24</v>
      </c>
      <c r="CP1752" s="66" t="s">
        <v>6449</v>
      </c>
      <c r="CQ1752" s="68" t="s">
        <v>3438</v>
      </c>
    </row>
    <row r="1753" spans="17:95">
      <c r="Q1753" s="655">
        <v>4</v>
      </c>
      <c r="R1753" s="655">
        <v>6</v>
      </c>
      <c r="S1753" s="655">
        <v>41</v>
      </c>
      <c r="T1753" s="651" t="s">
        <v>6020</v>
      </c>
      <c r="U1753" s="656" t="s">
        <v>941</v>
      </c>
      <c r="AC1753" s="64">
        <v>36</v>
      </c>
      <c r="AD1753" s="64">
        <v>22</v>
      </c>
      <c r="AE1753" s="66" t="s">
        <v>6445</v>
      </c>
      <c r="AF1753" s="68" t="s">
        <v>2697</v>
      </c>
      <c r="CN1753" s="64">
        <v>37</v>
      </c>
      <c r="CO1753" s="64">
        <v>1</v>
      </c>
      <c r="CP1753" s="66" t="s">
        <v>6451</v>
      </c>
      <c r="CQ1753" s="68" t="s">
        <v>2699</v>
      </c>
    </row>
    <row r="1754" spans="17:95">
      <c r="Q1754" s="655">
        <v>4</v>
      </c>
      <c r="R1754" s="655">
        <v>6</v>
      </c>
      <c r="S1754" s="655">
        <v>42</v>
      </c>
      <c r="T1754" s="651" t="s">
        <v>6469</v>
      </c>
      <c r="U1754" s="656" t="s">
        <v>3233</v>
      </c>
      <c r="AC1754" s="64">
        <v>36</v>
      </c>
      <c r="AD1754" s="64">
        <v>23</v>
      </c>
      <c r="AE1754" s="66" t="s">
        <v>6447</v>
      </c>
      <c r="AF1754" s="68" t="s">
        <v>2698</v>
      </c>
      <c r="CN1754" s="64">
        <v>37</v>
      </c>
      <c r="CO1754" s="64">
        <v>2</v>
      </c>
      <c r="CP1754" s="66" t="s">
        <v>6453</v>
      </c>
      <c r="CQ1754" s="68" t="s">
        <v>2700</v>
      </c>
    </row>
    <row r="1755" spans="17:95">
      <c r="Q1755" s="655">
        <v>4</v>
      </c>
      <c r="R1755" s="655">
        <v>6</v>
      </c>
      <c r="S1755" s="655">
        <v>43</v>
      </c>
      <c r="T1755" s="651" t="s">
        <v>6471</v>
      </c>
      <c r="U1755" s="656" t="s">
        <v>3235</v>
      </c>
      <c r="AC1755" s="64">
        <v>36</v>
      </c>
      <c r="AD1755" s="64">
        <v>24</v>
      </c>
      <c r="AE1755" s="66" t="s">
        <v>6449</v>
      </c>
      <c r="AF1755" s="68" t="s">
        <v>3438</v>
      </c>
      <c r="CN1755" s="64">
        <v>37</v>
      </c>
      <c r="CO1755" s="64">
        <v>3</v>
      </c>
      <c r="CP1755" s="66" t="s">
        <v>6455</v>
      </c>
      <c r="CQ1755" s="68" t="s">
        <v>2701</v>
      </c>
    </row>
    <row r="1756" spans="17:95">
      <c r="Q1756" s="655">
        <v>4</v>
      </c>
      <c r="R1756" s="655">
        <v>6</v>
      </c>
      <c r="S1756" s="655">
        <v>44</v>
      </c>
      <c r="T1756" s="651" t="s">
        <v>6473</v>
      </c>
      <c r="U1756" s="656" t="s">
        <v>3234</v>
      </c>
      <c r="AC1756" s="64">
        <v>37</v>
      </c>
      <c r="AD1756" s="64">
        <v>1</v>
      </c>
      <c r="AE1756" s="66" t="s">
        <v>6451</v>
      </c>
      <c r="AF1756" s="68" t="s">
        <v>2699</v>
      </c>
      <c r="CN1756" s="64">
        <v>37</v>
      </c>
      <c r="CO1756" s="64">
        <v>4</v>
      </c>
      <c r="CP1756" s="66" t="s">
        <v>6457</v>
      </c>
      <c r="CQ1756" s="68" t="s">
        <v>2702</v>
      </c>
    </row>
    <row r="1757" spans="17:95">
      <c r="Q1757" s="655">
        <v>4</v>
      </c>
      <c r="R1757" s="655">
        <v>6</v>
      </c>
      <c r="S1757" s="655">
        <v>45</v>
      </c>
      <c r="T1757" s="651" t="s">
        <v>6475</v>
      </c>
      <c r="U1757" s="656" t="s">
        <v>3232</v>
      </c>
      <c r="AC1757" s="64">
        <v>37</v>
      </c>
      <c r="AD1757" s="64">
        <v>2</v>
      </c>
      <c r="AE1757" s="66" t="s">
        <v>6453</v>
      </c>
      <c r="AF1757" s="68" t="s">
        <v>2700</v>
      </c>
      <c r="CN1757" s="64">
        <v>37</v>
      </c>
      <c r="CO1757" s="64">
        <v>5</v>
      </c>
      <c r="CP1757" s="66" t="s">
        <v>6459</v>
      </c>
      <c r="CQ1757" s="68" t="s">
        <v>2703</v>
      </c>
    </row>
    <row r="1758" spans="17:95">
      <c r="Q1758" s="655">
        <v>4</v>
      </c>
      <c r="R1758" s="655">
        <v>6</v>
      </c>
      <c r="S1758" s="655">
        <v>46</v>
      </c>
      <c r="T1758" s="651" t="s">
        <v>8989</v>
      </c>
      <c r="U1758" s="656" t="s">
        <v>3236</v>
      </c>
      <c r="AC1758" s="64">
        <v>37</v>
      </c>
      <c r="AD1758" s="64">
        <v>3</v>
      </c>
      <c r="AE1758" s="66" t="s">
        <v>6455</v>
      </c>
      <c r="AF1758" s="68" t="s">
        <v>2701</v>
      </c>
      <c r="CN1758" s="64">
        <v>37</v>
      </c>
      <c r="CO1758" s="64">
        <v>6</v>
      </c>
      <c r="CP1758" s="66" t="s">
        <v>6461</v>
      </c>
      <c r="CQ1758" s="68" t="s">
        <v>2704</v>
      </c>
    </row>
    <row r="1759" spans="17:95">
      <c r="Q1759" s="655">
        <v>4</v>
      </c>
      <c r="R1759" s="655">
        <v>6</v>
      </c>
      <c r="S1759" s="655">
        <v>47</v>
      </c>
      <c r="T1759" s="651" t="s">
        <v>6478</v>
      </c>
      <c r="U1759" s="656" t="s">
        <v>942</v>
      </c>
      <c r="AC1759" s="64">
        <v>37</v>
      </c>
      <c r="AD1759" s="64">
        <v>4</v>
      </c>
      <c r="AE1759" s="66" t="s">
        <v>6457</v>
      </c>
      <c r="AF1759" s="68" t="s">
        <v>2702</v>
      </c>
      <c r="CN1759" s="64">
        <v>37</v>
      </c>
      <c r="CO1759" s="64">
        <v>7</v>
      </c>
      <c r="CP1759" s="66" t="s">
        <v>6463</v>
      </c>
      <c r="CQ1759" s="68" t="s">
        <v>2705</v>
      </c>
    </row>
    <row r="1760" spans="17:95">
      <c r="Q1760" s="655">
        <v>4</v>
      </c>
      <c r="R1760" s="655">
        <v>6</v>
      </c>
      <c r="S1760" s="655">
        <v>48</v>
      </c>
      <c r="T1760" s="651" t="s">
        <v>6480</v>
      </c>
      <c r="U1760" s="656" t="s">
        <v>943</v>
      </c>
      <c r="AC1760" s="64">
        <v>37</v>
      </c>
      <c r="AD1760" s="64">
        <v>5</v>
      </c>
      <c r="AE1760" s="66" t="s">
        <v>6459</v>
      </c>
      <c r="AF1760" s="68" t="s">
        <v>2703</v>
      </c>
      <c r="CN1760" s="64">
        <v>37</v>
      </c>
      <c r="CO1760" s="64">
        <v>8</v>
      </c>
      <c r="CP1760" s="66" t="s">
        <v>6465</v>
      </c>
      <c r="CQ1760" s="68" t="s">
        <v>3439</v>
      </c>
    </row>
    <row r="1761" spans="17:95">
      <c r="Q1761" s="655">
        <v>4</v>
      </c>
      <c r="R1761" s="655">
        <v>6</v>
      </c>
      <c r="S1761" s="655">
        <v>49</v>
      </c>
      <c r="T1761" s="651" t="s">
        <v>6482</v>
      </c>
      <c r="U1761" s="656" t="s">
        <v>944</v>
      </c>
      <c r="AC1761" s="64">
        <v>37</v>
      </c>
      <c r="AD1761" s="64">
        <v>6</v>
      </c>
      <c r="AE1761" s="66" t="s">
        <v>6461</v>
      </c>
      <c r="AF1761" s="68" t="s">
        <v>2704</v>
      </c>
      <c r="CN1761" s="64">
        <v>37</v>
      </c>
      <c r="CO1761" s="64">
        <v>9</v>
      </c>
      <c r="CP1761" s="66" t="s">
        <v>6467</v>
      </c>
      <c r="CQ1761" s="68" t="s">
        <v>2706</v>
      </c>
    </row>
    <row r="1762" spans="17:95">
      <c r="Q1762" s="655">
        <v>4</v>
      </c>
      <c r="R1762" s="655">
        <v>6</v>
      </c>
      <c r="S1762" s="655">
        <v>50</v>
      </c>
      <c r="T1762" s="651" t="s">
        <v>6484</v>
      </c>
      <c r="U1762" s="656" t="s">
        <v>3237</v>
      </c>
      <c r="AC1762" s="64">
        <v>37</v>
      </c>
      <c r="AD1762" s="64">
        <v>7</v>
      </c>
      <c r="AE1762" s="66" t="s">
        <v>6463</v>
      </c>
      <c r="AF1762" s="68" t="s">
        <v>2705</v>
      </c>
      <c r="CN1762" s="64">
        <v>37</v>
      </c>
      <c r="CO1762" s="64">
        <v>10</v>
      </c>
      <c r="CP1762" s="66" t="s">
        <v>6468</v>
      </c>
      <c r="CQ1762" s="68" t="s">
        <v>3440</v>
      </c>
    </row>
    <row r="1763" spans="17:95">
      <c r="Q1763" s="655">
        <v>4</v>
      </c>
      <c r="R1763" s="655">
        <v>6</v>
      </c>
      <c r="S1763" s="655">
        <v>51</v>
      </c>
      <c r="T1763" s="651" t="s">
        <v>8952</v>
      </c>
      <c r="U1763" s="656" t="s">
        <v>945</v>
      </c>
      <c r="AC1763" s="64">
        <v>37</v>
      </c>
      <c r="AD1763" s="64">
        <v>8</v>
      </c>
      <c r="AE1763" s="66" t="s">
        <v>6465</v>
      </c>
      <c r="AF1763" s="68" t="s">
        <v>3439</v>
      </c>
      <c r="CN1763" s="64">
        <v>37</v>
      </c>
      <c r="CO1763" s="64">
        <v>11</v>
      </c>
      <c r="CP1763" s="66" t="s">
        <v>6470</v>
      </c>
      <c r="CQ1763" s="68" t="s">
        <v>2707</v>
      </c>
    </row>
    <row r="1764" spans="17:95">
      <c r="Q1764" s="655">
        <v>4</v>
      </c>
      <c r="R1764" s="655">
        <v>6</v>
      </c>
      <c r="S1764" s="655">
        <v>52</v>
      </c>
      <c r="T1764" s="651" t="s">
        <v>6029</v>
      </c>
      <c r="U1764" s="656" t="s">
        <v>946</v>
      </c>
      <c r="AC1764" s="64">
        <v>37</v>
      </c>
      <c r="AD1764" s="64">
        <v>9</v>
      </c>
      <c r="AE1764" s="66" t="s">
        <v>6467</v>
      </c>
      <c r="AF1764" s="68" t="s">
        <v>2706</v>
      </c>
      <c r="CN1764" s="64">
        <v>37</v>
      </c>
      <c r="CO1764" s="64">
        <v>12</v>
      </c>
      <c r="CP1764" s="66" t="s">
        <v>6472</v>
      </c>
      <c r="CQ1764" s="68" t="s">
        <v>2708</v>
      </c>
    </row>
    <row r="1765" spans="17:95">
      <c r="Q1765" s="655">
        <v>4</v>
      </c>
      <c r="R1765" s="655">
        <v>6</v>
      </c>
      <c r="S1765" s="655">
        <v>53</v>
      </c>
      <c r="T1765" s="651" t="s">
        <v>6031</v>
      </c>
      <c r="U1765" s="656" t="s">
        <v>947</v>
      </c>
      <c r="AC1765" s="64">
        <v>37</v>
      </c>
      <c r="AD1765" s="64">
        <v>10</v>
      </c>
      <c r="AE1765" s="66" t="s">
        <v>6468</v>
      </c>
      <c r="AF1765" s="68" t="s">
        <v>3440</v>
      </c>
      <c r="CN1765" s="64">
        <v>37</v>
      </c>
      <c r="CO1765" s="64">
        <v>13</v>
      </c>
      <c r="CP1765" s="66" t="s">
        <v>6474</v>
      </c>
      <c r="CQ1765" s="68" t="s">
        <v>2709</v>
      </c>
    </row>
    <row r="1766" spans="17:95">
      <c r="Q1766" s="655">
        <v>4</v>
      </c>
      <c r="R1766" s="655">
        <v>6</v>
      </c>
      <c r="S1766" s="655">
        <v>54</v>
      </c>
      <c r="T1766" s="651" t="s">
        <v>6033</v>
      </c>
      <c r="U1766" s="656" t="s">
        <v>948</v>
      </c>
      <c r="AC1766" s="64">
        <v>37</v>
      </c>
      <c r="AD1766" s="64">
        <v>11</v>
      </c>
      <c r="AE1766" s="66" t="s">
        <v>6470</v>
      </c>
      <c r="AF1766" s="68" t="s">
        <v>2707</v>
      </c>
      <c r="CN1766" s="64">
        <v>37</v>
      </c>
      <c r="CO1766" s="64">
        <v>14</v>
      </c>
      <c r="CP1766" s="66" t="s">
        <v>6476</v>
      </c>
      <c r="CQ1766" s="68" t="s">
        <v>3441</v>
      </c>
    </row>
    <row r="1767" spans="17:95">
      <c r="Q1767" s="655">
        <v>4</v>
      </c>
      <c r="R1767" s="655">
        <v>6</v>
      </c>
      <c r="S1767" s="655">
        <v>55</v>
      </c>
      <c r="T1767" s="651" t="s">
        <v>6035</v>
      </c>
      <c r="U1767" s="656" t="s">
        <v>949</v>
      </c>
      <c r="AC1767" s="64">
        <v>37</v>
      </c>
      <c r="AD1767" s="64">
        <v>12</v>
      </c>
      <c r="AE1767" s="66" t="s">
        <v>6472</v>
      </c>
      <c r="AF1767" s="68" t="s">
        <v>2708</v>
      </c>
      <c r="CN1767" s="64">
        <v>37</v>
      </c>
      <c r="CO1767" s="64">
        <v>15</v>
      </c>
      <c r="CP1767" s="66" t="s">
        <v>6477</v>
      </c>
      <c r="CQ1767" s="68" t="s">
        <v>2710</v>
      </c>
    </row>
    <row r="1768" spans="17:95">
      <c r="Q1768" s="657">
        <v>4</v>
      </c>
      <c r="R1768" s="657">
        <v>6</v>
      </c>
      <c r="S1768" s="657">
        <v>56</v>
      </c>
      <c r="T1768" s="658" t="s">
        <v>6041</v>
      </c>
      <c r="U1768" s="659" t="s">
        <v>950</v>
      </c>
      <c r="AC1768" s="64">
        <v>37</v>
      </c>
      <c r="AD1768" s="64">
        <v>13</v>
      </c>
      <c r="AE1768" s="66" t="s">
        <v>6474</v>
      </c>
      <c r="AF1768" s="68" t="s">
        <v>2709</v>
      </c>
      <c r="CN1768" s="64">
        <v>37</v>
      </c>
      <c r="CO1768" s="64">
        <v>16</v>
      </c>
      <c r="CP1768" s="66" t="s">
        <v>6479</v>
      </c>
      <c r="CQ1768" s="68" t="s">
        <v>2711</v>
      </c>
    </row>
    <row r="1769" spans="17:95">
      <c r="Q1769" s="653">
        <v>4</v>
      </c>
      <c r="R1769" s="653">
        <v>7</v>
      </c>
      <c r="S1769" s="653">
        <v>1</v>
      </c>
      <c r="T1769" s="650" t="s">
        <v>3664</v>
      </c>
      <c r="U1769" s="654" t="s">
        <v>986</v>
      </c>
      <c r="AC1769" s="64">
        <v>37</v>
      </c>
      <c r="AD1769" s="64">
        <v>14</v>
      </c>
      <c r="AE1769" s="66" t="s">
        <v>6476</v>
      </c>
      <c r="AF1769" s="68" t="s">
        <v>3441</v>
      </c>
      <c r="CN1769" s="64">
        <v>37</v>
      </c>
      <c r="CO1769" s="64">
        <v>17</v>
      </c>
      <c r="CP1769" s="66" t="s">
        <v>6481</v>
      </c>
      <c r="CQ1769" s="68" t="s">
        <v>3442</v>
      </c>
    </row>
    <row r="1770" spans="17:95">
      <c r="Q1770" s="655">
        <v>4</v>
      </c>
      <c r="R1770" s="655">
        <v>7</v>
      </c>
      <c r="S1770" s="655">
        <v>2</v>
      </c>
      <c r="T1770" s="651" t="s">
        <v>6493</v>
      </c>
      <c r="U1770" s="656" t="s">
        <v>987</v>
      </c>
      <c r="AC1770" s="64">
        <v>37</v>
      </c>
      <c r="AD1770" s="64">
        <v>15</v>
      </c>
      <c r="AE1770" s="66" t="s">
        <v>6477</v>
      </c>
      <c r="AF1770" s="68" t="s">
        <v>2710</v>
      </c>
      <c r="CN1770" s="64">
        <v>38</v>
      </c>
      <c r="CO1770" s="64">
        <v>1</v>
      </c>
      <c r="CP1770" s="66" t="s">
        <v>6483</v>
      </c>
      <c r="CQ1770" s="68" t="s">
        <v>2712</v>
      </c>
    </row>
    <row r="1771" spans="17:95">
      <c r="Q1771" s="655">
        <v>4</v>
      </c>
      <c r="R1771" s="655">
        <v>7</v>
      </c>
      <c r="S1771" s="655">
        <v>3</v>
      </c>
      <c r="T1771" s="651" t="s">
        <v>6495</v>
      </c>
      <c r="U1771" s="656" t="s">
        <v>3243</v>
      </c>
      <c r="AC1771" s="64">
        <v>37</v>
      </c>
      <c r="AD1771" s="64">
        <v>16</v>
      </c>
      <c r="AE1771" s="66" t="s">
        <v>6479</v>
      </c>
      <c r="AF1771" s="68" t="s">
        <v>2711</v>
      </c>
      <c r="CN1771" s="64">
        <v>38</v>
      </c>
      <c r="CO1771" s="64">
        <v>2</v>
      </c>
      <c r="CP1771" s="66" t="s">
        <v>6485</v>
      </c>
      <c r="CQ1771" s="68" t="s">
        <v>2713</v>
      </c>
    </row>
    <row r="1772" spans="17:95">
      <c r="Q1772" s="655">
        <v>4</v>
      </c>
      <c r="R1772" s="655">
        <v>7</v>
      </c>
      <c r="S1772" s="655">
        <v>4</v>
      </c>
      <c r="T1772" s="651" t="s">
        <v>6497</v>
      </c>
      <c r="U1772" s="656" t="s">
        <v>988</v>
      </c>
      <c r="AC1772" s="64">
        <v>37</v>
      </c>
      <c r="AD1772" s="64">
        <v>17</v>
      </c>
      <c r="AE1772" s="66" t="s">
        <v>6481</v>
      </c>
      <c r="AF1772" s="68" t="s">
        <v>3442</v>
      </c>
      <c r="CN1772" s="64">
        <v>38</v>
      </c>
      <c r="CO1772" s="64">
        <v>3</v>
      </c>
      <c r="CP1772" s="66" t="s">
        <v>6486</v>
      </c>
      <c r="CQ1772" s="68" t="s">
        <v>2714</v>
      </c>
    </row>
    <row r="1773" spans="17:95">
      <c r="Q1773" s="655">
        <v>4</v>
      </c>
      <c r="R1773" s="655">
        <v>7</v>
      </c>
      <c r="S1773" s="655">
        <v>5</v>
      </c>
      <c r="T1773" s="651" t="s">
        <v>6499</v>
      </c>
      <c r="U1773" s="656" t="s">
        <v>3240</v>
      </c>
      <c r="AC1773" s="64">
        <v>38</v>
      </c>
      <c r="AD1773" s="64">
        <v>1</v>
      </c>
      <c r="AE1773" s="66" t="s">
        <v>6483</v>
      </c>
      <c r="AF1773" s="68" t="s">
        <v>2712</v>
      </c>
      <c r="CN1773" s="64">
        <v>38</v>
      </c>
      <c r="CO1773" s="64">
        <v>4</v>
      </c>
      <c r="CP1773" s="66" t="s">
        <v>6487</v>
      </c>
      <c r="CQ1773" s="68" t="s">
        <v>2715</v>
      </c>
    </row>
    <row r="1774" spans="17:95">
      <c r="Q1774" s="655">
        <v>4</v>
      </c>
      <c r="R1774" s="655">
        <v>7</v>
      </c>
      <c r="S1774" s="655">
        <v>6</v>
      </c>
      <c r="T1774" s="651" t="s">
        <v>6501</v>
      </c>
      <c r="U1774" s="656" t="s">
        <v>3241</v>
      </c>
      <c r="AC1774" s="64">
        <v>38</v>
      </c>
      <c r="AD1774" s="64">
        <v>2</v>
      </c>
      <c r="AE1774" s="66" t="s">
        <v>6485</v>
      </c>
      <c r="AF1774" s="68" t="s">
        <v>2713</v>
      </c>
      <c r="CN1774" s="64">
        <v>38</v>
      </c>
      <c r="CO1774" s="64">
        <v>5</v>
      </c>
      <c r="CP1774" s="66" t="s">
        <v>6488</v>
      </c>
      <c r="CQ1774" s="68" t="s">
        <v>2716</v>
      </c>
    </row>
    <row r="1775" spans="17:95">
      <c r="Q1775" s="655">
        <v>4</v>
      </c>
      <c r="R1775" s="655">
        <v>7</v>
      </c>
      <c r="S1775" s="655">
        <v>7</v>
      </c>
      <c r="T1775" s="651" t="s">
        <v>6300</v>
      </c>
      <c r="U1775" s="656" t="s">
        <v>989</v>
      </c>
      <c r="AC1775" s="64">
        <v>38</v>
      </c>
      <c r="AD1775" s="64">
        <v>3</v>
      </c>
      <c r="AE1775" s="66" t="s">
        <v>6486</v>
      </c>
      <c r="AF1775" s="68" t="s">
        <v>2714</v>
      </c>
      <c r="CN1775" s="64">
        <v>38</v>
      </c>
      <c r="CO1775" s="64">
        <v>6</v>
      </c>
      <c r="CP1775" s="66" t="s">
        <v>6489</v>
      </c>
      <c r="CQ1775" s="68" t="s">
        <v>2717</v>
      </c>
    </row>
    <row r="1776" spans="17:95">
      <c r="Q1776" s="655">
        <v>4</v>
      </c>
      <c r="R1776" s="655">
        <v>7</v>
      </c>
      <c r="S1776" s="655">
        <v>8</v>
      </c>
      <c r="T1776" s="651" t="s">
        <v>5900</v>
      </c>
      <c r="U1776" s="656" t="s">
        <v>3238</v>
      </c>
      <c r="AC1776" s="64">
        <v>38</v>
      </c>
      <c r="AD1776" s="64">
        <v>4</v>
      </c>
      <c r="AE1776" s="66" t="s">
        <v>6487</v>
      </c>
      <c r="AF1776" s="68" t="s">
        <v>2715</v>
      </c>
      <c r="CN1776" s="64">
        <v>38</v>
      </c>
      <c r="CO1776" s="64">
        <v>7</v>
      </c>
      <c r="CP1776" s="66" t="s">
        <v>6490</v>
      </c>
      <c r="CQ1776" s="68" t="s">
        <v>2718</v>
      </c>
    </row>
    <row r="1777" spans="17:95">
      <c r="Q1777" s="655">
        <v>4</v>
      </c>
      <c r="R1777" s="655">
        <v>7</v>
      </c>
      <c r="S1777" s="655">
        <v>9</v>
      </c>
      <c r="T1777" s="651" t="s">
        <v>6505</v>
      </c>
      <c r="U1777" s="656" t="s">
        <v>3244</v>
      </c>
      <c r="AC1777" s="64">
        <v>38</v>
      </c>
      <c r="AD1777" s="64">
        <v>5</v>
      </c>
      <c r="AE1777" s="66" t="s">
        <v>6488</v>
      </c>
      <c r="AF1777" s="68" t="s">
        <v>2716</v>
      </c>
      <c r="CN1777" s="64">
        <v>38</v>
      </c>
      <c r="CO1777" s="64">
        <v>8</v>
      </c>
      <c r="CP1777" s="66" t="s">
        <v>6491</v>
      </c>
      <c r="CQ1777" s="68" t="s">
        <v>2719</v>
      </c>
    </row>
    <row r="1778" spans="17:95">
      <c r="Q1778" s="655">
        <v>4</v>
      </c>
      <c r="R1778" s="655">
        <v>7</v>
      </c>
      <c r="S1778" s="655">
        <v>10</v>
      </c>
      <c r="T1778" s="651" t="s">
        <v>6049</v>
      </c>
      <c r="U1778" s="656" t="s">
        <v>3239</v>
      </c>
      <c r="AC1778" s="64">
        <v>38</v>
      </c>
      <c r="AD1778" s="64">
        <v>6</v>
      </c>
      <c r="AE1778" s="66" t="s">
        <v>6489</v>
      </c>
      <c r="AF1778" s="68" t="s">
        <v>2717</v>
      </c>
      <c r="CN1778" s="64">
        <v>38</v>
      </c>
      <c r="CO1778" s="64">
        <v>9</v>
      </c>
      <c r="CP1778" s="66" t="s">
        <v>6492</v>
      </c>
      <c r="CQ1778" s="68" t="s">
        <v>2720</v>
      </c>
    </row>
    <row r="1779" spans="17:95">
      <c r="Q1779" s="655">
        <v>4</v>
      </c>
      <c r="R1779" s="655">
        <v>7</v>
      </c>
      <c r="S1779" s="655">
        <v>11</v>
      </c>
      <c r="T1779" s="651" t="s">
        <v>6508</v>
      </c>
      <c r="U1779" s="656" t="s">
        <v>3242</v>
      </c>
      <c r="AC1779" s="64">
        <v>38</v>
      </c>
      <c r="AD1779" s="64">
        <v>7</v>
      </c>
      <c r="AE1779" s="66" t="s">
        <v>6490</v>
      </c>
      <c r="AF1779" s="68" t="s">
        <v>2718</v>
      </c>
      <c r="CN1779" s="64">
        <v>38</v>
      </c>
      <c r="CO1779" s="64">
        <v>10</v>
      </c>
      <c r="CP1779" s="66" t="s">
        <v>6494</v>
      </c>
      <c r="CQ1779" s="68" t="s">
        <v>2721</v>
      </c>
    </row>
    <row r="1780" spans="17:95">
      <c r="Q1780" s="655">
        <v>4</v>
      </c>
      <c r="R1780" s="655">
        <v>7</v>
      </c>
      <c r="S1780" s="655">
        <v>12</v>
      </c>
      <c r="T1780" s="651" t="s">
        <v>4724</v>
      </c>
      <c r="U1780" s="656" t="s">
        <v>990</v>
      </c>
      <c r="AC1780" s="64">
        <v>38</v>
      </c>
      <c r="AD1780" s="64">
        <v>8</v>
      </c>
      <c r="AE1780" s="66" t="s">
        <v>6491</v>
      </c>
      <c r="AF1780" s="68" t="s">
        <v>2719</v>
      </c>
      <c r="CN1780" s="64">
        <v>38</v>
      </c>
      <c r="CO1780" s="64">
        <v>11</v>
      </c>
      <c r="CP1780" s="66" t="s">
        <v>6496</v>
      </c>
      <c r="CQ1780" s="68" t="s">
        <v>2722</v>
      </c>
    </row>
    <row r="1781" spans="17:95">
      <c r="Q1781" s="655">
        <v>4</v>
      </c>
      <c r="R1781" s="655">
        <v>7</v>
      </c>
      <c r="S1781" s="655">
        <v>13</v>
      </c>
      <c r="T1781" s="651" t="s">
        <v>6197</v>
      </c>
      <c r="U1781" s="656" t="s">
        <v>991</v>
      </c>
      <c r="AC1781" s="64">
        <v>38</v>
      </c>
      <c r="AD1781" s="64">
        <v>9</v>
      </c>
      <c r="AE1781" s="66" t="s">
        <v>6492</v>
      </c>
      <c r="AF1781" s="68" t="s">
        <v>2720</v>
      </c>
      <c r="CN1781" s="64">
        <v>38</v>
      </c>
      <c r="CO1781" s="64">
        <v>12</v>
      </c>
      <c r="CP1781" s="66" t="s">
        <v>6498</v>
      </c>
      <c r="CQ1781" s="68" t="s">
        <v>2723</v>
      </c>
    </row>
    <row r="1782" spans="17:95">
      <c r="Q1782" s="655">
        <v>4</v>
      </c>
      <c r="R1782" s="655">
        <v>7</v>
      </c>
      <c r="S1782" s="655">
        <v>14</v>
      </c>
      <c r="T1782" s="651" t="s">
        <v>6064</v>
      </c>
      <c r="U1782" s="656" t="s">
        <v>992</v>
      </c>
      <c r="AC1782" s="64">
        <v>38</v>
      </c>
      <c r="AD1782" s="64">
        <v>10</v>
      </c>
      <c r="AE1782" s="66" t="s">
        <v>6494</v>
      </c>
      <c r="AF1782" s="68" t="s">
        <v>2721</v>
      </c>
      <c r="CN1782" s="64">
        <v>38</v>
      </c>
      <c r="CO1782" s="64">
        <v>13</v>
      </c>
      <c r="CP1782" s="66" t="s">
        <v>6500</v>
      </c>
      <c r="CQ1782" s="68" t="s">
        <v>2724</v>
      </c>
    </row>
    <row r="1783" spans="17:95">
      <c r="Q1783" s="655">
        <v>4</v>
      </c>
      <c r="R1783" s="655">
        <v>7</v>
      </c>
      <c r="S1783" s="655">
        <v>15</v>
      </c>
      <c r="T1783" s="651" t="s">
        <v>5910</v>
      </c>
      <c r="U1783" s="656" t="s">
        <v>993</v>
      </c>
      <c r="AC1783" s="64">
        <v>38</v>
      </c>
      <c r="AD1783" s="64">
        <v>11</v>
      </c>
      <c r="AE1783" s="66" t="s">
        <v>6496</v>
      </c>
      <c r="AF1783" s="68" t="s">
        <v>2722</v>
      </c>
      <c r="CN1783" s="64">
        <v>38</v>
      </c>
      <c r="CO1783" s="64">
        <v>14</v>
      </c>
      <c r="CP1783" s="66" t="s">
        <v>6502</v>
      </c>
      <c r="CQ1783" s="68" t="s">
        <v>2725</v>
      </c>
    </row>
    <row r="1784" spans="17:95">
      <c r="Q1784" s="655">
        <v>4</v>
      </c>
      <c r="R1784" s="655">
        <v>7</v>
      </c>
      <c r="S1784" s="655">
        <v>16</v>
      </c>
      <c r="T1784" s="651" t="s">
        <v>6514</v>
      </c>
      <c r="U1784" s="656" t="s">
        <v>994</v>
      </c>
      <c r="AC1784" s="64">
        <v>38</v>
      </c>
      <c r="AD1784" s="64">
        <v>12</v>
      </c>
      <c r="AE1784" s="66" t="s">
        <v>6498</v>
      </c>
      <c r="AF1784" s="68" t="s">
        <v>2723</v>
      </c>
      <c r="CN1784" s="64">
        <v>38</v>
      </c>
      <c r="CO1784" s="64">
        <v>15</v>
      </c>
      <c r="CP1784" s="66" t="s">
        <v>6503</v>
      </c>
      <c r="CQ1784" s="68" t="s">
        <v>2726</v>
      </c>
    </row>
    <row r="1785" spans="17:95">
      <c r="Q1785" s="655">
        <v>4</v>
      </c>
      <c r="R1785" s="655">
        <v>7</v>
      </c>
      <c r="S1785" s="655">
        <v>17</v>
      </c>
      <c r="T1785" s="651" t="s">
        <v>6516</v>
      </c>
      <c r="U1785" s="656" t="s">
        <v>995</v>
      </c>
      <c r="AC1785" s="64">
        <v>38</v>
      </c>
      <c r="AD1785" s="64">
        <v>13</v>
      </c>
      <c r="AE1785" s="66" t="s">
        <v>6500</v>
      </c>
      <c r="AF1785" s="68" t="s">
        <v>2724</v>
      </c>
      <c r="CN1785" s="64">
        <v>38</v>
      </c>
      <c r="CO1785" s="64">
        <v>16</v>
      </c>
      <c r="CP1785" s="66" t="s">
        <v>6504</v>
      </c>
      <c r="CQ1785" s="68" t="s">
        <v>2727</v>
      </c>
    </row>
    <row r="1786" spans="17:95">
      <c r="Q1786" s="655">
        <v>4</v>
      </c>
      <c r="R1786" s="655">
        <v>7</v>
      </c>
      <c r="S1786" s="655">
        <v>18</v>
      </c>
      <c r="T1786" s="651" t="s">
        <v>6518</v>
      </c>
      <c r="U1786" s="656" t="s">
        <v>996</v>
      </c>
      <c r="AC1786" s="64">
        <v>38</v>
      </c>
      <c r="AD1786" s="64">
        <v>14</v>
      </c>
      <c r="AE1786" s="66" t="s">
        <v>6502</v>
      </c>
      <c r="AF1786" s="68" t="s">
        <v>2725</v>
      </c>
      <c r="CN1786" s="64">
        <v>38</v>
      </c>
      <c r="CO1786" s="64">
        <v>17</v>
      </c>
      <c r="CP1786" s="66" t="s">
        <v>6506</v>
      </c>
      <c r="CQ1786" s="68" t="s">
        <v>2728</v>
      </c>
    </row>
    <row r="1787" spans="17:95">
      <c r="Q1787" s="655">
        <v>4</v>
      </c>
      <c r="R1787" s="655">
        <v>7</v>
      </c>
      <c r="S1787" s="655">
        <v>19</v>
      </c>
      <c r="T1787" s="651" t="s">
        <v>6520</v>
      </c>
      <c r="U1787" s="656" t="s">
        <v>997</v>
      </c>
      <c r="AC1787" s="64">
        <v>38</v>
      </c>
      <c r="AD1787" s="64">
        <v>15</v>
      </c>
      <c r="AE1787" s="66" t="s">
        <v>6503</v>
      </c>
      <c r="AF1787" s="68" t="s">
        <v>2726</v>
      </c>
      <c r="CN1787" s="64">
        <v>38</v>
      </c>
      <c r="CO1787" s="64">
        <v>18</v>
      </c>
      <c r="CP1787" s="66" t="s">
        <v>6507</v>
      </c>
      <c r="CQ1787" s="68" t="s">
        <v>2729</v>
      </c>
    </row>
    <row r="1788" spans="17:95">
      <c r="Q1788" s="655">
        <v>4</v>
      </c>
      <c r="R1788" s="655">
        <v>7</v>
      </c>
      <c r="S1788" s="655">
        <v>20</v>
      </c>
      <c r="T1788" s="651" t="s">
        <v>6522</v>
      </c>
      <c r="U1788" s="656" t="s">
        <v>998</v>
      </c>
      <c r="AC1788" s="64">
        <v>38</v>
      </c>
      <c r="AD1788" s="64">
        <v>16</v>
      </c>
      <c r="AE1788" s="66" t="s">
        <v>6504</v>
      </c>
      <c r="AF1788" s="68" t="s">
        <v>2727</v>
      </c>
      <c r="CN1788" s="64">
        <v>38</v>
      </c>
      <c r="CO1788" s="64">
        <v>19</v>
      </c>
      <c r="CP1788" s="66" t="s">
        <v>6509</v>
      </c>
      <c r="CQ1788" s="68" t="s">
        <v>2730</v>
      </c>
    </row>
    <row r="1789" spans="17:95">
      <c r="Q1789" s="655">
        <v>4</v>
      </c>
      <c r="R1789" s="655">
        <v>7</v>
      </c>
      <c r="S1789" s="655">
        <v>21</v>
      </c>
      <c r="T1789" s="651" t="s">
        <v>6524</v>
      </c>
      <c r="U1789" s="656" t="s">
        <v>999</v>
      </c>
      <c r="AC1789" s="64">
        <v>38</v>
      </c>
      <c r="AD1789" s="64">
        <v>17</v>
      </c>
      <c r="AE1789" s="66" t="s">
        <v>6506</v>
      </c>
      <c r="AF1789" s="68" t="s">
        <v>2728</v>
      </c>
      <c r="CN1789" s="64">
        <v>38</v>
      </c>
      <c r="CO1789" s="64">
        <v>20</v>
      </c>
      <c r="CP1789" s="66" t="s">
        <v>6510</v>
      </c>
      <c r="CQ1789" s="68" t="s">
        <v>2731</v>
      </c>
    </row>
    <row r="1790" spans="17:95">
      <c r="Q1790" s="655">
        <v>4</v>
      </c>
      <c r="R1790" s="655">
        <v>7</v>
      </c>
      <c r="S1790" s="655">
        <v>22</v>
      </c>
      <c r="T1790" s="651" t="s">
        <v>6526</v>
      </c>
      <c r="U1790" s="656" t="s">
        <v>3245</v>
      </c>
      <c r="AC1790" s="64">
        <v>38</v>
      </c>
      <c r="AD1790" s="64">
        <v>18</v>
      </c>
      <c r="AE1790" s="66" t="s">
        <v>6507</v>
      </c>
      <c r="AF1790" s="68" t="s">
        <v>2729</v>
      </c>
      <c r="CN1790" s="64">
        <v>39</v>
      </c>
      <c r="CO1790" s="64">
        <v>1</v>
      </c>
      <c r="CP1790" s="66" t="s">
        <v>6511</v>
      </c>
      <c r="CQ1790" s="68" t="s">
        <v>2732</v>
      </c>
    </row>
    <row r="1791" spans="17:95">
      <c r="Q1791" s="655">
        <v>4</v>
      </c>
      <c r="R1791" s="655">
        <v>7</v>
      </c>
      <c r="S1791" s="655">
        <v>23</v>
      </c>
      <c r="T1791" s="651" t="s">
        <v>6528</v>
      </c>
      <c r="U1791" s="656" t="s">
        <v>1000</v>
      </c>
      <c r="AC1791" s="64">
        <v>38</v>
      </c>
      <c r="AD1791" s="64">
        <v>19</v>
      </c>
      <c r="AE1791" s="66" t="s">
        <v>6509</v>
      </c>
      <c r="AF1791" s="68" t="s">
        <v>2730</v>
      </c>
      <c r="CN1791" s="64">
        <v>39</v>
      </c>
      <c r="CO1791" s="64">
        <v>2</v>
      </c>
      <c r="CP1791" s="66" t="s">
        <v>6512</v>
      </c>
      <c r="CQ1791" s="68" t="s">
        <v>2733</v>
      </c>
    </row>
    <row r="1792" spans="17:95">
      <c r="Q1792" s="655">
        <v>4</v>
      </c>
      <c r="R1792" s="655">
        <v>7</v>
      </c>
      <c r="S1792" s="655">
        <v>24</v>
      </c>
      <c r="T1792" s="651" t="s">
        <v>6530</v>
      </c>
      <c r="U1792" s="656" t="s">
        <v>1001</v>
      </c>
      <c r="AC1792" s="64">
        <v>38</v>
      </c>
      <c r="AD1792" s="64">
        <v>20</v>
      </c>
      <c r="AE1792" s="66" t="s">
        <v>6510</v>
      </c>
      <c r="AF1792" s="68" t="s">
        <v>2731</v>
      </c>
      <c r="CN1792" s="64">
        <v>39</v>
      </c>
      <c r="CO1792" s="64">
        <v>3</v>
      </c>
      <c r="CP1792" s="66" t="s">
        <v>6513</v>
      </c>
      <c r="CQ1792" s="68" t="s">
        <v>2734</v>
      </c>
    </row>
    <row r="1793" spans="17:95">
      <c r="Q1793" s="655">
        <v>4</v>
      </c>
      <c r="R1793" s="655">
        <v>7</v>
      </c>
      <c r="S1793" s="655">
        <v>25</v>
      </c>
      <c r="T1793" s="651" t="s">
        <v>6532</v>
      </c>
      <c r="U1793" s="656" t="s">
        <v>1015</v>
      </c>
      <c r="AC1793" s="64">
        <v>39</v>
      </c>
      <c r="AD1793" s="64">
        <v>1</v>
      </c>
      <c r="AE1793" s="66" t="s">
        <v>6511</v>
      </c>
      <c r="AF1793" s="68" t="s">
        <v>2732</v>
      </c>
      <c r="CN1793" s="64">
        <v>39</v>
      </c>
      <c r="CO1793" s="64">
        <v>4</v>
      </c>
      <c r="CP1793" s="66" t="s">
        <v>6515</v>
      </c>
      <c r="CQ1793" s="68" t="s">
        <v>2735</v>
      </c>
    </row>
    <row r="1794" spans="17:95">
      <c r="Q1794" s="655">
        <v>4</v>
      </c>
      <c r="R1794" s="655">
        <v>7</v>
      </c>
      <c r="S1794" s="655">
        <v>26</v>
      </c>
      <c r="T1794" s="651" t="s">
        <v>6534</v>
      </c>
      <c r="U1794" s="656" t="s">
        <v>1016</v>
      </c>
      <c r="AC1794" s="64">
        <v>39</v>
      </c>
      <c r="AD1794" s="64">
        <v>2</v>
      </c>
      <c r="AE1794" s="66" t="s">
        <v>6512</v>
      </c>
      <c r="AF1794" s="68" t="s">
        <v>2733</v>
      </c>
      <c r="CN1794" s="64">
        <v>39</v>
      </c>
      <c r="CO1794" s="64">
        <v>5</v>
      </c>
      <c r="CP1794" s="66" t="s">
        <v>6517</v>
      </c>
      <c r="CQ1794" s="68" t="s">
        <v>2736</v>
      </c>
    </row>
    <row r="1795" spans="17:95">
      <c r="Q1795" s="655">
        <v>4</v>
      </c>
      <c r="R1795" s="655">
        <v>7</v>
      </c>
      <c r="S1795" s="655">
        <v>27</v>
      </c>
      <c r="T1795" s="651" t="s">
        <v>6536</v>
      </c>
      <c r="U1795" s="656" t="s">
        <v>1002</v>
      </c>
      <c r="AC1795" s="64">
        <v>39</v>
      </c>
      <c r="AD1795" s="64">
        <v>3</v>
      </c>
      <c r="AE1795" s="66" t="s">
        <v>6513</v>
      </c>
      <c r="AF1795" s="68" t="s">
        <v>2734</v>
      </c>
      <c r="CN1795" s="64">
        <v>39</v>
      </c>
      <c r="CO1795" s="64">
        <v>6</v>
      </c>
      <c r="CP1795" s="66" t="s">
        <v>6519</v>
      </c>
      <c r="CQ1795" s="68" t="s">
        <v>2737</v>
      </c>
    </row>
    <row r="1796" spans="17:95">
      <c r="Q1796" s="655">
        <v>4</v>
      </c>
      <c r="R1796" s="655">
        <v>7</v>
      </c>
      <c r="S1796" s="655">
        <v>28</v>
      </c>
      <c r="T1796" s="651" t="s">
        <v>6538</v>
      </c>
      <c r="U1796" s="656" t="s">
        <v>1017</v>
      </c>
      <c r="AC1796" s="64">
        <v>39</v>
      </c>
      <c r="AD1796" s="64">
        <v>4</v>
      </c>
      <c r="AE1796" s="66" t="s">
        <v>6515</v>
      </c>
      <c r="AF1796" s="68" t="s">
        <v>2735</v>
      </c>
      <c r="CN1796" s="64">
        <v>39</v>
      </c>
      <c r="CO1796" s="64">
        <v>7</v>
      </c>
      <c r="CP1796" s="66" t="s">
        <v>6521</v>
      </c>
      <c r="CQ1796" s="68" t="s">
        <v>2738</v>
      </c>
    </row>
    <row r="1797" spans="17:95">
      <c r="Q1797" s="655">
        <v>4</v>
      </c>
      <c r="R1797" s="655">
        <v>7</v>
      </c>
      <c r="S1797" s="655">
        <v>29</v>
      </c>
      <c r="T1797" s="651" t="s">
        <v>6540</v>
      </c>
      <c r="U1797" s="656" t="s">
        <v>1018</v>
      </c>
      <c r="AC1797" s="64">
        <v>39</v>
      </c>
      <c r="AD1797" s="64">
        <v>5</v>
      </c>
      <c r="AE1797" s="66" t="s">
        <v>6517</v>
      </c>
      <c r="AF1797" s="68" t="s">
        <v>2736</v>
      </c>
      <c r="CN1797" s="64">
        <v>39</v>
      </c>
      <c r="CO1797" s="64">
        <v>8</v>
      </c>
      <c r="CP1797" s="66" t="s">
        <v>6523</v>
      </c>
      <c r="CQ1797" s="68" t="s">
        <v>2739</v>
      </c>
    </row>
    <row r="1798" spans="17:95">
      <c r="Q1798" s="655">
        <v>4</v>
      </c>
      <c r="R1798" s="655">
        <v>7</v>
      </c>
      <c r="S1798" s="655">
        <v>30</v>
      </c>
      <c r="T1798" s="651" t="s">
        <v>6542</v>
      </c>
      <c r="U1798" s="656" t="s">
        <v>1019</v>
      </c>
      <c r="AC1798" s="64">
        <v>39</v>
      </c>
      <c r="AD1798" s="64">
        <v>6</v>
      </c>
      <c r="AE1798" s="66" t="s">
        <v>6519</v>
      </c>
      <c r="AF1798" s="68" t="s">
        <v>2737</v>
      </c>
      <c r="CN1798" s="64">
        <v>39</v>
      </c>
      <c r="CO1798" s="64">
        <v>9</v>
      </c>
      <c r="CP1798" s="66" t="s">
        <v>6525</v>
      </c>
      <c r="CQ1798" s="68" t="s">
        <v>2740</v>
      </c>
    </row>
    <row r="1799" spans="17:95">
      <c r="Q1799" s="655">
        <v>4</v>
      </c>
      <c r="R1799" s="655">
        <v>7</v>
      </c>
      <c r="S1799" s="655">
        <v>31</v>
      </c>
      <c r="T1799" s="651" t="s">
        <v>6544</v>
      </c>
      <c r="U1799" s="656" t="s">
        <v>1009</v>
      </c>
      <c r="AC1799" s="64">
        <v>39</v>
      </c>
      <c r="AD1799" s="64">
        <v>7</v>
      </c>
      <c r="AE1799" s="66" t="s">
        <v>6521</v>
      </c>
      <c r="AF1799" s="68" t="s">
        <v>2738</v>
      </c>
      <c r="CN1799" s="64">
        <v>39</v>
      </c>
      <c r="CO1799" s="64">
        <v>10</v>
      </c>
      <c r="CP1799" s="66" t="s">
        <v>6527</v>
      </c>
      <c r="CQ1799" s="68" t="s">
        <v>3443</v>
      </c>
    </row>
    <row r="1800" spans="17:95">
      <c r="Q1800" s="655">
        <v>4</v>
      </c>
      <c r="R1800" s="655">
        <v>7</v>
      </c>
      <c r="S1800" s="655">
        <v>32</v>
      </c>
      <c r="T1800" s="651" t="s">
        <v>6546</v>
      </c>
      <c r="U1800" s="656" t="s">
        <v>1003</v>
      </c>
      <c r="AC1800" s="64">
        <v>39</v>
      </c>
      <c r="AD1800" s="64">
        <v>8</v>
      </c>
      <c r="AE1800" s="66" t="s">
        <v>6523</v>
      </c>
      <c r="AF1800" s="68" t="s">
        <v>2739</v>
      </c>
      <c r="CN1800" s="64">
        <v>39</v>
      </c>
      <c r="CO1800" s="64">
        <v>11</v>
      </c>
      <c r="CP1800" s="66" t="s">
        <v>6529</v>
      </c>
      <c r="CQ1800" s="68" t="s">
        <v>3444</v>
      </c>
    </row>
    <row r="1801" spans="17:95">
      <c r="Q1801" s="655">
        <v>4</v>
      </c>
      <c r="R1801" s="655">
        <v>7</v>
      </c>
      <c r="S1801" s="655">
        <v>33</v>
      </c>
      <c r="T1801" s="651" t="s">
        <v>6548</v>
      </c>
      <c r="U1801" s="656" t="s">
        <v>1020</v>
      </c>
      <c r="AC1801" s="64">
        <v>39</v>
      </c>
      <c r="AD1801" s="64">
        <v>9</v>
      </c>
      <c r="AE1801" s="66" t="s">
        <v>6525</v>
      </c>
      <c r="AF1801" s="68" t="s">
        <v>2740</v>
      </c>
      <c r="CN1801" s="64">
        <v>39</v>
      </c>
      <c r="CO1801" s="64">
        <v>12</v>
      </c>
      <c r="CP1801" s="66" t="s">
        <v>6531</v>
      </c>
      <c r="CQ1801" s="68" t="s">
        <v>2741</v>
      </c>
    </row>
    <row r="1802" spans="17:95">
      <c r="Q1802" s="655">
        <v>4</v>
      </c>
      <c r="R1802" s="655">
        <v>7</v>
      </c>
      <c r="S1802" s="655">
        <v>34</v>
      </c>
      <c r="T1802" s="651" t="s">
        <v>6550</v>
      </c>
      <c r="U1802" s="656" t="s">
        <v>1004</v>
      </c>
      <c r="AC1802" s="64">
        <v>39</v>
      </c>
      <c r="AD1802" s="64">
        <v>10</v>
      </c>
      <c r="AE1802" s="66" t="s">
        <v>6527</v>
      </c>
      <c r="AF1802" s="68" t="s">
        <v>3443</v>
      </c>
      <c r="CN1802" s="64">
        <v>39</v>
      </c>
      <c r="CO1802" s="64">
        <v>13</v>
      </c>
      <c r="CP1802" s="66" t="s">
        <v>6533</v>
      </c>
      <c r="CQ1802" s="68" t="s">
        <v>2742</v>
      </c>
    </row>
    <row r="1803" spans="17:95">
      <c r="Q1803" s="655">
        <v>4</v>
      </c>
      <c r="R1803" s="655">
        <v>7</v>
      </c>
      <c r="S1803" s="655">
        <v>35</v>
      </c>
      <c r="T1803" s="651" t="s">
        <v>6552</v>
      </c>
      <c r="U1803" s="656" t="s">
        <v>1023</v>
      </c>
      <c r="AC1803" s="64">
        <v>39</v>
      </c>
      <c r="AD1803" s="64">
        <v>11</v>
      </c>
      <c r="AE1803" s="66" t="s">
        <v>6529</v>
      </c>
      <c r="AF1803" s="68" t="s">
        <v>3444</v>
      </c>
      <c r="CN1803" s="64">
        <v>39</v>
      </c>
      <c r="CO1803" s="64">
        <v>14</v>
      </c>
      <c r="CP1803" s="66" t="s">
        <v>6535</v>
      </c>
      <c r="CQ1803" s="68" t="s">
        <v>2743</v>
      </c>
    </row>
    <row r="1804" spans="17:95">
      <c r="Q1804" s="655">
        <v>4</v>
      </c>
      <c r="R1804" s="655">
        <v>7</v>
      </c>
      <c r="S1804" s="655">
        <v>36</v>
      </c>
      <c r="T1804" s="651" t="s">
        <v>6554</v>
      </c>
      <c r="U1804" s="656" t="s">
        <v>1005</v>
      </c>
      <c r="AC1804" s="64">
        <v>39</v>
      </c>
      <c r="AD1804" s="64">
        <v>12</v>
      </c>
      <c r="AE1804" s="66" t="s">
        <v>6531</v>
      </c>
      <c r="AF1804" s="68" t="s">
        <v>2741</v>
      </c>
      <c r="CN1804" s="64">
        <v>39</v>
      </c>
      <c r="CO1804" s="64">
        <v>15</v>
      </c>
      <c r="CP1804" s="66" t="s">
        <v>6537</v>
      </c>
      <c r="CQ1804" s="68" t="s">
        <v>2744</v>
      </c>
    </row>
    <row r="1805" spans="17:95">
      <c r="Q1805" s="655">
        <v>4</v>
      </c>
      <c r="R1805" s="655">
        <v>7</v>
      </c>
      <c r="S1805" s="655">
        <v>37</v>
      </c>
      <c r="T1805" s="651" t="s">
        <v>6556</v>
      </c>
      <c r="U1805" s="656" t="s">
        <v>1021</v>
      </c>
      <c r="AC1805" s="64">
        <v>39</v>
      </c>
      <c r="AD1805" s="64">
        <v>13</v>
      </c>
      <c r="AE1805" s="66" t="s">
        <v>6533</v>
      </c>
      <c r="AF1805" s="68" t="s">
        <v>2742</v>
      </c>
      <c r="CN1805" s="64">
        <v>39</v>
      </c>
      <c r="CO1805" s="64">
        <v>16</v>
      </c>
      <c r="CP1805" s="66" t="s">
        <v>6539</v>
      </c>
      <c r="CQ1805" s="68" t="s">
        <v>2745</v>
      </c>
    </row>
    <row r="1806" spans="17:95">
      <c r="Q1806" s="655">
        <v>4</v>
      </c>
      <c r="R1806" s="655">
        <v>7</v>
      </c>
      <c r="S1806" s="655">
        <v>38</v>
      </c>
      <c r="T1806" s="651" t="s">
        <v>6558</v>
      </c>
      <c r="U1806" s="656" t="s">
        <v>1022</v>
      </c>
      <c r="AC1806" s="64">
        <v>39</v>
      </c>
      <c r="AD1806" s="64">
        <v>14</v>
      </c>
      <c r="AE1806" s="66" t="s">
        <v>6535</v>
      </c>
      <c r="AF1806" s="68" t="s">
        <v>2743</v>
      </c>
      <c r="CN1806" s="64">
        <v>39</v>
      </c>
      <c r="CO1806" s="64">
        <v>17</v>
      </c>
      <c r="CP1806" s="66" t="s">
        <v>6541</v>
      </c>
      <c r="CQ1806" s="68" t="s">
        <v>2746</v>
      </c>
    </row>
    <row r="1807" spans="17:95">
      <c r="Q1807" s="655">
        <v>4</v>
      </c>
      <c r="R1807" s="655">
        <v>7</v>
      </c>
      <c r="S1807" s="655">
        <v>39</v>
      </c>
      <c r="T1807" s="651" t="s">
        <v>6560</v>
      </c>
      <c r="U1807" s="656" t="s">
        <v>1006</v>
      </c>
      <c r="AC1807" s="64">
        <v>39</v>
      </c>
      <c r="AD1807" s="64">
        <v>15</v>
      </c>
      <c r="AE1807" s="66" t="s">
        <v>6537</v>
      </c>
      <c r="AF1807" s="68" t="s">
        <v>2744</v>
      </c>
      <c r="CN1807" s="64">
        <v>39</v>
      </c>
      <c r="CO1807" s="64">
        <v>18</v>
      </c>
      <c r="CP1807" s="66" t="s">
        <v>6543</v>
      </c>
      <c r="CQ1807" s="68" t="s">
        <v>2747</v>
      </c>
    </row>
    <row r="1808" spans="17:95">
      <c r="Q1808" s="655">
        <v>4</v>
      </c>
      <c r="R1808" s="655">
        <v>7</v>
      </c>
      <c r="S1808" s="655">
        <v>40</v>
      </c>
      <c r="T1808" s="651" t="s">
        <v>6562</v>
      </c>
      <c r="U1808" s="656" t="s">
        <v>1024</v>
      </c>
      <c r="AC1808" s="64">
        <v>39</v>
      </c>
      <c r="AD1808" s="64">
        <v>16</v>
      </c>
      <c r="AE1808" s="66" t="s">
        <v>6539</v>
      </c>
      <c r="AF1808" s="68" t="s">
        <v>2745</v>
      </c>
      <c r="CN1808" s="64">
        <v>39</v>
      </c>
      <c r="CO1808" s="64">
        <v>19</v>
      </c>
      <c r="CP1808" s="66" t="s">
        <v>6545</v>
      </c>
      <c r="CQ1808" s="68" t="s">
        <v>2748</v>
      </c>
    </row>
    <row r="1809" spans="17:95">
      <c r="Q1809" s="655">
        <v>4</v>
      </c>
      <c r="R1809" s="655">
        <v>7</v>
      </c>
      <c r="S1809" s="655">
        <v>41</v>
      </c>
      <c r="T1809" s="651" t="s">
        <v>6564</v>
      </c>
      <c r="U1809" s="656" t="s">
        <v>1007</v>
      </c>
      <c r="AC1809" s="64">
        <v>39</v>
      </c>
      <c r="AD1809" s="64">
        <v>17</v>
      </c>
      <c r="AE1809" s="66" t="s">
        <v>6541</v>
      </c>
      <c r="AF1809" s="68" t="s">
        <v>2746</v>
      </c>
      <c r="CN1809" s="64">
        <v>39</v>
      </c>
      <c r="CO1809" s="64">
        <v>20</v>
      </c>
      <c r="CP1809" s="66" t="s">
        <v>6547</v>
      </c>
      <c r="CQ1809" s="68" t="s">
        <v>2749</v>
      </c>
    </row>
    <row r="1810" spans="17:95">
      <c r="Q1810" s="655">
        <v>4</v>
      </c>
      <c r="R1810" s="655">
        <v>7</v>
      </c>
      <c r="S1810" s="655">
        <v>42</v>
      </c>
      <c r="T1810" s="651" t="s">
        <v>6566</v>
      </c>
      <c r="U1810" s="656" t="s">
        <v>1025</v>
      </c>
      <c r="AC1810" s="64">
        <v>39</v>
      </c>
      <c r="AD1810" s="64">
        <v>18</v>
      </c>
      <c r="AE1810" s="66" t="s">
        <v>6543</v>
      </c>
      <c r="AF1810" s="68" t="s">
        <v>2747</v>
      </c>
      <c r="CN1810" s="64">
        <v>39</v>
      </c>
      <c r="CO1810" s="64">
        <v>21</v>
      </c>
      <c r="CP1810" s="66" t="s">
        <v>6549</v>
      </c>
      <c r="CQ1810" s="68" t="s">
        <v>2750</v>
      </c>
    </row>
    <row r="1811" spans="17:95">
      <c r="Q1811" s="655">
        <v>4</v>
      </c>
      <c r="R1811" s="655">
        <v>7</v>
      </c>
      <c r="S1811" s="655">
        <v>43</v>
      </c>
      <c r="T1811" s="651" t="s">
        <v>6568</v>
      </c>
      <c r="U1811" s="656" t="s">
        <v>1008</v>
      </c>
      <c r="AC1811" s="64">
        <v>39</v>
      </c>
      <c r="AD1811" s="64">
        <v>19</v>
      </c>
      <c r="AE1811" s="66" t="s">
        <v>6545</v>
      </c>
      <c r="AF1811" s="68" t="s">
        <v>2748</v>
      </c>
      <c r="CN1811" s="64">
        <v>39</v>
      </c>
      <c r="CO1811" s="64">
        <v>22</v>
      </c>
      <c r="CP1811" s="66" t="s">
        <v>6551</v>
      </c>
      <c r="CQ1811" s="68" t="s">
        <v>2751</v>
      </c>
    </row>
    <row r="1812" spans="17:95">
      <c r="Q1812" s="655">
        <v>4</v>
      </c>
      <c r="R1812" s="655">
        <v>7</v>
      </c>
      <c r="S1812" s="655">
        <v>44</v>
      </c>
      <c r="T1812" s="651" t="s">
        <v>6570</v>
      </c>
      <c r="U1812" s="656" t="s">
        <v>1026</v>
      </c>
      <c r="AC1812" s="64">
        <v>39</v>
      </c>
      <c r="AD1812" s="64">
        <v>20</v>
      </c>
      <c r="AE1812" s="66" t="s">
        <v>6547</v>
      </c>
      <c r="AF1812" s="68" t="s">
        <v>2749</v>
      </c>
      <c r="CN1812" s="64">
        <v>39</v>
      </c>
      <c r="CO1812" s="64">
        <v>23</v>
      </c>
      <c r="CP1812" s="66" t="s">
        <v>6553</v>
      </c>
      <c r="CQ1812" s="68" t="s">
        <v>2752</v>
      </c>
    </row>
    <row r="1813" spans="17:95">
      <c r="Q1813" s="655">
        <v>4</v>
      </c>
      <c r="R1813" s="655">
        <v>7</v>
      </c>
      <c r="S1813" s="655">
        <v>45</v>
      </c>
      <c r="T1813" s="651" t="s">
        <v>6572</v>
      </c>
      <c r="U1813" s="656" t="s">
        <v>1027</v>
      </c>
      <c r="AC1813" s="64">
        <v>39</v>
      </c>
      <c r="AD1813" s="64">
        <v>21</v>
      </c>
      <c r="AE1813" s="66" t="s">
        <v>6549</v>
      </c>
      <c r="AF1813" s="68" t="s">
        <v>2750</v>
      </c>
      <c r="CN1813" s="64">
        <v>39</v>
      </c>
      <c r="CO1813" s="64">
        <v>24</v>
      </c>
      <c r="CP1813" s="66" t="s">
        <v>6555</v>
      </c>
      <c r="CQ1813" s="68" t="s">
        <v>3445</v>
      </c>
    </row>
    <row r="1814" spans="17:95">
      <c r="Q1814" s="655">
        <v>4</v>
      </c>
      <c r="R1814" s="655">
        <v>7</v>
      </c>
      <c r="S1814" s="655">
        <v>46</v>
      </c>
      <c r="T1814" s="651" t="s">
        <v>6574</v>
      </c>
      <c r="U1814" s="656" t="s">
        <v>1028</v>
      </c>
      <c r="AC1814" s="64">
        <v>39</v>
      </c>
      <c r="AD1814" s="64">
        <v>22</v>
      </c>
      <c r="AE1814" s="66" t="s">
        <v>6551</v>
      </c>
      <c r="AF1814" s="68" t="s">
        <v>2751</v>
      </c>
      <c r="CN1814" s="64">
        <v>39</v>
      </c>
      <c r="CO1814" s="64">
        <v>25</v>
      </c>
      <c r="CP1814" s="66" t="s">
        <v>6557</v>
      </c>
      <c r="CQ1814" s="68" t="s">
        <v>2753</v>
      </c>
    </row>
    <row r="1815" spans="17:95">
      <c r="Q1815" s="655">
        <v>4</v>
      </c>
      <c r="R1815" s="655">
        <v>7</v>
      </c>
      <c r="S1815" s="655">
        <v>47</v>
      </c>
      <c r="T1815" s="651" t="s">
        <v>6576</v>
      </c>
      <c r="U1815" s="656" t="s">
        <v>1010</v>
      </c>
      <c r="AC1815" s="64">
        <v>39</v>
      </c>
      <c r="AD1815" s="64">
        <v>23</v>
      </c>
      <c r="AE1815" s="66" t="s">
        <v>6553</v>
      </c>
      <c r="AF1815" s="68" t="s">
        <v>2752</v>
      </c>
      <c r="CN1815" s="64">
        <v>39</v>
      </c>
      <c r="CO1815" s="64">
        <v>26</v>
      </c>
      <c r="CP1815" s="66" t="s">
        <v>6559</v>
      </c>
      <c r="CQ1815" s="68" t="s">
        <v>2754</v>
      </c>
    </row>
    <row r="1816" spans="17:95">
      <c r="Q1816" s="655">
        <v>4</v>
      </c>
      <c r="R1816" s="655">
        <v>7</v>
      </c>
      <c r="S1816" s="655">
        <v>48</v>
      </c>
      <c r="T1816" s="651" t="s">
        <v>6577</v>
      </c>
      <c r="U1816" s="656" t="s">
        <v>1011</v>
      </c>
      <c r="AC1816" s="64">
        <v>39</v>
      </c>
      <c r="AD1816" s="64">
        <v>24</v>
      </c>
      <c r="AE1816" s="66" t="s">
        <v>6555</v>
      </c>
      <c r="AF1816" s="68" t="s">
        <v>3445</v>
      </c>
      <c r="CN1816" s="64">
        <v>39</v>
      </c>
      <c r="CO1816" s="64">
        <v>27</v>
      </c>
      <c r="CP1816" s="66" t="s">
        <v>6561</v>
      </c>
      <c r="CQ1816" s="68" t="s">
        <v>2755</v>
      </c>
    </row>
    <row r="1817" spans="17:95">
      <c r="Q1817" s="655">
        <v>4</v>
      </c>
      <c r="R1817" s="655">
        <v>7</v>
      </c>
      <c r="S1817" s="655">
        <v>49</v>
      </c>
      <c r="T1817" s="651" t="s">
        <v>6579</v>
      </c>
      <c r="U1817" s="656" t="s">
        <v>1012</v>
      </c>
      <c r="AC1817" s="64">
        <v>39</v>
      </c>
      <c r="AD1817" s="64">
        <v>25</v>
      </c>
      <c r="AE1817" s="66" t="s">
        <v>6557</v>
      </c>
      <c r="AF1817" s="68" t="s">
        <v>2753</v>
      </c>
      <c r="CN1817" s="64">
        <v>39</v>
      </c>
      <c r="CO1817" s="64">
        <v>28</v>
      </c>
      <c r="CP1817" s="66" t="s">
        <v>6563</v>
      </c>
      <c r="CQ1817" s="68" t="s">
        <v>2756</v>
      </c>
    </row>
    <row r="1818" spans="17:95">
      <c r="Q1818" s="655">
        <v>4</v>
      </c>
      <c r="R1818" s="655">
        <v>7</v>
      </c>
      <c r="S1818" s="655">
        <v>50</v>
      </c>
      <c r="T1818" s="651" t="s">
        <v>6581</v>
      </c>
      <c r="U1818" s="656" t="s">
        <v>1013</v>
      </c>
      <c r="AC1818" s="64">
        <v>39</v>
      </c>
      <c r="AD1818" s="64">
        <v>26</v>
      </c>
      <c r="AE1818" s="66" t="s">
        <v>6559</v>
      </c>
      <c r="AF1818" s="68" t="s">
        <v>2754</v>
      </c>
      <c r="CN1818" s="64">
        <v>39</v>
      </c>
      <c r="CO1818" s="64">
        <v>29</v>
      </c>
      <c r="CP1818" s="66" t="s">
        <v>6565</v>
      </c>
      <c r="CQ1818" s="68" t="s">
        <v>2757</v>
      </c>
    </row>
    <row r="1819" spans="17:95">
      <c r="Q1819" s="655">
        <v>4</v>
      </c>
      <c r="R1819" s="655">
        <v>7</v>
      </c>
      <c r="S1819" s="655">
        <v>51</v>
      </c>
      <c r="T1819" s="651" t="s">
        <v>6583</v>
      </c>
      <c r="U1819" s="656" t="s">
        <v>1014</v>
      </c>
      <c r="AC1819" s="64">
        <v>39</v>
      </c>
      <c r="AD1819" s="64">
        <v>27</v>
      </c>
      <c r="AE1819" s="66" t="s">
        <v>6561</v>
      </c>
      <c r="AF1819" s="68" t="s">
        <v>2755</v>
      </c>
      <c r="CN1819" s="64">
        <v>39</v>
      </c>
      <c r="CO1819" s="64">
        <v>30</v>
      </c>
      <c r="CP1819" s="66" t="s">
        <v>6567</v>
      </c>
      <c r="CQ1819" s="68" t="s">
        <v>2758</v>
      </c>
    </row>
    <row r="1820" spans="17:95">
      <c r="Q1820" s="655">
        <v>4</v>
      </c>
      <c r="R1820" s="655">
        <v>7</v>
      </c>
      <c r="S1820" s="655">
        <v>52</v>
      </c>
      <c r="T1820" s="651" t="s">
        <v>6020</v>
      </c>
      <c r="U1820" s="656" t="s">
        <v>1029</v>
      </c>
      <c r="AC1820" s="64">
        <v>39</v>
      </c>
      <c r="AD1820" s="64">
        <v>28</v>
      </c>
      <c r="AE1820" s="66" t="s">
        <v>6563</v>
      </c>
      <c r="AF1820" s="68" t="s">
        <v>2756</v>
      </c>
      <c r="CN1820" s="64">
        <v>39</v>
      </c>
      <c r="CO1820" s="64">
        <v>31</v>
      </c>
      <c r="CP1820" s="66" t="s">
        <v>6569</v>
      </c>
      <c r="CQ1820" s="68" t="s">
        <v>3446</v>
      </c>
    </row>
    <row r="1821" spans="17:95">
      <c r="Q1821" s="655">
        <v>4</v>
      </c>
      <c r="R1821" s="655">
        <v>7</v>
      </c>
      <c r="S1821" s="655">
        <v>53</v>
      </c>
      <c r="T1821" s="651" t="s">
        <v>6586</v>
      </c>
      <c r="U1821" s="656" t="s">
        <v>1030</v>
      </c>
      <c r="AC1821" s="64">
        <v>39</v>
      </c>
      <c r="AD1821" s="64">
        <v>29</v>
      </c>
      <c r="AE1821" s="66" t="s">
        <v>6565</v>
      </c>
      <c r="AF1821" s="68" t="s">
        <v>2757</v>
      </c>
      <c r="CN1821" s="64">
        <v>39</v>
      </c>
      <c r="CO1821" s="64">
        <v>32</v>
      </c>
      <c r="CP1821" s="66" t="s">
        <v>6571</v>
      </c>
      <c r="CQ1821" s="68" t="s">
        <v>2759</v>
      </c>
    </row>
    <row r="1822" spans="17:95">
      <c r="Q1822" s="655">
        <v>4</v>
      </c>
      <c r="R1822" s="655">
        <v>7</v>
      </c>
      <c r="S1822" s="655">
        <v>54</v>
      </c>
      <c r="T1822" s="651" t="s">
        <v>6588</v>
      </c>
      <c r="U1822" s="656" t="s">
        <v>1031</v>
      </c>
      <c r="AC1822" s="64">
        <v>39</v>
      </c>
      <c r="AD1822" s="64">
        <v>30</v>
      </c>
      <c r="AE1822" s="66" t="s">
        <v>6567</v>
      </c>
      <c r="AF1822" s="68" t="s">
        <v>2758</v>
      </c>
      <c r="CN1822" s="64">
        <v>39</v>
      </c>
      <c r="CO1822" s="64">
        <v>33</v>
      </c>
      <c r="CP1822" s="66" t="s">
        <v>6573</v>
      </c>
      <c r="CQ1822" s="68" t="s">
        <v>2760</v>
      </c>
    </row>
    <row r="1823" spans="17:95">
      <c r="Q1823" s="655">
        <v>4</v>
      </c>
      <c r="R1823" s="655">
        <v>7</v>
      </c>
      <c r="S1823" s="655">
        <v>55</v>
      </c>
      <c r="T1823" s="651" t="s">
        <v>6590</v>
      </c>
      <c r="U1823" s="656" t="s">
        <v>1034</v>
      </c>
      <c r="AC1823" s="64">
        <v>39</v>
      </c>
      <c r="AD1823" s="64">
        <v>31</v>
      </c>
      <c r="AE1823" s="66" t="s">
        <v>6569</v>
      </c>
      <c r="AF1823" s="68" t="s">
        <v>3446</v>
      </c>
      <c r="CN1823" s="64">
        <v>39</v>
      </c>
      <c r="CO1823" s="64">
        <v>34</v>
      </c>
      <c r="CP1823" s="66" t="s">
        <v>6575</v>
      </c>
      <c r="CQ1823" s="68" t="s">
        <v>3447</v>
      </c>
    </row>
    <row r="1824" spans="17:95">
      <c r="Q1824" s="655">
        <v>4</v>
      </c>
      <c r="R1824" s="655">
        <v>7</v>
      </c>
      <c r="S1824" s="655">
        <v>56</v>
      </c>
      <c r="T1824" s="651" t="s">
        <v>8952</v>
      </c>
      <c r="U1824" s="656" t="s">
        <v>1032</v>
      </c>
      <c r="AC1824" s="64">
        <v>39</v>
      </c>
      <c r="AD1824" s="64">
        <v>32</v>
      </c>
      <c r="AE1824" s="66" t="s">
        <v>6571</v>
      </c>
      <c r="AF1824" s="68" t="s">
        <v>2759</v>
      </c>
      <c r="CN1824" s="64">
        <v>40</v>
      </c>
      <c r="CO1824" s="64">
        <v>1</v>
      </c>
      <c r="CP1824" s="66" t="s">
        <v>3888</v>
      </c>
      <c r="CQ1824" s="68" t="s">
        <v>2761</v>
      </c>
    </row>
    <row r="1825" spans="17:95">
      <c r="Q1825" s="655">
        <v>4</v>
      </c>
      <c r="R1825" s="655">
        <v>7</v>
      </c>
      <c r="S1825" s="655">
        <v>57</v>
      </c>
      <c r="T1825" s="651" t="s">
        <v>6029</v>
      </c>
      <c r="U1825" s="656" t="s">
        <v>1033</v>
      </c>
      <c r="AC1825" s="64">
        <v>39</v>
      </c>
      <c r="AD1825" s="64">
        <v>33</v>
      </c>
      <c r="AE1825" s="66" t="s">
        <v>6573</v>
      </c>
      <c r="AF1825" s="68" t="s">
        <v>2760</v>
      </c>
      <c r="CN1825" s="64">
        <v>40</v>
      </c>
      <c r="CO1825" s="64">
        <v>2</v>
      </c>
      <c r="CP1825" s="66" t="s">
        <v>6578</v>
      </c>
      <c r="CQ1825" s="68" t="s">
        <v>2762</v>
      </c>
    </row>
    <row r="1826" spans="17:95">
      <c r="Q1826" s="655">
        <v>4</v>
      </c>
      <c r="R1826" s="655">
        <v>7</v>
      </c>
      <c r="S1826" s="655">
        <v>58</v>
      </c>
      <c r="T1826" s="651" t="s">
        <v>6033</v>
      </c>
      <c r="U1826" s="656" t="s">
        <v>1035</v>
      </c>
      <c r="AC1826" s="64">
        <v>39</v>
      </c>
      <c r="AD1826" s="64">
        <v>34</v>
      </c>
      <c r="AE1826" s="66" t="s">
        <v>6575</v>
      </c>
      <c r="AF1826" s="68" t="s">
        <v>3447</v>
      </c>
      <c r="CN1826" s="64">
        <v>40</v>
      </c>
      <c r="CO1826" s="64">
        <v>3</v>
      </c>
      <c r="CP1826" s="66" t="s">
        <v>6580</v>
      </c>
      <c r="CQ1826" s="68" t="s">
        <v>2763</v>
      </c>
    </row>
    <row r="1827" spans="17:95">
      <c r="Q1827" s="655">
        <v>4</v>
      </c>
      <c r="R1827" s="655">
        <v>7</v>
      </c>
      <c r="S1827" s="655">
        <v>59</v>
      </c>
      <c r="T1827" s="651" t="s">
        <v>6035</v>
      </c>
      <c r="U1827" s="656" t="s">
        <v>1036</v>
      </c>
      <c r="AC1827" s="64">
        <v>40</v>
      </c>
      <c r="AD1827" s="64">
        <v>1</v>
      </c>
      <c r="AE1827" s="66" t="s">
        <v>3888</v>
      </c>
      <c r="AF1827" s="68" t="s">
        <v>2761</v>
      </c>
      <c r="CN1827" s="64">
        <v>40</v>
      </c>
      <c r="CO1827" s="64">
        <v>4</v>
      </c>
      <c r="CP1827" s="66" t="s">
        <v>6582</v>
      </c>
      <c r="CQ1827" s="68" t="s">
        <v>2764</v>
      </c>
    </row>
    <row r="1828" spans="17:95">
      <c r="Q1828" s="657">
        <v>4</v>
      </c>
      <c r="R1828" s="657">
        <v>7</v>
      </c>
      <c r="S1828" s="657">
        <v>60</v>
      </c>
      <c r="T1828" s="658" t="s">
        <v>6041</v>
      </c>
      <c r="U1828" s="659" t="s">
        <v>1037</v>
      </c>
      <c r="AC1828" s="64">
        <v>40</v>
      </c>
      <c r="AD1828" s="64">
        <v>2</v>
      </c>
      <c r="AE1828" s="66" t="s">
        <v>6578</v>
      </c>
      <c r="AF1828" s="68" t="s">
        <v>2762</v>
      </c>
      <c r="CN1828" s="64">
        <v>40</v>
      </c>
      <c r="CO1828" s="64">
        <v>5</v>
      </c>
      <c r="CP1828" s="66" t="s">
        <v>6584</v>
      </c>
      <c r="CQ1828" s="68" t="s">
        <v>2765</v>
      </c>
    </row>
    <row r="1829" spans="17:95">
      <c r="Q1829" s="653">
        <v>4</v>
      </c>
      <c r="R1829" s="653">
        <v>8</v>
      </c>
      <c r="S1829" s="653">
        <v>1</v>
      </c>
      <c r="T1829" s="650" t="s">
        <v>3664</v>
      </c>
      <c r="U1829" s="654" t="s">
        <v>1092</v>
      </c>
      <c r="AC1829" s="64">
        <v>40</v>
      </c>
      <c r="AD1829" s="64">
        <v>3</v>
      </c>
      <c r="AE1829" s="66" t="s">
        <v>6580</v>
      </c>
      <c r="AF1829" s="68" t="s">
        <v>2763</v>
      </c>
      <c r="CN1829" s="64">
        <v>40</v>
      </c>
      <c r="CO1829" s="64">
        <v>6</v>
      </c>
      <c r="CP1829" s="66" t="s">
        <v>6585</v>
      </c>
      <c r="CQ1829" s="68" t="s">
        <v>2766</v>
      </c>
    </row>
    <row r="1830" spans="17:95">
      <c r="Q1830" s="655">
        <v>4</v>
      </c>
      <c r="R1830" s="655">
        <v>8</v>
      </c>
      <c r="S1830" s="655">
        <v>2</v>
      </c>
      <c r="T1830" s="651" t="s">
        <v>7774</v>
      </c>
      <c r="U1830" s="656" t="s">
        <v>1093</v>
      </c>
      <c r="AC1830" s="64">
        <v>40</v>
      </c>
      <c r="AD1830" s="64">
        <v>4</v>
      </c>
      <c r="AE1830" s="66" t="s">
        <v>6582</v>
      </c>
      <c r="AF1830" s="68" t="s">
        <v>2764</v>
      </c>
      <c r="CN1830" s="64">
        <v>40</v>
      </c>
      <c r="CO1830" s="64">
        <v>7</v>
      </c>
      <c r="CP1830" s="66" t="s">
        <v>6587</v>
      </c>
      <c r="CQ1830" s="68" t="s">
        <v>2767</v>
      </c>
    </row>
    <row r="1831" spans="17:95">
      <c r="Q1831" s="655">
        <v>4</v>
      </c>
      <c r="R1831" s="655">
        <v>8</v>
      </c>
      <c r="S1831" s="655">
        <v>3</v>
      </c>
      <c r="T1831" s="651" t="s">
        <v>8990</v>
      </c>
      <c r="U1831" s="656" t="s">
        <v>1094</v>
      </c>
      <c r="AC1831" s="64">
        <v>40</v>
      </c>
      <c r="AD1831" s="64">
        <v>5</v>
      </c>
      <c r="AE1831" s="66" t="s">
        <v>6584</v>
      </c>
      <c r="AF1831" s="68" t="s">
        <v>2765</v>
      </c>
      <c r="CN1831" s="64">
        <v>40</v>
      </c>
      <c r="CO1831" s="64">
        <v>8</v>
      </c>
      <c r="CP1831" s="66" t="s">
        <v>6589</v>
      </c>
      <c r="CQ1831" s="68" t="s">
        <v>2768</v>
      </c>
    </row>
    <row r="1832" spans="17:95">
      <c r="Q1832" s="655">
        <v>4</v>
      </c>
      <c r="R1832" s="655">
        <v>8</v>
      </c>
      <c r="S1832" s="655">
        <v>4</v>
      </c>
      <c r="T1832" s="651" t="s">
        <v>8991</v>
      </c>
      <c r="U1832" s="656" t="s">
        <v>8992</v>
      </c>
      <c r="AC1832" s="64">
        <v>40</v>
      </c>
      <c r="AD1832" s="64">
        <v>6</v>
      </c>
      <c r="AE1832" s="66" t="s">
        <v>6585</v>
      </c>
      <c r="AF1832" s="68" t="s">
        <v>2766</v>
      </c>
      <c r="CN1832" s="64">
        <v>40</v>
      </c>
      <c r="CO1832" s="64">
        <v>9</v>
      </c>
      <c r="CP1832" s="66" t="s">
        <v>3891</v>
      </c>
      <c r="CQ1832" s="68" t="s">
        <v>2769</v>
      </c>
    </row>
    <row r="1833" spans="17:95">
      <c r="Q1833" s="655">
        <v>4</v>
      </c>
      <c r="R1833" s="655">
        <v>8</v>
      </c>
      <c r="S1833" s="655">
        <v>5</v>
      </c>
      <c r="T1833" s="651" t="s">
        <v>6968</v>
      </c>
      <c r="U1833" s="656" t="s">
        <v>1095</v>
      </c>
      <c r="AC1833" s="64">
        <v>40</v>
      </c>
      <c r="AD1833" s="64">
        <v>7</v>
      </c>
      <c r="AE1833" s="66" t="s">
        <v>6587</v>
      </c>
      <c r="AF1833" s="68" t="s">
        <v>2767</v>
      </c>
      <c r="CN1833" s="64">
        <v>40</v>
      </c>
      <c r="CO1833" s="64">
        <v>10</v>
      </c>
      <c r="CP1833" s="66" t="s">
        <v>6591</v>
      </c>
      <c r="CQ1833" s="68" t="s">
        <v>2770</v>
      </c>
    </row>
    <row r="1834" spans="17:95">
      <c r="Q1834" s="655">
        <v>4</v>
      </c>
      <c r="R1834" s="655">
        <v>8</v>
      </c>
      <c r="S1834" s="655">
        <v>6</v>
      </c>
      <c r="T1834" s="651" t="s">
        <v>6966</v>
      </c>
      <c r="U1834" s="656" t="s">
        <v>9254</v>
      </c>
      <c r="AC1834" s="64">
        <v>40</v>
      </c>
      <c r="AD1834" s="64">
        <v>8</v>
      </c>
      <c r="AE1834" s="66" t="s">
        <v>6589</v>
      </c>
      <c r="AF1834" s="68" t="s">
        <v>2768</v>
      </c>
      <c r="CN1834" s="64">
        <v>40</v>
      </c>
      <c r="CO1834" s="64">
        <v>11</v>
      </c>
      <c r="CP1834" s="66" t="s">
        <v>6592</v>
      </c>
      <c r="CQ1834" s="68" t="s">
        <v>2771</v>
      </c>
    </row>
    <row r="1835" spans="17:95">
      <c r="Q1835" s="655">
        <v>4</v>
      </c>
      <c r="R1835" s="655">
        <v>8</v>
      </c>
      <c r="S1835" s="655">
        <v>7</v>
      </c>
      <c r="T1835" s="651" t="s">
        <v>8993</v>
      </c>
      <c r="U1835" s="656" t="s">
        <v>8994</v>
      </c>
      <c r="AC1835" s="64">
        <v>40</v>
      </c>
      <c r="AD1835" s="64">
        <v>9</v>
      </c>
      <c r="AE1835" s="66" t="s">
        <v>3891</v>
      </c>
      <c r="AF1835" s="68" t="s">
        <v>2769</v>
      </c>
      <c r="CN1835" s="64">
        <v>40</v>
      </c>
      <c r="CO1835" s="64">
        <v>12</v>
      </c>
      <c r="CP1835" s="66" t="s">
        <v>6593</v>
      </c>
      <c r="CQ1835" s="68" t="s">
        <v>2772</v>
      </c>
    </row>
    <row r="1836" spans="17:95">
      <c r="Q1836" s="655">
        <v>4</v>
      </c>
      <c r="R1836" s="655">
        <v>8</v>
      </c>
      <c r="S1836" s="655">
        <v>8</v>
      </c>
      <c r="T1836" s="651" t="s">
        <v>8995</v>
      </c>
      <c r="U1836" s="656" t="s">
        <v>8996</v>
      </c>
      <c r="AC1836" s="64">
        <v>40</v>
      </c>
      <c r="AD1836" s="64">
        <v>10</v>
      </c>
      <c r="AE1836" s="66" t="s">
        <v>6591</v>
      </c>
      <c r="AF1836" s="68" t="s">
        <v>2770</v>
      </c>
      <c r="CN1836" s="64">
        <v>40</v>
      </c>
      <c r="CO1836" s="64">
        <v>13</v>
      </c>
      <c r="CP1836" s="66" t="s">
        <v>6594</v>
      </c>
      <c r="CQ1836" s="68" t="s">
        <v>2773</v>
      </c>
    </row>
    <row r="1837" spans="17:95">
      <c r="Q1837" s="655">
        <v>4</v>
      </c>
      <c r="R1837" s="655">
        <v>8</v>
      </c>
      <c r="S1837" s="655">
        <v>9</v>
      </c>
      <c r="T1837" s="651" t="s">
        <v>8006</v>
      </c>
      <c r="U1837" s="656" t="s">
        <v>1096</v>
      </c>
      <c r="AC1837" s="64">
        <v>40</v>
      </c>
      <c r="AD1837" s="64">
        <v>11</v>
      </c>
      <c r="AE1837" s="66" t="s">
        <v>6592</v>
      </c>
      <c r="AF1837" s="68" t="s">
        <v>2771</v>
      </c>
      <c r="CN1837" s="64">
        <v>40</v>
      </c>
      <c r="CO1837" s="64">
        <v>14</v>
      </c>
      <c r="CP1837" s="66" t="s">
        <v>6595</v>
      </c>
      <c r="CQ1837" s="68" t="s">
        <v>2774</v>
      </c>
    </row>
    <row r="1838" spans="17:95">
      <c r="Q1838" s="655">
        <v>4</v>
      </c>
      <c r="R1838" s="655">
        <v>8</v>
      </c>
      <c r="S1838" s="655">
        <v>10</v>
      </c>
      <c r="T1838" s="651" t="s">
        <v>4724</v>
      </c>
      <c r="U1838" s="656" t="s">
        <v>1097</v>
      </c>
      <c r="AC1838" s="64">
        <v>40</v>
      </c>
      <c r="AD1838" s="64">
        <v>12</v>
      </c>
      <c r="AE1838" s="66" t="s">
        <v>6593</v>
      </c>
      <c r="AF1838" s="68" t="s">
        <v>2772</v>
      </c>
      <c r="CN1838" s="64">
        <v>40</v>
      </c>
      <c r="CO1838" s="64">
        <v>15</v>
      </c>
      <c r="CP1838" s="66" t="s">
        <v>6596</v>
      </c>
      <c r="CQ1838" s="68" t="s">
        <v>2775</v>
      </c>
    </row>
    <row r="1839" spans="17:95">
      <c r="Q1839" s="655">
        <v>4</v>
      </c>
      <c r="R1839" s="655">
        <v>8</v>
      </c>
      <c r="S1839" s="655">
        <v>11</v>
      </c>
      <c r="T1839" s="651" t="s">
        <v>6197</v>
      </c>
      <c r="U1839" s="656" t="s">
        <v>1098</v>
      </c>
      <c r="AC1839" s="64">
        <v>40</v>
      </c>
      <c r="AD1839" s="64">
        <v>13</v>
      </c>
      <c r="AE1839" s="66" t="s">
        <v>6594</v>
      </c>
      <c r="AF1839" s="68" t="s">
        <v>2773</v>
      </c>
      <c r="CN1839" s="64">
        <v>40</v>
      </c>
      <c r="CO1839" s="64">
        <v>16</v>
      </c>
      <c r="CP1839" s="66" t="s">
        <v>6597</v>
      </c>
      <c r="CQ1839" s="68" t="s">
        <v>2776</v>
      </c>
    </row>
    <row r="1840" spans="17:95">
      <c r="Q1840" s="655">
        <v>4</v>
      </c>
      <c r="R1840" s="655">
        <v>8</v>
      </c>
      <c r="S1840" s="655">
        <v>12</v>
      </c>
      <c r="T1840" s="651" t="s">
        <v>6603</v>
      </c>
      <c r="U1840" s="656" t="s">
        <v>1099</v>
      </c>
      <c r="AC1840" s="64">
        <v>40</v>
      </c>
      <c r="AD1840" s="64">
        <v>14</v>
      </c>
      <c r="AE1840" s="66" t="s">
        <v>6595</v>
      </c>
      <c r="AF1840" s="68" t="s">
        <v>2774</v>
      </c>
      <c r="CN1840" s="64">
        <v>40</v>
      </c>
      <c r="CO1840" s="64">
        <v>17</v>
      </c>
      <c r="CP1840" s="66" t="s">
        <v>6598</v>
      </c>
      <c r="CQ1840" s="68" t="s">
        <v>2777</v>
      </c>
    </row>
    <row r="1841" spans="17:95">
      <c r="Q1841" s="655">
        <v>4</v>
      </c>
      <c r="R1841" s="655">
        <v>8</v>
      </c>
      <c r="S1841" s="655">
        <v>13</v>
      </c>
      <c r="T1841" s="651" t="s">
        <v>6605</v>
      </c>
      <c r="U1841" s="656" t="s">
        <v>1100</v>
      </c>
      <c r="AC1841" s="64">
        <v>40</v>
      </c>
      <c r="AD1841" s="64">
        <v>15</v>
      </c>
      <c r="AE1841" s="66" t="s">
        <v>6596</v>
      </c>
      <c r="AF1841" s="68" t="s">
        <v>2775</v>
      </c>
      <c r="CN1841" s="64">
        <v>40</v>
      </c>
      <c r="CO1841" s="64">
        <v>18</v>
      </c>
      <c r="CP1841" s="66" t="s">
        <v>6599</v>
      </c>
      <c r="CQ1841" s="68" t="s">
        <v>2778</v>
      </c>
    </row>
    <row r="1842" spans="17:95">
      <c r="Q1842" s="655">
        <v>4</v>
      </c>
      <c r="R1842" s="655">
        <v>8</v>
      </c>
      <c r="S1842" s="655">
        <v>14</v>
      </c>
      <c r="T1842" s="651" t="s">
        <v>6608</v>
      </c>
      <c r="U1842" s="656" t="s">
        <v>1101</v>
      </c>
      <c r="AC1842" s="64">
        <v>40</v>
      </c>
      <c r="AD1842" s="64">
        <v>16</v>
      </c>
      <c r="AE1842" s="66" t="s">
        <v>6597</v>
      </c>
      <c r="AF1842" s="68" t="s">
        <v>2776</v>
      </c>
      <c r="CN1842" s="64">
        <v>40</v>
      </c>
      <c r="CO1842" s="64">
        <v>19</v>
      </c>
      <c r="CP1842" s="66" t="s">
        <v>6600</v>
      </c>
      <c r="CQ1842" s="68" t="s">
        <v>2779</v>
      </c>
    </row>
    <row r="1843" spans="17:95">
      <c r="Q1843" s="655">
        <v>4</v>
      </c>
      <c r="R1843" s="655">
        <v>8</v>
      </c>
      <c r="S1843" s="655">
        <v>15</v>
      </c>
      <c r="T1843" s="651" t="s">
        <v>6064</v>
      </c>
      <c r="U1843" s="656" t="s">
        <v>1102</v>
      </c>
      <c r="AC1843" s="64">
        <v>40</v>
      </c>
      <c r="AD1843" s="64">
        <v>17</v>
      </c>
      <c r="AE1843" s="66" t="s">
        <v>6598</v>
      </c>
      <c r="AF1843" s="68" t="s">
        <v>2777</v>
      </c>
      <c r="CN1843" s="64">
        <v>40</v>
      </c>
      <c r="CO1843" s="64">
        <v>20</v>
      </c>
      <c r="CP1843" s="66" t="s">
        <v>6601</v>
      </c>
      <c r="CQ1843" s="68" t="s">
        <v>2780</v>
      </c>
    </row>
    <row r="1844" spans="17:95">
      <c r="Q1844" s="655">
        <v>4</v>
      </c>
      <c r="R1844" s="655">
        <v>8</v>
      </c>
      <c r="S1844" s="655">
        <v>16</v>
      </c>
      <c r="T1844" s="651" t="s">
        <v>5910</v>
      </c>
      <c r="U1844" s="656" t="s">
        <v>1103</v>
      </c>
      <c r="AC1844" s="64">
        <v>40</v>
      </c>
      <c r="AD1844" s="64">
        <v>18</v>
      </c>
      <c r="AE1844" s="66" t="s">
        <v>6599</v>
      </c>
      <c r="AF1844" s="68" t="s">
        <v>2778</v>
      </c>
      <c r="CN1844" s="64">
        <v>40</v>
      </c>
      <c r="CO1844" s="64">
        <v>21</v>
      </c>
      <c r="CP1844" s="66" t="s">
        <v>6602</v>
      </c>
      <c r="CQ1844" s="68" t="s">
        <v>2781</v>
      </c>
    </row>
    <row r="1845" spans="17:95">
      <c r="Q1845" s="655">
        <v>4</v>
      </c>
      <c r="R1845" s="655">
        <v>8</v>
      </c>
      <c r="S1845" s="655">
        <v>17</v>
      </c>
      <c r="T1845" s="651" t="s">
        <v>6612</v>
      </c>
      <c r="U1845" s="656" t="s">
        <v>1104</v>
      </c>
      <c r="AC1845" s="64">
        <v>40</v>
      </c>
      <c r="AD1845" s="64">
        <v>19</v>
      </c>
      <c r="AE1845" s="66" t="s">
        <v>6600</v>
      </c>
      <c r="AF1845" s="68" t="s">
        <v>2779</v>
      </c>
      <c r="CN1845" s="64">
        <v>40</v>
      </c>
      <c r="CO1845" s="64">
        <v>22</v>
      </c>
      <c r="CP1845" s="66" t="s">
        <v>6604</v>
      </c>
      <c r="CQ1845" s="68" t="s">
        <v>2782</v>
      </c>
    </row>
    <row r="1846" spans="17:95">
      <c r="Q1846" s="655">
        <v>4</v>
      </c>
      <c r="R1846" s="655">
        <v>8</v>
      </c>
      <c r="S1846" s="655">
        <v>18</v>
      </c>
      <c r="T1846" s="651" t="s">
        <v>6614</v>
      </c>
      <c r="U1846" s="656" t="s">
        <v>1105</v>
      </c>
      <c r="AC1846" s="64">
        <v>40</v>
      </c>
      <c r="AD1846" s="64">
        <v>20</v>
      </c>
      <c r="AE1846" s="66" t="s">
        <v>6601</v>
      </c>
      <c r="AF1846" s="68" t="s">
        <v>2780</v>
      </c>
      <c r="CN1846" s="64">
        <v>40</v>
      </c>
      <c r="CO1846" s="64">
        <v>23</v>
      </c>
      <c r="CP1846" s="66" t="s">
        <v>6606</v>
      </c>
      <c r="CQ1846" s="68" t="s">
        <v>2783</v>
      </c>
    </row>
    <row r="1847" spans="17:95">
      <c r="Q1847" s="655">
        <v>4</v>
      </c>
      <c r="R1847" s="655">
        <v>8</v>
      </c>
      <c r="S1847" s="655">
        <v>19</v>
      </c>
      <c r="T1847" s="651" t="s">
        <v>6616</v>
      </c>
      <c r="U1847" s="656" t="s">
        <v>1106</v>
      </c>
      <c r="AC1847" s="64">
        <v>40</v>
      </c>
      <c r="AD1847" s="64">
        <v>21</v>
      </c>
      <c r="AE1847" s="66" t="s">
        <v>6602</v>
      </c>
      <c r="AF1847" s="68" t="s">
        <v>2781</v>
      </c>
      <c r="CN1847" s="64">
        <v>40</v>
      </c>
      <c r="CO1847" s="64">
        <v>24</v>
      </c>
      <c r="CP1847" s="66" t="s">
        <v>6607</v>
      </c>
      <c r="CQ1847" s="68" t="s">
        <v>2784</v>
      </c>
    </row>
    <row r="1848" spans="17:95">
      <c r="Q1848" s="655">
        <v>4</v>
      </c>
      <c r="R1848" s="655">
        <v>8</v>
      </c>
      <c r="S1848" s="655">
        <v>20</v>
      </c>
      <c r="T1848" s="651" t="s">
        <v>6618</v>
      </c>
      <c r="U1848" s="656" t="s">
        <v>1107</v>
      </c>
      <c r="AC1848" s="64">
        <v>40</v>
      </c>
      <c r="AD1848" s="64">
        <v>22</v>
      </c>
      <c r="AE1848" s="66" t="s">
        <v>6604</v>
      </c>
      <c r="AF1848" s="68" t="s">
        <v>2782</v>
      </c>
      <c r="CN1848" s="64">
        <v>40</v>
      </c>
      <c r="CO1848" s="64">
        <v>25</v>
      </c>
      <c r="CP1848" s="66" t="s">
        <v>6609</v>
      </c>
      <c r="CQ1848" s="68" t="s">
        <v>2785</v>
      </c>
    </row>
    <row r="1849" spans="17:95">
      <c r="Q1849" s="655">
        <v>4</v>
      </c>
      <c r="R1849" s="655">
        <v>8</v>
      </c>
      <c r="S1849" s="655">
        <v>21</v>
      </c>
      <c r="T1849" s="651" t="s">
        <v>6620</v>
      </c>
      <c r="U1849" s="656" t="s">
        <v>3251</v>
      </c>
      <c r="AC1849" s="64">
        <v>40</v>
      </c>
      <c r="AD1849" s="64">
        <v>23</v>
      </c>
      <c r="AE1849" s="66" t="s">
        <v>6606</v>
      </c>
      <c r="AF1849" s="68" t="s">
        <v>2783</v>
      </c>
      <c r="CN1849" s="64">
        <v>40</v>
      </c>
      <c r="CO1849" s="64">
        <v>26</v>
      </c>
      <c r="CP1849" s="66" t="s">
        <v>6610</v>
      </c>
      <c r="CQ1849" s="68" t="s">
        <v>2786</v>
      </c>
    </row>
    <row r="1850" spans="17:95">
      <c r="Q1850" s="655">
        <v>4</v>
      </c>
      <c r="R1850" s="655">
        <v>8</v>
      </c>
      <c r="S1850" s="655">
        <v>22</v>
      </c>
      <c r="T1850" s="651" t="s">
        <v>6622</v>
      </c>
      <c r="U1850" s="656" t="s">
        <v>3252</v>
      </c>
      <c r="AC1850" s="64">
        <v>40</v>
      </c>
      <c r="AD1850" s="64">
        <v>24</v>
      </c>
      <c r="AE1850" s="66" t="s">
        <v>6607</v>
      </c>
      <c r="AF1850" s="68" t="s">
        <v>2784</v>
      </c>
      <c r="CN1850" s="64">
        <v>40</v>
      </c>
      <c r="CO1850" s="64">
        <v>27</v>
      </c>
      <c r="CP1850" s="66" t="s">
        <v>6611</v>
      </c>
      <c r="CQ1850" s="68" t="s">
        <v>2787</v>
      </c>
    </row>
    <row r="1851" spans="17:95">
      <c r="Q1851" s="655">
        <v>4</v>
      </c>
      <c r="R1851" s="655">
        <v>8</v>
      </c>
      <c r="S1851" s="655">
        <v>23</v>
      </c>
      <c r="T1851" s="651" t="s">
        <v>6624</v>
      </c>
      <c r="U1851" s="656" t="s">
        <v>1109</v>
      </c>
      <c r="AC1851" s="64">
        <v>40</v>
      </c>
      <c r="AD1851" s="64">
        <v>25</v>
      </c>
      <c r="AE1851" s="66" t="s">
        <v>6609</v>
      </c>
      <c r="AF1851" s="68" t="s">
        <v>2785</v>
      </c>
      <c r="CN1851" s="64">
        <v>40</v>
      </c>
      <c r="CO1851" s="64">
        <v>28</v>
      </c>
      <c r="CP1851" s="66" t="s">
        <v>6613</v>
      </c>
      <c r="CQ1851" s="68" t="s">
        <v>2788</v>
      </c>
    </row>
    <row r="1852" spans="17:95">
      <c r="Q1852" s="655">
        <v>4</v>
      </c>
      <c r="R1852" s="655">
        <v>8</v>
      </c>
      <c r="S1852" s="655">
        <v>24</v>
      </c>
      <c r="T1852" s="651" t="s">
        <v>8997</v>
      </c>
      <c r="U1852" s="656" t="s">
        <v>8998</v>
      </c>
      <c r="AC1852" s="64">
        <v>40</v>
      </c>
      <c r="AD1852" s="64">
        <v>26</v>
      </c>
      <c r="AE1852" s="66" t="s">
        <v>6610</v>
      </c>
      <c r="AF1852" s="68" t="s">
        <v>2786</v>
      </c>
      <c r="CN1852" s="64">
        <v>40</v>
      </c>
      <c r="CO1852" s="64">
        <v>29</v>
      </c>
      <c r="CP1852" s="66" t="s">
        <v>6615</v>
      </c>
      <c r="CQ1852" s="68" t="s">
        <v>2789</v>
      </c>
    </row>
    <row r="1853" spans="17:95">
      <c r="Q1853" s="655">
        <v>4</v>
      </c>
      <c r="R1853" s="655">
        <v>8</v>
      </c>
      <c r="S1853" s="655">
        <v>25</v>
      </c>
      <c r="T1853" s="651" t="s">
        <v>6626</v>
      </c>
      <c r="U1853" s="656" t="s">
        <v>1110</v>
      </c>
      <c r="AC1853" s="64">
        <v>40</v>
      </c>
      <c r="AD1853" s="64">
        <v>27</v>
      </c>
      <c r="AE1853" s="66" t="s">
        <v>6611</v>
      </c>
      <c r="AF1853" s="68" t="s">
        <v>2787</v>
      </c>
      <c r="CN1853" s="64">
        <v>40</v>
      </c>
      <c r="CO1853" s="64">
        <v>30</v>
      </c>
      <c r="CP1853" s="66" t="s">
        <v>6617</v>
      </c>
      <c r="CQ1853" s="68" t="s">
        <v>2790</v>
      </c>
    </row>
    <row r="1854" spans="17:95">
      <c r="Q1854" s="655">
        <v>4</v>
      </c>
      <c r="R1854" s="655">
        <v>8</v>
      </c>
      <c r="S1854" s="655">
        <v>26</v>
      </c>
      <c r="T1854" s="651" t="s">
        <v>6628</v>
      </c>
      <c r="U1854" s="656" t="s">
        <v>3253</v>
      </c>
      <c r="AC1854" s="64">
        <v>40</v>
      </c>
      <c r="AD1854" s="64">
        <v>28</v>
      </c>
      <c r="AE1854" s="66" t="s">
        <v>6613</v>
      </c>
      <c r="AF1854" s="68" t="s">
        <v>2788</v>
      </c>
      <c r="CN1854" s="64">
        <v>40</v>
      </c>
      <c r="CO1854" s="64">
        <v>31</v>
      </c>
      <c r="CP1854" s="66" t="s">
        <v>6619</v>
      </c>
      <c r="CQ1854" s="68" t="s">
        <v>2791</v>
      </c>
    </row>
    <row r="1855" spans="17:95">
      <c r="Q1855" s="655">
        <v>4</v>
      </c>
      <c r="R1855" s="655">
        <v>8</v>
      </c>
      <c r="S1855" s="655">
        <v>27</v>
      </c>
      <c r="T1855" s="651" t="s">
        <v>6630</v>
      </c>
      <c r="U1855" s="656" t="s">
        <v>3254</v>
      </c>
      <c r="AC1855" s="64">
        <v>40</v>
      </c>
      <c r="AD1855" s="64">
        <v>29</v>
      </c>
      <c r="AE1855" s="66" t="s">
        <v>6615</v>
      </c>
      <c r="AF1855" s="68" t="s">
        <v>2789</v>
      </c>
      <c r="CN1855" s="64">
        <v>40</v>
      </c>
      <c r="CO1855" s="64">
        <v>32</v>
      </c>
      <c r="CP1855" s="66" t="s">
        <v>6621</v>
      </c>
      <c r="CQ1855" s="68" t="s">
        <v>2792</v>
      </c>
    </row>
    <row r="1856" spans="17:95">
      <c r="Q1856" s="655">
        <v>4</v>
      </c>
      <c r="R1856" s="655">
        <v>8</v>
      </c>
      <c r="S1856" s="655">
        <v>28</v>
      </c>
      <c r="T1856" s="651" t="s">
        <v>6632</v>
      </c>
      <c r="U1856" s="656" t="s">
        <v>3255</v>
      </c>
      <c r="AC1856" s="64">
        <v>40</v>
      </c>
      <c r="AD1856" s="64">
        <v>30</v>
      </c>
      <c r="AE1856" s="66" t="s">
        <v>6617</v>
      </c>
      <c r="AF1856" s="68" t="s">
        <v>2790</v>
      </c>
      <c r="CN1856" s="64">
        <v>40</v>
      </c>
      <c r="CO1856" s="64">
        <v>33</v>
      </c>
      <c r="CP1856" s="66" t="s">
        <v>6623</v>
      </c>
      <c r="CQ1856" s="68" t="s">
        <v>2793</v>
      </c>
    </row>
    <row r="1857" spans="17:95">
      <c r="Q1857" s="655">
        <v>4</v>
      </c>
      <c r="R1857" s="655">
        <v>8</v>
      </c>
      <c r="S1857" s="655">
        <v>29</v>
      </c>
      <c r="T1857" s="651" t="s">
        <v>6634</v>
      </c>
      <c r="U1857" s="656" t="s">
        <v>3256</v>
      </c>
      <c r="AC1857" s="64">
        <v>40</v>
      </c>
      <c r="AD1857" s="64">
        <v>31</v>
      </c>
      <c r="AE1857" s="66" t="s">
        <v>6619</v>
      </c>
      <c r="AF1857" s="68" t="s">
        <v>2791</v>
      </c>
      <c r="CN1857" s="64">
        <v>40</v>
      </c>
      <c r="CO1857" s="64">
        <v>34</v>
      </c>
      <c r="CP1857" s="66" t="s">
        <v>6625</v>
      </c>
      <c r="CQ1857" s="68" t="s">
        <v>2794</v>
      </c>
    </row>
    <row r="1858" spans="17:95">
      <c r="Q1858" s="655">
        <v>4</v>
      </c>
      <c r="R1858" s="655">
        <v>8</v>
      </c>
      <c r="S1858" s="655">
        <v>30</v>
      </c>
      <c r="T1858" s="651" t="s">
        <v>6636</v>
      </c>
      <c r="U1858" s="656" t="s">
        <v>1108</v>
      </c>
      <c r="AC1858" s="64">
        <v>40</v>
      </c>
      <c r="AD1858" s="64">
        <v>32</v>
      </c>
      <c r="AE1858" s="66" t="s">
        <v>6621</v>
      </c>
      <c r="AF1858" s="68" t="s">
        <v>2792</v>
      </c>
      <c r="CN1858" s="64">
        <v>40</v>
      </c>
      <c r="CO1858" s="64">
        <v>35</v>
      </c>
      <c r="CP1858" s="66" t="s">
        <v>6627</v>
      </c>
      <c r="CQ1858" s="68" t="s">
        <v>2795</v>
      </c>
    </row>
    <row r="1859" spans="17:95">
      <c r="Q1859" s="655">
        <v>4</v>
      </c>
      <c r="R1859" s="655">
        <v>8</v>
      </c>
      <c r="S1859" s="655">
        <v>31</v>
      </c>
      <c r="T1859" s="651" t="s">
        <v>6638</v>
      </c>
      <c r="U1859" s="656" t="s">
        <v>3257</v>
      </c>
      <c r="AC1859" s="64">
        <v>40</v>
      </c>
      <c r="AD1859" s="64">
        <v>33</v>
      </c>
      <c r="AE1859" s="66" t="s">
        <v>6623</v>
      </c>
      <c r="AF1859" s="68" t="s">
        <v>2793</v>
      </c>
      <c r="CN1859" s="64">
        <v>40</v>
      </c>
      <c r="CO1859" s="64">
        <v>36</v>
      </c>
      <c r="CP1859" s="66" t="s">
        <v>6629</v>
      </c>
      <c r="CQ1859" s="68" t="s">
        <v>2796</v>
      </c>
    </row>
    <row r="1860" spans="17:95">
      <c r="Q1860" s="655">
        <v>4</v>
      </c>
      <c r="R1860" s="655">
        <v>8</v>
      </c>
      <c r="S1860" s="655">
        <v>32</v>
      </c>
      <c r="T1860" s="651" t="s">
        <v>6640</v>
      </c>
      <c r="U1860" s="656" t="s">
        <v>3258</v>
      </c>
      <c r="AC1860" s="64">
        <v>40</v>
      </c>
      <c r="AD1860" s="64">
        <v>34</v>
      </c>
      <c r="AE1860" s="66" t="s">
        <v>6625</v>
      </c>
      <c r="AF1860" s="68" t="s">
        <v>2794</v>
      </c>
      <c r="CN1860" s="64">
        <v>40</v>
      </c>
      <c r="CO1860" s="64">
        <v>37</v>
      </c>
      <c r="CP1860" s="66" t="s">
        <v>6631</v>
      </c>
      <c r="CQ1860" s="68" t="s">
        <v>2797</v>
      </c>
    </row>
    <row r="1861" spans="17:95">
      <c r="Q1861" s="655">
        <v>4</v>
      </c>
      <c r="R1861" s="655">
        <v>8</v>
      </c>
      <c r="S1861" s="655">
        <v>33</v>
      </c>
      <c r="T1861" s="651" t="s">
        <v>6642</v>
      </c>
      <c r="U1861" s="656" t="s">
        <v>3259</v>
      </c>
      <c r="AC1861" s="64">
        <v>40</v>
      </c>
      <c r="AD1861" s="64">
        <v>35</v>
      </c>
      <c r="AE1861" s="66" t="s">
        <v>6627</v>
      </c>
      <c r="AF1861" s="68" t="s">
        <v>2795</v>
      </c>
      <c r="CN1861" s="64">
        <v>40</v>
      </c>
      <c r="CO1861" s="64">
        <v>38</v>
      </c>
      <c r="CP1861" s="66" t="s">
        <v>6633</v>
      </c>
      <c r="CQ1861" s="68" t="s">
        <v>3448</v>
      </c>
    </row>
    <row r="1862" spans="17:95">
      <c r="Q1862" s="655">
        <v>4</v>
      </c>
      <c r="R1862" s="655">
        <v>8</v>
      </c>
      <c r="S1862" s="655">
        <v>34</v>
      </c>
      <c r="T1862" s="651" t="s">
        <v>6644</v>
      </c>
      <c r="U1862" s="656" t="s">
        <v>1111</v>
      </c>
      <c r="AC1862" s="64">
        <v>40</v>
      </c>
      <c r="AD1862" s="64">
        <v>36</v>
      </c>
      <c r="AE1862" s="66" t="s">
        <v>6629</v>
      </c>
      <c r="AF1862" s="68" t="s">
        <v>2796</v>
      </c>
      <c r="CN1862" s="64">
        <v>40</v>
      </c>
      <c r="CO1862" s="64">
        <v>39</v>
      </c>
      <c r="CP1862" s="66" t="s">
        <v>6635</v>
      </c>
      <c r="CQ1862" s="68" t="s">
        <v>3449</v>
      </c>
    </row>
    <row r="1863" spans="17:95">
      <c r="Q1863" s="655">
        <v>4</v>
      </c>
      <c r="R1863" s="655">
        <v>8</v>
      </c>
      <c r="S1863" s="655">
        <v>35</v>
      </c>
      <c r="T1863" s="651" t="s">
        <v>6646</v>
      </c>
      <c r="U1863" s="656" t="s">
        <v>3260</v>
      </c>
      <c r="AC1863" s="64">
        <v>40</v>
      </c>
      <c r="AD1863" s="64">
        <v>37</v>
      </c>
      <c r="AE1863" s="66" t="s">
        <v>6631</v>
      </c>
      <c r="AF1863" s="68" t="s">
        <v>2797</v>
      </c>
      <c r="CN1863" s="64">
        <v>40</v>
      </c>
      <c r="CO1863" s="64">
        <v>40</v>
      </c>
      <c r="CP1863" s="66" t="s">
        <v>6637</v>
      </c>
      <c r="CQ1863" s="68" t="s">
        <v>3450</v>
      </c>
    </row>
    <row r="1864" spans="17:95">
      <c r="Q1864" s="655">
        <v>4</v>
      </c>
      <c r="R1864" s="655">
        <v>8</v>
      </c>
      <c r="S1864" s="655">
        <v>36</v>
      </c>
      <c r="T1864" s="651" t="s">
        <v>6648</v>
      </c>
      <c r="U1864" s="656" t="s">
        <v>3261</v>
      </c>
      <c r="AC1864" s="64">
        <v>40</v>
      </c>
      <c r="AD1864" s="64">
        <v>38</v>
      </c>
      <c r="AE1864" s="66" t="s">
        <v>6633</v>
      </c>
      <c r="AF1864" s="68" t="s">
        <v>3448</v>
      </c>
      <c r="CN1864" s="64">
        <v>40</v>
      </c>
      <c r="CO1864" s="64">
        <v>41</v>
      </c>
      <c r="CP1864" s="66" t="s">
        <v>6639</v>
      </c>
      <c r="CQ1864" s="68" t="s">
        <v>3451</v>
      </c>
    </row>
    <row r="1865" spans="17:95">
      <c r="Q1865" s="655">
        <v>4</v>
      </c>
      <c r="R1865" s="655">
        <v>8</v>
      </c>
      <c r="S1865" s="655">
        <v>37</v>
      </c>
      <c r="T1865" s="651" t="s">
        <v>6650</v>
      </c>
      <c r="U1865" s="656" t="s">
        <v>3262</v>
      </c>
      <c r="AC1865" s="64">
        <v>40</v>
      </c>
      <c r="AD1865" s="64">
        <v>39</v>
      </c>
      <c r="AE1865" s="66" t="s">
        <v>6635</v>
      </c>
      <c r="AF1865" s="68" t="s">
        <v>3449</v>
      </c>
      <c r="CN1865" s="64">
        <v>40</v>
      </c>
      <c r="CO1865" s="64">
        <v>42</v>
      </c>
      <c r="CP1865" s="66" t="s">
        <v>6641</v>
      </c>
      <c r="CQ1865" s="68" t="s">
        <v>3452</v>
      </c>
    </row>
    <row r="1866" spans="17:95">
      <c r="Q1866" s="655">
        <v>4</v>
      </c>
      <c r="R1866" s="655">
        <v>8</v>
      </c>
      <c r="S1866" s="655">
        <v>38</v>
      </c>
      <c r="T1866" s="651" t="s">
        <v>6652</v>
      </c>
      <c r="U1866" s="656" t="s">
        <v>3263</v>
      </c>
      <c r="AC1866" s="64">
        <v>40</v>
      </c>
      <c r="AD1866" s="64">
        <v>40</v>
      </c>
      <c r="AE1866" s="66" t="s">
        <v>6637</v>
      </c>
      <c r="AF1866" s="68" t="s">
        <v>3450</v>
      </c>
      <c r="CN1866" s="64">
        <v>40</v>
      </c>
      <c r="CO1866" s="64">
        <v>43</v>
      </c>
      <c r="CP1866" s="66" t="s">
        <v>6643</v>
      </c>
      <c r="CQ1866" s="68" t="s">
        <v>2798</v>
      </c>
    </row>
    <row r="1867" spans="17:95">
      <c r="Q1867" s="655">
        <v>4</v>
      </c>
      <c r="R1867" s="655">
        <v>8</v>
      </c>
      <c r="S1867" s="655">
        <v>39</v>
      </c>
      <c r="T1867" s="651" t="s">
        <v>6654</v>
      </c>
      <c r="U1867" s="656" t="s">
        <v>1113</v>
      </c>
      <c r="AC1867" s="64">
        <v>40</v>
      </c>
      <c r="AD1867" s="64">
        <v>41</v>
      </c>
      <c r="AE1867" s="66" t="s">
        <v>6639</v>
      </c>
      <c r="AF1867" s="68" t="s">
        <v>3451</v>
      </c>
      <c r="CN1867" s="64">
        <v>40</v>
      </c>
      <c r="CO1867" s="64">
        <v>44</v>
      </c>
      <c r="CP1867" s="66" t="s">
        <v>6645</v>
      </c>
      <c r="CQ1867" s="68" t="s">
        <v>2799</v>
      </c>
    </row>
    <row r="1868" spans="17:95">
      <c r="Q1868" s="655">
        <v>4</v>
      </c>
      <c r="R1868" s="655">
        <v>8</v>
      </c>
      <c r="S1868" s="655">
        <v>40</v>
      </c>
      <c r="T1868" s="651" t="s">
        <v>6656</v>
      </c>
      <c r="U1868" s="656" t="s">
        <v>1112</v>
      </c>
      <c r="AC1868" s="64">
        <v>40</v>
      </c>
      <c r="AD1868" s="64">
        <v>42</v>
      </c>
      <c r="AE1868" s="66" t="s">
        <v>6641</v>
      </c>
      <c r="AF1868" s="68" t="s">
        <v>3452</v>
      </c>
      <c r="CN1868" s="64">
        <v>40</v>
      </c>
      <c r="CO1868" s="64">
        <v>45</v>
      </c>
      <c r="CP1868" s="66" t="s">
        <v>6647</v>
      </c>
      <c r="CQ1868" s="68" t="s">
        <v>2800</v>
      </c>
    </row>
    <row r="1869" spans="17:95">
      <c r="Q1869" s="655">
        <v>4</v>
      </c>
      <c r="R1869" s="655">
        <v>8</v>
      </c>
      <c r="S1869" s="655">
        <v>41</v>
      </c>
      <c r="T1869" s="651" t="s">
        <v>6658</v>
      </c>
      <c r="U1869" s="656" t="s">
        <v>3264</v>
      </c>
      <c r="AC1869" s="64">
        <v>40</v>
      </c>
      <c r="AD1869" s="64">
        <v>43</v>
      </c>
      <c r="AE1869" s="66" t="s">
        <v>6643</v>
      </c>
      <c r="AF1869" s="68" t="s">
        <v>2798</v>
      </c>
      <c r="CN1869" s="64">
        <v>40</v>
      </c>
      <c r="CO1869" s="64">
        <v>46</v>
      </c>
      <c r="CP1869" s="66" t="s">
        <v>6649</v>
      </c>
      <c r="CQ1869" s="68" t="s">
        <v>2801</v>
      </c>
    </row>
    <row r="1870" spans="17:95">
      <c r="Q1870" s="655">
        <v>4</v>
      </c>
      <c r="R1870" s="655">
        <v>8</v>
      </c>
      <c r="S1870" s="655">
        <v>42</v>
      </c>
      <c r="T1870" s="651" t="s">
        <v>6660</v>
      </c>
      <c r="U1870" s="656" t="s">
        <v>3265</v>
      </c>
      <c r="AC1870" s="64">
        <v>40</v>
      </c>
      <c r="AD1870" s="64">
        <v>44</v>
      </c>
      <c r="AE1870" s="66" t="s">
        <v>6645</v>
      </c>
      <c r="AF1870" s="68" t="s">
        <v>2799</v>
      </c>
      <c r="CN1870" s="64">
        <v>40</v>
      </c>
      <c r="CO1870" s="64">
        <v>47</v>
      </c>
      <c r="CP1870" s="66" t="s">
        <v>6651</v>
      </c>
      <c r="CQ1870" s="68" t="s">
        <v>2802</v>
      </c>
    </row>
    <row r="1871" spans="17:95">
      <c r="Q1871" s="655">
        <v>4</v>
      </c>
      <c r="R1871" s="655">
        <v>8</v>
      </c>
      <c r="S1871" s="655">
        <v>43</v>
      </c>
      <c r="T1871" s="651" t="s">
        <v>6662</v>
      </c>
      <c r="U1871" s="656" t="s">
        <v>3266</v>
      </c>
      <c r="AC1871" s="64">
        <v>40</v>
      </c>
      <c r="AD1871" s="64">
        <v>45</v>
      </c>
      <c r="AE1871" s="66" t="s">
        <v>6647</v>
      </c>
      <c r="AF1871" s="68" t="s">
        <v>2800</v>
      </c>
      <c r="CN1871" s="64">
        <v>40</v>
      </c>
      <c r="CO1871" s="64">
        <v>48</v>
      </c>
      <c r="CP1871" s="66" t="s">
        <v>6653</v>
      </c>
      <c r="CQ1871" s="68" t="s">
        <v>2803</v>
      </c>
    </row>
    <row r="1872" spans="17:95">
      <c r="Q1872" s="655">
        <v>4</v>
      </c>
      <c r="R1872" s="655">
        <v>8</v>
      </c>
      <c r="S1872" s="655">
        <v>44</v>
      </c>
      <c r="T1872" s="651" t="s">
        <v>6664</v>
      </c>
      <c r="U1872" s="656" t="s">
        <v>3267</v>
      </c>
      <c r="AC1872" s="64">
        <v>40</v>
      </c>
      <c r="AD1872" s="64">
        <v>46</v>
      </c>
      <c r="AE1872" s="66" t="s">
        <v>6649</v>
      </c>
      <c r="AF1872" s="68" t="s">
        <v>2801</v>
      </c>
      <c r="CN1872" s="64">
        <v>40</v>
      </c>
      <c r="CO1872" s="64">
        <v>49</v>
      </c>
      <c r="CP1872" s="66" t="s">
        <v>6655</v>
      </c>
      <c r="CQ1872" s="68" t="s">
        <v>2804</v>
      </c>
    </row>
    <row r="1873" spans="17:95">
      <c r="Q1873" s="655">
        <v>4</v>
      </c>
      <c r="R1873" s="655">
        <v>8</v>
      </c>
      <c r="S1873" s="655">
        <v>45</v>
      </c>
      <c r="T1873" s="651" t="s">
        <v>6666</v>
      </c>
      <c r="U1873" s="656" t="s">
        <v>1114</v>
      </c>
      <c r="AC1873" s="64">
        <v>40</v>
      </c>
      <c r="AD1873" s="64">
        <v>47</v>
      </c>
      <c r="AE1873" s="66" t="s">
        <v>6651</v>
      </c>
      <c r="AF1873" s="68" t="s">
        <v>2802</v>
      </c>
      <c r="CN1873" s="64">
        <v>40</v>
      </c>
      <c r="CO1873" s="64">
        <v>50</v>
      </c>
      <c r="CP1873" s="66" t="s">
        <v>6657</v>
      </c>
      <c r="CQ1873" s="68" t="s">
        <v>2805</v>
      </c>
    </row>
    <row r="1874" spans="17:95">
      <c r="Q1874" s="655">
        <v>4</v>
      </c>
      <c r="R1874" s="655">
        <v>8</v>
      </c>
      <c r="S1874" s="655">
        <v>46</v>
      </c>
      <c r="T1874" s="651" t="s">
        <v>6668</v>
      </c>
      <c r="U1874" s="656" t="s">
        <v>1116</v>
      </c>
      <c r="AC1874" s="64">
        <v>40</v>
      </c>
      <c r="AD1874" s="64">
        <v>48</v>
      </c>
      <c r="AE1874" s="66" t="s">
        <v>6653</v>
      </c>
      <c r="AF1874" s="68" t="s">
        <v>2803</v>
      </c>
      <c r="CN1874" s="64">
        <v>40</v>
      </c>
      <c r="CO1874" s="64">
        <v>51</v>
      </c>
      <c r="CP1874" s="66" t="s">
        <v>6659</v>
      </c>
      <c r="CQ1874" s="68" t="s">
        <v>2806</v>
      </c>
    </row>
    <row r="1875" spans="17:95">
      <c r="Q1875" s="655">
        <v>4</v>
      </c>
      <c r="R1875" s="655">
        <v>8</v>
      </c>
      <c r="S1875" s="655">
        <v>47</v>
      </c>
      <c r="T1875" s="651" t="s">
        <v>6670</v>
      </c>
      <c r="U1875" s="656" t="s">
        <v>1115</v>
      </c>
      <c r="AC1875" s="64">
        <v>40</v>
      </c>
      <c r="AD1875" s="64">
        <v>49</v>
      </c>
      <c r="AE1875" s="66" t="s">
        <v>6655</v>
      </c>
      <c r="AF1875" s="68" t="s">
        <v>2804</v>
      </c>
      <c r="CN1875" s="64">
        <v>40</v>
      </c>
      <c r="CO1875" s="64">
        <v>52</v>
      </c>
      <c r="CP1875" s="66" t="s">
        <v>6661</v>
      </c>
      <c r="CQ1875" s="68" t="s">
        <v>2807</v>
      </c>
    </row>
    <row r="1876" spans="17:95">
      <c r="Q1876" s="655">
        <v>4</v>
      </c>
      <c r="R1876" s="655">
        <v>8</v>
      </c>
      <c r="S1876" s="655">
        <v>48</v>
      </c>
      <c r="T1876" s="651" t="s">
        <v>6672</v>
      </c>
      <c r="U1876" s="656" t="s">
        <v>1117</v>
      </c>
      <c r="AC1876" s="64">
        <v>40</v>
      </c>
      <c r="AD1876" s="64">
        <v>50</v>
      </c>
      <c r="AE1876" s="66" t="s">
        <v>6657</v>
      </c>
      <c r="AF1876" s="68" t="s">
        <v>2805</v>
      </c>
      <c r="CN1876" s="64">
        <v>40</v>
      </c>
      <c r="CO1876" s="64">
        <v>53</v>
      </c>
      <c r="CP1876" s="66" t="s">
        <v>6663</v>
      </c>
      <c r="CQ1876" s="68" t="s">
        <v>2808</v>
      </c>
    </row>
    <row r="1877" spans="17:95">
      <c r="Q1877" s="655">
        <v>4</v>
      </c>
      <c r="R1877" s="655">
        <v>8</v>
      </c>
      <c r="S1877" s="655">
        <v>49</v>
      </c>
      <c r="T1877" s="651" t="s">
        <v>6674</v>
      </c>
      <c r="U1877" s="656" t="s">
        <v>1118</v>
      </c>
      <c r="AC1877" s="64">
        <v>40</v>
      </c>
      <c r="AD1877" s="64">
        <v>51</v>
      </c>
      <c r="AE1877" s="66" t="s">
        <v>6659</v>
      </c>
      <c r="AF1877" s="68" t="s">
        <v>2806</v>
      </c>
      <c r="CN1877" s="64">
        <v>40</v>
      </c>
      <c r="CO1877" s="64">
        <v>54</v>
      </c>
      <c r="CP1877" s="66" t="s">
        <v>6665</v>
      </c>
      <c r="CQ1877" s="68" t="s">
        <v>2809</v>
      </c>
    </row>
    <row r="1878" spans="17:95">
      <c r="Q1878" s="655">
        <v>4</v>
      </c>
      <c r="R1878" s="655">
        <v>8</v>
      </c>
      <c r="S1878" s="655">
        <v>50</v>
      </c>
      <c r="T1878" s="651" t="s">
        <v>6676</v>
      </c>
      <c r="U1878" s="656" t="s">
        <v>1119</v>
      </c>
      <c r="AC1878" s="64">
        <v>40</v>
      </c>
      <c r="AD1878" s="64">
        <v>52</v>
      </c>
      <c r="AE1878" s="66" t="s">
        <v>6661</v>
      </c>
      <c r="AF1878" s="68" t="s">
        <v>2807</v>
      </c>
      <c r="CN1878" s="64">
        <v>40</v>
      </c>
      <c r="CO1878" s="64">
        <v>55</v>
      </c>
      <c r="CP1878" s="66" t="s">
        <v>6667</v>
      </c>
      <c r="CQ1878" s="68" t="s">
        <v>2810</v>
      </c>
    </row>
    <row r="1879" spans="17:95">
      <c r="Q1879" s="655">
        <v>4</v>
      </c>
      <c r="R1879" s="655">
        <v>8</v>
      </c>
      <c r="S1879" s="655">
        <v>51</v>
      </c>
      <c r="T1879" s="651" t="s">
        <v>6678</v>
      </c>
      <c r="U1879" s="656" t="s">
        <v>1123</v>
      </c>
      <c r="AC1879" s="64">
        <v>40</v>
      </c>
      <c r="AD1879" s="64">
        <v>53</v>
      </c>
      <c r="AE1879" s="66" t="s">
        <v>6663</v>
      </c>
      <c r="AF1879" s="68" t="s">
        <v>2808</v>
      </c>
      <c r="CN1879" s="64">
        <v>40</v>
      </c>
      <c r="CO1879" s="64">
        <v>56</v>
      </c>
      <c r="CP1879" s="66" t="s">
        <v>6669</v>
      </c>
      <c r="CQ1879" s="68" t="s">
        <v>2811</v>
      </c>
    </row>
    <row r="1880" spans="17:95">
      <c r="Q1880" s="655">
        <v>4</v>
      </c>
      <c r="R1880" s="655">
        <v>8</v>
      </c>
      <c r="S1880" s="655">
        <v>52</v>
      </c>
      <c r="T1880" s="651" t="s">
        <v>6680</v>
      </c>
      <c r="U1880" s="656" t="s">
        <v>1125</v>
      </c>
      <c r="AC1880" s="64">
        <v>40</v>
      </c>
      <c r="AD1880" s="64">
        <v>54</v>
      </c>
      <c r="AE1880" s="66" t="s">
        <v>6665</v>
      </c>
      <c r="AF1880" s="68" t="s">
        <v>2809</v>
      </c>
      <c r="CN1880" s="64">
        <v>40</v>
      </c>
      <c r="CO1880" s="64">
        <v>57</v>
      </c>
      <c r="CP1880" s="66" t="s">
        <v>6671</v>
      </c>
      <c r="CQ1880" s="68" t="s">
        <v>2812</v>
      </c>
    </row>
    <row r="1881" spans="17:95">
      <c r="Q1881" s="655">
        <v>4</v>
      </c>
      <c r="R1881" s="655">
        <v>8</v>
      </c>
      <c r="S1881" s="655">
        <v>53</v>
      </c>
      <c r="T1881" s="651" t="s">
        <v>6682</v>
      </c>
      <c r="U1881" s="656" t="s">
        <v>1138</v>
      </c>
      <c r="AC1881" s="64">
        <v>40</v>
      </c>
      <c r="AD1881" s="64">
        <v>55</v>
      </c>
      <c r="AE1881" s="66" t="s">
        <v>6667</v>
      </c>
      <c r="AF1881" s="68" t="s">
        <v>2810</v>
      </c>
      <c r="CN1881" s="64">
        <v>40</v>
      </c>
      <c r="CO1881" s="64">
        <v>58</v>
      </c>
      <c r="CP1881" s="66" t="s">
        <v>6673</v>
      </c>
      <c r="CQ1881" s="68" t="s">
        <v>2813</v>
      </c>
    </row>
    <row r="1882" spans="17:95">
      <c r="Q1882" s="655">
        <v>4</v>
      </c>
      <c r="R1882" s="655">
        <v>8</v>
      </c>
      <c r="S1882" s="655">
        <v>54</v>
      </c>
      <c r="T1882" s="651" t="s">
        <v>6684</v>
      </c>
      <c r="U1882" s="656" t="s">
        <v>1126</v>
      </c>
      <c r="AC1882" s="64">
        <v>40</v>
      </c>
      <c r="AD1882" s="64">
        <v>56</v>
      </c>
      <c r="AE1882" s="66" t="s">
        <v>6669</v>
      </c>
      <c r="AF1882" s="68" t="s">
        <v>2811</v>
      </c>
      <c r="CN1882" s="64">
        <v>40</v>
      </c>
      <c r="CO1882" s="64">
        <v>59</v>
      </c>
      <c r="CP1882" s="66" t="s">
        <v>6675</v>
      </c>
      <c r="CQ1882" s="68" t="s">
        <v>2814</v>
      </c>
    </row>
    <row r="1883" spans="17:95">
      <c r="Q1883" s="655">
        <v>4</v>
      </c>
      <c r="R1883" s="655">
        <v>8</v>
      </c>
      <c r="S1883" s="655">
        <v>55</v>
      </c>
      <c r="T1883" s="651" t="s">
        <v>6686</v>
      </c>
      <c r="U1883" s="656" t="s">
        <v>1120</v>
      </c>
      <c r="AC1883" s="64">
        <v>40</v>
      </c>
      <c r="AD1883" s="64">
        <v>57</v>
      </c>
      <c r="AE1883" s="66" t="s">
        <v>6671</v>
      </c>
      <c r="AF1883" s="68" t="s">
        <v>2812</v>
      </c>
      <c r="CN1883" s="64">
        <v>40</v>
      </c>
      <c r="CO1883" s="64">
        <v>60</v>
      </c>
      <c r="CP1883" s="66" t="s">
        <v>6677</v>
      </c>
      <c r="CQ1883" s="68" t="s">
        <v>2815</v>
      </c>
    </row>
    <row r="1884" spans="17:95">
      <c r="Q1884" s="655">
        <v>4</v>
      </c>
      <c r="R1884" s="655">
        <v>8</v>
      </c>
      <c r="S1884" s="655">
        <v>56</v>
      </c>
      <c r="T1884" s="651" t="s">
        <v>6688</v>
      </c>
      <c r="U1884" s="656" t="s">
        <v>1121</v>
      </c>
      <c r="AC1884" s="64">
        <v>40</v>
      </c>
      <c r="AD1884" s="64">
        <v>58</v>
      </c>
      <c r="AE1884" s="66" t="s">
        <v>6673</v>
      </c>
      <c r="AF1884" s="68" t="s">
        <v>2813</v>
      </c>
      <c r="CN1884" s="64">
        <v>40</v>
      </c>
      <c r="CO1884" s="64">
        <v>61</v>
      </c>
      <c r="CP1884" s="66" t="s">
        <v>6679</v>
      </c>
      <c r="CQ1884" s="68" t="s">
        <v>2816</v>
      </c>
    </row>
    <row r="1885" spans="17:95">
      <c r="Q1885" s="655">
        <v>4</v>
      </c>
      <c r="R1885" s="655">
        <v>8</v>
      </c>
      <c r="S1885" s="655">
        <v>57</v>
      </c>
      <c r="T1885" s="651" t="s">
        <v>6690</v>
      </c>
      <c r="U1885" s="656" t="s">
        <v>1122</v>
      </c>
      <c r="AC1885" s="64">
        <v>40</v>
      </c>
      <c r="AD1885" s="64">
        <v>59</v>
      </c>
      <c r="AE1885" s="66" t="s">
        <v>6675</v>
      </c>
      <c r="AF1885" s="68" t="s">
        <v>2814</v>
      </c>
      <c r="CN1885" s="64">
        <v>40</v>
      </c>
      <c r="CO1885" s="64">
        <v>62</v>
      </c>
      <c r="CP1885" s="66" t="s">
        <v>6681</v>
      </c>
      <c r="CQ1885" s="68" t="s">
        <v>2817</v>
      </c>
    </row>
    <row r="1886" spans="17:95">
      <c r="Q1886" s="655">
        <v>4</v>
      </c>
      <c r="R1886" s="655">
        <v>8</v>
      </c>
      <c r="S1886" s="655">
        <v>58</v>
      </c>
      <c r="T1886" s="651" t="s">
        <v>6692</v>
      </c>
      <c r="U1886" s="656" t="s">
        <v>1124</v>
      </c>
      <c r="AC1886" s="64">
        <v>40</v>
      </c>
      <c r="AD1886" s="64">
        <v>60</v>
      </c>
      <c r="AE1886" s="66" t="s">
        <v>6677</v>
      </c>
      <c r="AF1886" s="68" t="s">
        <v>2815</v>
      </c>
      <c r="CN1886" s="64">
        <v>40</v>
      </c>
      <c r="CO1886" s="64">
        <v>63</v>
      </c>
      <c r="CP1886" s="66" t="s">
        <v>6683</v>
      </c>
      <c r="CQ1886" s="68" t="s">
        <v>2818</v>
      </c>
    </row>
    <row r="1887" spans="17:95">
      <c r="Q1887" s="655">
        <v>4</v>
      </c>
      <c r="R1887" s="655">
        <v>8</v>
      </c>
      <c r="S1887" s="655">
        <v>59</v>
      </c>
      <c r="T1887" s="651" t="s">
        <v>6694</v>
      </c>
      <c r="U1887" s="656" t="s">
        <v>1127</v>
      </c>
      <c r="AC1887" s="64">
        <v>40</v>
      </c>
      <c r="AD1887" s="64">
        <v>61</v>
      </c>
      <c r="AE1887" s="66" t="s">
        <v>6679</v>
      </c>
      <c r="AF1887" s="68" t="s">
        <v>2816</v>
      </c>
      <c r="CN1887" s="64">
        <v>40</v>
      </c>
      <c r="CO1887" s="64">
        <v>64</v>
      </c>
      <c r="CP1887" s="66" t="s">
        <v>6685</v>
      </c>
      <c r="CQ1887" s="68" t="s">
        <v>2819</v>
      </c>
    </row>
    <row r="1888" spans="17:95">
      <c r="Q1888" s="655">
        <v>4</v>
      </c>
      <c r="R1888" s="655">
        <v>8</v>
      </c>
      <c r="S1888" s="655">
        <v>60</v>
      </c>
      <c r="T1888" s="651" t="s">
        <v>6696</v>
      </c>
      <c r="U1888" s="656" t="s">
        <v>1128</v>
      </c>
      <c r="AC1888" s="64">
        <v>40</v>
      </c>
      <c r="AD1888" s="64">
        <v>62</v>
      </c>
      <c r="AE1888" s="66" t="s">
        <v>6681</v>
      </c>
      <c r="AF1888" s="68" t="s">
        <v>2817</v>
      </c>
      <c r="CN1888" s="64">
        <v>40</v>
      </c>
      <c r="CO1888" s="64">
        <v>65</v>
      </c>
      <c r="CP1888" s="66" t="s">
        <v>6687</v>
      </c>
      <c r="CQ1888" s="68" t="s">
        <v>2820</v>
      </c>
    </row>
    <row r="1889" spans="17:95">
      <c r="Q1889" s="655">
        <v>4</v>
      </c>
      <c r="R1889" s="655">
        <v>8</v>
      </c>
      <c r="S1889" s="655">
        <v>61</v>
      </c>
      <c r="T1889" s="651" t="s">
        <v>6698</v>
      </c>
      <c r="U1889" s="656" t="s">
        <v>1137</v>
      </c>
      <c r="AC1889" s="64">
        <v>40</v>
      </c>
      <c r="AD1889" s="64">
        <v>63</v>
      </c>
      <c r="AE1889" s="66" t="s">
        <v>6683</v>
      </c>
      <c r="AF1889" s="68" t="s">
        <v>2818</v>
      </c>
      <c r="CN1889" s="64">
        <v>40</v>
      </c>
      <c r="CO1889" s="64">
        <v>66</v>
      </c>
      <c r="CP1889" s="66" t="s">
        <v>6689</v>
      </c>
      <c r="CQ1889" s="68" t="s">
        <v>2821</v>
      </c>
    </row>
    <row r="1890" spans="17:95">
      <c r="Q1890" s="655">
        <v>4</v>
      </c>
      <c r="R1890" s="655">
        <v>8</v>
      </c>
      <c r="S1890" s="655">
        <v>62</v>
      </c>
      <c r="T1890" s="651" t="s">
        <v>6700</v>
      </c>
      <c r="U1890" s="656" t="s">
        <v>1129</v>
      </c>
      <c r="AC1890" s="64">
        <v>40</v>
      </c>
      <c r="AD1890" s="64">
        <v>64</v>
      </c>
      <c r="AE1890" s="66" t="s">
        <v>6685</v>
      </c>
      <c r="AF1890" s="68" t="s">
        <v>2819</v>
      </c>
      <c r="CN1890" s="64">
        <v>40</v>
      </c>
      <c r="CO1890" s="64">
        <v>67</v>
      </c>
      <c r="CP1890" s="66" t="s">
        <v>6691</v>
      </c>
      <c r="CQ1890" s="68" t="s">
        <v>2822</v>
      </c>
    </row>
    <row r="1891" spans="17:95">
      <c r="Q1891" s="655">
        <v>4</v>
      </c>
      <c r="R1891" s="655">
        <v>8</v>
      </c>
      <c r="S1891" s="655">
        <v>63</v>
      </c>
      <c r="T1891" s="651" t="s">
        <v>6702</v>
      </c>
      <c r="U1891" s="656" t="s">
        <v>1130</v>
      </c>
      <c r="AC1891" s="64">
        <v>40</v>
      </c>
      <c r="AD1891" s="64">
        <v>65</v>
      </c>
      <c r="AE1891" s="66" t="s">
        <v>6687</v>
      </c>
      <c r="AF1891" s="68" t="s">
        <v>2820</v>
      </c>
      <c r="CN1891" s="64">
        <v>40</v>
      </c>
      <c r="CO1891" s="64">
        <v>68</v>
      </c>
      <c r="CP1891" s="66" t="s">
        <v>6693</v>
      </c>
      <c r="CQ1891" s="68" t="s">
        <v>2823</v>
      </c>
    </row>
    <row r="1892" spans="17:95">
      <c r="Q1892" s="655">
        <v>4</v>
      </c>
      <c r="R1892" s="655">
        <v>8</v>
      </c>
      <c r="S1892" s="655">
        <v>64</v>
      </c>
      <c r="T1892" s="651" t="s">
        <v>6704</v>
      </c>
      <c r="U1892" s="656" t="s">
        <v>1131</v>
      </c>
      <c r="AC1892" s="64">
        <v>40</v>
      </c>
      <c r="AD1892" s="64">
        <v>66</v>
      </c>
      <c r="AE1892" s="66" t="s">
        <v>6689</v>
      </c>
      <c r="AF1892" s="68" t="s">
        <v>2821</v>
      </c>
      <c r="CN1892" s="64">
        <v>40</v>
      </c>
      <c r="CO1892" s="64">
        <v>69</v>
      </c>
      <c r="CP1892" s="66" t="s">
        <v>6695</v>
      </c>
      <c r="CQ1892" s="68" t="s">
        <v>3453</v>
      </c>
    </row>
    <row r="1893" spans="17:95">
      <c r="Q1893" s="655">
        <v>4</v>
      </c>
      <c r="R1893" s="655">
        <v>8</v>
      </c>
      <c r="S1893" s="655">
        <v>65</v>
      </c>
      <c r="T1893" s="651" t="s">
        <v>6706</v>
      </c>
      <c r="U1893" s="656" t="s">
        <v>1132</v>
      </c>
      <c r="AC1893" s="64">
        <v>40</v>
      </c>
      <c r="AD1893" s="64">
        <v>67</v>
      </c>
      <c r="AE1893" s="66" t="s">
        <v>6691</v>
      </c>
      <c r="AF1893" s="68" t="s">
        <v>2822</v>
      </c>
      <c r="CN1893" s="64">
        <v>40</v>
      </c>
      <c r="CO1893" s="64">
        <v>70</v>
      </c>
      <c r="CP1893" s="66" t="s">
        <v>6697</v>
      </c>
      <c r="CQ1893" s="68" t="s">
        <v>2824</v>
      </c>
    </row>
    <row r="1894" spans="17:95">
      <c r="Q1894" s="655">
        <v>4</v>
      </c>
      <c r="R1894" s="655">
        <v>8</v>
      </c>
      <c r="S1894" s="655">
        <v>66</v>
      </c>
      <c r="T1894" s="651" t="s">
        <v>6708</v>
      </c>
      <c r="U1894" s="656" t="s">
        <v>3268</v>
      </c>
      <c r="AC1894" s="64">
        <v>40</v>
      </c>
      <c r="AD1894" s="64">
        <v>68</v>
      </c>
      <c r="AE1894" s="66" t="s">
        <v>6693</v>
      </c>
      <c r="AF1894" s="68" t="s">
        <v>2823</v>
      </c>
      <c r="CN1894" s="64">
        <v>40</v>
      </c>
      <c r="CO1894" s="64">
        <v>71</v>
      </c>
      <c r="CP1894" s="66" t="s">
        <v>6699</v>
      </c>
      <c r="CQ1894" s="68" t="s">
        <v>3454</v>
      </c>
    </row>
    <row r="1895" spans="17:95">
      <c r="Q1895" s="655">
        <v>4</v>
      </c>
      <c r="R1895" s="655">
        <v>8</v>
      </c>
      <c r="S1895" s="655">
        <v>67</v>
      </c>
      <c r="T1895" s="651" t="s">
        <v>6710</v>
      </c>
      <c r="U1895" s="656" t="s">
        <v>1134</v>
      </c>
      <c r="AC1895" s="64">
        <v>40</v>
      </c>
      <c r="AD1895" s="64">
        <v>69</v>
      </c>
      <c r="AE1895" s="66" t="s">
        <v>6695</v>
      </c>
      <c r="AF1895" s="68" t="s">
        <v>3453</v>
      </c>
      <c r="CN1895" s="64">
        <v>40</v>
      </c>
      <c r="CO1895" s="64">
        <v>72</v>
      </c>
      <c r="CP1895" s="66" t="s">
        <v>6701</v>
      </c>
      <c r="CQ1895" s="68" t="s">
        <v>2825</v>
      </c>
    </row>
    <row r="1896" spans="17:95">
      <c r="Q1896" s="655">
        <v>4</v>
      </c>
      <c r="R1896" s="655">
        <v>8</v>
      </c>
      <c r="S1896" s="655">
        <v>68</v>
      </c>
      <c r="T1896" s="651" t="s">
        <v>6712</v>
      </c>
      <c r="U1896" s="656" t="s">
        <v>1135</v>
      </c>
      <c r="AC1896" s="64">
        <v>40</v>
      </c>
      <c r="AD1896" s="64">
        <v>70</v>
      </c>
      <c r="AE1896" s="66" t="s">
        <v>6697</v>
      </c>
      <c r="AF1896" s="68" t="s">
        <v>2824</v>
      </c>
      <c r="CN1896" s="64">
        <v>40</v>
      </c>
      <c r="CO1896" s="64">
        <v>73</v>
      </c>
      <c r="CP1896" s="66" t="s">
        <v>6703</v>
      </c>
      <c r="CQ1896" s="68" t="s">
        <v>3455</v>
      </c>
    </row>
    <row r="1897" spans="17:95">
      <c r="Q1897" s="655">
        <v>4</v>
      </c>
      <c r="R1897" s="655">
        <v>8</v>
      </c>
      <c r="S1897" s="655">
        <v>69</v>
      </c>
      <c r="T1897" s="651" t="s">
        <v>6714</v>
      </c>
      <c r="U1897" s="656" t="s">
        <v>1133</v>
      </c>
      <c r="AC1897" s="64">
        <v>40</v>
      </c>
      <c r="AD1897" s="64">
        <v>71</v>
      </c>
      <c r="AE1897" s="66" t="s">
        <v>6699</v>
      </c>
      <c r="AF1897" s="68" t="s">
        <v>3454</v>
      </c>
      <c r="CN1897" s="64">
        <v>40</v>
      </c>
      <c r="CO1897" s="64">
        <v>74</v>
      </c>
      <c r="CP1897" s="66" t="s">
        <v>6705</v>
      </c>
      <c r="CQ1897" s="68" t="s">
        <v>3456</v>
      </c>
    </row>
    <row r="1898" spans="17:95">
      <c r="Q1898" s="655">
        <v>4</v>
      </c>
      <c r="R1898" s="655">
        <v>8</v>
      </c>
      <c r="S1898" s="655">
        <v>70</v>
      </c>
      <c r="T1898" s="651" t="s">
        <v>6716</v>
      </c>
      <c r="U1898" s="656" t="s">
        <v>1136</v>
      </c>
      <c r="AC1898" s="64">
        <v>40</v>
      </c>
      <c r="AD1898" s="64">
        <v>72</v>
      </c>
      <c r="AE1898" s="66" t="s">
        <v>6701</v>
      </c>
      <c r="AF1898" s="68" t="s">
        <v>2825</v>
      </c>
      <c r="CN1898" s="64">
        <v>41</v>
      </c>
      <c r="CO1898" s="64">
        <v>1</v>
      </c>
      <c r="CP1898" s="66" t="s">
        <v>6707</v>
      </c>
      <c r="CQ1898" s="68" t="s">
        <v>2826</v>
      </c>
    </row>
    <row r="1899" spans="17:95">
      <c r="Q1899" s="655">
        <v>4</v>
      </c>
      <c r="R1899" s="655">
        <v>8</v>
      </c>
      <c r="S1899" s="655">
        <v>71</v>
      </c>
      <c r="T1899" s="651" t="s">
        <v>6020</v>
      </c>
      <c r="U1899" s="656" t="s">
        <v>1139</v>
      </c>
      <c r="AC1899" s="64">
        <v>40</v>
      </c>
      <c r="AD1899" s="64">
        <v>73</v>
      </c>
      <c r="AE1899" s="66" t="s">
        <v>6703</v>
      </c>
      <c r="AF1899" s="68" t="s">
        <v>3455</v>
      </c>
      <c r="CN1899" s="64">
        <v>41</v>
      </c>
      <c r="CO1899" s="64">
        <v>2</v>
      </c>
      <c r="CP1899" s="66" t="s">
        <v>6709</v>
      </c>
      <c r="CQ1899" s="68" t="s">
        <v>2827</v>
      </c>
    </row>
    <row r="1900" spans="17:95">
      <c r="Q1900" s="655">
        <v>4</v>
      </c>
      <c r="R1900" s="655">
        <v>8</v>
      </c>
      <c r="S1900" s="655">
        <v>72</v>
      </c>
      <c r="T1900" s="651" t="s">
        <v>6719</v>
      </c>
      <c r="U1900" s="656" t="s">
        <v>1142</v>
      </c>
      <c r="AC1900" s="64">
        <v>40</v>
      </c>
      <c r="AD1900" s="64">
        <v>74</v>
      </c>
      <c r="AE1900" s="66" t="s">
        <v>6705</v>
      </c>
      <c r="AF1900" s="68" t="s">
        <v>3456</v>
      </c>
      <c r="CN1900" s="64">
        <v>41</v>
      </c>
      <c r="CO1900" s="64">
        <v>3</v>
      </c>
      <c r="CP1900" s="66" t="s">
        <v>6711</v>
      </c>
      <c r="CQ1900" s="68" t="s">
        <v>2828</v>
      </c>
    </row>
    <row r="1901" spans="17:95">
      <c r="Q1901" s="655">
        <v>4</v>
      </c>
      <c r="R1901" s="655">
        <v>8</v>
      </c>
      <c r="S1901" s="655">
        <v>73</v>
      </c>
      <c r="T1901" s="651" t="s">
        <v>6721</v>
      </c>
      <c r="U1901" s="656" t="s">
        <v>3269</v>
      </c>
      <c r="AC1901" s="64">
        <v>41</v>
      </c>
      <c r="AD1901" s="64">
        <v>1</v>
      </c>
      <c r="AE1901" s="66" t="s">
        <v>6707</v>
      </c>
      <c r="AF1901" s="68" t="s">
        <v>2826</v>
      </c>
      <c r="CN1901" s="64">
        <v>41</v>
      </c>
      <c r="CO1901" s="64">
        <v>4</v>
      </c>
      <c r="CP1901" s="66" t="s">
        <v>6713</v>
      </c>
      <c r="CQ1901" s="68" t="s">
        <v>2829</v>
      </c>
    </row>
    <row r="1902" spans="17:95">
      <c r="Q1902" s="655">
        <v>4</v>
      </c>
      <c r="R1902" s="655">
        <v>8</v>
      </c>
      <c r="S1902" s="655">
        <v>74</v>
      </c>
      <c r="T1902" s="651" t="s">
        <v>6723</v>
      </c>
      <c r="U1902" s="656" t="s">
        <v>3274</v>
      </c>
      <c r="AC1902" s="64">
        <v>41</v>
      </c>
      <c r="AD1902" s="64">
        <v>2</v>
      </c>
      <c r="AE1902" s="66" t="s">
        <v>6709</v>
      </c>
      <c r="AF1902" s="68" t="s">
        <v>2827</v>
      </c>
      <c r="CN1902" s="64">
        <v>41</v>
      </c>
      <c r="CO1902" s="64">
        <v>5</v>
      </c>
      <c r="CP1902" s="66" t="s">
        <v>6715</v>
      </c>
      <c r="CQ1902" s="68" t="s">
        <v>2830</v>
      </c>
    </row>
    <row r="1903" spans="17:95">
      <c r="Q1903" s="655">
        <v>4</v>
      </c>
      <c r="R1903" s="655">
        <v>8</v>
      </c>
      <c r="S1903" s="655">
        <v>75</v>
      </c>
      <c r="T1903" s="651" t="s">
        <v>6725</v>
      </c>
      <c r="U1903" s="656" t="s">
        <v>1141</v>
      </c>
      <c r="AC1903" s="64">
        <v>41</v>
      </c>
      <c r="AD1903" s="64">
        <v>3</v>
      </c>
      <c r="AE1903" s="66" t="s">
        <v>6711</v>
      </c>
      <c r="AF1903" s="68" t="s">
        <v>2828</v>
      </c>
      <c r="CN1903" s="64">
        <v>41</v>
      </c>
      <c r="CO1903" s="64">
        <v>6</v>
      </c>
      <c r="CP1903" s="66" t="s">
        <v>6717</v>
      </c>
      <c r="CQ1903" s="68" t="s">
        <v>2831</v>
      </c>
    </row>
    <row r="1904" spans="17:95">
      <c r="Q1904" s="655">
        <v>4</v>
      </c>
      <c r="R1904" s="655">
        <v>8</v>
      </c>
      <c r="S1904" s="655">
        <v>76</v>
      </c>
      <c r="T1904" s="651" t="s">
        <v>6727</v>
      </c>
      <c r="U1904" s="656" t="s">
        <v>3273</v>
      </c>
      <c r="AC1904" s="64">
        <v>41</v>
      </c>
      <c r="AD1904" s="64">
        <v>4</v>
      </c>
      <c r="AE1904" s="66" t="s">
        <v>6713</v>
      </c>
      <c r="AF1904" s="68" t="s">
        <v>2829</v>
      </c>
      <c r="CN1904" s="64">
        <v>41</v>
      </c>
      <c r="CO1904" s="64">
        <v>7</v>
      </c>
      <c r="CP1904" s="66" t="s">
        <v>6718</v>
      </c>
      <c r="CQ1904" s="68" t="s">
        <v>2832</v>
      </c>
    </row>
    <row r="1905" spans="17:95">
      <c r="Q1905" s="655">
        <v>4</v>
      </c>
      <c r="R1905" s="655">
        <v>8</v>
      </c>
      <c r="S1905" s="655">
        <v>77</v>
      </c>
      <c r="T1905" s="651" t="s">
        <v>6729</v>
      </c>
      <c r="U1905" s="656" t="s">
        <v>1143</v>
      </c>
      <c r="AC1905" s="64">
        <v>41</v>
      </c>
      <c r="AD1905" s="64">
        <v>5</v>
      </c>
      <c r="AE1905" s="66" t="s">
        <v>6715</v>
      </c>
      <c r="AF1905" s="68" t="s">
        <v>2830</v>
      </c>
      <c r="CN1905" s="64">
        <v>41</v>
      </c>
      <c r="CO1905" s="64">
        <v>8</v>
      </c>
      <c r="CP1905" s="66" t="s">
        <v>6720</v>
      </c>
      <c r="CQ1905" s="68" t="s">
        <v>2833</v>
      </c>
    </row>
    <row r="1906" spans="17:95">
      <c r="Q1906" s="655">
        <v>4</v>
      </c>
      <c r="R1906" s="655">
        <v>8</v>
      </c>
      <c r="S1906" s="655">
        <v>78</v>
      </c>
      <c r="T1906" s="651" t="s">
        <v>6731</v>
      </c>
      <c r="U1906" s="656" t="s">
        <v>3270</v>
      </c>
      <c r="AC1906" s="64">
        <v>41</v>
      </c>
      <c r="AD1906" s="64">
        <v>6</v>
      </c>
      <c r="AE1906" s="66" t="s">
        <v>6717</v>
      </c>
      <c r="AF1906" s="68" t="s">
        <v>2831</v>
      </c>
      <c r="CN1906" s="64">
        <v>41</v>
      </c>
      <c r="CO1906" s="64">
        <v>9</v>
      </c>
      <c r="CP1906" s="66" t="s">
        <v>6722</v>
      </c>
      <c r="CQ1906" s="68" t="s">
        <v>3457</v>
      </c>
    </row>
    <row r="1907" spans="17:95">
      <c r="Q1907" s="655">
        <v>4</v>
      </c>
      <c r="R1907" s="655">
        <v>8</v>
      </c>
      <c r="S1907" s="655">
        <v>79</v>
      </c>
      <c r="T1907" s="651" t="s">
        <v>6733</v>
      </c>
      <c r="U1907" s="656" t="s">
        <v>3272</v>
      </c>
      <c r="AC1907" s="64">
        <v>41</v>
      </c>
      <c r="AD1907" s="64">
        <v>7</v>
      </c>
      <c r="AE1907" s="66" t="s">
        <v>6718</v>
      </c>
      <c r="AF1907" s="68" t="s">
        <v>2832</v>
      </c>
      <c r="CN1907" s="64">
        <v>41</v>
      </c>
      <c r="CO1907" s="64">
        <v>10</v>
      </c>
      <c r="CP1907" s="66" t="s">
        <v>6724</v>
      </c>
      <c r="CQ1907" s="68" t="s">
        <v>3458</v>
      </c>
    </row>
    <row r="1908" spans="17:95">
      <c r="Q1908" s="655">
        <v>4</v>
      </c>
      <c r="R1908" s="655">
        <v>8</v>
      </c>
      <c r="S1908" s="655">
        <v>80</v>
      </c>
      <c r="T1908" s="651" t="s">
        <v>6735</v>
      </c>
      <c r="U1908" s="656" t="s">
        <v>1140</v>
      </c>
      <c r="AC1908" s="64">
        <v>41</v>
      </c>
      <c r="AD1908" s="64">
        <v>8</v>
      </c>
      <c r="AE1908" s="66" t="s">
        <v>6720</v>
      </c>
      <c r="AF1908" s="68" t="s">
        <v>2833</v>
      </c>
      <c r="CN1908" s="64">
        <v>41</v>
      </c>
      <c r="CO1908" s="64">
        <v>11</v>
      </c>
      <c r="CP1908" s="66" t="s">
        <v>6726</v>
      </c>
      <c r="CQ1908" s="68" t="s">
        <v>3459</v>
      </c>
    </row>
    <row r="1909" spans="17:95">
      <c r="Q1909" s="655">
        <v>4</v>
      </c>
      <c r="R1909" s="655">
        <v>8</v>
      </c>
      <c r="S1909" s="655">
        <v>81</v>
      </c>
      <c r="T1909" s="651" t="s">
        <v>6737</v>
      </c>
      <c r="U1909" s="656" t="s">
        <v>3271</v>
      </c>
      <c r="AC1909" s="64">
        <v>41</v>
      </c>
      <c r="AD1909" s="64">
        <v>9</v>
      </c>
      <c r="AE1909" s="66" t="s">
        <v>6722</v>
      </c>
      <c r="AF1909" s="68" t="s">
        <v>3457</v>
      </c>
      <c r="CN1909" s="64">
        <v>41</v>
      </c>
      <c r="CO1909" s="64">
        <v>12</v>
      </c>
      <c r="CP1909" s="66" t="s">
        <v>6728</v>
      </c>
      <c r="CQ1909" s="68" t="s">
        <v>2834</v>
      </c>
    </row>
    <row r="1910" spans="17:95">
      <c r="Q1910" s="655">
        <v>4</v>
      </c>
      <c r="R1910" s="655">
        <v>8</v>
      </c>
      <c r="S1910" s="655">
        <v>82</v>
      </c>
      <c r="T1910" s="651" t="s">
        <v>6739</v>
      </c>
      <c r="U1910" s="656" t="s">
        <v>3276</v>
      </c>
      <c r="AC1910" s="64">
        <v>41</v>
      </c>
      <c r="AD1910" s="64">
        <v>10</v>
      </c>
      <c r="AE1910" s="66" t="s">
        <v>6724</v>
      </c>
      <c r="AF1910" s="68" t="s">
        <v>3458</v>
      </c>
      <c r="CN1910" s="64">
        <v>41</v>
      </c>
      <c r="CO1910" s="64">
        <v>13</v>
      </c>
      <c r="CP1910" s="66" t="s">
        <v>6730</v>
      </c>
      <c r="CQ1910" s="68" t="s">
        <v>2835</v>
      </c>
    </row>
    <row r="1911" spans="17:95">
      <c r="Q1911" s="655">
        <v>4</v>
      </c>
      <c r="R1911" s="655">
        <v>8</v>
      </c>
      <c r="S1911" s="655">
        <v>83</v>
      </c>
      <c r="T1911" s="651" t="s">
        <v>6741</v>
      </c>
      <c r="U1911" s="656" t="s">
        <v>3275</v>
      </c>
      <c r="AC1911" s="64">
        <v>41</v>
      </c>
      <c r="AD1911" s="64">
        <v>11</v>
      </c>
      <c r="AE1911" s="66" t="s">
        <v>6726</v>
      </c>
      <c r="AF1911" s="68" t="s">
        <v>3459</v>
      </c>
      <c r="CN1911" s="64">
        <v>41</v>
      </c>
      <c r="CO1911" s="64">
        <v>14</v>
      </c>
      <c r="CP1911" s="66" t="s">
        <v>6732</v>
      </c>
      <c r="CQ1911" s="68" t="s">
        <v>2836</v>
      </c>
    </row>
    <row r="1912" spans="17:95">
      <c r="Q1912" s="655">
        <v>4</v>
      </c>
      <c r="R1912" s="655">
        <v>8</v>
      </c>
      <c r="S1912" s="655">
        <v>84</v>
      </c>
      <c r="T1912" s="651" t="s">
        <v>6743</v>
      </c>
      <c r="U1912" s="656" t="s">
        <v>1144</v>
      </c>
      <c r="AC1912" s="64">
        <v>41</v>
      </c>
      <c r="AD1912" s="64">
        <v>12</v>
      </c>
      <c r="AE1912" s="66" t="s">
        <v>6728</v>
      </c>
      <c r="AF1912" s="68" t="s">
        <v>2834</v>
      </c>
      <c r="CN1912" s="64">
        <v>41</v>
      </c>
      <c r="CO1912" s="64">
        <v>15</v>
      </c>
      <c r="CP1912" s="66" t="s">
        <v>6734</v>
      </c>
      <c r="CQ1912" s="68" t="s">
        <v>2837</v>
      </c>
    </row>
    <row r="1913" spans="17:95">
      <c r="Q1913" s="655">
        <v>4</v>
      </c>
      <c r="R1913" s="655">
        <v>8</v>
      </c>
      <c r="S1913" s="655">
        <v>85</v>
      </c>
      <c r="T1913" s="651" t="s">
        <v>8999</v>
      </c>
      <c r="U1913" s="656" t="s">
        <v>9000</v>
      </c>
      <c r="AC1913" s="64">
        <v>41</v>
      </c>
      <c r="AD1913" s="64">
        <v>13</v>
      </c>
      <c r="AE1913" s="66" t="s">
        <v>6730</v>
      </c>
      <c r="AF1913" s="68" t="s">
        <v>2835</v>
      </c>
      <c r="CN1913" s="64">
        <v>41</v>
      </c>
      <c r="CO1913" s="64">
        <v>16</v>
      </c>
      <c r="CP1913" s="66" t="s">
        <v>6736</v>
      </c>
      <c r="CQ1913" s="68" t="s">
        <v>2838</v>
      </c>
    </row>
    <row r="1914" spans="17:95">
      <c r="Q1914" s="655">
        <v>4</v>
      </c>
      <c r="R1914" s="655">
        <v>8</v>
      </c>
      <c r="S1914" s="655">
        <v>86</v>
      </c>
      <c r="T1914" s="651" t="s">
        <v>6745</v>
      </c>
      <c r="U1914" s="656" t="s">
        <v>1145</v>
      </c>
      <c r="AC1914" s="64">
        <v>41</v>
      </c>
      <c r="AD1914" s="64">
        <v>14</v>
      </c>
      <c r="AE1914" s="66" t="s">
        <v>6732</v>
      </c>
      <c r="AF1914" s="68" t="s">
        <v>2836</v>
      </c>
      <c r="CN1914" s="64">
        <v>41</v>
      </c>
      <c r="CO1914" s="64">
        <v>17</v>
      </c>
      <c r="CP1914" s="66" t="s">
        <v>6738</v>
      </c>
      <c r="CQ1914" s="68" t="s">
        <v>2839</v>
      </c>
    </row>
    <row r="1915" spans="17:95">
      <c r="Q1915" s="655">
        <v>4</v>
      </c>
      <c r="R1915" s="655">
        <v>8</v>
      </c>
      <c r="S1915" s="655">
        <v>87</v>
      </c>
      <c r="T1915" s="651" t="s">
        <v>8952</v>
      </c>
      <c r="U1915" s="656" t="s">
        <v>1146</v>
      </c>
      <c r="AC1915" s="64">
        <v>41</v>
      </c>
      <c r="AD1915" s="64">
        <v>15</v>
      </c>
      <c r="AE1915" s="66" t="s">
        <v>6734</v>
      </c>
      <c r="AF1915" s="68" t="s">
        <v>2837</v>
      </c>
      <c r="CN1915" s="64">
        <v>41</v>
      </c>
      <c r="CO1915" s="64">
        <v>18</v>
      </c>
      <c r="CP1915" s="66" t="s">
        <v>6740</v>
      </c>
      <c r="CQ1915" s="68" t="s">
        <v>2840</v>
      </c>
    </row>
    <row r="1916" spans="17:95">
      <c r="Q1916" s="655">
        <v>4</v>
      </c>
      <c r="R1916" s="655">
        <v>8</v>
      </c>
      <c r="S1916" s="655">
        <v>88</v>
      </c>
      <c r="T1916" s="651" t="s">
        <v>6029</v>
      </c>
      <c r="U1916" s="656" t="s">
        <v>1147</v>
      </c>
      <c r="AC1916" s="64">
        <v>41</v>
      </c>
      <c r="AD1916" s="64">
        <v>16</v>
      </c>
      <c r="AE1916" s="66" t="s">
        <v>6736</v>
      </c>
      <c r="AF1916" s="68" t="s">
        <v>2838</v>
      </c>
      <c r="CN1916" s="64">
        <v>41</v>
      </c>
      <c r="CO1916" s="64">
        <v>19</v>
      </c>
      <c r="CP1916" s="66" t="s">
        <v>6742</v>
      </c>
      <c r="CQ1916" s="68" t="s">
        <v>2841</v>
      </c>
    </row>
    <row r="1917" spans="17:95">
      <c r="Q1917" s="655">
        <v>4</v>
      </c>
      <c r="R1917" s="655">
        <v>8</v>
      </c>
      <c r="S1917" s="655">
        <v>89</v>
      </c>
      <c r="T1917" s="651" t="s">
        <v>6031</v>
      </c>
      <c r="U1917" s="656" t="s">
        <v>1148</v>
      </c>
      <c r="AC1917" s="64">
        <v>41</v>
      </c>
      <c r="AD1917" s="64">
        <v>17</v>
      </c>
      <c r="AE1917" s="66" t="s">
        <v>6738</v>
      </c>
      <c r="AF1917" s="68" t="s">
        <v>2839</v>
      </c>
      <c r="CN1917" s="64">
        <v>41</v>
      </c>
      <c r="CO1917" s="64">
        <v>20</v>
      </c>
      <c r="CP1917" s="66" t="s">
        <v>6744</v>
      </c>
      <c r="CQ1917" s="68" t="s">
        <v>2842</v>
      </c>
    </row>
    <row r="1918" spans="17:95">
      <c r="Q1918" s="655">
        <v>4</v>
      </c>
      <c r="R1918" s="655">
        <v>8</v>
      </c>
      <c r="S1918" s="655">
        <v>90</v>
      </c>
      <c r="T1918" s="651" t="s">
        <v>6033</v>
      </c>
      <c r="U1918" s="656" t="s">
        <v>1149</v>
      </c>
      <c r="AC1918" s="64">
        <v>41</v>
      </c>
      <c r="AD1918" s="64">
        <v>18</v>
      </c>
      <c r="AE1918" s="66" t="s">
        <v>6740</v>
      </c>
      <c r="AF1918" s="68" t="s">
        <v>2840</v>
      </c>
      <c r="CN1918" s="64">
        <v>42</v>
      </c>
      <c r="CO1918" s="64">
        <v>1</v>
      </c>
      <c r="CP1918" s="66" t="s">
        <v>6746</v>
      </c>
      <c r="CQ1918" s="68" t="s">
        <v>2843</v>
      </c>
    </row>
    <row r="1919" spans="17:95">
      <c r="Q1919" s="655">
        <v>4</v>
      </c>
      <c r="R1919" s="655">
        <v>8</v>
      </c>
      <c r="S1919" s="655">
        <v>91</v>
      </c>
      <c r="T1919" s="651" t="s">
        <v>6035</v>
      </c>
      <c r="U1919" s="656" t="s">
        <v>1150</v>
      </c>
      <c r="AC1919" s="64">
        <v>41</v>
      </c>
      <c r="AD1919" s="64">
        <v>19</v>
      </c>
      <c r="AE1919" s="66" t="s">
        <v>6742</v>
      </c>
      <c r="AF1919" s="68" t="s">
        <v>2841</v>
      </c>
      <c r="CN1919" s="64">
        <v>42</v>
      </c>
      <c r="CO1919" s="64">
        <v>2</v>
      </c>
      <c r="CP1919" s="66" t="s">
        <v>6747</v>
      </c>
      <c r="CQ1919" s="68" t="s">
        <v>2844</v>
      </c>
    </row>
    <row r="1920" spans="17:95">
      <c r="Q1920" s="657">
        <v>4</v>
      </c>
      <c r="R1920" s="657">
        <v>8</v>
      </c>
      <c r="S1920" s="657">
        <v>92</v>
      </c>
      <c r="T1920" s="658" t="s">
        <v>6041</v>
      </c>
      <c r="U1920" s="659" t="s">
        <v>1151</v>
      </c>
      <c r="AC1920" s="64">
        <v>41</v>
      </c>
      <c r="AD1920" s="64">
        <v>20</v>
      </c>
      <c r="AE1920" s="66" t="s">
        <v>6744</v>
      </c>
      <c r="AF1920" s="68" t="s">
        <v>2842</v>
      </c>
      <c r="CN1920" s="64">
        <v>42</v>
      </c>
      <c r="CO1920" s="64">
        <v>3</v>
      </c>
      <c r="CP1920" s="66" t="s">
        <v>6748</v>
      </c>
      <c r="CQ1920" s="68" t="s">
        <v>2845</v>
      </c>
    </row>
    <row r="1921" spans="17:95">
      <c r="Q1921" s="653">
        <v>4</v>
      </c>
      <c r="R1921" s="653">
        <v>9</v>
      </c>
      <c r="S1921" s="653">
        <v>1</v>
      </c>
      <c r="T1921" s="650" t="s">
        <v>5896</v>
      </c>
      <c r="U1921" s="654" t="s">
        <v>3283</v>
      </c>
      <c r="AC1921" s="64">
        <v>42</v>
      </c>
      <c r="AD1921" s="64">
        <v>1</v>
      </c>
      <c r="AE1921" s="66" t="s">
        <v>6746</v>
      </c>
      <c r="AF1921" s="68" t="s">
        <v>2843</v>
      </c>
      <c r="CN1921" s="64">
        <v>42</v>
      </c>
      <c r="CO1921" s="64">
        <v>4</v>
      </c>
      <c r="CP1921" s="66" t="s">
        <v>6749</v>
      </c>
      <c r="CQ1921" s="68" t="s">
        <v>2846</v>
      </c>
    </row>
    <row r="1922" spans="17:95">
      <c r="Q1922" s="655">
        <v>4</v>
      </c>
      <c r="R1922" s="655">
        <v>9</v>
      </c>
      <c r="S1922" s="655">
        <v>2</v>
      </c>
      <c r="T1922" s="651" t="s">
        <v>6754</v>
      </c>
      <c r="U1922" s="656" t="s">
        <v>1190</v>
      </c>
      <c r="AC1922" s="64">
        <v>42</v>
      </c>
      <c r="AD1922" s="64">
        <v>2</v>
      </c>
      <c r="AE1922" s="66" t="s">
        <v>6747</v>
      </c>
      <c r="AF1922" s="68" t="s">
        <v>2844</v>
      </c>
      <c r="CN1922" s="64">
        <v>42</v>
      </c>
      <c r="CO1922" s="64">
        <v>5</v>
      </c>
      <c r="CP1922" s="66" t="s">
        <v>6750</v>
      </c>
      <c r="CQ1922" s="68" t="s">
        <v>2847</v>
      </c>
    </row>
    <row r="1923" spans="17:95">
      <c r="Q1923" s="655">
        <v>4</v>
      </c>
      <c r="R1923" s="655">
        <v>9</v>
      </c>
      <c r="S1923" s="655">
        <v>3</v>
      </c>
      <c r="T1923" s="651" t="s">
        <v>9400</v>
      </c>
      <c r="U1923" s="656" t="s">
        <v>1191</v>
      </c>
      <c r="AC1923" s="64">
        <v>42</v>
      </c>
      <c r="AD1923" s="64">
        <v>3</v>
      </c>
      <c r="AE1923" s="66" t="s">
        <v>6748</v>
      </c>
      <c r="AF1923" s="68" t="s">
        <v>2845</v>
      </c>
      <c r="CN1923" s="64">
        <v>42</v>
      </c>
      <c r="CO1923" s="64">
        <v>6</v>
      </c>
      <c r="CP1923" s="66" t="s">
        <v>6751</v>
      </c>
      <c r="CQ1923" s="68" t="s">
        <v>2848</v>
      </c>
    </row>
    <row r="1924" spans="17:95">
      <c r="Q1924" s="655">
        <v>4</v>
      </c>
      <c r="R1924" s="655">
        <v>9</v>
      </c>
      <c r="S1924" s="655">
        <v>4</v>
      </c>
      <c r="T1924" s="651" t="s">
        <v>5900</v>
      </c>
      <c r="U1924" s="656" t="s">
        <v>1192</v>
      </c>
      <c r="AC1924" s="64">
        <v>42</v>
      </c>
      <c r="AD1924" s="64">
        <v>4</v>
      </c>
      <c r="AE1924" s="66" t="s">
        <v>6749</v>
      </c>
      <c r="AF1924" s="68" t="s">
        <v>2846</v>
      </c>
      <c r="CN1924" s="64">
        <v>42</v>
      </c>
      <c r="CO1924" s="64">
        <v>7</v>
      </c>
      <c r="CP1924" s="66" t="s">
        <v>6752</v>
      </c>
      <c r="CQ1924" s="68" t="s">
        <v>2849</v>
      </c>
    </row>
    <row r="1925" spans="17:95">
      <c r="Q1925" s="655">
        <v>4</v>
      </c>
      <c r="R1925" s="655">
        <v>9</v>
      </c>
      <c r="S1925" s="655">
        <v>5</v>
      </c>
      <c r="T1925" s="651" t="s">
        <v>6758</v>
      </c>
      <c r="U1925" s="656" t="s">
        <v>1195</v>
      </c>
      <c r="AC1925" s="64">
        <v>42</v>
      </c>
      <c r="AD1925" s="64">
        <v>5</v>
      </c>
      <c r="AE1925" s="66" t="s">
        <v>6750</v>
      </c>
      <c r="AF1925" s="68" t="s">
        <v>2847</v>
      </c>
      <c r="CN1925" s="64">
        <v>42</v>
      </c>
      <c r="CO1925" s="64">
        <v>8</v>
      </c>
      <c r="CP1925" s="66" t="s">
        <v>6753</v>
      </c>
      <c r="CQ1925" s="68" t="s">
        <v>2850</v>
      </c>
    </row>
    <row r="1926" spans="17:95">
      <c r="Q1926" s="655">
        <v>4</v>
      </c>
      <c r="R1926" s="655">
        <v>9</v>
      </c>
      <c r="S1926" s="655">
        <v>6</v>
      </c>
      <c r="T1926" s="651" t="s">
        <v>6761</v>
      </c>
      <c r="U1926" s="656" t="s">
        <v>1193</v>
      </c>
      <c r="AC1926" s="64">
        <v>42</v>
      </c>
      <c r="AD1926" s="64">
        <v>6</v>
      </c>
      <c r="AE1926" s="66" t="s">
        <v>6751</v>
      </c>
      <c r="AF1926" s="68" t="s">
        <v>2848</v>
      </c>
      <c r="CN1926" s="64">
        <v>42</v>
      </c>
      <c r="CO1926" s="64">
        <v>9</v>
      </c>
      <c r="CP1926" s="66" t="s">
        <v>6755</v>
      </c>
      <c r="CQ1926" s="68" t="s">
        <v>2851</v>
      </c>
    </row>
    <row r="1927" spans="17:95">
      <c r="Q1927" s="655">
        <v>4</v>
      </c>
      <c r="R1927" s="655">
        <v>9</v>
      </c>
      <c r="S1927" s="655">
        <v>7</v>
      </c>
      <c r="T1927" s="651" t="s">
        <v>5903</v>
      </c>
      <c r="U1927" s="656" t="s">
        <v>1194</v>
      </c>
      <c r="AC1927" s="64">
        <v>42</v>
      </c>
      <c r="AD1927" s="64">
        <v>7</v>
      </c>
      <c r="AE1927" s="66" t="s">
        <v>6752</v>
      </c>
      <c r="AF1927" s="68" t="s">
        <v>2849</v>
      </c>
      <c r="CN1927" s="64">
        <v>42</v>
      </c>
      <c r="CO1927" s="64">
        <v>10</v>
      </c>
      <c r="CP1927" s="66" t="s">
        <v>6757</v>
      </c>
      <c r="CQ1927" s="68" t="s">
        <v>2852</v>
      </c>
    </row>
    <row r="1928" spans="17:95">
      <c r="Q1928" s="655">
        <v>4</v>
      </c>
      <c r="R1928" s="655">
        <v>9</v>
      </c>
      <c r="S1928" s="655">
        <v>8</v>
      </c>
      <c r="T1928" s="651" t="s">
        <v>6052</v>
      </c>
      <c r="U1928" s="656" t="s">
        <v>1196</v>
      </c>
      <c r="AC1928" s="64">
        <v>42</v>
      </c>
      <c r="AD1928" s="64">
        <v>8</v>
      </c>
      <c r="AE1928" s="66" t="s">
        <v>6753</v>
      </c>
      <c r="AF1928" s="68" t="s">
        <v>2850</v>
      </c>
      <c r="CN1928" s="64">
        <v>42</v>
      </c>
      <c r="CO1928" s="64">
        <v>11</v>
      </c>
      <c r="CP1928" s="66" t="s">
        <v>6759</v>
      </c>
      <c r="CQ1928" s="68" t="s">
        <v>2853</v>
      </c>
    </row>
    <row r="1929" spans="17:95">
      <c r="Q1929" s="655">
        <v>4</v>
      </c>
      <c r="R1929" s="655">
        <v>9</v>
      </c>
      <c r="S1929" s="655">
        <v>9</v>
      </c>
      <c r="T1929" s="651" t="s">
        <v>6765</v>
      </c>
      <c r="U1929" s="656" t="s">
        <v>1197</v>
      </c>
      <c r="AC1929" s="64">
        <v>42</v>
      </c>
      <c r="AD1929" s="64">
        <v>9</v>
      </c>
      <c r="AE1929" s="66" t="s">
        <v>6755</v>
      </c>
      <c r="AF1929" s="68" t="s">
        <v>2851</v>
      </c>
      <c r="CN1929" s="64">
        <v>42</v>
      </c>
      <c r="CO1929" s="64">
        <v>12</v>
      </c>
      <c r="CP1929" s="66" t="s">
        <v>6760</v>
      </c>
      <c r="CQ1929" s="68" t="s">
        <v>3460</v>
      </c>
    </row>
    <row r="1930" spans="17:95">
      <c r="Q1930" s="655">
        <v>4</v>
      </c>
      <c r="R1930" s="655">
        <v>9</v>
      </c>
      <c r="S1930" s="655">
        <v>10</v>
      </c>
      <c r="T1930" s="651" t="s">
        <v>6767</v>
      </c>
      <c r="U1930" s="656" t="s">
        <v>1198</v>
      </c>
      <c r="AC1930" s="64">
        <v>42</v>
      </c>
      <c r="AD1930" s="64">
        <v>10</v>
      </c>
      <c r="AE1930" s="66" t="s">
        <v>6757</v>
      </c>
      <c r="AF1930" s="68" t="s">
        <v>2852</v>
      </c>
      <c r="CN1930" s="64">
        <v>42</v>
      </c>
      <c r="CO1930" s="64">
        <v>13</v>
      </c>
      <c r="CP1930" s="66" t="s">
        <v>6762</v>
      </c>
      <c r="CQ1930" s="68" t="s">
        <v>3461</v>
      </c>
    </row>
    <row r="1931" spans="17:95">
      <c r="Q1931" s="655">
        <v>4</v>
      </c>
      <c r="R1931" s="655">
        <v>9</v>
      </c>
      <c r="S1931" s="655">
        <v>11</v>
      </c>
      <c r="T1931" s="651" t="s">
        <v>6769</v>
      </c>
      <c r="U1931" s="656" t="s">
        <v>1199</v>
      </c>
      <c r="AC1931" s="64">
        <v>42</v>
      </c>
      <c r="AD1931" s="64">
        <v>11</v>
      </c>
      <c r="AE1931" s="66" t="s">
        <v>6759</v>
      </c>
      <c r="AF1931" s="68" t="s">
        <v>2853</v>
      </c>
      <c r="CN1931" s="64">
        <v>42</v>
      </c>
      <c r="CO1931" s="64">
        <v>14</v>
      </c>
      <c r="CP1931" s="66" t="s">
        <v>6763</v>
      </c>
      <c r="CQ1931" s="68" t="s">
        <v>2854</v>
      </c>
    </row>
    <row r="1932" spans="17:95">
      <c r="Q1932" s="655">
        <v>4</v>
      </c>
      <c r="R1932" s="655">
        <v>9</v>
      </c>
      <c r="S1932" s="655">
        <v>12</v>
      </c>
      <c r="T1932" s="651" t="s">
        <v>6064</v>
      </c>
      <c r="U1932" s="656" t="s">
        <v>1200</v>
      </c>
      <c r="AC1932" s="64">
        <v>42</v>
      </c>
      <c r="AD1932" s="64">
        <v>12</v>
      </c>
      <c r="AE1932" s="66" t="s">
        <v>6760</v>
      </c>
      <c r="AF1932" s="68" t="s">
        <v>3460</v>
      </c>
      <c r="CN1932" s="64">
        <v>42</v>
      </c>
      <c r="CO1932" s="64">
        <v>15</v>
      </c>
      <c r="CP1932" s="66" t="s">
        <v>6764</v>
      </c>
      <c r="CQ1932" s="68" t="s">
        <v>2855</v>
      </c>
    </row>
    <row r="1933" spans="17:95">
      <c r="Q1933" s="655">
        <v>4</v>
      </c>
      <c r="R1933" s="655">
        <v>9</v>
      </c>
      <c r="S1933" s="655">
        <v>13</v>
      </c>
      <c r="T1933" s="651" t="s">
        <v>5910</v>
      </c>
      <c r="U1933" s="656" t="s">
        <v>1201</v>
      </c>
      <c r="AC1933" s="64">
        <v>42</v>
      </c>
      <c r="AD1933" s="64">
        <v>13</v>
      </c>
      <c r="AE1933" s="66" t="s">
        <v>6762</v>
      </c>
      <c r="AF1933" s="68" t="s">
        <v>3461</v>
      </c>
      <c r="CN1933" s="64">
        <v>42</v>
      </c>
      <c r="CO1933" s="64">
        <v>16</v>
      </c>
      <c r="CP1933" s="66" t="s">
        <v>6766</v>
      </c>
      <c r="CQ1933" s="68" t="s">
        <v>2856</v>
      </c>
    </row>
    <row r="1934" spans="17:95">
      <c r="Q1934" s="655">
        <v>4</v>
      </c>
      <c r="R1934" s="655">
        <v>9</v>
      </c>
      <c r="S1934" s="655">
        <v>14</v>
      </c>
      <c r="T1934" s="651" t="s">
        <v>6773</v>
      </c>
      <c r="U1934" s="656" t="s">
        <v>1210</v>
      </c>
      <c r="AC1934" s="64">
        <v>42</v>
      </c>
      <c r="AD1934" s="64">
        <v>14</v>
      </c>
      <c r="AE1934" s="66" t="s">
        <v>6763</v>
      </c>
      <c r="AF1934" s="68" t="s">
        <v>2854</v>
      </c>
      <c r="CN1934" s="64">
        <v>42</v>
      </c>
      <c r="CO1934" s="64">
        <v>17</v>
      </c>
      <c r="CP1934" s="66" t="s">
        <v>6768</v>
      </c>
      <c r="CQ1934" s="68" t="s">
        <v>2857</v>
      </c>
    </row>
    <row r="1935" spans="17:95">
      <c r="Q1935" s="655">
        <v>4</v>
      </c>
      <c r="R1935" s="655">
        <v>9</v>
      </c>
      <c r="S1935" s="655">
        <v>15</v>
      </c>
      <c r="T1935" s="651" t="s">
        <v>6775</v>
      </c>
      <c r="U1935" s="656" t="s">
        <v>1209</v>
      </c>
      <c r="AC1935" s="64">
        <v>42</v>
      </c>
      <c r="AD1935" s="64">
        <v>15</v>
      </c>
      <c r="AE1935" s="66" t="s">
        <v>6764</v>
      </c>
      <c r="AF1935" s="68" t="s">
        <v>2855</v>
      </c>
      <c r="CN1935" s="64">
        <v>42</v>
      </c>
      <c r="CO1935" s="64">
        <v>18</v>
      </c>
      <c r="CP1935" s="66" t="s">
        <v>6770</v>
      </c>
      <c r="CQ1935" s="68" t="s">
        <v>2858</v>
      </c>
    </row>
    <row r="1936" spans="17:95">
      <c r="Q1936" s="655">
        <v>4</v>
      </c>
      <c r="R1936" s="655">
        <v>9</v>
      </c>
      <c r="S1936" s="655">
        <v>16</v>
      </c>
      <c r="T1936" s="651" t="s">
        <v>6776</v>
      </c>
      <c r="U1936" s="656" t="s">
        <v>1212</v>
      </c>
      <c r="AC1936" s="64">
        <v>42</v>
      </c>
      <c r="AD1936" s="64">
        <v>16</v>
      </c>
      <c r="AE1936" s="66" t="s">
        <v>6766</v>
      </c>
      <c r="AF1936" s="68" t="s">
        <v>2856</v>
      </c>
      <c r="CN1936" s="64">
        <v>42</v>
      </c>
      <c r="CO1936" s="64">
        <v>19</v>
      </c>
      <c r="CP1936" s="66" t="s">
        <v>6771</v>
      </c>
      <c r="CQ1936" s="68" t="s">
        <v>2859</v>
      </c>
    </row>
    <row r="1937" spans="17:95">
      <c r="Q1937" s="655">
        <v>4</v>
      </c>
      <c r="R1937" s="655">
        <v>9</v>
      </c>
      <c r="S1937" s="655">
        <v>17</v>
      </c>
      <c r="T1937" s="651" t="s">
        <v>6778</v>
      </c>
      <c r="U1937" s="656" t="s">
        <v>1213</v>
      </c>
      <c r="AC1937" s="64">
        <v>42</v>
      </c>
      <c r="AD1937" s="64">
        <v>17</v>
      </c>
      <c r="AE1937" s="66" t="s">
        <v>6768</v>
      </c>
      <c r="AF1937" s="68" t="s">
        <v>2857</v>
      </c>
      <c r="CN1937" s="64">
        <v>42</v>
      </c>
      <c r="CO1937" s="64">
        <v>20</v>
      </c>
      <c r="CP1937" s="66" t="s">
        <v>6772</v>
      </c>
      <c r="CQ1937" s="68" t="s">
        <v>2860</v>
      </c>
    </row>
    <row r="1938" spans="17:95">
      <c r="Q1938" s="655">
        <v>4</v>
      </c>
      <c r="R1938" s="655">
        <v>9</v>
      </c>
      <c r="S1938" s="655">
        <v>18</v>
      </c>
      <c r="T1938" s="651" t="s">
        <v>6780</v>
      </c>
      <c r="U1938" s="656" t="s">
        <v>1211</v>
      </c>
      <c r="AC1938" s="64">
        <v>42</v>
      </c>
      <c r="AD1938" s="64">
        <v>18</v>
      </c>
      <c r="AE1938" s="66" t="s">
        <v>6770</v>
      </c>
      <c r="AF1938" s="68" t="s">
        <v>2858</v>
      </c>
      <c r="CN1938" s="64">
        <v>42</v>
      </c>
      <c r="CO1938" s="64">
        <v>21</v>
      </c>
      <c r="CP1938" s="66" t="s">
        <v>6774</v>
      </c>
      <c r="CQ1938" s="68" t="s">
        <v>2861</v>
      </c>
    </row>
    <row r="1939" spans="17:95">
      <c r="Q1939" s="655">
        <v>4</v>
      </c>
      <c r="R1939" s="655">
        <v>9</v>
      </c>
      <c r="S1939" s="655">
        <v>19</v>
      </c>
      <c r="T1939" s="651" t="s">
        <v>6782</v>
      </c>
      <c r="U1939" s="656" t="s">
        <v>3288</v>
      </c>
      <c r="AC1939" s="64">
        <v>42</v>
      </c>
      <c r="AD1939" s="64">
        <v>19</v>
      </c>
      <c r="AE1939" s="66" t="s">
        <v>6771</v>
      </c>
      <c r="AF1939" s="68" t="s">
        <v>2859</v>
      </c>
      <c r="CN1939" s="64">
        <v>43</v>
      </c>
      <c r="CO1939" s="64">
        <v>1</v>
      </c>
      <c r="CP1939" s="66" t="s">
        <v>3894</v>
      </c>
      <c r="CQ1939" s="68" t="s">
        <v>3462</v>
      </c>
    </row>
    <row r="1940" spans="17:95">
      <c r="Q1940" s="655">
        <v>4</v>
      </c>
      <c r="R1940" s="655">
        <v>9</v>
      </c>
      <c r="S1940" s="655">
        <v>20</v>
      </c>
      <c r="T1940" s="651" t="s">
        <v>6784</v>
      </c>
      <c r="U1940" s="656" t="s">
        <v>3287</v>
      </c>
      <c r="AC1940" s="64">
        <v>42</v>
      </c>
      <c r="AD1940" s="64">
        <v>20</v>
      </c>
      <c r="AE1940" s="66" t="s">
        <v>6772</v>
      </c>
      <c r="AF1940" s="68" t="s">
        <v>2860</v>
      </c>
      <c r="CN1940" s="64">
        <v>43</v>
      </c>
      <c r="CO1940" s="64">
        <v>2</v>
      </c>
      <c r="CP1940" s="66" t="s">
        <v>6777</v>
      </c>
      <c r="CQ1940" s="68" t="s">
        <v>3463</v>
      </c>
    </row>
    <row r="1941" spans="17:95">
      <c r="Q1941" s="655">
        <v>4</v>
      </c>
      <c r="R1941" s="655">
        <v>9</v>
      </c>
      <c r="S1941" s="655">
        <v>21</v>
      </c>
      <c r="T1941" s="651" t="s">
        <v>6786</v>
      </c>
      <c r="U1941" s="656" t="s">
        <v>1202</v>
      </c>
      <c r="AC1941" s="64">
        <v>42</v>
      </c>
      <c r="AD1941" s="64">
        <v>21</v>
      </c>
      <c r="AE1941" s="66" t="s">
        <v>6774</v>
      </c>
      <c r="AF1941" s="68" t="s">
        <v>2861</v>
      </c>
      <c r="CN1941" s="64">
        <v>43</v>
      </c>
      <c r="CO1941" s="64">
        <v>3</v>
      </c>
      <c r="CP1941" s="66" t="s">
        <v>6779</v>
      </c>
      <c r="CQ1941" s="68" t="s">
        <v>3464</v>
      </c>
    </row>
    <row r="1942" spans="17:95">
      <c r="Q1942" s="655">
        <v>4</v>
      </c>
      <c r="R1942" s="655">
        <v>9</v>
      </c>
      <c r="S1942" s="655">
        <v>22</v>
      </c>
      <c r="T1942" s="651" t="s">
        <v>6788</v>
      </c>
      <c r="U1942" s="656" t="s">
        <v>1203</v>
      </c>
      <c r="AC1942" s="64">
        <v>43</v>
      </c>
      <c r="AD1942" s="64">
        <v>1</v>
      </c>
      <c r="AE1942" s="66" t="s">
        <v>3894</v>
      </c>
      <c r="AF1942" s="68" t="s">
        <v>3462</v>
      </c>
      <c r="CN1942" s="64">
        <v>43</v>
      </c>
      <c r="CO1942" s="64">
        <v>4</v>
      </c>
      <c r="CP1942" s="66" t="s">
        <v>6781</v>
      </c>
      <c r="CQ1942" s="68" t="s">
        <v>3465</v>
      </c>
    </row>
    <row r="1943" spans="17:95">
      <c r="Q1943" s="655">
        <v>4</v>
      </c>
      <c r="R1943" s="655">
        <v>9</v>
      </c>
      <c r="S1943" s="655">
        <v>23</v>
      </c>
      <c r="T1943" s="651" t="s">
        <v>6790</v>
      </c>
      <c r="U1943" s="656" t="s">
        <v>1204</v>
      </c>
      <c r="AC1943" s="64">
        <v>43</v>
      </c>
      <c r="AD1943" s="64">
        <v>2</v>
      </c>
      <c r="AE1943" s="66" t="s">
        <v>6777</v>
      </c>
      <c r="AF1943" s="68" t="s">
        <v>3463</v>
      </c>
      <c r="CN1943" s="64">
        <v>43</v>
      </c>
      <c r="CO1943" s="64">
        <v>5</v>
      </c>
      <c r="CP1943" s="66" t="s">
        <v>6783</v>
      </c>
      <c r="CQ1943" s="68" t="s">
        <v>3466</v>
      </c>
    </row>
    <row r="1944" spans="17:95">
      <c r="Q1944" s="655">
        <v>4</v>
      </c>
      <c r="R1944" s="655">
        <v>9</v>
      </c>
      <c r="S1944" s="655">
        <v>24</v>
      </c>
      <c r="T1944" s="651" t="s">
        <v>6792</v>
      </c>
      <c r="U1944" s="656" t="s">
        <v>1205</v>
      </c>
      <c r="AC1944" s="64">
        <v>43</v>
      </c>
      <c r="AD1944" s="64">
        <v>3</v>
      </c>
      <c r="AE1944" s="66" t="s">
        <v>6779</v>
      </c>
      <c r="AF1944" s="68" t="s">
        <v>3464</v>
      </c>
      <c r="CN1944" s="64">
        <v>43</v>
      </c>
      <c r="CO1944" s="64">
        <v>6</v>
      </c>
      <c r="CP1944" s="66" t="s">
        <v>6785</v>
      </c>
      <c r="CQ1944" s="68" t="s">
        <v>3467</v>
      </c>
    </row>
    <row r="1945" spans="17:95">
      <c r="Q1945" s="655">
        <v>4</v>
      </c>
      <c r="R1945" s="655">
        <v>9</v>
      </c>
      <c r="S1945" s="655">
        <v>25</v>
      </c>
      <c r="T1945" s="651" t="s">
        <v>6794</v>
      </c>
      <c r="U1945" s="656" t="s">
        <v>1206</v>
      </c>
      <c r="AC1945" s="64">
        <v>43</v>
      </c>
      <c r="AD1945" s="64">
        <v>4</v>
      </c>
      <c r="AE1945" s="66" t="s">
        <v>6781</v>
      </c>
      <c r="AF1945" s="68" t="s">
        <v>3465</v>
      </c>
      <c r="CN1945" s="64">
        <v>43</v>
      </c>
      <c r="CO1945" s="64">
        <v>7</v>
      </c>
      <c r="CP1945" s="66" t="s">
        <v>6787</v>
      </c>
      <c r="CQ1945" s="68" t="s">
        <v>2862</v>
      </c>
    </row>
    <row r="1946" spans="17:95">
      <c r="Q1946" s="655">
        <v>4</v>
      </c>
      <c r="R1946" s="655">
        <v>9</v>
      </c>
      <c r="S1946" s="655">
        <v>26</v>
      </c>
      <c r="T1946" s="651" t="s">
        <v>6796</v>
      </c>
      <c r="U1946" s="656" t="s">
        <v>1207</v>
      </c>
      <c r="AC1946" s="64">
        <v>43</v>
      </c>
      <c r="AD1946" s="64">
        <v>5</v>
      </c>
      <c r="AE1946" s="66" t="s">
        <v>6783</v>
      </c>
      <c r="AF1946" s="68" t="s">
        <v>3466</v>
      </c>
      <c r="CN1946" s="64">
        <v>43</v>
      </c>
      <c r="CO1946" s="64">
        <v>8</v>
      </c>
      <c r="CP1946" s="66" t="s">
        <v>6789</v>
      </c>
      <c r="CQ1946" s="68" t="s">
        <v>2863</v>
      </c>
    </row>
    <row r="1947" spans="17:95">
      <c r="Q1947" s="655">
        <v>4</v>
      </c>
      <c r="R1947" s="655">
        <v>9</v>
      </c>
      <c r="S1947" s="655">
        <v>27</v>
      </c>
      <c r="T1947" s="651" t="s">
        <v>6798</v>
      </c>
      <c r="U1947" s="656" t="s">
        <v>3286</v>
      </c>
      <c r="AC1947" s="64">
        <v>43</v>
      </c>
      <c r="AD1947" s="64">
        <v>6</v>
      </c>
      <c r="AE1947" s="66" t="s">
        <v>6785</v>
      </c>
      <c r="AF1947" s="68" t="s">
        <v>3467</v>
      </c>
      <c r="CN1947" s="64">
        <v>43</v>
      </c>
      <c r="CO1947" s="64">
        <v>9</v>
      </c>
      <c r="CP1947" s="66" t="s">
        <v>6791</v>
      </c>
      <c r="CQ1947" s="68" t="s">
        <v>2864</v>
      </c>
    </row>
    <row r="1948" spans="17:95">
      <c r="Q1948" s="655">
        <v>4</v>
      </c>
      <c r="R1948" s="655">
        <v>9</v>
      </c>
      <c r="S1948" s="655">
        <v>28</v>
      </c>
      <c r="T1948" s="651" t="s">
        <v>6800</v>
      </c>
      <c r="U1948" s="656" t="s">
        <v>1208</v>
      </c>
      <c r="AC1948" s="64">
        <v>43</v>
      </c>
      <c r="AD1948" s="64">
        <v>7</v>
      </c>
      <c r="AE1948" s="66" t="s">
        <v>6787</v>
      </c>
      <c r="AF1948" s="68" t="s">
        <v>2862</v>
      </c>
      <c r="CN1948" s="64">
        <v>43</v>
      </c>
      <c r="CO1948" s="64">
        <v>10</v>
      </c>
      <c r="CP1948" s="66" t="s">
        <v>6793</v>
      </c>
      <c r="CQ1948" s="68" t="s">
        <v>2865</v>
      </c>
    </row>
    <row r="1949" spans="17:95">
      <c r="Q1949" s="655">
        <v>4</v>
      </c>
      <c r="R1949" s="655">
        <v>9</v>
      </c>
      <c r="S1949" s="655">
        <v>29</v>
      </c>
      <c r="T1949" s="651" t="s">
        <v>6802</v>
      </c>
      <c r="U1949" s="656" t="s">
        <v>3284</v>
      </c>
      <c r="AC1949" s="64">
        <v>43</v>
      </c>
      <c r="AD1949" s="64">
        <v>8</v>
      </c>
      <c r="AE1949" s="66" t="s">
        <v>6789</v>
      </c>
      <c r="AF1949" s="68" t="s">
        <v>2863</v>
      </c>
      <c r="CN1949" s="64">
        <v>43</v>
      </c>
      <c r="CO1949" s="64">
        <v>11</v>
      </c>
      <c r="CP1949" s="66" t="s">
        <v>6795</v>
      </c>
      <c r="CQ1949" s="68" t="s">
        <v>2866</v>
      </c>
    </row>
    <row r="1950" spans="17:95">
      <c r="Q1950" s="655">
        <v>4</v>
      </c>
      <c r="R1950" s="655">
        <v>9</v>
      </c>
      <c r="S1950" s="655">
        <v>30</v>
      </c>
      <c r="T1950" s="651" t="s">
        <v>6804</v>
      </c>
      <c r="U1950" s="656" t="s">
        <v>3285</v>
      </c>
      <c r="AC1950" s="64">
        <v>43</v>
      </c>
      <c r="AD1950" s="64">
        <v>9</v>
      </c>
      <c r="AE1950" s="66" t="s">
        <v>6791</v>
      </c>
      <c r="AF1950" s="68" t="s">
        <v>2864</v>
      </c>
      <c r="CN1950" s="64">
        <v>43</v>
      </c>
      <c r="CO1950" s="64">
        <v>12</v>
      </c>
      <c r="CP1950" s="66" t="s">
        <v>6797</v>
      </c>
      <c r="CQ1950" s="68" t="s">
        <v>2867</v>
      </c>
    </row>
    <row r="1951" spans="17:95">
      <c r="Q1951" s="655">
        <v>4</v>
      </c>
      <c r="R1951" s="655">
        <v>9</v>
      </c>
      <c r="S1951" s="655">
        <v>31</v>
      </c>
      <c r="T1951" s="651" t="s">
        <v>6806</v>
      </c>
      <c r="U1951" s="656" t="s">
        <v>1214</v>
      </c>
      <c r="AC1951" s="64">
        <v>43</v>
      </c>
      <c r="AD1951" s="64">
        <v>10</v>
      </c>
      <c r="AE1951" s="66" t="s">
        <v>6793</v>
      </c>
      <c r="AF1951" s="68" t="s">
        <v>2865</v>
      </c>
      <c r="CN1951" s="64">
        <v>43</v>
      </c>
      <c r="CO1951" s="64">
        <v>13</v>
      </c>
      <c r="CP1951" s="66" t="s">
        <v>6799</v>
      </c>
      <c r="CQ1951" s="68" t="s">
        <v>2868</v>
      </c>
    </row>
    <row r="1952" spans="17:95">
      <c r="Q1952" s="655">
        <v>4</v>
      </c>
      <c r="R1952" s="655">
        <v>9</v>
      </c>
      <c r="S1952" s="655">
        <v>32</v>
      </c>
      <c r="T1952" s="651" t="s">
        <v>6808</v>
      </c>
      <c r="U1952" s="656" t="s">
        <v>1215</v>
      </c>
      <c r="AC1952" s="64">
        <v>43</v>
      </c>
      <c r="AD1952" s="64">
        <v>11</v>
      </c>
      <c r="AE1952" s="66" t="s">
        <v>6795</v>
      </c>
      <c r="AF1952" s="68" t="s">
        <v>2866</v>
      </c>
      <c r="CN1952" s="64">
        <v>43</v>
      </c>
      <c r="CO1952" s="64">
        <v>14</v>
      </c>
      <c r="CP1952" s="66" t="s">
        <v>6801</v>
      </c>
      <c r="CQ1952" s="68" t="s">
        <v>2869</v>
      </c>
    </row>
    <row r="1953" spans="17:95">
      <c r="Q1953" s="655">
        <v>4</v>
      </c>
      <c r="R1953" s="655">
        <v>9</v>
      </c>
      <c r="S1953" s="655">
        <v>33</v>
      </c>
      <c r="T1953" s="651" t="s">
        <v>6810</v>
      </c>
      <c r="U1953" s="656" t="s">
        <v>1216</v>
      </c>
      <c r="AC1953" s="64">
        <v>43</v>
      </c>
      <c r="AD1953" s="64">
        <v>12</v>
      </c>
      <c r="AE1953" s="66" t="s">
        <v>6797</v>
      </c>
      <c r="AF1953" s="68" t="s">
        <v>2867</v>
      </c>
      <c r="CN1953" s="64">
        <v>43</v>
      </c>
      <c r="CO1953" s="64">
        <v>15</v>
      </c>
      <c r="CP1953" s="66" t="s">
        <v>6803</v>
      </c>
      <c r="CQ1953" s="68" t="s">
        <v>2870</v>
      </c>
    </row>
    <row r="1954" spans="17:95">
      <c r="Q1954" s="655">
        <v>4</v>
      </c>
      <c r="R1954" s="655">
        <v>9</v>
      </c>
      <c r="S1954" s="655">
        <v>34</v>
      </c>
      <c r="T1954" s="651" t="s">
        <v>6812</v>
      </c>
      <c r="U1954" s="656" t="s">
        <v>1217</v>
      </c>
      <c r="AC1954" s="64">
        <v>43</v>
      </c>
      <c r="AD1954" s="64">
        <v>13</v>
      </c>
      <c r="AE1954" s="66" t="s">
        <v>6799</v>
      </c>
      <c r="AF1954" s="68" t="s">
        <v>2868</v>
      </c>
      <c r="CN1954" s="64">
        <v>43</v>
      </c>
      <c r="CO1954" s="64">
        <v>16</v>
      </c>
      <c r="CP1954" s="66" t="s">
        <v>6805</v>
      </c>
      <c r="CQ1954" s="68" t="s">
        <v>2871</v>
      </c>
    </row>
    <row r="1955" spans="17:95">
      <c r="Q1955" s="655">
        <v>4</v>
      </c>
      <c r="R1955" s="655">
        <v>9</v>
      </c>
      <c r="S1955" s="655">
        <v>35</v>
      </c>
      <c r="T1955" s="651" t="s">
        <v>6814</v>
      </c>
      <c r="U1955" s="656" t="s">
        <v>1218</v>
      </c>
      <c r="AC1955" s="64">
        <v>43</v>
      </c>
      <c r="AD1955" s="64">
        <v>14</v>
      </c>
      <c r="AE1955" s="66" t="s">
        <v>6801</v>
      </c>
      <c r="AF1955" s="68" t="s">
        <v>2869</v>
      </c>
      <c r="CN1955" s="64">
        <v>43</v>
      </c>
      <c r="CO1955" s="64">
        <v>17</v>
      </c>
      <c r="CP1955" s="66" t="s">
        <v>6807</v>
      </c>
      <c r="CQ1955" s="68" t="s">
        <v>2872</v>
      </c>
    </row>
    <row r="1956" spans="17:95">
      <c r="Q1956" s="655">
        <v>4</v>
      </c>
      <c r="R1956" s="655">
        <v>9</v>
      </c>
      <c r="S1956" s="655">
        <v>36</v>
      </c>
      <c r="T1956" s="651" t="s">
        <v>6816</v>
      </c>
      <c r="U1956" s="656" t="s">
        <v>1219</v>
      </c>
      <c r="AC1956" s="64">
        <v>43</v>
      </c>
      <c r="AD1956" s="64">
        <v>15</v>
      </c>
      <c r="AE1956" s="66" t="s">
        <v>6803</v>
      </c>
      <c r="AF1956" s="68" t="s">
        <v>2870</v>
      </c>
      <c r="CN1956" s="64">
        <v>43</v>
      </c>
      <c r="CO1956" s="64">
        <v>18</v>
      </c>
      <c r="CP1956" s="66" t="s">
        <v>6809</v>
      </c>
      <c r="CQ1956" s="68" t="s">
        <v>3468</v>
      </c>
    </row>
    <row r="1957" spans="17:95">
      <c r="Q1957" s="655">
        <v>4</v>
      </c>
      <c r="R1957" s="655">
        <v>9</v>
      </c>
      <c r="S1957" s="655">
        <v>37</v>
      </c>
      <c r="T1957" s="651" t="s">
        <v>6818</v>
      </c>
      <c r="U1957" s="656" t="s">
        <v>1220</v>
      </c>
      <c r="AC1957" s="64">
        <v>43</v>
      </c>
      <c r="AD1957" s="64">
        <v>16</v>
      </c>
      <c r="AE1957" s="66" t="s">
        <v>6805</v>
      </c>
      <c r="AF1957" s="68" t="s">
        <v>2871</v>
      </c>
      <c r="CN1957" s="64">
        <v>43</v>
      </c>
      <c r="CO1957" s="64">
        <v>19</v>
      </c>
      <c r="CP1957" s="66" t="s">
        <v>6811</v>
      </c>
      <c r="CQ1957" s="68" t="s">
        <v>3469</v>
      </c>
    </row>
    <row r="1958" spans="17:95">
      <c r="Q1958" s="655">
        <v>4</v>
      </c>
      <c r="R1958" s="655">
        <v>9</v>
      </c>
      <c r="S1958" s="655">
        <v>38</v>
      </c>
      <c r="T1958" s="651" t="s">
        <v>6820</v>
      </c>
      <c r="U1958" s="656" t="s">
        <v>1221</v>
      </c>
      <c r="AC1958" s="64">
        <v>43</v>
      </c>
      <c r="AD1958" s="64">
        <v>17</v>
      </c>
      <c r="AE1958" s="66" t="s">
        <v>6807</v>
      </c>
      <c r="AF1958" s="68" t="s">
        <v>2872</v>
      </c>
      <c r="CN1958" s="64">
        <v>43</v>
      </c>
      <c r="CO1958" s="64">
        <v>20</v>
      </c>
      <c r="CP1958" s="66" t="s">
        <v>6813</v>
      </c>
      <c r="CQ1958" s="68" t="s">
        <v>2873</v>
      </c>
    </row>
    <row r="1959" spans="17:95">
      <c r="Q1959" s="655">
        <v>4</v>
      </c>
      <c r="R1959" s="655">
        <v>9</v>
      </c>
      <c r="S1959" s="655">
        <v>39</v>
      </c>
      <c r="T1959" s="651" t="s">
        <v>6822</v>
      </c>
      <c r="U1959" s="656" t="s">
        <v>1222</v>
      </c>
      <c r="AC1959" s="64">
        <v>43</v>
      </c>
      <c r="AD1959" s="64">
        <v>18</v>
      </c>
      <c r="AE1959" s="66" t="s">
        <v>6809</v>
      </c>
      <c r="AF1959" s="68" t="s">
        <v>3468</v>
      </c>
      <c r="CN1959" s="64">
        <v>43</v>
      </c>
      <c r="CO1959" s="64">
        <v>21</v>
      </c>
      <c r="CP1959" s="66" t="s">
        <v>6815</v>
      </c>
      <c r="CQ1959" s="68" t="s">
        <v>2874</v>
      </c>
    </row>
    <row r="1960" spans="17:95">
      <c r="Q1960" s="655">
        <v>4</v>
      </c>
      <c r="R1960" s="655">
        <v>9</v>
      </c>
      <c r="S1960" s="655">
        <v>40</v>
      </c>
      <c r="T1960" s="651" t="s">
        <v>6824</v>
      </c>
      <c r="U1960" s="656" t="s">
        <v>1223</v>
      </c>
      <c r="AC1960" s="64">
        <v>43</v>
      </c>
      <c r="AD1960" s="64">
        <v>19</v>
      </c>
      <c r="AE1960" s="66" t="s">
        <v>6811</v>
      </c>
      <c r="AF1960" s="68" t="s">
        <v>3469</v>
      </c>
      <c r="CN1960" s="64">
        <v>43</v>
      </c>
      <c r="CO1960" s="64">
        <v>22</v>
      </c>
      <c r="CP1960" s="66" t="s">
        <v>6817</v>
      </c>
      <c r="CQ1960" s="68" t="s">
        <v>2875</v>
      </c>
    </row>
    <row r="1961" spans="17:95">
      <c r="Q1961" s="655">
        <v>4</v>
      </c>
      <c r="R1961" s="655">
        <v>9</v>
      </c>
      <c r="S1961" s="655">
        <v>41</v>
      </c>
      <c r="T1961" s="651" t="s">
        <v>6826</v>
      </c>
      <c r="U1961" s="656" t="s">
        <v>1224</v>
      </c>
      <c r="AC1961" s="64">
        <v>43</v>
      </c>
      <c r="AD1961" s="64">
        <v>20</v>
      </c>
      <c r="AE1961" s="66" t="s">
        <v>6813</v>
      </c>
      <c r="AF1961" s="68" t="s">
        <v>2873</v>
      </c>
      <c r="CN1961" s="64">
        <v>43</v>
      </c>
      <c r="CO1961" s="64">
        <v>23</v>
      </c>
      <c r="CP1961" s="66" t="s">
        <v>6819</v>
      </c>
      <c r="CQ1961" s="68" t="s">
        <v>2876</v>
      </c>
    </row>
    <row r="1962" spans="17:95">
      <c r="Q1962" s="655">
        <v>4</v>
      </c>
      <c r="R1962" s="655">
        <v>9</v>
      </c>
      <c r="S1962" s="655">
        <v>42</v>
      </c>
      <c r="T1962" s="651" t="s">
        <v>6020</v>
      </c>
      <c r="U1962" s="656" t="s">
        <v>1225</v>
      </c>
      <c r="AC1962" s="64">
        <v>43</v>
      </c>
      <c r="AD1962" s="64">
        <v>21</v>
      </c>
      <c r="AE1962" s="66" t="s">
        <v>6815</v>
      </c>
      <c r="AF1962" s="68" t="s">
        <v>2874</v>
      </c>
      <c r="CN1962" s="64">
        <v>43</v>
      </c>
      <c r="CO1962" s="64">
        <v>24</v>
      </c>
      <c r="CP1962" s="66" t="s">
        <v>6821</v>
      </c>
      <c r="CQ1962" s="68" t="s">
        <v>3470</v>
      </c>
    </row>
    <row r="1963" spans="17:95">
      <c r="Q1963" s="655">
        <v>4</v>
      </c>
      <c r="R1963" s="655">
        <v>9</v>
      </c>
      <c r="S1963" s="655">
        <v>43</v>
      </c>
      <c r="T1963" s="651" t="s">
        <v>6829</v>
      </c>
      <c r="U1963" s="656" t="s">
        <v>3289</v>
      </c>
      <c r="AC1963" s="64">
        <v>43</v>
      </c>
      <c r="AD1963" s="64">
        <v>22</v>
      </c>
      <c r="AE1963" s="66" t="s">
        <v>6817</v>
      </c>
      <c r="AF1963" s="68" t="s">
        <v>2875</v>
      </c>
      <c r="CN1963" s="64">
        <v>43</v>
      </c>
      <c r="CO1963" s="64">
        <v>25</v>
      </c>
      <c r="CP1963" s="66" t="s">
        <v>6823</v>
      </c>
      <c r="CQ1963" s="68" t="s">
        <v>2877</v>
      </c>
    </row>
    <row r="1964" spans="17:95">
      <c r="Q1964" s="655">
        <v>4</v>
      </c>
      <c r="R1964" s="655">
        <v>9</v>
      </c>
      <c r="S1964" s="655">
        <v>44</v>
      </c>
      <c r="T1964" s="651" t="s">
        <v>6831</v>
      </c>
      <c r="U1964" s="656" t="s">
        <v>1226</v>
      </c>
      <c r="AC1964" s="64">
        <v>43</v>
      </c>
      <c r="AD1964" s="64">
        <v>23</v>
      </c>
      <c r="AE1964" s="66" t="s">
        <v>6819</v>
      </c>
      <c r="AF1964" s="68" t="s">
        <v>2876</v>
      </c>
      <c r="CN1964" s="64">
        <v>43</v>
      </c>
      <c r="CO1964" s="64">
        <v>26</v>
      </c>
      <c r="CP1964" s="66" t="s">
        <v>6825</v>
      </c>
      <c r="CQ1964" s="68" t="s">
        <v>2878</v>
      </c>
    </row>
    <row r="1965" spans="17:95">
      <c r="Q1965" s="655">
        <v>4</v>
      </c>
      <c r="R1965" s="655">
        <v>9</v>
      </c>
      <c r="S1965" s="655">
        <v>45</v>
      </c>
      <c r="T1965" s="651" t="s">
        <v>6833</v>
      </c>
      <c r="U1965" s="656" t="s">
        <v>1227</v>
      </c>
      <c r="AC1965" s="64">
        <v>43</v>
      </c>
      <c r="AD1965" s="64">
        <v>24</v>
      </c>
      <c r="AE1965" s="66" t="s">
        <v>6821</v>
      </c>
      <c r="AF1965" s="68" t="s">
        <v>3470</v>
      </c>
      <c r="CN1965" s="64">
        <v>43</v>
      </c>
      <c r="CO1965" s="64">
        <v>27</v>
      </c>
      <c r="CP1965" s="66" t="s">
        <v>6827</v>
      </c>
      <c r="CQ1965" s="68" t="s">
        <v>2879</v>
      </c>
    </row>
    <row r="1966" spans="17:95">
      <c r="Q1966" s="655">
        <v>4</v>
      </c>
      <c r="R1966" s="655">
        <v>9</v>
      </c>
      <c r="S1966" s="655">
        <v>46</v>
      </c>
      <c r="T1966" s="651" t="s">
        <v>6835</v>
      </c>
      <c r="U1966" s="656" t="s">
        <v>1228</v>
      </c>
      <c r="AC1966" s="64">
        <v>43</v>
      </c>
      <c r="AD1966" s="64">
        <v>25</v>
      </c>
      <c r="AE1966" s="66" t="s">
        <v>6823</v>
      </c>
      <c r="AF1966" s="68" t="s">
        <v>2877</v>
      </c>
      <c r="CN1966" s="64">
        <v>43</v>
      </c>
      <c r="CO1966" s="64">
        <v>28</v>
      </c>
      <c r="CP1966" s="66" t="s">
        <v>6828</v>
      </c>
      <c r="CQ1966" s="68" t="s">
        <v>2880</v>
      </c>
    </row>
    <row r="1967" spans="17:95">
      <c r="Q1967" s="655">
        <v>4</v>
      </c>
      <c r="R1967" s="655">
        <v>9</v>
      </c>
      <c r="S1967" s="655">
        <v>47</v>
      </c>
      <c r="T1967" s="651" t="s">
        <v>6837</v>
      </c>
      <c r="U1967" s="656" t="s">
        <v>1229</v>
      </c>
      <c r="AC1967" s="64">
        <v>43</v>
      </c>
      <c r="AD1967" s="64">
        <v>26</v>
      </c>
      <c r="AE1967" s="66" t="s">
        <v>6825</v>
      </c>
      <c r="AF1967" s="68" t="s">
        <v>2878</v>
      </c>
      <c r="CN1967" s="64">
        <v>43</v>
      </c>
      <c r="CO1967" s="64">
        <v>29</v>
      </c>
      <c r="CP1967" s="66" t="s">
        <v>6830</v>
      </c>
      <c r="CQ1967" s="68" t="s">
        <v>2881</v>
      </c>
    </row>
    <row r="1968" spans="17:95">
      <c r="Q1968" s="655">
        <v>4</v>
      </c>
      <c r="R1968" s="655">
        <v>9</v>
      </c>
      <c r="S1968" s="655">
        <v>48</v>
      </c>
      <c r="T1968" s="651" t="s">
        <v>6839</v>
      </c>
      <c r="U1968" s="656" t="s">
        <v>1230</v>
      </c>
      <c r="AC1968" s="64">
        <v>43</v>
      </c>
      <c r="AD1968" s="64">
        <v>27</v>
      </c>
      <c r="AE1968" s="66" t="s">
        <v>6827</v>
      </c>
      <c r="AF1968" s="68" t="s">
        <v>2879</v>
      </c>
      <c r="CN1968" s="64">
        <v>43</v>
      </c>
      <c r="CO1968" s="64">
        <v>30</v>
      </c>
      <c r="CP1968" s="66" t="s">
        <v>6832</v>
      </c>
      <c r="CQ1968" s="68" t="s">
        <v>2882</v>
      </c>
    </row>
    <row r="1969" spans="17:95">
      <c r="Q1969" s="655">
        <v>4</v>
      </c>
      <c r="R1969" s="655">
        <v>9</v>
      </c>
      <c r="S1969" s="655">
        <v>49</v>
      </c>
      <c r="T1969" s="651" t="s">
        <v>8952</v>
      </c>
      <c r="U1969" s="656" t="s">
        <v>1231</v>
      </c>
      <c r="AC1969" s="64">
        <v>43</v>
      </c>
      <c r="AD1969" s="64">
        <v>28</v>
      </c>
      <c r="AE1969" s="66" t="s">
        <v>6828</v>
      </c>
      <c r="AF1969" s="68" t="s">
        <v>2880</v>
      </c>
      <c r="CN1969" s="64">
        <v>43</v>
      </c>
      <c r="CO1969" s="64">
        <v>31</v>
      </c>
      <c r="CP1969" s="66" t="s">
        <v>6834</v>
      </c>
      <c r="CQ1969" s="68" t="s">
        <v>2883</v>
      </c>
    </row>
    <row r="1970" spans="17:95">
      <c r="Q1970" s="655">
        <v>4</v>
      </c>
      <c r="R1970" s="655">
        <v>9</v>
      </c>
      <c r="S1970" s="655">
        <v>50</v>
      </c>
      <c r="T1970" s="651" t="s">
        <v>6029</v>
      </c>
      <c r="U1970" s="656" t="s">
        <v>1232</v>
      </c>
      <c r="AC1970" s="64">
        <v>43</v>
      </c>
      <c r="AD1970" s="64">
        <v>29</v>
      </c>
      <c r="AE1970" s="66" t="s">
        <v>6830</v>
      </c>
      <c r="AF1970" s="68" t="s">
        <v>2881</v>
      </c>
      <c r="CN1970" s="64">
        <v>43</v>
      </c>
      <c r="CO1970" s="64">
        <v>32</v>
      </c>
      <c r="CP1970" s="66" t="s">
        <v>6836</v>
      </c>
      <c r="CQ1970" s="68" t="s">
        <v>2884</v>
      </c>
    </row>
    <row r="1971" spans="17:95">
      <c r="Q1971" s="655">
        <v>4</v>
      </c>
      <c r="R1971" s="655">
        <v>9</v>
      </c>
      <c r="S1971" s="655">
        <v>51</v>
      </c>
      <c r="T1971" s="651" t="s">
        <v>6031</v>
      </c>
      <c r="U1971" s="656" t="s">
        <v>1233</v>
      </c>
      <c r="AC1971" s="64">
        <v>43</v>
      </c>
      <c r="AD1971" s="64">
        <v>30</v>
      </c>
      <c r="AE1971" s="66" t="s">
        <v>6832</v>
      </c>
      <c r="AF1971" s="68" t="s">
        <v>2882</v>
      </c>
      <c r="CN1971" s="64">
        <v>43</v>
      </c>
      <c r="CO1971" s="64">
        <v>33</v>
      </c>
      <c r="CP1971" s="66" t="s">
        <v>6838</v>
      </c>
      <c r="CQ1971" s="68" t="s">
        <v>2885</v>
      </c>
    </row>
    <row r="1972" spans="17:95">
      <c r="Q1972" s="655">
        <v>4</v>
      </c>
      <c r="R1972" s="655">
        <v>9</v>
      </c>
      <c r="S1972" s="655">
        <v>52</v>
      </c>
      <c r="T1972" s="651" t="s">
        <v>6033</v>
      </c>
      <c r="U1972" s="656" t="s">
        <v>1234</v>
      </c>
      <c r="AC1972" s="64">
        <v>43</v>
      </c>
      <c r="AD1972" s="64">
        <v>31</v>
      </c>
      <c r="AE1972" s="66" t="s">
        <v>6834</v>
      </c>
      <c r="AF1972" s="68" t="s">
        <v>2883</v>
      </c>
      <c r="CN1972" s="64">
        <v>43</v>
      </c>
      <c r="CO1972" s="64">
        <v>34</v>
      </c>
      <c r="CP1972" s="66" t="s">
        <v>6840</v>
      </c>
      <c r="CQ1972" s="68" t="s">
        <v>2886</v>
      </c>
    </row>
    <row r="1973" spans="17:95">
      <c r="Q1973" s="655">
        <v>4</v>
      </c>
      <c r="R1973" s="655">
        <v>9</v>
      </c>
      <c r="S1973" s="655">
        <v>53</v>
      </c>
      <c r="T1973" s="651" t="s">
        <v>6035</v>
      </c>
      <c r="U1973" s="656" t="s">
        <v>1235</v>
      </c>
      <c r="AC1973" s="64">
        <v>43</v>
      </c>
      <c r="AD1973" s="64">
        <v>32</v>
      </c>
      <c r="AE1973" s="66" t="s">
        <v>6836</v>
      </c>
      <c r="AF1973" s="68" t="s">
        <v>2884</v>
      </c>
      <c r="CN1973" s="64">
        <v>43</v>
      </c>
      <c r="CO1973" s="64">
        <v>35</v>
      </c>
      <c r="CP1973" s="66" t="s">
        <v>6841</v>
      </c>
      <c r="CQ1973" s="68" t="s">
        <v>2887</v>
      </c>
    </row>
    <row r="1974" spans="17:95">
      <c r="Q1974" s="657">
        <v>4</v>
      </c>
      <c r="R1974" s="657">
        <v>9</v>
      </c>
      <c r="S1974" s="657">
        <v>54</v>
      </c>
      <c r="T1974" s="658" t="s">
        <v>6041</v>
      </c>
      <c r="U1974" s="659" t="s">
        <v>1236</v>
      </c>
      <c r="AC1974" s="64">
        <v>43</v>
      </c>
      <c r="AD1974" s="64">
        <v>33</v>
      </c>
      <c r="AE1974" s="66" t="s">
        <v>6838</v>
      </c>
      <c r="AF1974" s="68" t="s">
        <v>2885</v>
      </c>
      <c r="CN1974" s="64">
        <v>43</v>
      </c>
      <c r="CO1974" s="64">
        <v>36</v>
      </c>
      <c r="CP1974" s="66" t="s">
        <v>6842</v>
      </c>
      <c r="CQ1974" s="68" t="s">
        <v>2888</v>
      </c>
    </row>
    <row r="1975" spans="17:95">
      <c r="Q1975" s="653">
        <v>4</v>
      </c>
      <c r="R1975" s="653">
        <v>10</v>
      </c>
      <c r="S1975" s="653">
        <v>1</v>
      </c>
      <c r="T1975" s="650" t="s">
        <v>9001</v>
      </c>
      <c r="U1975" s="654">
        <v>100111</v>
      </c>
      <c r="AC1975" s="64">
        <v>43</v>
      </c>
      <c r="AD1975" s="64">
        <v>34</v>
      </c>
      <c r="AE1975" s="66" t="s">
        <v>6840</v>
      </c>
      <c r="AF1975" s="68" t="s">
        <v>2886</v>
      </c>
      <c r="CN1975" s="64">
        <v>43</v>
      </c>
      <c r="CO1975" s="64">
        <v>37</v>
      </c>
      <c r="CP1975" s="66" t="s">
        <v>6843</v>
      </c>
      <c r="CQ1975" s="68" t="s">
        <v>2889</v>
      </c>
    </row>
    <row r="1976" spans="17:95">
      <c r="Q1976" s="655">
        <v>4</v>
      </c>
      <c r="R1976" s="655">
        <v>10</v>
      </c>
      <c r="S1976" s="655">
        <v>2</v>
      </c>
      <c r="T1976" s="651" t="s">
        <v>3664</v>
      </c>
      <c r="U1976" s="656">
        <v>100101</v>
      </c>
      <c r="AC1976" s="64">
        <v>43</v>
      </c>
      <c r="AD1976" s="64">
        <v>35</v>
      </c>
      <c r="AE1976" s="66" t="s">
        <v>6841</v>
      </c>
      <c r="AF1976" s="68" t="s">
        <v>2887</v>
      </c>
      <c r="CN1976" s="64">
        <v>43</v>
      </c>
      <c r="CO1976" s="64">
        <v>38</v>
      </c>
      <c r="CP1976" s="66" t="s">
        <v>6844</v>
      </c>
      <c r="CQ1976" s="68" t="s">
        <v>3471</v>
      </c>
    </row>
    <row r="1977" spans="17:95">
      <c r="Q1977" s="655">
        <v>4</v>
      </c>
      <c r="R1977" s="655">
        <v>10</v>
      </c>
      <c r="S1977" s="655">
        <v>3</v>
      </c>
      <c r="T1977" s="651" t="s">
        <v>9002</v>
      </c>
      <c r="U1977" s="656">
        <v>100115</v>
      </c>
      <c r="AC1977" s="64">
        <v>43</v>
      </c>
      <c r="AD1977" s="64">
        <v>36</v>
      </c>
      <c r="AE1977" s="66" t="s">
        <v>6842</v>
      </c>
      <c r="AF1977" s="68" t="s">
        <v>2888</v>
      </c>
      <c r="CN1977" s="64">
        <v>43</v>
      </c>
      <c r="CO1977" s="64">
        <v>39</v>
      </c>
      <c r="CP1977" s="66" t="s">
        <v>6845</v>
      </c>
      <c r="CQ1977" s="68" t="s">
        <v>2890</v>
      </c>
    </row>
    <row r="1978" spans="17:95">
      <c r="Q1978" s="655">
        <v>4</v>
      </c>
      <c r="R1978" s="655">
        <v>10</v>
      </c>
      <c r="S1978" s="655">
        <v>4</v>
      </c>
      <c r="T1978" s="651" t="s">
        <v>9003</v>
      </c>
      <c r="U1978" s="656">
        <v>100117</v>
      </c>
      <c r="AC1978" s="64">
        <v>43</v>
      </c>
      <c r="AD1978" s="64">
        <v>37</v>
      </c>
      <c r="AE1978" s="66" t="s">
        <v>6843</v>
      </c>
      <c r="AF1978" s="68" t="s">
        <v>2889</v>
      </c>
      <c r="CN1978" s="64">
        <v>43</v>
      </c>
      <c r="CO1978" s="64">
        <v>40</v>
      </c>
      <c r="CP1978" s="66" t="s">
        <v>6846</v>
      </c>
      <c r="CQ1978" s="68" t="s">
        <v>2891</v>
      </c>
    </row>
    <row r="1979" spans="17:95">
      <c r="Q1979" s="655">
        <v>4</v>
      </c>
      <c r="R1979" s="655">
        <v>10</v>
      </c>
      <c r="S1979" s="655">
        <v>5</v>
      </c>
      <c r="T1979" s="651" t="s">
        <v>6047</v>
      </c>
      <c r="U1979" s="656">
        <v>100102</v>
      </c>
      <c r="AC1979" s="64">
        <v>43</v>
      </c>
      <c r="AD1979" s="64">
        <v>38</v>
      </c>
      <c r="AE1979" s="66" t="s">
        <v>6844</v>
      </c>
      <c r="AF1979" s="68" t="s">
        <v>3471</v>
      </c>
      <c r="CN1979" s="64">
        <v>43</v>
      </c>
      <c r="CO1979" s="64">
        <v>41</v>
      </c>
      <c r="CP1979" s="66" t="s">
        <v>6847</v>
      </c>
      <c r="CQ1979" s="68" t="s">
        <v>2892</v>
      </c>
    </row>
    <row r="1980" spans="17:95">
      <c r="Q1980" s="655">
        <v>4</v>
      </c>
      <c r="R1980" s="655">
        <v>10</v>
      </c>
      <c r="S1980" s="655">
        <v>6</v>
      </c>
      <c r="T1980" s="651" t="s">
        <v>6758</v>
      </c>
      <c r="U1980" s="656">
        <v>100104</v>
      </c>
      <c r="AC1980" s="64">
        <v>43</v>
      </c>
      <c r="AD1980" s="64">
        <v>39</v>
      </c>
      <c r="AE1980" s="66" t="s">
        <v>6845</v>
      </c>
      <c r="AF1980" s="68" t="s">
        <v>2890</v>
      </c>
      <c r="CN1980" s="64">
        <v>43</v>
      </c>
      <c r="CO1980" s="64">
        <v>42</v>
      </c>
      <c r="CP1980" s="66" t="s">
        <v>6848</v>
      </c>
      <c r="CQ1980" s="68" t="s">
        <v>2893</v>
      </c>
    </row>
    <row r="1981" spans="17:95">
      <c r="Q1981" s="655">
        <v>4</v>
      </c>
      <c r="R1981" s="655">
        <v>10</v>
      </c>
      <c r="S1981" s="655">
        <v>7</v>
      </c>
      <c r="T1981" s="651" t="s">
        <v>5903</v>
      </c>
      <c r="U1981" s="656">
        <v>100105</v>
      </c>
      <c r="AC1981" s="64">
        <v>43</v>
      </c>
      <c r="AD1981" s="64">
        <v>40</v>
      </c>
      <c r="AE1981" s="66" t="s">
        <v>6846</v>
      </c>
      <c r="AF1981" s="68" t="s">
        <v>2891</v>
      </c>
      <c r="CN1981" s="64">
        <v>43</v>
      </c>
      <c r="CO1981" s="64">
        <v>43</v>
      </c>
      <c r="CP1981" s="66" t="s">
        <v>6849</v>
      </c>
      <c r="CQ1981" s="68" t="s">
        <v>2894</v>
      </c>
    </row>
    <row r="1982" spans="17:95">
      <c r="Q1982" s="655">
        <v>4</v>
      </c>
      <c r="R1982" s="655">
        <v>10</v>
      </c>
      <c r="S1982" s="655">
        <v>8</v>
      </c>
      <c r="T1982" s="651" t="s">
        <v>6855</v>
      </c>
      <c r="U1982" s="656">
        <v>100107</v>
      </c>
      <c r="AC1982" s="64">
        <v>43</v>
      </c>
      <c r="AD1982" s="64">
        <v>41</v>
      </c>
      <c r="AE1982" s="66" t="s">
        <v>6847</v>
      </c>
      <c r="AF1982" s="68" t="s">
        <v>2892</v>
      </c>
      <c r="CN1982" s="64">
        <v>43</v>
      </c>
      <c r="CO1982" s="64">
        <v>44</v>
      </c>
      <c r="CP1982" s="66" t="s">
        <v>6851</v>
      </c>
      <c r="CQ1982" s="68" t="s">
        <v>2895</v>
      </c>
    </row>
    <row r="1983" spans="17:95">
      <c r="Q1983" s="655">
        <v>4</v>
      </c>
      <c r="R1983" s="655">
        <v>10</v>
      </c>
      <c r="S1983" s="655">
        <v>9</v>
      </c>
      <c r="T1983" s="651" t="s">
        <v>6052</v>
      </c>
      <c r="U1983" s="656">
        <v>100108</v>
      </c>
      <c r="AC1983" s="64">
        <v>43</v>
      </c>
      <c r="AD1983" s="64">
        <v>42</v>
      </c>
      <c r="AE1983" s="66" t="s">
        <v>6848</v>
      </c>
      <c r="AF1983" s="68" t="s">
        <v>2893</v>
      </c>
      <c r="CN1983" s="64">
        <v>43</v>
      </c>
      <c r="CO1983" s="64">
        <v>45</v>
      </c>
      <c r="CP1983" s="66" t="s">
        <v>6852</v>
      </c>
      <c r="CQ1983" s="68" t="s">
        <v>2896</v>
      </c>
    </row>
    <row r="1984" spans="17:95">
      <c r="Q1984" s="655">
        <v>4</v>
      </c>
      <c r="R1984" s="655">
        <v>10</v>
      </c>
      <c r="S1984" s="655">
        <v>10</v>
      </c>
      <c r="T1984" s="651" t="s">
        <v>6769</v>
      </c>
      <c r="U1984" s="656">
        <v>100114</v>
      </c>
      <c r="AC1984" s="64">
        <v>43</v>
      </c>
      <c r="AD1984" s="64">
        <v>43</v>
      </c>
      <c r="AE1984" s="66" t="s">
        <v>6849</v>
      </c>
      <c r="AF1984" s="68" t="s">
        <v>2894</v>
      </c>
      <c r="CN1984" s="64">
        <v>43</v>
      </c>
      <c r="CO1984" s="64">
        <v>46</v>
      </c>
      <c r="CP1984" s="66" t="s">
        <v>6853</v>
      </c>
      <c r="CQ1984" s="68" t="s">
        <v>2897</v>
      </c>
    </row>
    <row r="1985" spans="17:95">
      <c r="Q1985" s="655">
        <v>4</v>
      </c>
      <c r="R1985" s="655">
        <v>10</v>
      </c>
      <c r="S1985" s="655">
        <v>11</v>
      </c>
      <c r="T1985" s="651" t="s">
        <v>6062</v>
      </c>
      <c r="U1985" s="656">
        <v>100116</v>
      </c>
      <c r="AC1985" s="64">
        <v>43</v>
      </c>
      <c r="AD1985" s="64">
        <v>44</v>
      </c>
      <c r="AE1985" s="66" t="s">
        <v>6851</v>
      </c>
      <c r="AF1985" s="68" t="s">
        <v>2895</v>
      </c>
      <c r="CN1985" s="64">
        <v>43</v>
      </c>
      <c r="CO1985" s="64">
        <v>47</v>
      </c>
      <c r="CP1985" s="66" t="s">
        <v>6854</v>
      </c>
      <c r="CQ1985" s="68" t="s">
        <v>2898</v>
      </c>
    </row>
    <row r="1986" spans="17:95">
      <c r="Q1986" s="655">
        <v>4</v>
      </c>
      <c r="R1986" s="655">
        <v>10</v>
      </c>
      <c r="S1986" s="655">
        <v>12</v>
      </c>
      <c r="T1986" s="651" t="s">
        <v>6064</v>
      </c>
      <c r="U1986" s="656">
        <v>100109</v>
      </c>
      <c r="AC1986" s="64">
        <v>43</v>
      </c>
      <c r="AD1986" s="64">
        <v>45</v>
      </c>
      <c r="AE1986" s="66" t="s">
        <v>6852</v>
      </c>
      <c r="AF1986" s="68" t="s">
        <v>2896</v>
      </c>
      <c r="CN1986" s="64">
        <v>43</v>
      </c>
      <c r="CO1986" s="64">
        <v>48</v>
      </c>
      <c r="CP1986" s="66" t="s">
        <v>6856</v>
      </c>
      <c r="CQ1986" s="68" t="s">
        <v>2899</v>
      </c>
    </row>
    <row r="1987" spans="17:95">
      <c r="Q1987" s="655">
        <v>4</v>
      </c>
      <c r="R1987" s="655">
        <v>10</v>
      </c>
      <c r="S1987" s="655">
        <v>13</v>
      </c>
      <c r="T1987" s="651" t="s">
        <v>5910</v>
      </c>
      <c r="U1987" s="656">
        <v>100110</v>
      </c>
      <c r="AC1987" s="64">
        <v>43</v>
      </c>
      <c r="AD1987" s="64">
        <v>46</v>
      </c>
      <c r="AE1987" s="66" t="s">
        <v>6853</v>
      </c>
      <c r="AF1987" s="68" t="s">
        <v>2897</v>
      </c>
      <c r="CN1987" s="64">
        <v>43</v>
      </c>
      <c r="CO1987" s="64">
        <v>49</v>
      </c>
      <c r="CP1987" s="66" t="s">
        <v>6857</v>
      </c>
      <c r="CQ1987" s="68" t="s">
        <v>2900</v>
      </c>
    </row>
    <row r="1988" spans="17:95">
      <c r="Q1988" s="655">
        <v>4</v>
      </c>
      <c r="R1988" s="655">
        <v>10</v>
      </c>
      <c r="S1988" s="655">
        <v>14</v>
      </c>
      <c r="T1988" s="651" t="s">
        <v>6862</v>
      </c>
      <c r="U1988" s="656">
        <v>100308</v>
      </c>
      <c r="AC1988" s="64">
        <v>43</v>
      </c>
      <c r="AD1988" s="64">
        <v>47</v>
      </c>
      <c r="AE1988" s="66" t="s">
        <v>6854</v>
      </c>
      <c r="AF1988" s="68" t="s">
        <v>2898</v>
      </c>
      <c r="CN1988" s="64">
        <v>43</v>
      </c>
      <c r="CO1988" s="64">
        <v>50</v>
      </c>
      <c r="CP1988" s="66" t="s">
        <v>6858</v>
      </c>
      <c r="CQ1988" s="68" t="s">
        <v>2901</v>
      </c>
    </row>
    <row r="1989" spans="17:95">
      <c r="Q1989" s="655">
        <v>4</v>
      </c>
      <c r="R1989" s="655">
        <v>10</v>
      </c>
      <c r="S1989" s="655">
        <v>15</v>
      </c>
      <c r="T1989" s="651" t="s">
        <v>6864</v>
      </c>
      <c r="U1989" s="656">
        <v>100301</v>
      </c>
      <c r="AC1989" s="64">
        <v>43</v>
      </c>
      <c r="AD1989" s="64">
        <v>48</v>
      </c>
      <c r="AE1989" s="66" t="s">
        <v>6856</v>
      </c>
      <c r="AF1989" s="68" t="s">
        <v>2899</v>
      </c>
      <c r="CN1989" s="64">
        <v>44</v>
      </c>
      <c r="CO1989" s="64">
        <v>1</v>
      </c>
      <c r="CP1989" s="66" t="s">
        <v>6859</v>
      </c>
      <c r="CQ1989" s="68" t="s">
        <v>2902</v>
      </c>
    </row>
    <row r="1990" spans="17:95">
      <c r="Q1990" s="655">
        <v>4</v>
      </c>
      <c r="R1990" s="655">
        <v>10</v>
      </c>
      <c r="S1990" s="655">
        <v>16</v>
      </c>
      <c r="T1990" s="651" t="s">
        <v>6866</v>
      </c>
      <c r="U1990" s="656">
        <v>100305</v>
      </c>
      <c r="AC1990" s="64">
        <v>43</v>
      </c>
      <c r="AD1990" s="64">
        <v>49</v>
      </c>
      <c r="AE1990" s="66" t="s">
        <v>6857</v>
      </c>
      <c r="AF1990" s="68" t="s">
        <v>2900</v>
      </c>
      <c r="CN1990" s="64">
        <v>44</v>
      </c>
      <c r="CO1990" s="64">
        <v>2</v>
      </c>
      <c r="CP1990" s="66" t="s">
        <v>6860</v>
      </c>
      <c r="CQ1990" s="68" t="s">
        <v>2903</v>
      </c>
    </row>
    <row r="1991" spans="17:95">
      <c r="Q1991" s="655">
        <v>4</v>
      </c>
      <c r="R1991" s="655">
        <v>10</v>
      </c>
      <c r="S1991" s="655">
        <v>17</v>
      </c>
      <c r="T1991" s="651" t="s">
        <v>6868</v>
      </c>
      <c r="U1991" s="656">
        <v>100303</v>
      </c>
      <c r="AC1991" s="64">
        <v>43</v>
      </c>
      <c r="AD1991" s="64">
        <v>50</v>
      </c>
      <c r="AE1991" s="66" t="s">
        <v>6858</v>
      </c>
      <c r="AF1991" s="68" t="s">
        <v>2901</v>
      </c>
      <c r="CN1991" s="64">
        <v>44</v>
      </c>
      <c r="CO1991" s="64">
        <v>3</v>
      </c>
      <c r="CP1991" s="66" t="s">
        <v>6861</v>
      </c>
      <c r="CQ1991" s="68" t="s">
        <v>2904</v>
      </c>
    </row>
    <row r="1992" spans="17:95">
      <c r="Q1992" s="655">
        <v>4</v>
      </c>
      <c r="R1992" s="655">
        <v>10</v>
      </c>
      <c r="S1992" s="655">
        <v>18</v>
      </c>
      <c r="T1992" s="651" t="s">
        <v>6870</v>
      </c>
      <c r="U1992" s="656">
        <v>100304</v>
      </c>
      <c r="AC1992" s="64">
        <v>44</v>
      </c>
      <c r="AD1992" s="64">
        <v>1</v>
      </c>
      <c r="AE1992" s="66" t="s">
        <v>6859</v>
      </c>
      <c r="AF1992" s="68" t="s">
        <v>2902</v>
      </c>
      <c r="CN1992" s="64">
        <v>44</v>
      </c>
      <c r="CO1992" s="64">
        <v>4</v>
      </c>
      <c r="CP1992" s="66" t="s">
        <v>6863</v>
      </c>
      <c r="CQ1992" s="68" t="s">
        <v>2905</v>
      </c>
    </row>
    <row r="1993" spans="17:95">
      <c r="Q1993" s="655">
        <v>4</v>
      </c>
      <c r="R1993" s="655">
        <v>10</v>
      </c>
      <c r="S1993" s="655">
        <v>19</v>
      </c>
      <c r="T1993" s="651" t="s">
        <v>6872</v>
      </c>
      <c r="U1993" s="656">
        <v>100306</v>
      </c>
      <c r="AC1993" s="64">
        <v>44</v>
      </c>
      <c r="AD1993" s="64">
        <v>2</v>
      </c>
      <c r="AE1993" s="66" t="s">
        <v>6860</v>
      </c>
      <c r="AF1993" s="68" t="s">
        <v>2903</v>
      </c>
      <c r="CN1993" s="64">
        <v>44</v>
      </c>
      <c r="CO1993" s="64">
        <v>5</v>
      </c>
      <c r="CP1993" s="66" t="s">
        <v>6865</v>
      </c>
      <c r="CQ1993" s="68" t="s">
        <v>2906</v>
      </c>
    </row>
    <row r="1994" spans="17:95">
      <c r="Q1994" s="655">
        <v>4</v>
      </c>
      <c r="R1994" s="655">
        <v>10</v>
      </c>
      <c r="S1994" s="655">
        <v>20</v>
      </c>
      <c r="T1994" s="651" t="s">
        <v>6874</v>
      </c>
      <c r="U1994" s="656">
        <v>100302</v>
      </c>
      <c r="AC1994" s="64">
        <v>44</v>
      </c>
      <c r="AD1994" s="64">
        <v>3</v>
      </c>
      <c r="AE1994" s="66" t="s">
        <v>6861</v>
      </c>
      <c r="AF1994" s="68" t="s">
        <v>2904</v>
      </c>
      <c r="CN1994" s="64">
        <v>44</v>
      </c>
      <c r="CO1994" s="64">
        <v>6</v>
      </c>
      <c r="CP1994" s="66" t="s">
        <v>6867</v>
      </c>
      <c r="CQ1994" s="68" t="s">
        <v>2907</v>
      </c>
    </row>
    <row r="1995" spans="17:95">
      <c r="Q1995" s="655">
        <v>4</v>
      </c>
      <c r="R1995" s="655">
        <v>10</v>
      </c>
      <c r="S1995" s="655">
        <v>21</v>
      </c>
      <c r="T1995" s="651" t="s">
        <v>6876</v>
      </c>
      <c r="U1995" s="656">
        <v>100309</v>
      </c>
      <c r="AC1995" s="64">
        <v>44</v>
      </c>
      <c r="AD1995" s="64">
        <v>4</v>
      </c>
      <c r="AE1995" s="66" t="s">
        <v>6863</v>
      </c>
      <c r="AF1995" s="68" t="s">
        <v>2905</v>
      </c>
      <c r="CN1995" s="64">
        <v>44</v>
      </c>
      <c r="CO1995" s="64">
        <v>7</v>
      </c>
      <c r="CP1995" s="66" t="s">
        <v>6869</v>
      </c>
      <c r="CQ1995" s="68" t="s">
        <v>2908</v>
      </c>
    </row>
    <row r="1996" spans="17:95">
      <c r="Q1996" s="655">
        <v>4</v>
      </c>
      <c r="R1996" s="655">
        <v>10</v>
      </c>
      <c r="S1996" s="655">
        <v>22</v>
      </c>
      <c r="T1996" s="651" t="s">
        <v>6878</v>
      </c>
      <c r="U1996" s="656">
        <v>100307</v>
      </c>
      <c r="AC1996" s="64">
        <v>44</v>
      </c>
      <c r="AD1996" s="64">
        <v>5</v>
      </c>
      <c r="AE1996" s="66" t="s">
        <v>6865</v>
      </c>
      <c r="AF1996" s="68" t="s">
        <v>2906</v>
      </c>
      <c r="CN1996" s="64">
        <v>44</v>
      </c>
      <c r="CO1996" s="64">
        <v>8</v>
      </c>
      <c r="CP1996" s="66" t="s">
        <v>6871</v>
      </c>
      <c r="CQ1996" s="68" t="s">
        <v>2909</v>
      </c>
    </row>
    <row r="1997" spans="17:95">
      <c r="Q1997" s="655">
        <v>4</v>
      </c>
      <c r="R1997" s="655">
        <v>10</v>
      </c>
      <c r="S1997" s="655">
        <v>23</v>
      </c>
      <c r="T1997" s="651" t="s">
        <v>6880</v>
      </c>
      <c r="U1997" s="656">
        <v>100201</v>
      </c>
      <c r="AC1997" s="64">
        <v>44</v>
      </c>
      <c r="AD1997" s="64">
        <v>6</v>
      </c>
      <c r="AE1997" s="66" t="s">
        <v>6867</v>
      </c>
      <c r="AF1997" s="68" t="s">
        <v>2907</v>
      </c>
      <c r="CN1997" s="64">
        <v>44</v>
      </c>
      <c r="CO1997" s="64">
        <v>9</v>
      </c>
      <c r="CP1997" s="66" t="s">
        <v>6873</v>
      </c>
      <c r="CQ1997" s="68" t="s">
        <v>2910</v>
      </c>
    </row>
    <row r="1998" spans="17:95">
      <c r="Q1998" s="655">
        <v>4</v>
      </c>
      <c r="R1998" s="655">
        <v>10</v>
      </c>
      <c r="S1998" s="655">
        <v>24</v>
      </c>
      <c r="T1998" s="651" t="s">
        <v>6882</v>
      </c>
      <c r="U1998" s="656">
        <v>100202</v>
      </c>
      <c r="AC1998" s="64">
        <v>44</v>
      </c>
      <c r="AD1998" s="64">
        <v>7</v>
      </c>
      <c r="AE1998" s="66" t="s">
        <v>6869</v>
      </c>
      <c r="AF1998" s="68" t="s">
        <v>2908</v>
      </c>
      <c r="CN1998" s="64">
        <v>44</v>
      </c>
      <c r="CO1998" s="64">
        <v>10</v>
      </c>
      <c r="CP1998" s="66" t="s">
        <v>6875</v>
      </c>
      <c r="CQ1998" s="68" t="s">
        <v>2911</v>
      </c>
    </row>
    <row r="1999" spans="17:95">
      <c r="Q1999" s="655">
        <v>4</v>
      </c>
      <c r="R1999" s="655">
        <v>10</v>
      </c>
      <c r="S1999" s="655">
        <v>25</v>
      </c>
      <c r="T1999" s="651" t="s">
        <v>6884</v>
      </c>
      <c r="U1999" s="656">
        <v>100203</v>
      </c>
      <c r="AC1999" s="64">
        <v>44</v>
      </c>
      <c r="AD1999" s="64">
        <v>8</v>
      </c>
      <c r="AE1999" s="66" t="s">
        <v>6871</v>
      </c>
      <c r="AF1999" s="68" t="s">
        <v>2909</v>
      </c>
      <c r="CN1999" s="64">
        <v>44</v>
      </c>
      <c r="CO1999" s="64">
        <v>11</v>
      </c>
      <c r="CP1999" s="66" t="s">
        <v>6877</v>
      </c>
      <c r="CQ1999" s="68" t="s">
        <v>2912</v>
      </c>
    </row>
    <row r="2000" spans="17:95">
      <c r="Q2000" s="655">
        <v>4</v>
      </c>
      <c r="R2000" s="655">
        <v>10</v>
      </c>
      <c r="S2000" s="655">
        <v>26</v>
      </c>
      <c r="T2000" s="651" t="s">
        <v>6886</v>
      </c>
      <c r="U2000" s="656">
        <v>100204</v>
      </c>
      <c r="AC2000" s="64">
        <v>44</v>
      </c>
      <c r="AD2000" s="64">
        <v>9</v>
      </c>
      <c r="AE2000" s="66" t="s">
        <v>6873</v>
      </c>
      <c r="AF2000" s="68" t="s">
        <v>2910</v>
      </c>
      <c r="CN2000" s="64">
        <v>44</v>
      </c>
      <c r="CO2000" s="64">
        <v>12</v>
      </c>
      <c r="CP2000" s="66" t="s">
        <v>6879</v>
      </c>
      <c r="CQ2000" s="68" t="s">
        <v>2913</v>
      </c>
    </row>
    <row r="2001" spans="17:95">
      <c r="Q2001" s="655">
        <v>4</v>
      </c>
      <c r="R2001" s="655">
        <v>10</v>
      </c>
      <c r="S2001" s="655">
        <v>27</v>
      </c>
      <c r="T2001" s="651" t="s">
        <v>6888</v>
      </c>
      <c r="U2001" s="656">
        <v>100205</v>
      </c>
      <c r="AC2001" s="64">
        <v>44</v>
      </c>
      <c r="AD2001" s="64">
        <v>10</v>
      </c>
      <c r="AE2001" s="66" t="s">
        <v>6875</v>
      </c>
      <c r="AF2001" s="68" t="s">
        <v>2911</v>
      </c>
      <c r="CN2001" s="64">
        <v>44</v>
      </c>
      <c r="CO2001" s="64">
        <v>13</v>
      </c>
      <c r="CP2001" s="66" t="s">
        <v>6881</v>
      </c>
      <c r="CQ2001" s="68" t="s">
        <v>3472</v>
      </c>
    </row>
    <row r="2002" spans="17:95">
      <c r="Q2002" s="655">
        <v>4</v>
      </c>
      <c r="R2002" s="655">
        <v>10</v>
      </c>
      <c r="S2002" s="655">
        <v>28</v>
      </c>
      <c r="T2002" s="651" t="s">
        <v>6890</v>
      </c>
      <c r="U2002" s="656">
        <v>100401</v>
      </c>
      <c r="AC2002" s="64">
        <v>44</v>
      </c>
      <c r="AD2002" s="64">
        <v>11</v>
      </c>
      <c r="AE2002" s="66" t="s">
        <v>6877</v>
      </c>
      <c r="AF2002" s="68" t="s">
        <v>2912</v>
      </c>
      <c r="CN2002" s="64">
        <v>44</v>
      </c>
      <c r="CO2002" s="64">
        <v>14</v>
      </c>
      <c r="CP2002" s="66" t="s">
        <v>6883</v>
      </c>
      <c r="CQ2002" s="68" t="s">
        <v>3473</v>
      </c>
    </row>
    <row r="2003" spans="17:95">
      <c r="Q2003" s="655">
        <v>4</v>
      </c>
      <c r="R2003" s="655">
        <v>10</v>
      </c>
      <c r="S2003" s="655">
        <v>29</v>
      </c>
      <c r="T2003" s="651" t="s">
        <v>6892</v>
      </c>
      <c r="U2003" s="656">
        <v>100403</v>
      </c>
      <c r="AC2003" s="64">
        <v>44</v>
      </c>
      <c r="AD2003" s="64">
        <v>12</v>
      </c>
      <c r="AE2003" s="66" t="s">
        <v>6879</v>
      </c>
      <c r="AF2003" s="68" t="s">
        <v>2913</v>
      </c>
      <c r="CN2003" s="64">
        <v>44</v>
      </c>
      <c r="CO2003" s="64">
        <v>15</v>
      </c>
      <c r="CP2003" s="66" t="s">
        <v>6885</v>
      </c>
      <c r="CQ2003" s="68" t="s">
        <v>2914</v>
      </c>
    </row>
    <row r="2004" spans="17:95">
      <c r="Q2004" s="655">
        <v>4</v>
      </c>
      <c r="R2004" s="655">
        <v>10</v>
      </c>
      <c r="S2004" s="655">
        <v>30</v>
      </c>
      <c r="T2004" s="651" t="s">
        <v>6894</v>
      </c>
      <c r="U2004" s="656">
        <v>100409</v>
      </c>
      <c r="AC2004" s="64">
        <v>44</v>
      </c>
      <c r="AD2004" s="64">
        <v>13</v>
      </c>
      <c r="AE2004" s="66" t="s">
        <v>6881</v>
      </c>
      <c r="AF2004" s="68" t="s">
        <v>3472</v>
      </c>
      <c r="CN2004" s="64">
        <v>44</v>
      </c>
      <c r="CO2004" s="64">
        <v>16</v>
      </c>
      <c r="CP2004" s="66" t="s">
        <v>6887</v>
      </c>
      <c r="CQ2004" s="68" t="s">
        <v>2915</v>
      </c>
    </row>
    <row r="2005" spans="17:95">
      <c r="Q2005" s="655">
        <v>4</v>
      </c>
      <c r="R2005" s="655">
        <v>10</v>
      </c>
      <c r="S2005" s="655">
        <v>31</v>
      </c>
      <c r="T2005" s="651" t="s">
        <v>6896</v>
      </c>
      <c r="U2005" s="656">
        <v>100402</v>
      </c>
      <c r="AC2005" s="64">
        <v>44</v>
      </c>
      <c r="AD2005" s="64">
        <v>14</v>
      </c>
      <c r="AE2005" s="66" t="s">
        <v>6883</v>
      </c>
      <c r="AF2005" s="68" t="s">
        <v>3473</v>
      </c>
      <c r="CN2005" s="64">
        <v>44</v>
      </c>
      <c r="CO2005" s="64">
        <v>17</v>
      </c>
      <c r="CP2005" s="66" t="s">
        <v>6889</v>
      </c>
      <c r="CQ2005" s="68" t="s">
        <v>2916</v>
      </c>
    </row>
    <row r="2006" spans="17:95">
      <c r="Q2006" s="655">
        <v>4</v>
      </c>
      <c r="R2006" s="655">
        <v>10</v>
      </c>
      <c r="S2006" s="655">
        <v>32</v>
      </c>
      <c r="T2006" s="651" t="s">
        <v>6898</v>
      </c>
      <c r="U2006" s="656">
        <v>100406</v>
      </c>
      <c r="AC2006" s="64">
        <v>44</v>
      </c>
      <c r="AD2006" s="64">
        <v>15</v>
      </c>
      <c r="AE2006" s="66" t="s">
        <v>6885</v>
      </c>
      <c r="AF2006" s="68" t="s">
        <v>2914</v>
      </c>
      <c r="CN2006" s="64">
        <v>44</v>
      </c>
      <c r="CO2006" s="64">
        <v>18</v>
      </c>
      <c r="CP2006" s="66" t="s">
        <v>6891</v>
      </c>
      <c r="CQ2006" s="68" t="s">
        <v>2917</v>
      </c>
    </row>
    <row r="2007" spans="17:95">
      <c r="Q2007" s="655">
        <v>4</v>
      </c>
      <c r="R2007" s="655">
        <v>10</v>
      </c>
      <c r="S2007" s="655">
        <v>33</v>
      </c>
      <c r="T2007" s="651" t="s">
        <v>6900</v>
      </c>
      <c r="U2007" s="656">
        <v>100404</v>
      </c>
      <c r="AC2007" s="64">
        <v>44</v>
      </c>
      <c r="AD2007" s="64">
        <v>16</v>
      </c>
      <c r="AE2007" s="66" t="s">
        <v>6887</v>
      </c>
      <c r="AF2007" s="68" t="s">
        <v>2915</v>
      </c>
      <c r="CN2007" s="64">
        <v>45</v>
      </c>
      <c r="CO2007" s="64">
        <v>1</v>
      </c>
      <c r="CP2007" s="66" t="s">
        <v>6893</v>
      </c>
      <c r="CQ2007" s="68" t="s">
        <v>2918</v>
      </c>
    </row>
    <row r="2008" spans="17:95">
      <c r="Q2008" s="655">
        <v>4</v>
      </c>
      <c r="R2008" s="655">
        <v>10</v>
      </c>
      <c r="S2008" s="655">
        <v>34</v>
      </c>
      <c r="T2008" s="651" t="s">
        <v>6902</v>
      </c>
      <c r="U2008" s="656">
        <v>100405</v>
      </c>
      <c r="AC2008" s="64">
        <v>44</v>
      </c>
      <c r="AD2008" s="64">
        <v>17</v>
      </c>
      <c r="AE2008" s="66" t="s">
        <v>6889</v>
      </c>
      <c r="AF2008" s="68" t="s">
        <v>2916</v>
      </c>
      <c r="CN2008" s="64">
        <v>45</v>
      </c>
      <c r="CO2008" s="64">
        <v>2</v>
      </c>
      <c r="CP2008" s="66" t="s">
        <v>6895</v>
      </c>
      <c r="CQ2008" s="68" t="s">
        <v>2919</v>
      </c>
    </row>
    <row r="2009" spans="17:95">
      <c r="Q2009" s="655">
        <v>4</v>
      </c>
      <c r="R2009" s="655">
        <v>10</v>
      </c>
      <c r="S2009" s="655">
        <v>35</v>
      </c>
      <c r="T2009" s="651" t="s">
        <v>6904</v>
      </c>
      <c r="U2009" s="656">
        <v>100407</v>
      </c>
      <c r="AC2009" s="64">
        <v>44</v>
      </c>
      <c r="AD2009" s="64">
        <v>18</v>
      </c>
      <c r="AE2009" s="66" t="s">
        <v>6891</v>
      </c>
      <c r="AF2009" s="68" t="s">
        <v>2917</v>
      </c>
      <c r="CN2009" s="64">
        <v>45</v>
      </c>
      <c r="CO2009" s="64">
        <v>3</v>
      </c>
      <c r="CP2009" s="66" t="s">
        <v>6897</v>
      </c>
      <c r="CQ2009" s="68" t="s">
        <v>2920</v>
      </c>
    </row>
    <row r="2010" spans="17:95">
      <c r="Q2010" s="655">
        <v>4</v>
      </c>
      <c r="R2010" s="655">
        <v>10</v>
      </c>
      <c r="S2010" s="655">
        <v>36</v>
      </c>
      <c r="T2010" s="651" t="s">
        <v>6906</v>
      </c>
      <c r="U2010" s="656">
        <v>100408</v>
      </c>
      <c r="AC2010" s="64">
        <v>45</v>
      </c>
      <c r="AD2010" s="64">
        <v>1</v>
      </c>
      <c r="AE2010" s="66" t="s">
        <v>6893</v>
      </c>
      <c r="AF2010" s="68" t="s">
        <v>2918</v>
      </c>
      <c r="CN2010" s="64">
        <v>45</v>
      </c>
      <c r="CO2010" s="64">
        <v>4</v>
      </c>
      <c r="CP2010" s="66" t="s">
        <v>6899</v>
      </c>
      <c r="CQ2010" s="68" t="s">
        <v>2921</v>
      </c>
    </row>
    <row r="2011" spans="17:95">
      <c r="Q2011" s="655">
        <v>4</v>
      </c>
      <c r="R2011" s="655">
        <v>10</v>
      </c>
      <c r="S2011" s="655">
        <v>37</v>
      </c>
      <c r="T2011" s="651" t="s">
        <v>6908</v>
      </c>
      <c r="U2011" s="656">
        <v>100410</v>
      </c>
      <c r="AC2011" s="64">
        <v>45</v>
      </c>
      <c r="AD2011" s="64">
        <v>2</v>
      </c>
      <c r="AE2011" s="66" t="s">
        <v>6895</v>
      </c>
      <c r="AF2011" s="68" t="s">
        <v>2919</v>
      </c>
      <c r="CN2011" s="64">
        <v>45</v>
      </c>
      <c r="CO2011" s="64">
        <v>5</v>
      </c>
      <c r="CP2011" s="66" t="s">
        <v>6901</v>
      </c>
      <c r="CQ2011" s="68" t="s">
        <v>2922</v>
      </c>
    </row>
    <row r="2012" spans="17:95">
      <c r="Q2012" s="655">
        <v>4</v>
      </c>
      <c r="R2012" s="655">
        <v>10</v>
      </c>
      <c r="S2012" s="655">
        <v>38</v>
      </c>
      <c r="T2012" s="651" t="s">
        <v>6910</v>
      </c>
      <c r="U2012" s="656">
        <v>100411</v>
      </c>
      <c r="AC2012" s="64">
        <v>45</v>
      </c>
      <c r="AD2012" s="64">
        <v>3</v>
      </c>
      <c r="AE2012" s="66" t="s">
        <v>6897</v>
      </c>
      <c r="AF2012" s="68" t="s">
        <v>2920</v>
      </c>
      <c r="CN2012" s="64">
        <v>45</v>
      </c>
      <c r="CO2012" s="64">
        <v>6</v>
      </c>
      <c r="CP2012" s="66" t="s">
        <v>6903</v>
      </c>
      <c r="CQ2012" s="68" t="s">
        <v>2923</v>
      </c>
    </row>
    <row r="2013" spans="17:95">
      <c r="Q2013" s="655">
        <v>4</v>
      </c>
      <c r="R2013" s="655">
        <v>10</v>
      </c>
      <c r="S2013" s="655">
        <v>39</v>
      </c>
      <c r="T2013" s="651" t="s">
        <v>6912</v>
      </c>
      <c r="U2013" s="656">
        <v>100412</v>
      </c>
      <c r="AC2013" s="64">
        <v>45</v>
      </c>
      <c r="AD2013" s="64">
        <v>4</v>
      </c>
      <c r="AE2013" s="66" t="s">
        <v>6899</v>
      </c>
      <c r="AF2013" s="68" t="s">
        <v>2921</v>
      </c>
      <c r="CN2013" s="64">
        <v>45</v>
      </c>
      <c r="CO2013" s="64">
        <v>7</v>
      </c>
      <c r="CP2013" s="66" t="s">
        <v>6905</v>
      </c>
      <c r="CQ2013" s="68" t="s">
        <v>2924</v>
      </c>
    </row>
    <row r="2014" spans="17:95">
      <c r="Q2014" s="655">
        <v>4</v>
      </c>
      <c r="R2014" s="655">
        <v>10</v>
      </c>
      <c r="S2014" s="655">
        <v>40</v>
      </c>
      <c r="T2014" s="651" t="s">
        <v>6918</v>
      </c>
      <c r="U2014" s="656">
        <v>100421</v>
      </c>
      <c r="AC2014" s="64">
        <v>45</v>
      </c>
      <c r="AD2014" s="64">
        <v>5</v>
      </c>
      <c r="AE2014" s="66" t="s">
        <v>6901</v>
      </c>
      <c r="AF2014" s="68" t="s">
        <v>2922</v>
      </c>
      <c r="CN2014" s="64">
        <v>45</v>
      </c>
      <c r="CO2014" s="64">
        <v>8</v>
      </c>
      <c r="CP2014" s="66" t="s">
        <v>6907</v>
      </c>
      <c r="CQ2014" s="68" t="s">
        <v>2925</v>
      </c>
    </row>
    <row r="2015" spans="17:95">
      <c r="Q2015" s="655">
        <v>4</v>
      </c>
      <c r="R2015" s="655">
        <v>10</v>
      </c>
      <c r="S2015" s="655">
        <v>41</v>
      </c>
      <c r="T2015" s="651" t="s">
        <v>6914</v>
      </c>
      <c r="U2015" s="656">
        <v>100419</v>
      </c>
      <c r="AC2015" s="64">
        <v>45</v>
      </c>
      <c r="AD2015" s="64">
        <v>6</v>
      </c>
      <c r="AE2015" s="66" t="s">
        <v>6903</v>
      </c>
      <c r="AF2015" s="68" t="s">
        <v>2923</v>
      </c>
      <c r="CN2015" s="64">
        <v>45</v>
      </c>
      <c r="CO2015" s="64">
        <v>9</v>
      </c>
      <c r="CP2015" s="66" t="s">
        <v>6909</v>
      </c>
      <c r="CQ2015" s="68" t="s">
        <v>2926</v>
      </c>
    </row>
    <row r="2016" spans="17:95">
      <c r="Q2016" s="655">
        <v>4</v>
      </c>
      <c r="R2016" s="655">
        <v>10</v>
      </c>
      <c r="S2016" s="655">
        <v>42</v>
      </c>
      <c r="T2016" s="651" t="s">
        <v>6916</v>
      </c>
      <c r="U2016" s="656">
        <v>100417</v>
      </c>
      <c r="AC2016" s="64">
        <v>45</v>
      </c>
      <c r="AD2016" s="64">
        <v>7</v>
      </c>
      <c r="AE2016" s="66" t="s">
        <v>6905</v>
      </c>
      <c r="AF2016" s="68" t="s">
        <v>2924</v>
      </c>
      <c r="CN2016" s="64">
        <v>45</v>
      </c>
      <c r="CO2016" s="64">
        <v>10</v>
      </c>
      <c r="CP2016" s="66" t="s">
        <v>6911</v>
      </c>
      <c r="CQ2016" s="68" t="s">
        <v>2927</v>
      </c>
    </row>
    <row r="2017" spans="17:95">
      <c r="Q2017" s="655">
        <v>4</v>
      </c>
      <c r="R2017" s="655">
        <v>10</v>
      </c>
      <c r="S2017" s="655">
        <v>43</v>
      </c>
      <c r="T2017" s="651" t="s">
        <v>6020</v>
      </c>
      <c r="U2017" s="656">
        <v>100700</v>
      </c>
      <c r="AC2017" s="64">
        <v>45</v>
      </c>
      <c r="AD2017" s="64">
        <v>8</v>
      </c>
      <c r="AE2017" s="66" t="s">
        <v>6907</v>
      </c>
      <c r="AF2017" s="68" t="s">
        <v>2925</v>
      </c>
      <c r="CN2017" s="64">
        <v>45</v>
      </c>
      <c r="CO2017" s="64">
        <v>11</v>
      </c>
      <c r="CP2017" s="66" t="s">
        <v>6913</v>
      </c>
      <c r="CQ2017" s="68" t="s">
        <v>2928</v>
      </c>
    </row>
    <row r="2018" spans="17:95">
      <c r="Q2018" s="655">
        <v>4</v>
      </c>
      <c r="R2018" s="655">
        <v>10</v>
      </c>
      <c r="S2018" s="655">
        <v>44</v>
      </c>
      <c r="T2018" s="651" t="s">
        <v>6921</v>
      </c>
      <c r="U2018" s="656">
        <v>100706</v>
      </c>
      <c r="AC2018" s="64">
        <v>45</v>
      </c>
      <c r="AD2018" s="64">
        <v>9</v>
      </c>
      <c r="AE2018" s="66" t="s">
        <v>6909</v>
      </c>
      <c r="AF2018" s="68" t="s">
        <v>2926</v>
      </c>
      <c r="CN2018" s="64">
        <v>45</v>
      </c>
      <c r="CO2018" s="64">
        <v>12</v>
      </c>
      <c r="CP2018" s="66" t="s">
        <v>6915</v>
      </c>
      <c r="CQ2018" s="68" t="s">
        <v>2929</v>
      </c>
    </row>
    <row r="2019" spans="17:95">
      <c r="Q2019" s="655">
        <v>4</v>
      </c>
      <c r="R2019" s="655">
        <v>10</v>
      </c>
      <c r="S2019" s="655">
        <v>45</v>
      </c>
      <c r="T2019" s="651" t="s">
        <v>6923</v>
      </c>
      <c r="U2019" s="656">
        <v>100710</v>
      </c>
      <c r="AC2019" s="64">
        <v>45</v>
      </c>
      <c r="AD2019" s="64">
        <v>10</v>
      </c>
      <c r="AE2019" s="66" t="s">
        <v>6911</v>
      </c>
      <c r="AF2019" s="68" t="s">
        <v>2927</v>
      </c>
      <c r="CN2019" s="64">
        <v>45</v>
      </c>
      <c r="CO2019" s="64">
        <v>13</v>
      </c>
      <c r="CP2019" s="66" t="s">
        <v>6917</v>
      </c>
      <c r="CQ2019" s="68" t="s">
        <v>2930</v>
      </c>
    </row>
    <row r="2020" spans="17:95">
      <c r="Q2020" s="655">
        <v>4</v>
      </c>
      <c r="R2020" s="655">
        <v>10</v>
      </c>
      <c r="S2020" s="655">
        <v>46</v>
      </c>
      <c r="T2020" s="651" t="s">
        <v>6925</v>
      </c>
      <c r="U2020" s="656">
        <v>100711</v>
      </c>
      <c r="AC2020" s="64">
        <v>45</v>
      </c>
      <c r="AD2020" s="64">
        <v>11</v>
      </c>
      <c r="AE2020" s="66" t="s">
        <v>6913</v>
      </c>
      <c r="AF2020" s="68" t="s">
        <v>2928</v>
      </c>
      <c r="CN2020" s="64">
        <v>45</v>
      </c>
      <c r="CO2020" s="64">
        <v>14</v>
      </c>
      <c r="CP2020" s="66" t="s">
        <v>6919</v>
      </c>
      <c r="CQ2020" s="68" t="s">
        <v>2931</v>
      </c>
    </row>
    <row r="2021" spans="17:95">
      <c r="Q2021" s="655">
        <v>4</v>
      </c>
      <c r="R2021" s="655">
        <v>10</v>
      </c>
      <c r="S2021" s="655">
        <v>47</v>
      </c>
      <c r="T2021" s="651" t="s">
        <v>6927</v>
      </c>
      <c r="U2021" s="656">
        <v>100714</v>
      </c>
      <c r="AC2021" s="64">
        <v>45</v>
      </c>
      <c r="AD2021" s="64">
        <v>12</v>
      </c>
      <c r="AE2021" s="66" t="s">
        <v>6915</v>
      </c>
      <c r="AF2021" s="68" t="s">
        <v>2929</v>
      </c>
      <c r="CN2021" s="64">
        <v>45</v>
      </c>
      <c r="CO2021" s="64">
        <v>15</v>
      </c>
      <c r="CP2021" s="66" t="s">
        <v>6920</v>
      </c>
      <c r="CQ2021" s="68" t="s">
        <v>2932</v>
      </c>
    </row>
    <row r="2022" spans="17:95">
      <c r="Q2022" s="655">
        <v>4</v>
      </c>
      <c r="R2022" s="655">
        <v>10</v>
      </c>
      <c r="S2022" s="655">
        <v>48</v>
      </c>
      <c r="T2022" s="651" t="s">
        <v>6929</v>
      </c>
      <c r="U2022" s="656">
        <v>100715</v>
      </c>
      <c r="AC2022" s="64">
        <v>45</v>
      </c>
      <c r="AD2022" s="64">
        <v>13</v>
      </c>
      <c r="AE2022" s="66" t="s">
        <v>6917</v>
      </c>
      <c r="AF2022" s="68" t="s">
        <v>2930</v>
      </c>
      <c r="CN2022" s="64">
        <v>45</v>
      </c>
      <c r="CO2022" s="64">
        <v>16</v>
      </c>
      <c r="CP2022" s="66" t="s">
        <v>6922</v>
      </c>
      <c r="CQ2022" s="68" t="s">
        <v>2933</v>
      </c>
    </row>
    <row r="2023" spans="17:95">
      <c r="Q2023" s="655">
        <v>4</v>
      </c>
      <c r="R2023" s="655">
        <v>10</v>
      </c>
      <c r="S2023" s="655">
        <v>49</v>
      </c>
      <c r="T2023" s="651" t="s">
        <v>6932</v>
      </c>
      <c r="U2023" s="656">
        <v>100719</v>
      </c>
      <c r="AC2023" s="64">
        <v>45</v>
      </c>
      <c r="AD2023" s="64">
        <v>14</v>
      </c>
      <c r="AE2023" s="66" t="s">
        <v>6919</v>
      </c>
      <c r="AF2023" s="68" t="s">
        <v>2931</v>
      </c>
      <c r="CN2023" s="64">
        <v>45</v>
      </c>
      <c r="CO2023" s="64">
        <v>17</v>
      </c>
      <c r="CP2023" s="66" t="s">
        <v>6924</v>
      </c>
      <c r="CQ2023" s="68" t="s">
        <v>2934</v>
      </c>
    </row>
    <row r="2024" spans="17:95">
      <c r="Q2024" s="655">
        <v>4</v>
      </c>
      <c r="R2024" s="655">
        <v>10</v>
      </c>
      <c r="S2024" s="655">
        <v>50</v>
      </c>
      <c r="T2024" s="651" t="s">
        <v>6934</v>
      </c>
      <c r="U2024" s="656">
        <v>100717</v>
      </c>
      <c r="AC2024" s="64">
        <v>45</v>
      </c>
      <c r="AD2024" s="64">
        <v>15</v>
      </c>
      <c r="AE2024" s="66" t="s">
        <v>6920</v>
      </c>
      <c r="AF2024" s="68" t="s">
        <v>2932</v>
      </c>
      <c r="CN2024" s="64">
        <v>45</v>
      </c>
      <c r="CO2024" s="64">
        <v>18</v>
      </c>
      <c r="CP2024" s="66" t="s">
        <v>6926</v>
      </c>
      <c r="CQ2024" s="68" t="s">
        <v>2935</v>
      </c>
    </row>
    <row r="2025" spans="17:95">
      <c r="Q2025" s="655">
        <v>4</v>
      </c>
      <c r="R2025" s="655">
        <v>10</v>
      </c>
      <c r="S2025" s="655">
        <v>51</v>
      </c>
      <c r="T2025" s="651" t="s">
        <v>6936</v>
      </c>
      <c r="U2025" s="656">
        <v>100704</v>
      </c>
      <c r="AC2025" s="64">
        <v>45</v>
      </c>
      <c r="AD2025" s="64">
        <v>16</v>
      </c>
      <c r="AE2025" s="66" t="s">
        <v>6922</v>
      </c>
      <c r="AF2025" s="68" t="s">
        <v>2933</v>
      </c>
      <c r="CN2025" s="64">
        <v>45</v>
      </c>
      <c r="CO2025" s="64">
        <v>19</v>
      </c>
      <c r="CP2025" s="66" t="s">
        <v>6928</v>
      </c>
      <c r="CQ2025" s="68" t="s">
        <v>2936</v>
      </c>
    </row>
    <row r="2026" spans="17:95">
      <c r="Q2026" s="655">
        <v>4</v>
      </c>
      <c r="R2026" s="655">
        <v>10</v>
      </c>
      <c r="S2026" s="655">
        <v>52</v>
      </c>
      <c r="T2026" s="651" t="s">
        <v>6938</v>
      </c>
      <c r="U2026" s="656">
        <v>100707</v>
      </c>
      <c r="AC2026" s="64">
        <v>45</v>
      </c>
      <c r="AD2026" s="64">
        <v>17</v>
      </c>
      <c r="AE2026" s="66" t="s">
        <v>6924</v>
      </c>
      <c r="AF2026" s="68" t="s">
        <v>2934</v>
      </c>
      <c r="CN2026" s="64">
        <v>45</v>
      </c>
      <c r="CO2026" s="64">
        <v>20</v>
      </c>
      <c r="CP2026" s="66" t="s">
        <v>6930</v>
      </c>
      <c r="CQ2026" s="68" t="s">
        <v>2937</v>
      </c>
    </row>
    <row r="2027" spans="17:95">
      <c r="Q2027" s="655">
        <v>4</v>
      </c>
      <c r="R2027" s="655">
        <v>10</v>
      </c>
      <c r="S2027" s="655">
        <v>53</v>
      </c>
      <c r="T2027" s="651" t="s">
        <v>6942</v>
      </c>
      <c r="U2027" s="656">
        <v>100709</v>
      </c>
      <c r="AC2027" s="64">
        <v>45</v>
      </c>
      <c r="AD2027" s="64">
        <v>18</v>
      </c>
      <c r="AE2027" s="66" t="s">
        <v>6926</v>
      </c>
      <c r="AF2027" s="68" t="s">
        <v>2935</v>
      </c>
      <c r="CN2027" s="64">
        <v>45</v>
      </c>
      <c r="CO2027" s="64">
        <v>21</v>
      </c>
      <c r="CP2027" s="66" t="s">
        <v>6931</v>
      </c>
      <c r="CQ2027" s="68" t="s">
        <v>2938</v>
      </c>
    </row>
    <row r="2028" spans="17:95">
      <c r="Q2028" s="655">
        <v>4</v>
      </c>
      <c r="R2028" s="655">
        <v>10</v>
      </c>
      <c r="S2028" s="655">
        <v>54</v>
      </c>
      <c r="T2028" s="651" t="s">
        <v>6944</v>
      </c>
      <c r="U2028" s="656">
        <v>100718</v>
      </c>
      <c r="AC2028" s="64">
        <v>45</v>
      </c>
      <c r="AD2028" s="64">
        <v>19</v>
      </c>
      <c r="AE2028" s="66" t="s">
        <v>6928</v>
      </c>
      <c r="AF2028" s="68" t="s">
        <v>2936</v>
      </c>
      <c r="CN2028" s="64">
        <v>45</v>
      </c>
      <c r="CO2028" s="64">
        <v>22</v>
      </c>
      <c r="CP2028" s="66" t="s">
        <v>6933</v>
      </c>
      <c r="CQ2028" s="68" t="s">
        <v>2939</v>
      </c>
    </row>
    <row r="2029" spans="17:95">
      <c r="Q2029" s="655">
        <v>4</v>
      </c>
      <c r="R2029" s="655">
        <v>10</v>
      </c>
      <c r="S2029" s="655">
        <v>55</v>
      </c>
      <c r="T2029" s="651" t="s">
        <v>6946</v>
      </c>
      <c r="U2029" s="656">
        <v>100802</v>
      </c>
      <c r="AC2029" s="64">
        <v>45</v>
      </c>
      <c r="AD2029" s="64">
        <v>20</v>
      </c>
      <c r="AE2029" s="66" t="s">
        <v>6930</v>
      </c>
      <c r="AF2029" s="68" t="s">
        <v>2937</v>
      </c>
      <c r="CN2029" s="64">
        <v>45</v>
      </c>
      <c r="CO2029" s="64">
        <v>23</v>
      </c>
      <c r="CP2029" s="66" t="s">
        <v>6935</v>
      </c>
      <c r="CQ2029" s="68" t="s">
        <v>3474</v>
      </c>
    </row>
    <row r="2030" spans="17:95">
      <c r="Q2030" s="655">
        <v>4</v>
      </c>
      <c r="R2030" s="655">
        <v>10</v>
      </c>
      <c r="S2030" s="655">
        <v>56</v>
      </c>
      <c r="T2030" s="651" t="s">
        <v>6948</v>
      </c>
      <c r="U2030" s="656">
        <v>100809</v>
      </c>
      <c r="AC2030" s="64">
        <v>45</v>
      </c>
      <c r="AD2030" s="64">
        <v>21</v>
      </c>
      <c r="AE2030" s="66" t="s">
        <v>6931</v>
      </c>
      <c r="AF2030" s="68" t="s">
        <v>2938</v>
      </c>
      <c r="CN2030" s="64">
        <v>45</v>
      </c>
      <c r="CO2030" s="64">
        <v>24</v>
      </c>
      <c r="CP2030" s="66" t="s">
        <v>6937</v>
      </c>
      <c r="CQ2030" s="68" t="s">
        <v>2940</v>
      </c>
    </row>
    <row r="2031" spans="17:95">
      <c r="Q2031" s="655">
        <v>4</v>
      </c>
      <c r="R2031" s="655">
        <v>10</v>
      </c>
      <c r="S2031" s="655">
        <v>57</v>
      </c>
      <c r="T2031" s="651" t="s">
        <v>8952</v>
      </c>
      <c r="U2031" s="656">
        <v>100803</v>
      </c>
      <c r="AC2031" s="64">
        <v>45</v>
      </c>
      <c r="AD2031" s="64">
        <v>22</v>
      </c>
      <c r="AE2031" s="66" t="s">
        <v>6933</v>
      </c>
      <c r="AF2031" s="68" t="s">
        <v>2939</v>
      </c>
      <c r="CN2031" s="64">
        <v>45</v>
      </c>
      <c r="CO2031" s="64">
        <v>25</v>
      </c>
      <c r="CP2031" s="66" t="s">
        <v>6939</v>
      </c>
      <c r="CQ2031" s="68" t="s">
        <v>2941</v>
      </c>
    </row>
    <row r="2032" spans="17:95">
      <c r="Q2032" s="655">
        <v>4</v>
      </c>
      <c r="R2032" s="655">
        <v>10</v>
      </c>
      <c r="S2032" s="655">
        <v>58</v>
      </c>
      <c r="T2032" s="651" t="s">
        <v>6029</v>
      </c>
      <c r="U2032" s="656">
        <v>100804</v>
      </c>
      <c r="AC2032" s="64">
        <v>45</v>
      </c>
      <c r="AD2032" s="64">
        <v>23</v>
      </c>
      <c r="AE2032" s="66" t="s">
        <v>6935</v>
      </c>
      <c r="AF2032" s="68" t="s">
        <v>3474</v>
      </c>
      <c r="CN2032" s="64">
        <v>45</v>
      </c>
      <c r="CO2032" s="64">
        <v>26</v>
      </c>
      <c r="CP2032" s="66" t="s">
        <v>6940</v>
      </c>
      <c r="CQ2032" s="68" t="s">
        <v>2942</v>
      </c>
    </row>
    <row r="2033" spans="17:95">
      <c r="Q2033" s="655">
        <v>4</v>
      </c>
      <c r="R2033" s="655">
        <v>10</v>
      </c>
      <c r="S2033" s="655">
        <v>59</v>
      </c>
      <c r="T2033" s="651" t="s">
        <v>6031</v>
      </c>
      <c r="U2033" s="656">
        <v>100805</v>
      </c>
      <c r="AC2033" s="64">
        <v>45</v>
      </c>
      <c r="AD2033" s="64">
        <v>24</v>
      </c>
      <c r="AE2033" s="66" t="s">
        <v>6937</v>
      </c>
      <c r="AF2033" s="68" t="s">
        <v>2940</v>
      </c>
      <c r="CN2033" s="64">
        <v>46</v>
      </c>
      <c r="CO2033" s="64">
        <v>1</v>
      </c>
      <c r="CP2033" s="66" t="s">
        <v>6941</v>
      </c>
      <c r="CQ2033" s="68" t="s">
        <v>2943</v>
      </c>
    </row>
    <row r="2034" spans="17:95">
      <c r="Q2034" s="655">
        <v>4</v>
      </c>
      <c r="R2034" s="655">
        <v>10</v>
      </c>
      <c r="S2034" s="655">
        <v>60</v>
      </c>
      <c r="T2034" s="651" t="s">
        <v>6033</v>
      </c>
      <c r="U2034" s="656">
        <v>100806</v>
      </c>
      <c r="AC2034" s="64">
        <v>45</v>
      </c>
      <c r="AD2034" s="64">
        <v>25</v>
      </c>
      <c r="AE2034" s="66" t="s">
        <v>6939</v>
      </c>
      <c r="AF2034" s="68" t="s">
        <v>2941</v>
      </c>
      <c r="CN2034" s="64">
        <v>46</v>
      </c>
      <c r="CO2034" s="64">
        <v>2</v>
      </c>
      <c r="CP2034" s="66" t="s">
        <v>6943</v>
      </c>
      <c r="CQ2034" s="68" t="s">
        <v>2944</v>
      </c>
    </row>
    <row r="2035" spans="17:95">
      <c r="Q2035" s="655">
        <v>4</v>
      </c>
      <c r="R2035" s="655">
        <v>10</v>
      </c>
      <c r="S2035" s="655">
        <v>61</v>
      </c>
      <c r="T2035" s="651" t="s">
        <v>6035</v>
      </c>
      <c r="U2035" s="656">
        <v>100807</v>
      </c>
      <c r="AC2035" s="64">
        <v>45</v>
      </c>
      <c r="AD2035" s="64">
        <v>26</v>
      </c>
      <c r="AE2035" s="66" t="s">
        <v>6940</v>
      </c>
      <c r="AF2035" s="68" t="s">
        <v>2942</v>
      </c>
      <c r="CN2035" s="64">
        <v>46</v>
      </c>
      <c r="CO2035" s="64">
        <v>3</v>
      </c>
      <c r="CP2035" s="66" t="s">
        <v>6945</v>
      </c>
      <c r="CQ2035" s="68" t="s">
        <v>2945</v>
      </c>
    </row>
    <row r="2036" spans="17:95">
      <c r="Q2036" s="657">
        <v>4</v>
      </c>
      <c r="R2036" s="657">
        <v>10</v>
      </c>
      <c r="S2036" s="657">
        <v>62</v>
      </c>
      <c r="T2036" s="658" t="s">
        <v>6041</v>
      </c>
      <c r="U2036" s="659">
        <v>100999</v>
      </c>
      <c r="AC2036" s="64">
        <v>46</v>
      </c>
      <c r="AD2036" s="64">
        <v>1</v>
      </c>
      <c r="AE2036" s="66" t="s">
        <v>6941</v>
      </c>
      <c r="AF2036" s="68" t="s">
        <v>2943</v>
      </c>
      <c r="CN2036" s="64">
        <v>46</v>
      </c>
      <c r="CO2036" s="64">
        <v>4</v>
      </c>
      <c r="CP2036" s="66" t="s">
        <v>6947</v>
      </c>
      <c r="CQ2036" s="68" t="s">
        <v>2946</v>
      </c>
    </row>
    <row r="2037" spans="17:95">
      <c r="Q2037" s="653">
        <v>4</v>
      </c>
      <c r="R2037" s="653">
        <v>11</v>
      </c>
      <c r="S2037" s="653">
        <v>1</v>
      </c>
      <c r="T2037" s="650" t="s">
        <v>6956</v>
      </c>
      <c r="U2037" s="654">
        <v>110101</v>
      </c>
      <c r="AC2037" s="64">
        <v>46</v>
      </c>
      <c r="AD2037" s="64">
        <v>2</v>
      </c>
      <c r="AE2037" s="66" t="s">
        <v>6943</v>
      </c>
      <c r="AF2037" s="68" t="s">
        <v>2944</v>
      </c>
      <c r="CN2037" s="64">
        <v>46</v>
      </c>
      <c r="CO2037" s="64">
        <v>5</v>
      </c>
      <c r="CP2037" s="66" t="s">
        <v>6949</v>
      </c>
      <c r="CQ2037" s="68" t="s">
        <v>2947</v>
      </c>
    </row>
    <row r="2038" spans="17:95">
      <c r="Q2038" s="655">
        <v>4</v>
      </c>
      <c r="R2038" s="655">
        <v>11</v>
      </c>
      <c r="S2038" s="655">
        <v>2</v>
      </c>
      <c r="T2038" s="651" t="s">
        <v>3664</v>
      </c>
      <c r="U2038" s="656">
        <v>110102</v>
      </c>
      <c r="AC2038" s="64">
        <v>46</v>
      </c>
      <c r="AD2038" s="64">
        <v>3</v>
      </c>
      <c r="AE2038" s="66" t="s">
        <v>6945</v>
      </c>
      <c r="AF2038" s="68" t="s">
        <v>2945</v>
      </c>
      <c r="CN2038" s="64">
        <v>46</v>
      </c>
      <c r="CO2038" s="64">
        <v>6</v>
      </c>
      <c r="CP2038" s="66" t="s">
        <v>6950</v>
      </c>
      <c r="CQ2038" s="68" t="s">
        <v>2948</v>
      </c>
    </row>
    <row r="2039" spans="17:95">
      <c r="Q2039" s="655">
        <v>4</v>
      </c>
      <c r="R2039" s="655">
        <v>11</v>
      </c>
      <c r="S2039" s="655">
        <v>3</v>
      </c>
      <c r="T2039" s="651" t="s">
        <v>6959</v>
      </c>
      <c r="U2039" s="656">
        <v>110113</v>
      </c>
      <c r="AC2039" s="64">
        <v>46</v>
      </c>
      <c r="AD2039" s="64">
        <v>4</v>
      </c>
      <c r="AE2039" s="66" t="s">
        <v>6947</v>
      </c>
      <c r="AF2039" s="68" t="s">
        <v>2946</v>
      </c>
      <c r="CN2039" s="64">
        <v>46</v>
      </c>
      <c r="CO2039" s="64">
        <v>7</v>
      </c>
      <c r="CP2039" s="66" t="s">
        <v>6951</v>
      </c>
      <c r="CQ2039" s="68" t="s">
        <v>2949</v>
      </c>
    </row>
    <row r="2040" spans="17:95">
      <c r="Q2040" s="655">
        <v>4</v>
      </c>
      <c r="R2040" s="655">
        <v>11</v>
      </c>
      <c r="S2040" s="655">
        <v>4</v>
      </c>
      <c r="T2040" s="651" t="s">
        <v>6756</v>
      </c>
      <c r="U2040" s="656">
        <v>110120</v>
      </c>
      <c r="AC2040" s="64">
        <v>46</v>
      </c>
      <c r="AD2040" s="64">
        <v>5</v>
      </c>
      <c r="AE2040" s="66" t="s">
        <v>6949</v>
      </c>
      <c r="AF2040" s="68" t="s">
        <v>2947</v>
      </c>
      <c r="CN2040" s="64">
        <v>46</v>
      </c>
      <c r="CO2040" s="64">
        <v>8</v>
      </c>
      <c r="CP2040" s="66" t="s">
        <v>6952</v>
      </c>
      <c r="CQ2040" s="68" t="s">
        <v>2950</v>
      </c>
    </row>
    <row r="2041" spans="17:95">
      <c r="Q2041" s="655">
        <v>4</v>
      </c>
      <c r="R2041" s="655">
        <v>11</v>
      </c>
      <c r="S2041" s="655">
        <v>5</v>
      </c>
      <c r="T2041" s="651" t="s">
        <v>6962</v>
      </c>
      <c r="U2041" s="656">
        <v>110118</v>
      </c>
      <c r="AC2041" s="64">
        <v>46</v>
      </c>
      <c r="AD2041" s="64">
        <v>6</v>
      </c>
      <c r="AE2041" s="66" t="s">
        <v>6950</v>
      </c>
      <c r="AF2041" s="68" t="s">
        <v>2948</v>
      </c>
      <c r="CN2041" s="64">
        <v>46</v>
      </c>
      <c r="CO2041" s="64">
        <v>9</v>
      </c>
      <c r="CP2041" s="66" t="s">
        <v>6953</v>
      </c>
      <c r="CQ2041" s="68" t="s">
        <v>2951</v>
      </c>
    </row>
    <row r="2042" spans="17:95">
      <c r="Q2042" s="655">
        <v>4</v>
      </c>
      <c r="R2042" s="655">
        <v>11</v>
      </c>
      <c r="S2042" s="655">
        <v>6</v>
      </c>
      <c r="T2042" s="651" t="s">
        <v>6964</v>
      </c>
      <c r="U2042" s="656">
        <v>110103</v>
      </c>
      <c r="AC2042" s="64">
        <v>46</v>
      </c>
      <c r="AD2042" s="64">
        <v>7</v>
      </c>
      <c r="AE2042" s="66" t="s">
        <v>6951</v>
      </c>
      <c r="AF2042" s="68" t="s">
        <v>2949</v>
      </c>
      <c r="CN2042" s="64">
        <v>46</v>
      </c>
      <c r="CO2042" s="64">
        <v>10</v>
      </c>
      <c r="CP2042" s="66" t="s">
        <v>6954</v>
      </c>
      <c r="CQ2042" s="68" t="s">
        <v>2952</v>
      </c>
    </row>
    <row r="2043" spans="17:95">
      <c r="Q2043" s="655">
        <v>4</v>
      </c>
      <c r="R2043" s="655">
        <v>11</v>
      </c>
      <c r="S2043" s="655">
        <v>7</v>
      </c>
      <c r="T2043" s="651" t="s">
        <v>6966</v>
      </c>
      <c r="U2043" s="656">
        <v>110104</v>
      </c>
      <c r="AC2043" s="64">
        <v>46</v>
      </c>
      <c r="AD2043" s="64">
        <v>8</v>
      </c>
      <c r="AE2043" s="66" t="s">
        <v>6952</v>
      </c>
      <c r="AF2043" s="68" t="s">
        <v>2950</v>
      </c>
      <c r="CN2043" s="64">
        <v>46</v>
      </c>
      <c r="CO2043" s="64">
        <v>11</v>
      </c>
      <c r="CP2043" s="66" t="s">
        <v>6955</v>
      </c>
      <c r="CQ2043" s="68" t="s">
        <v>2953</v>
      </c>
    </row>
    <row r="2044" spans="17:95">
      <c r="Q2044" s="655">
        <v>4</v>
      </c>
      <c r="R2044" s="655">
        <v>11</v>
      </c>
      <c r="S2044" s="655">
        <v>8</v>
      </c>
      <c r="T2044" s="651" t="s">
        <v>6968</v>
      </c>
      <c r="U2044" s="656">
        <v>110119</v>
      </c>
      <c r="AC2044" s="64">
        <v>46</v>
      </c>
      <c r="AD2044" s="64">
        <v>9</v>
      </c>
      <c r="AE2044" s="66" t="s">
        <v>6953</v>
      </c>
      <c r="AF2044" s="68" t="s">
        <v>2951</v>
      </c>
      <c r="CN2044" s="64">
        <v>46</v>
      </c>
      <c r="CO2044" s="64">
        <v>12</v>
      </c>
      <c r="CP2044" s="66" t="s">
        <v>6957</v>
      </c>
      <c r="CQ2044" s="68" t="s">
        <v>3475</v>
      </c>
    </row>
    <row r="2045" spans="17:95">
      <c r="Q2045" s="655">
        <v>4</v>
      </c>
      <c r="R2045" s="655">
        <v>11</v>
      </c>
      <c r="S2045" s="655">
        <v>9</v>
      </c>
      <c r="T2045" s="651" t="s">
        <v>6303</v>
      </c>
      <c r="U2045" s="656">
        <v>110105</v>
      </c>
      <c r="AC2045" s="64">
        <v>46</v>
      </c>
      <c r="AD2045" s="64">
        <v>10</v>
      </c>
      <c r="AE2045" s="66" t="s">
        <v>6954</v>
      </c>
      <c r="AF2045" s="68" t="s">
        <v>2952</v>
      </c>
      <c r="CN2045" s="64">
        <v>46</v>
      </c>
      <c r="CO2045" s="64">
        <v>13</v>
      </c>
      <c r="CP2045" s="66" t="s">
        <v>6958</v>
      </c>
      <c r="CQ2045" s="68" t="s">
        <v>3476</v>
      </c>
    </row>
    <row r="2046" spans="17:95">
      <c r="Q2046" s="655">
        <v>4</v>
      </c>
      <c r="R2046" s="655">
        <v>11</v>
      </c>
      <c r="S2046" s="655">
        <v>10</v>
      </c>
      <c r="T2046" s="651" t="s">
        <v>6971</v>
      </c>
      <c r="U2046" s="656">
        <v>110106</v>
      </c>
      <c r="AC2046" s="64">
        <v>46</v>
      </c>
      <c r="AD2046" s="64">
        <v>11</v>
      </c>
      <c r="AE2046" s="66" t="s">
        <v>6955</v>
      </c>
      <c r="AF2046" s="68" t="s">
        <v>2953</v>
      </c>
      <c r="CN2046" s="64">
        <v>46</v>
      </c>
      <c r="CO2046" s="64">
        <v>14</v>
      </c>
      <c r="CP2046" s="66" t="s">
        <v>6960</v>
      </c>
      <c r="CQ2046" s="68" t="s">
        <v>3477</v>
      </c>
    </row>
    <row r="2047" spans="17:95">
      <c r="Q2047" s="655">
        <v>4</v>
      </c>
      <c r="R2047" s="655">
        <v>11</v>
      </c>
      <c r="S2047" s="655">
        <v>11</v>
      </c>
      <c r="T2047" s="651" t="s">
        <v>6052</v>
      </c>
      <c r="U2047" s="656">
        <v>110107</v>
      </c>
      <c r="AC2047" s="64">
        <v>46</v>
      </c>
      <c r="AD2047" s="64">
        <v>12</v>
      </c>
      <c r="AE2047" s="66" t="s">
        <v>6957</v>
      </c>
      <c r="AF2047" s="68" t="s">
        <v>3475</v>
      </c>
      <c r="CN2047" s="64">
        <v>46</v>
      </c>
      <c r="CO2047" s="64">
        <v>15</v>
      </c>
      <c r="CP2047" s="66" t="s">
        <v>6961</v>
      </c>
      <c r="CQ2047" s="68" t="s">
        <v>3478</v>
      </c>
    </row>
    <row r="2048" spans="17:95">
      <c r="Q2048" s="655">
        <v>4</v>
      </c>
      <c r="R2048" s="655">
        <v>11</v>
      </c>
      <c r="S2048" s="655">
        <v>12</v>
      </c>
      <c r="T2048" s="651" t="s">
        <v>6974</v>
      </c>
      <c r="U2048" s="656">
        <v>110114</v>
      </c>
      <c r="AC2048" s="64">
        <v>46</v>
      </c>
      <c r="AD2048" s="64">
        <v>13</v>
      </c>
      <c r="AE2048" s="66" t="s">
        <v>6958</v>
      </c>
      <c r="AF2048" s="68" t="s">
        <v>3476</v>
      </c>
      <c r="CN2048" s="64">
        <v>46</v>
      </c>
      <c r="CO2048" s="64">
        <v>16</v>
      </c>
      <c r="CP2048" s="66" t="s">
        <v>6963</v>
      </c>
      <c r="CQ2048" s="68" t="s">
        <v>3479</v>
      </c>
    </row>
    <row r="2049" spans="17:95">
      <c r="Q2049" s="655">
        <v>4</v>
      </c>
      <c r="R2049" s="655">
        <v>11</v>
      </c>
      <c r="S2049" s="655">
        <v>13</v>
      </c>
      <c r="T2049" s="651" t="s">
        <v>6976</v>
      </c>
      <c r="U2049" s="656">
        <v>110115</v>
      </c>
      <c r="AC2049" s="64">
        <v>46</v>
      </c>
      <c r="AD2049" s="64">
        <v>14</v>
      </c>
      <c r="AE2049" s="66" t="s">
        <v>6960</v>
      </c>
      <c r="AF2049" s="68" t="s">
        <v>3477</v>
      </c>
      <c r="CN2049" s="64">
        <v>46</v>
      </c>
      <c r="CO2049" s="64">
        <v>17</v>
      </c>
      <c r="CP2049" s="66" t="s">
        <v>6965</v>
      </c>
      <c r="CQ2049" s="68" t="s">
        <v>3480</v>
      </c>
    </row>
    <row r="2050" spans="17:95">
      <c r="Q2050" s="655">
        <v>4</v>
      </c>
      <c r="R2050" s="655">
        <v>11</v>
      </c>
      <c r="S2050" s="655">
        <v>14</v>
      </c>
      <c r="T2050" s="651" t="s">
        <v>6978</v>
      </c>
      <c r="U2050" s="656">
        <v>110110</v>
      </c>
      <c r="AC2050" s="64">
        <v>46</v>
      </c>
      <c r="AD2050" s="64">
        <v>15</v>
      </c>
      <c r="AE2050" s="66" t="s">
        <v>6961</v>
      </c>
      <c r="AF2050" s="68" t="s">
        <v>3478</v>
      </c>
      <c r="CN2050" s="64">
        <v>46</v>
      </c>
      <c r="CO2050" s="64">
        <v>18</v>
      </c>
      <c r="CP2050" s="66" t="s">
        <v>6967</v>
      </c>
      <c r="CQ2050" s="68" t="s">
        <v>3481</v>
      </c>
    </row>
    <row r="2051" spans="17:95">
      <c r="Q2051" s="655">
        <v>4</v>
      </c>
      <c r="R2051" s="655">
        <v>11</v>
      </c>
      <c r="S2051" s="655">
        <v>15</v>
      </c>
      <c r="T2051" s="651" t="s">
        <v>6981</v>
      </c>
      <c r="U2051" s="656">
        <v>110122</v>
      </c>
      <c r="AC2051" s="64">
        <v>46</v>
      </c>
      <c r="AD2051" s="64">
        <v>16</v>
      </c>
      <c r="AE2051" s="66" t="s">
        <v>6963</v>
      </c>
      <c r="AF2051" s="68" t="s">
        <v>3479</v>
      </c>
      <c r="CN2051" s="64">
        <v>46</v>
      </c>
      <c r="CO2051" s="64">
        <v>19</v>
      </c>
      <c r="CP2051" s="66" t="s">
        <v>6969</v>
      </c>
      <c r="CQ2051" s="68" t="s">
        <v>3482</v>
      </c>
    </row>
    <row r="2052" spans="17:95">
      <c r="Q2052" s="655">
        <v>4</v>
      </c>
      <c r="R2052" s="655">
        <v>11</v>
      </c>
      <c r="S2052" s="655">
        <v>16</v>
      </c>
      <c r="T2052" s="651" t="s">
        <v>6983</v>
      </c>
      <c r="U2052" s="656">
        <v>110111</v>
      </c>
      <c r="AC2052" s="64">
        <v>46</v>
      </c>
      <c r="AD2052" s="64">
        <v>17</v>
      </c>
      <c r="AE2052" s="66" t="s">
        <v>6965</v>
      </c>
      <c r="AF2052" s="68" t="s">
        <v>3480</v>
      </c>
      <c r="CN2052" s="64">
        <v>46</v>
      </c>
      <c r="CO2052" s="64">
        <v>20</v>
      </c>
      <c r="CP2052" s="66" t="s">
        <v>6970</v>
      </c>
      <c r="CQ2052" s="68" t="s">
        <v>2954</v>
      </c>
    </row>
    <row r="2053" spans="17:95">
      <c r="Q2053" s="655">
        <v>4</v>
      </c>
      <c r="R2053" s="655">
        <v>11</v>
      </c>
      <c r="S2053" s="655">
        <v>17</v>
      </c>
      <c r="T2053" s="651" t="s">
        <v>6985</v>
      </c>
      <c r="U2053" s="656">
        <v>110116</v>
      </c>
      <c r="AC2053" s="64">
        <v>46</v>
      </c>
      <c r="AD2053" s="64">
        <v>18</v>
      </c>
      <c r="AE2053" s="66" t="s">
        <v>6967</v>
      </c>
      <c r="AF2053" s="68" t="s">
        <v>3481</v>
      </c>
      <c r="CN2053" s="64">
        <v>46</v>
      </c>
      <c r="CO2053" s="64">
        <v>21</v>
      </c>
      <c r="CP2053" s="66" t="s">
        <v>6972</v>
      </c>
      <c r="CQ2053" s="68" t="s">
        <v>2955</v>
      </c>
    </row>
    <row r="2054" spans="17:95">
      <c r="Q2054" s="655">
        <v>4</v>
      </c>
      <c r="R2054" s="655">
        <v>11</v>
      </c>
      <c r="S2054" s="655">
        <v>18</v>
      </c>
      <c r="T2054" s="651" t="s">
        <v>6987</v>
      </c>
      <c r="U2054" s="656">
        <v>110112</v>
      </c>
      <c r="AC2054" s="64">
        <v>46</v>
      </c>
      <c r="AD2054" s="64">
        <v>19</v>
      </c>
      <c r="AE2054" s="66" t="s">
        <v>6969</v>
      </c>
      <c r="AF2054" s="68" t="s">
        <v>3482</v>
      </c>
      <c r="CN2054" s="64">
        <v>46</v>
      </c>
      <c r="CO2054" s="64">
        <v>22</v>
      </c>
      <c r="CP2054" s="66" t="s">
        <v>6973</v>
      </c>
      <c r="CQ2054" s="68" t="s">
        <v>2956</v>
      </c>
    </row>
    <row r="2055" spans="17:95">
      <c r="Q2055" s="655">
        <v>4</v>
      </c>
      <c r="R2055" s="655">
        <v>11</v>
      </c>
      <c r="S2055" s="655">
        <v>19</v>
      </c>
      <c r="T2055" s="651" t="s">
        <v>6989</v>
      </c>
      <c r="U2055" s="656">
        <v>110205</v>
      </c>
      <c r="AC2055" s="64">
        <v>46</v>
      </c>
      <c r="AD2055" s="64">
        <v>20</v>
      </c>
      <c r="AE2055" s="66" t="s">
        <v>6970</v>
      </c>
      <c r="AF2055" s="68" t="s">
        <v>2954</v>
      </c>
      <c r="CN2055" s="64">
        <v>46</v>
      </c>
      <c r="CO2055" s="64">
        <v>23</v>
      </c>
      <c r="CP2055" s="66" t="s">
        <v>6975</v>
      </c>
      <c r="CQ2055" s="68" t="s">
        <v>2957</v>
      </c>
    </row>
    <row r="2056" spans="17:95">
      <c r="Q2056" s="655">
        <v>4</v>
      </c>
      <c r="R2056" s="655">
        <v>11</v>
      </c>
      <c r="S2056" s="655">
        <v>20</v>
      </c>
      <c r="T2056" s="651" t="s">
        <v>6991</v>
      </c>
      <c r="U2056" s="656">
        <v>110201</v>
      </c>
      <c r="AC2056" s="64">
        <v>46</v>
      </c>
      <c r="AD2056" s="64">
        <v>21</v>
      </c>
      <c r="AE2056" s="66" t="s">
        <v>6972</v>
      </c>
      <c r="AF2056" s="68" t="s">
        <v>2955</v>
      </c>
      <c r="CN2056" s="64">
        <v>46</v>
      </c>
      <c r="CO2056" s="64">
        <v>24</v>
      </c>
      <c r="CP2056" s="66" t="s">
        <v>6977</v>
      </c>
      <c r="CQ2056" s="68" t="s">
        <v>2958</v>
      </c>
    </row>
    <row r="2057" spans="17:95">
      <c r="Q2057" s="655">
        <v>4</v>
      </c>
      <c r="R2057" s="655">
        <v>11</v>
      </c>
      <c r="S2057" s="655">
        <v>21</v>
      </c>
      <c r="T2057" s="651" t="s">
        <v>6993</v>
      </c>
      <c r="U2057" s="656">
        <v>110202</v>
      </c>
      <c r="AC2057" s="64">
        <v>46</v>
      </c>
      <c r="AD2057" s="64">
        <v>22</v>
      </c>
      <c r="AE2057" s="66" t="s">
        <v>6973</v>
      </c>
      <c r="AF2057" s="68" t="s">
        <v>2956</v>
      </c>
      <c r="CN2057" s="64">
        <v>46</v>
      </c>
      <c r="CO2057" s="64">
        <v>25</v>
      </c>
      <c r="CP2057" s="66" t="s">
        <v>6979</v>
      </c>
      <c r="CQ2057" s="68" t="s">
        <v>2959</v>
      </c>
    </row>
    <row r="2058" spans="17:95">
      <c r="Q2058" s="655">
        <v>4</v>
      </c>
      <c r="R2058" s="655">
        <v>11</v>
      </c>
      <c r="S2058" s="655">
        <v>22</v>
      </c>
      <c r="T2058" s="651" t="s">
        <v>6995</v>
      </c>
      <c r="U2058" s="656">
        <v>110203</v>
      </c>
      <c r="AC2058" s="64">
        <v>46</v>
      </c>
      <c r="AD2058" s="64">
        <v>23</v>
      </c>
      <c r="AE2058" s="66" t="s">
        <v>6975</v>
      </c>
      <c r="AF2058" s="68" t="s">
        <v>2957</v>
      </c>
      <c r="CN2058" s="64">
        <v>46</v>
      </c>
      <c r="CO2058" s="64">
        <v>26</v>
      </c>
      <c r="CP2058" s="66" t="s">
        <v>6980</v>
      </c>
      <c r="CQ2058" s="68" t="s">
        <v>2960</v>
      </c>
    </row>
    <row r="2059" spans="17:95">
      <c r="Q2059" s="655">
        <v>4</v>
      </c>
      <c r="R2059" s="655">
        <v>11</v>
      </c>
      <c r="S2059" s="655">
        <v>23</v>
      </c>
      <c r="T2059" s="651" t="s">
        <v>6997</v>
      </c>
      <c r="U2059" s="656">
        <v>110206</v>
      </c>
      <c r="AC2059" s="64">
        <v>46</v>
      </c>
      <c r="AD2059" s="64">
        <v>24</v>
      </c>
      <c r="AE2059" s="66" t="s">
        <v>6977</v>
      </c>
      <c r="AF2059" s="68" t="s">
        <v>2958</v>
      </c>
      <c r="CN2059" s="64">
        <v>46</v>
      </c>
      <c r="CO2059" s="64">
        <v>27</v>
      </c>
      <c r="CP2059" s="66" t="s">
        <v>6982</v>
      </c>
      <c r="CQ2059" s="68" t="s">
        <v>2961</v>
      </c>
    </row>
    <row r="2060" spans="17:95">
      <c r="Q2060" s="655">
        <v>4</v>
      </c>
      <c r="R2060" s="655">
        <v>11</v>
      </c>
      <c r="S2060" s="655">
        <v>24</v>
      </c>
      <c r="T2060" s="651" t="s">
        <v>6999</v>
      </c>
      <c r="U2060" s="656">
        <v>110207</v>
      </c>
      <c r="AC2060" s="64">
        <v>46</v>
      </c>
      <c r="AD2060" s="64">
        <v>25</v>
      </c>
      <c r="AE2060" s="66" t="s">
        <v>6979</v>
      </c>
      <c r="AF2060" s="68" t="s">
        <v>2959</v>
      </c>
      <c r="CN2060" s="64">
        <v>46</v>
      </c>
      <c r="CO2060" s="64">
        <v>28</v>
      </c>
      <c r="CP2060" s="66" t="s">
        <v>6984</v>
      </c>
      <c r="CQ2060" s="68" t="s">
        <v>2962</v>
      </c>
    </row>
    <row r="2061" spans="17:95">
      <c r="Q2061" s="655">
        <v>4</v>
      </c>
      <c r="R2061" s="655">
        <v>11</v>
      </c>
      <c r="S2061" s="655">
        <v>25</v>
      </c>
      <c r="T2061" s="651" t="s">
        <v>7001</v>
      </c>
      <c r="U2061" s="656">
        <v>110204</v>
      </c>
      <c r="AC2061" s="64">
        <v>46</v>
      </c>
      <c r="AD2061" s="64">
        <v>26</v>
      </c>
      <c r="AE2061" s="66" t="s">
        <v>6980</v>
      </c>
      <c r="AF2061" s="68" t="s">
        <v>2960</v>
      </c>
      <c r="CN2061" s="64">
        <v>46</v>
      </c>
      <c r="CO2061" s="64">
        <v>29</v>
      </c>
      <c r="CP2061" s="66" t="s">
        <v>6986</v>
      </c>
      <c r="CQ2061" s="68" t="s">
        <v>2963</v>
      </c>
    </row>
    <row r="2062" spans="17:95">
      <c r="Q2062" s="655">
        <v>4</v>
      </c>
      <c r="R2062" s="655">
        <v>11</v>
      </c>
      <c r="S2062" s="655">
        <v>26</v>
      </c>
      <c r="T2062" s="651" t="s">
        <v>7003</v>
      </c>
      <c r="U2062" s="656">
        <v>110208</v>
      </c>
      <c r="AC2062" s="64">
        <v>46</v>
      </c>
      <c r="AD2062" s="64">
        <v>27</v>
      </c>
      <c r="AE2062" s="66" t="s">
        <v>6982</v>
      </c>
      <c r="AF2062" s="68" t="s">
        <v>2961</v>
      </c>
      <c r="CN2062" s="64">
        <v>46</v>
      </c>
      <c r="CO2062" s="64">
        <v>30</v>
      </c>
      <c r="CP2062" s="66" t="s">
        <v>6988</v>
      </c>
      <c r="CQ2062" s="68" t="s">
        <v>2964</v>
      </c>
    </row>
    <row r="2063" spans="17:95">
      <c r="Q2063" s="655">
        <v>4</v>
      </c>
      <c r="R2063" s="655">
        <v>11</v>
      </c>
      <c r="S2063" s="655">
        <v>27</v>
      </c>
      <c r="T2063" s="651" t="s">
        <v>7005</v>
      </c>
      <c r="U2063" s="656">
        <v>110210</v>
      </c>
      <c r="AC2063" s="64">
        <v>46</v>
      </c>
      <c r="AD2063" s="64">
        <v>28</v>
      </c>
      <c r="AE2063" s="66" t="s">
        <v>6984</v>
      </c>
      <c r="AF2063" s="68" t="s">
        <v>2962</v>
      </c>
      <c r="CN2063" s="64">
        <v>46</v>
      </c>
      <c r="CO2063" s="64">
        <v>31</v>
      </c>
      <c r="CP2063" s="66" t="s">
        <v>6990</v>
      </c>
      <c r="CQ2063" s="68" t="s">
        <v>2965</v>
      </c>
    </row>
    <row r="2064" spans="17:95">
      <c r="Q2064" s="655">
        <v>4</v>
      </c>
      <c r="R2064" s="655">
        <v>11</v>
      </c>
      <c r="S2064" s="655">
        <v>28</v>
      </c>
      <c r="T2064" s="651" t="s">
        <v>7007</v>
      </c>
      <c r="U2064" s="656">
        <v>110216</v>
      </c>
      <c r="AC2064" s="64">
        <v>46</v>
      </c>
      <c r="AD2064" s="64">
        <v>29</v>
      </c>
      <c r="AE2064" s="66" t="s">
        <v>6986</v>
      </c>
      <c r="AF2064" s="68" t="s">
        <v>2963</v>
      </c>
      <c r="CN2064" s="64">
        <v>46</v>
      </c>
      <c r="CO2064" s="64">
        <v>32</v>
      </c>
      <c r="CP2064" s="66" t="s">
        <v>6992</v>
      </c>
      <c r="CQ2064" s="68" t="s">
        <v>3483</v>
      </c>
    </row>
    <row r="2065" spans="17:95">
      <c r="Q2065" s="655">
        <v>4</v>
      </c>
      <c r="R2065" s="655">
        <v>11</v>
      </c>
      <c r="S2065" s="655">
        <v>29</v>
      </c>
      <c r="T2065" s="651" t="s">
        <v>7009</v>
      </c>
      <c r="U2065" s="656">
        <v>110301</v>
      </c>
      <c r="AC2065" s="64">
        <v>46</v>
      </c>
      <c r="AD2065" s="64">
        <v>30</v>
      </c>
      <c r="AE2065" s="66" t="s">
        <v>6988</v>
      </c>
      <c r="AF2065" s="68" t="s">
        <v>2964</v>
      </c>
      <c r="CN2065" s="64">
        <v>46</v>
      </c>
      <c r="CO2065" s="64">
        <v>33</v>
      </c>
      <c r="CP2065" s="66" t="s">
        <v>6994</v>
      </c>
      <c r="CQ2065" s="68" t="s">
        <v>2966</v>
      </c>
    </row>
    <row r="2066" spans="17:95">
      <c r="Q2066" s="655">
        <v>4</v>
      </c>
      <c r="R2066" s="655">
        <v>11</v>
      </c>
      <c r="S2066" s="655">
        <v>30</v>
      </c>
      <c r="T2066" s="651" t="s">
        <v>7011</v>
      </c>
      <c r="U2066" s="656">
        <v>110302</v>
      </c>
      <c r="AC2066" s="64">
        <v>46</v>
      </c>
      <c r="AD2066" s="64">
        <v>31</v>
      </c>
      <c r="AE2066" s="66" t="s">
        <v>6990</v>
      </c>
      <c r="AF2066" s="68" t="s">
        <v>2965</v>
      </c>
      <c r="CN2066" s="64">
        <v>46</v>
      </c>
      <c r="CO2066" s="64">
        <v>34</v>
      </c>
      <c r="CP2066" s="66" t="s">
        <v>6996</v>
      </c>
      <c r="CQ2066" s="68" t="s">
        <v>2967</v>
      </c>
    </row>
    <row r="2067" spans="17:95">
      <c r="Q2067" s="655">
        <v>4</v>
      </c>
      <c r="R2067" s="655">
        <v>11</v>
      </c>
      <c r="S2067" s="655">
        <v>31</v>
      </c>
      <c r="T2067" s="651" t="s">
        <v>7013</v>
      </c>
      <c r="U2067" s="656">
        <v>110303</v>
      </c>
      <c r="AC2067" s="64">
        <v>46</v>
      </c>
      <c r="AD2067" s="64">
        <v>32</v>
      </c>
      <c r="AE2067" s="66" t="s">
        <v>6992</v>
      </c>
      <c r="AF2067" s="68" t="s">
        <v>3483</v>
      </c>
      <c r="CN2067" s="64">
        <v>46</v>
      </c>
      <c r="CO2067" s="64">
        <v>35</v>
      </c>
      <c r="CP2067" s="66" t="s">
        <v>6998</v>
      </c>
      <c r="CQ2067" s="68" t="s">
        <v>2968</v>
      </c>
    </row>
    <row r="2068" spans="17:95">
      <c r="Q2068" s="655">
        <v>4</v>
      </c>
      <c r="R2068" s="655">
        <v>11</v>
      </c>
      <c r="S2068" s="655">
        <v>32</v>
      </c>
      <c r="T2068" s="651" t="s">
        <v>7015</v>
      </c>
      <c r="U2068" s="656">
        <v>110304</v>
      </c>
      <c r="AC2068" s="64">
        <v>46</v>
      </c>
      <c r="AD2068" s="64">
        <v>33</v>
      </c>
      <c r="AE2068" s="66" t="s">
        <v>6994</v>
      </c>
      <c r="AF2068" s="68" t="s">
        <v>2966</v>
      </c>
      <c r="CN2068" s="64">
        <v>46</v>
      </c>
      <c r="CO2068" s="64">
        <v>36</v>
      </c>
      <c r="CP2068" s="66" t="s">
        <v>7000</v>
      </c>
      <c r="CQ2068" s="68" t="s">
        <v>2969</v>
      </c>
    </row>
    <row r="2069" spans="17:95">
      <c r="Q2069" s="655">
        <v>4</v>
      </c>
      <c r="R2069" s="655">
        <v>11</v>
      </c>
      <c r="S2069" s="655">
        <v>33</v>
      </c>
      <c r="T2069" s="651" t="s">
        <v>7017</v>
      </c>
      <c r="U2069" s="656">
        <v>110305</v>
      </c>
      <c r="AC2069" s="64">
        <v>46</v>
      </c>
      <c r="AD2069" s="64">
        <v>34</v>
      </c>
      <c r="AE2069" s="66" t="s">
        <v>6996</v>
      </c>
      <c r="AF2069" s="68" t="s">
        <v>2967</v>
      </c>
      <c r="CN2069" s="64">
        <v>46</v>
      </c>
      <c r="CO2069" s="64">
        <v>37</v>
      </c>
      <c r="CP2069" s="66" t="s">
        <v>7002</v>
      </c>
      <c r="CQ2069" s="68" t="s">
        <v>2970</v>
      </c>
    </row>
    <row r="2070" spans="17:95">
      <c r="Q2070" s="655">
        <v>4</v>
      </c>
      <c r="R2070" s="655">
        <v>11</v>
      </c>
      <c r="S2070" s="655">
        <v>34</v>
      </c>
      <c r="T2070" s="651" t="s">
        <v>7019</v>
      </c>
      <c r="U2070" s="656">
        <v>110306</v>
      </c>
      <c r="AC2070" s="64">
        <v>46</v>
      </c>
      <c r="AD2070" s="64">
        <v>35</v>
      </c>
      <c r="AE2070" s="66" t="s">
        <v>6998</v>
      </c>
      <c r="AF2070" s="68" t="s">
        <v>2968</v>
      </c>
      <c r="CN2070" s="64">
        <v>46</v>
      </c>
      <c r="CO2070" s="64">
        <v>38</v>
      </c>
      <c r="CP2070" s="66" t="s">
        <v>7004</v>
      </c>
      <c r="CQ2070" s="68" t="s">
        <v>2971</v>
      </c>
    </row>
    <row r="2071" spans="17:95">
      <c r="Q2071" s="655">
        <v>4</v>
      </c>
      <c r="R2071" s="655">
        <v>11</v>
      </c>
      <c r="S2071" s="655">
        <v>35</v>
      </c>
      <c r="T2071" s="651" t="s">
        <v>7021</v>
      </c>
      <c r="U2071" s="656">
        <v>110307</v>
      </c>
      <c r="AC2071" s="64">
        <v>46</v>
      </c>
      <c r="AD2071" s="64">
        <v>36</v>
      </c>
      <c r="AE2071" s="66" t="s">
        <v>7000</v>
      </c>
      <c r="AF2071" s="68" t="s">
        <v>2969</v>
      </c>
      <c r="CN2071" s="64">
        <v>46</v>
      </c>
      <c r="CO2071" s="64">
        <v>39</v>
      </c>
      <c r="CP2071" s="66" t="s">
        <v>7006</v>
      </c>
      <c r="CQ2071" s="68" t="s">
        <v>2972</v>
      </c>
    </row>
    <row r="2072" spans="17:95">
      <c r="Q2072" s="655">
        <v>4</v>
      </c>
      <c r="R2072" s="655">
        <v>11</v>
      </c>
      <c r="S2072" s="655">
        <v>36</v>
      </c>
      <c r="T2072" s="651" t="s">
        <v>7023</v>
      </c>
      <c r="U2072" s="656">
        <v>110308</v>
      </c>
      <c r="AC2072" s="64">
        <v>46</v>
      </c>
      <c r="AD2072" s="64">
        <v>37</v>
      </c>
      <c r="AE2072" s="66" t="s">
        <v>7002</v>
      </c>
      <c r="AF2072" s="68" t="s">
        <v>2970</v>
      </c>
      <c r="CN2072" s="64">
        <v>46</v>
      </c>
      <c r="CO2072" s="64">
        <v>40</v>
      </c>
      <c r="CP2072" s="66" t="s">
        <v>7008</v>
      </c>
      <c r="CQ2072" s="68" t="s">
        <v>2973</v>
      </c>
    </row>
    <row r="2073" spans="17:95">
      <c r="Q2073" s="655">
        <v>4</v>
      </c>
      <c r="R2073" s="655">
        <v>11</v>
      </c>
      <c r="S2073" s="655">
        <v>37</v>
      </c>
      <c r="T2073" s="651" t="s">
        <v>7025</v>
      </c>
      <c r="U2073" s="656">
        <v>110309</v>
      </c>
      <c r="AC2073" s="64">
        <v>46</v>
      </c>
      <c r="AD2073" s="64">
        <v>38</v>
      </c>
      <c r="AE2073" s="66" t="s">
        <v>7004</v>
      </c>
      <c r="AF2073" s="68" t="s">
        <v>2971</v>
      </c>
      <c r="CN2073" s="64">
        <v>46</v>
      </c>
      <c r="CO2073" s="64">
        <v>41</v>
      </c>
      <c r="CP2073" s="66" t="s">
        <v>7010</v>
      </c>
      <c r="CQ2073" s="68" t="s">
        <v>2974</v>
      </c>
    </row>
    <row r="2074" spans="17:95">
      <c r="Q2074" s="655">
        <v>4</v>
      </c>
      <c r="R2074" s="655">
        <v>11</v>
      </c>
      <c r="S2074" s="655">
        <v>38</v>
      </c>
      <c r="T2074" s="651" t="s">
        <v>7027</v>
      </c>
      <c r="U2074" s="656">
        <v>110310</v>
      </c>
      <c r="AC2074" s="64">
        <v>46</v>
      </c>
      <c r="AD2074" s="64">
        <v>39</v>
      </c>
      <c r="AE2074" s="66" t="s">
        <v>7006</v>
      </c>
      <c r="AF2074" s="68" t="s">
        <v>2972</v>
      </c>
      <c r="CN2074" s="64">
        <v>46</v>
      </c>
      <c r="CO2074" s="64">
        <v>42</v>
      </c>
      <c r="CP2074" s="66" t="s">
        <v>7012</v>
      </c>
      <c r="CQ2074" s="68" t="s">
        <v>2975</v>
      </c>
    </row>
    <row r="2075" spans="17:95">
      <c r="Q2075" s="655">
        <v>4</v>
      </c>
      <c r="R2075" s="655">
        <v>11</v>
      </c>
      <c r="S2075" s="655">
        <v>39</v>
      </c>
      <c r="T2075" s="651" t="s">
        <v>7029</v>
      </c>
      <c r="U2075" s="656">
        <v>110311</v>
      </c>
      <c r="AC2075" s="64">
        <v>46</v>
      </c>
      <c r="AD2075" s="64">
        <v>40</v>
      </c>
      <c r="AE2075" s="66" t="s">
        <v>7008</v>
      </c>
      <c r="AF2075" s="68" t="s">
        <v>2973</v>
      </c>
      <c r="CN2075" s="64">
        <v>46</v>
      </c>
      <c r="CO2075" s="64">
        <v>43</v>
      </c>
      <c r="CP2075" s="66" t="s">
        <v>7014</v>
      </c>
      <c r="CQ2075" s="68" t="s">
        <v>2976</v>
      </c>
    </row>
    <row r="2076" spans="17:95">
      <c r="Q2076" s="655">
        <v>4</v>
      </c>
      <c r="R2076" s="655">
        <v>11</v>
      </c>
      <c r="S2076" s="655">
        <v>40</v>
      </c>
      <c r="T2076" s="651" t="s">
        <v>7031</v>
      </c>
      <c r="U2076" s="656">
        <v>110312</v>
      </c>
      <c r="AC2076" s="64">
        <v>46</v>
      </c>
      <c r="AD2076" s="64">
        <v>41</v>
      </c>
      <c r="AE2076" s="66" t="s">
        <v>7010</v>
      </c>
      <c r="AF2076" s="68" t="s">
        <v>2974</v>
      </c>
      <c r="CN2076" s="64">
        <v>47</v>
      </c>
      <c r="CO2076" s="64">
        <v>1</v>
      </c>
      <c r="CP2076" s="66" t="s">
        <v>7016</v>
      </c>
      <c r="CQ2076" s="68" t="s">
        <v>2977</v>
      </c>
    </row>
    <row r="2077" spans="17:95">
      <c r="Q2077" s="655">
        <v>4</v>
      </c>
      <c r="R2077" s="655">
        <v>11</v>
      </c>
      <c r="S2077" s="655">
        <v>41</v>
      </c>
      <c r="T2077" s="651" t="s">
        <v>7033</v>
      </c>
      <c r="U2077" s="656">
        <v>110324</v>
      </c>
      <c r="AC2077" s="64">
        <v>46</v>
      </c>
      <c r="AD2077" s="64">
        <v>42</v>
      </c>
      <c r="AE2077" s="66" t="s">
        <v>7012</v>
      </c>
      <c r="AF2077" s="68" t="s">
        <v>2975</v>
      </c>
      <c r="CN2077" s="64">
        <v>47</v>
      </c>
      <c r="CO2077" s="64">
        <v>2</v>
      </c>
      <c r="CP2077" s="66" t="s">
        <v>7018</v>
      </c>
      <c r="CQ2077" s="68" t="s">
        <v>2978</v>
      </c>
    </row>
    <row r="2078" spans="17:95">
      <c r="Q2078" s="655">
        <v>4</v>
      </c>
      <c r="R2078" s="655">
        <v>11</v>
      </c>
      <c r="S2078" s="655">
        <v>42</v>
      </c>
      <c r="T2078" s="651" t="s">
        <v>7035</v>
      </c>
      <c r="U2078" s="656">
        <v>110313</v>
      </c>
      <c r="AC2078" s="64">
        <v>46</v>
      </c>
      <c r="AD2078" s="64">
        <v>43</v>
      </c>
      <c r="AE2078" s="66" t="s">
        <v>7014</v>
      </c>
      <c r="AF2078" s="68" t="s">
        <v>2976</v>
      </c>
      <c r="CN2078" s="64">
        <v>47</v>
      </c>
      <c r="CO2078" s="64">
        <v>3</v>
      </c>
      <c r="CP2078" s="66" t="s">
        <v>7020</v>
      </c>
      <c r="CQ2078" s="68" t="s">
        <v>2979</v>
      </c>
    </row>
    <row r="2079" spans="17:95">
      <c r="Q2079" s="655">
        <v>4</v>
      </c>
      <c r="R2079" s="655">
        <v>11</v>
      </c>
      <c r="S2079" s="655">
        <v>43</v>
      </c>
      <c r="T2079" s="651" t="s">
        <v>9004</v>
      </c>
      <c r="U2079" s="656">
        <v>110325</v>
      </c>
      <c r="AC2079" s="64">
        <v>47</v>
      </c>
      <c r="AD2079" s="64">
        <v>1</v>
      </c>
      <c r="AE2079" s="66" t="s">
        <v>7016</v>
      </c>
      <c r="AF2079" s="68" t="s">
        <v>2977</v>
      </c>
      <c r="CN2079" s="64">
        <v>47</v>
      </c>
      <c r="CO2079" s="64">
        <v>4</v>
      </c>
      <c r="CP2079" s="66" t="s">
        <v>7022</v>
      </c>
      <c r="CQ2079" s="68" t="s">
        <v>2980</v>
      </c>
    </row>
    <row r="2080" spans="17:95">
      <c r="Q2080" s="655">
        <v>4</v>
      </c>
      <c r="R2080" s="655">
        <v>11</v>
      </c>
      <c r="S2080" s="655">
        <v>44</v>
      </c>
      <c r="T2080" s="651" t="s">
        <v>7037</v>
      </c>
      <c r="U2080" s="656">
        <v>110315</v>
      </c>
      <c r="AC2080" s="64">
        <v>47</v>
      </c>
      <c r="AD2080" s="64">
        <v>2</v>
      </c>
      <c r="AE2080" s="66" t="s">
        <v>7018</v>
      </c>
      <c r="AF2080" s="68" t="s">
        <v>2978</v>
      </c>
      <c r="CN2080" s="64">
        <v>47</v>
      </c>
      <c r="CO2080" s="64">
        <v>5</v>
      </c>
      <c r="CP2080" s="66" t="s">
        <v>7024</v>
      </c>
      <c r="CQ2080" s="68" t="s">
        <v>2981</v>
      </c>
    </row>
    <row r="2081" spans="17:95">
      <c r="Q2081" s="655">
        <v>4</v>
      </c>
      <c r="R2081" s="655">
        <v>11</v>
      </c>
      <c r="S2081" s="655">
        <v>45</v>
      </c>
      <c r="T2081" s="651" t="s">
        <v>7039</v>
      </c>
      <c r="U2081" s="656">
        <v>110403</v>
      </c>
      <c r="AC2081" s="64">
        <v>47</v>
      </c>
      <c r="AD2081" s="64">
        <v>3</v>
      </c>
      <c r="AE2081" s="66" t="s">
        <v>7020</v>
      </c>
      <c r="AF2081" s="68" t="s">
        <v>2979</v>
      </c>
      <c r="CN2081" s="64">
        <v>47</v>
      </c>
      <c r="CO2081" s="64">
        <v>6</v>
      </c>
      <c r="CP2081" s="66" t="s">
        <v>7026</v>
      </c>
      <c r="CQ2081" s="68" t="s">
        <v>2982</v>
      </c>
    </row>
    <row r="2082" spans="17:95">
      <c r="Q2082" s="655">
        <v>4</v>
      </c>
      <c r="R2082" s="655">
        <v>11</v>
      </c>
      <c r="S2082" s="655">
        <v>46</v>
      </c>
      <c r="T2082" s="651" t="s">
        <v>7041</v>
      </c>
      <c r="U2082" s="656">
        <v>110407</v>
      </c>
      <c r="AC2082" s="64">
        <v>47</v>
      </c>
      <c r="AD2082" s="64">
        <v>4</v>
      </c>
      <c r="AE2082" s="66" t="s">
        <v>7022</v>
      </c>
      <c r="AF2082" s="68" t="s">
        <v>2980</v>
      </c>
      <c r="CN2082" s="64">
        <v>47</v>
      </c>
      <c r="CO2082" s="64">
        <v>7</v>
      </c>
      <c r="CP2082" s="66" t="s">
        <v>7028</v>
      </c>
      <c r="CQ2082" s="68" t="s">
        <v>2983</v>
      </c>
    </row>
    <row r="2083" spans="17:95">
      <c r="Q2083" s="655">
        <v>4</v>
      </c>
      <c r="R2083" s="655">
        <v>11</v>
      </c>
      <c r="S2083" s="655">
        <v>47</v>
      </c>
      <c r="T2083" s="651" t="s">
        <v>9005</v>
      </c>
      <c r="U2083" s="656">
        <v>110409</v>
      </c>
      <c r="AC2083" s="64">
        <v>47</v>
      </c>
      <c r="AD2083" s="64">
        <v>5</v>
      </c>
      <c r="AE2083" s="66" t="s">
        <v>7024</v>
      </c>
      <c r="AF2083" s="68" t="s">
        <v>2981</v>
      </c>
      <c r="CN2083" s="64">
        <v>47</v>
      </c>
      <c r="CO2083" s="64">
        <v>8</v>
      </c>
      <c r="CP2083" s="66" t="s">
        <v>7030</v>
      </c>
      <c r="CQ2083" s="68" t="s">
        <v>2984</v>
      </c>
    </row>
    <row r="2084" spans="17:95">
      <c r="Q2084" s="655">
        <v>4</v>
      </c>
      <c r="R2084" s="655">
        <v>11</v>
      </c>
      <c r="S2084" s="655">
        <v>48</v>
      </c>
      <c r="T2084" s="651" t="s">
        <v>7044</v>
      </c>
      <c r="U2084" s="656">
        <v>110320</v>
      </c>
      <c r="AC2084" s="64">
        <v>47</v>
      </c>
      <c r="AD2084" s="64">
        <v>6</v>
      </c>
      <c r="AE2084" s="66" t="s">
        <v>7026</v>
      </c>
      <c r="AF2084" s="68" t="s">
        <v>2982</v>
      </c>
      <c r="CN2084" s="64">
        <v>47</v>
      </c>
      <c r="CO2084" s="64">
        <v>9</v>
      </c>
      <c r="CP2084" s="66" t="s">
        <v>7032</v>
      </c>
      <c r="CQ2084" s="68" t="s">
        <v>2985</v>
      </c>
    </row>
    <row r="2085" spans="17:95">
      <c r="Q2085" s="655">
        <v>4</v>
      </c>
      <c r="R2085" s="655">
        <v>11</v>
      </c>
      <c r="S2085" s="655">
        <v>49</v>
      </c>
      <c r="T2085" s="651" t="s">
        <v>7046</v>
      </c>
      <c r="U2085" s="656">
        <v>110321</v>
      </c>
      <c r="AC2085" s="64">
        <v>47</v>
      </c>
      <c r="AD2085" s="64">
        <v>7</v>
      </c>
      <c r="AE2085" s="66" t="s">
        <v>7028</v>
      </c>
      <c r="AF2085" s="68" t="s">
        <v>2983</v>
      </c>
      <c r="CN2085" s="64">
        <v>47</v>
      </c>
      <c r="CO2085" s="64">
        <v>10</v>
      </c>
      <c r="CP2085" s="66" t="s">
        <v>7034</v>
      </c>
      <c r="CQ2085" s="68" t="s">
        <v>3484</v>
      </c>
    </row>
    <row r="2086" spans="17:95">
      <c r="Q2086" s="655">
        <v>4</v>
      </c>
      <c r="R2086" s="655">
        <v>11</v>
      </c>
      <c r="S2086" s="655">
        <v>50</v>
      </c>
      <c r="T2086" s="651" t="s">
        <v>7048</v>
      </c>
      <c r="U2086" s="656">
        <v>110322</v>
      </c>
      <c r="AC2086" s="64">
        <v>47</v>
      </c>
      <c r="AD2086" s="64">
        <v>8</v>
      </c>
      <c r="AE2086" s="66" t="s">
        <v>7030</v>
      </c>
      <c r="AF2086" s="68" t="s">
        <v>2984</v>
      </c>
      <c r="CN2086" s="64">
        <v>47</v>
      </c>
      <c r="CO2086" s="64">
        <v>11</v>
      </c>
      <c r="CP2086" s="66" t="s">
        <v>7036</v>
      </c>
      <c r="CQ2086" s="68" t="s">
        <v>3485</v>
      </c>
    </row>
    <row r="2087" spans="17:95">
      <c r="Q2087" s="655">
        <v>4</v>
      </c>
      <c r="R2087" s="655">
        <v>11</v>
      </c>
      <c r="S2087" s="655">
        <v>51</v>
      </c>
      <c r="T2087" s="651" t="s">
        <v>7050</v>
      </c>
      <c r="U2087" s="656">
        <v>110323</v>
      </c>
      <c r="AC2087" s="64">
        <v>47</v>
      </c>
      <c r="AD2087" s="64">
        <v>9</v>
      </c>
      <c r="AE2087" s="66" t="s">
        <v>7032</v>
      </c>
      <c r="AF2087" s="68" t="s">
        <v>2985</v>
      </c>
      <c r="CN2087" s="64">
        <v>47</v>
      </c>
      <c r="CO2087" s="64">
        <v>12</v>
      </c>
      <c r="CP2087" s="66" t="s">
        <v>7038</v>
      </c>
      <c r="CQ2087" s="68" t="s">
        <v>2986</v>
      </c>
    </row>
    <row r="2088" spans="17:95">
      <c r="Q2088" s="655">
        <v>4</v>
      </c>
      <c r="R2088" s="655">
        <v>11</v>
      </c>
      <c r="S2088" s="655">
        <v>52</v>
      </c>
      <c r="T2088" s="651" t="s">
        <v>6020</v>
      </c>
      <c r="U2088" s="656">
        <v>110700</v>
      </c>
      <c r="AC2088" s="64">
        <v>47</v>
      </c>
      <c r="AD2088" s="64">
        <v>10</v>
      </c>
      <c r="AE2088" s="66" t="s">
        <v>7034</v>
      </c>
      <c r="AF2088" s="68" t="s">
        <v>3484</v>
      </c>
      <c r="CN2088" s="64">
        <v>47</v>
      </c>
      <c r="CO2088" s="64">
        <v>13</v>
      </c>
      <c r="CP2088" s="66" t="s">
        <v>7040</v>
      </c>
      <c r="CQ2088" s="68" t="s">
        <v>2987</v>
      </c>
    </row>
    <row r="2089" spans="17:95">
      <c r="Q2089" s="655">
        <v>4</v>
      </c>
      <c r="R2089" s="655">
        <v>11</v>
      </c>
      <c r="S2089" s="655">
        <v>53</v>
      </c>
      <c r="T2089" s="651" t="s">
        <v>7053</v>
      </c>
      <c r="U2089" s="656">
        <v>110709</v>
      </c>
      <c r="AC2089" s="64">
        <v>47</v>
      </c>
      <c r="AD2089" s="64">
        <v>11</v>
      </c>
      <c r="AE2089" s="66" t="s">
        <v>7036</v>
      </c>
      <c r="AF2089" s="68" t="s">
        <v>3485</v>
      </c>
      <c r="CN2089" s="64">
        <v>47</v>
      </c>
      <c r="CO2089" s="64">
        <v>14</v>
      </c>
      <c r="CP2089" s="66" t="s">
        <v>7042</v>
      </c>
      <c r="CQ2089" s="68" t="s">
        <v>2988</v>
      </c>
    </row>
    <row r="2090" spans="17:95">
      <c r="Q2090" s="655">
        <v>4</v>
      </c>
      <c r="R2090" s="655">
        <v>11</v>
      </c>
      <c r="S2090" s="655">
        <v>54</v>
      </c>
      <c r="T2090" s="651" t="s">
        <v>7055</v>
      </c>
      <c r="U2090" s="656">
        <v>110701</v>
      </c>
      <c r="AC2090" s="64">
        <v>47</v>
      </c>
      <c r="AD2090" s="64">
        <v>12</v>
      </c>
      <c r="AE2090" s="66" t="s">
        <v>7038</v>
      </c>
      <c r="AF2090" s="68" t="s">
        <v>2986</v>
      </c>
      <c r="CN2090" s="64">
        <v>47</v>
      </c>
      <c r="CO2090" s="64">
        <v>15</v>
      </c>
      <c r="CP2090" s="66" t="s">
        <v>7043</v>
      </c>
      <c r="CQ2090" s="68" t="s">
        <v>2989</v>
      </c>
    </row>
    <row r="2091" spans="17:95">
      <c r="Q2091" s="655">
        <v>4</v>
      </c>
      <c r="R2091" s="655">
        <v>11</v>
      </c>
      <c r="S2091" s="655">
        <v>55</v>
      </c>
      <c r="T2091" s="651" t="s">
        <v>7057</v>
      </c>
      <c r="U2091" s="656">
        <v>110702</v>
      </c>
      <c r="AC2091" s="64">
        <v>47</v>
      </c>
      <c r="AD2091" s="64">
        <v>13</v>
      </c>
      <c r="AE2091" s="66" t="s">
        <v>7040</v>
      </c>
      <c r="AF2091" s="68" t="s">
        <v>2987</v>
      </c>
      <c r="CN2091" s="64">
        <v>47</v>
      </c>
      <c r="CO2091" s="64">
        <v>16</v>
      </c>
      <c r="CP2091" s="66" t="s">
        <v>7045</v>
      </c>
      <c r="CQ2091" s="68" t="s">
        <v>2990</v>
      </c>
    </row>
    <row r="2092" spans="17:95">
      <c r="Q2092" s="655">
        <v>4</v>
      </c>
      <c r="R2092" s="655">
        <v>11</v>
      </c>
      <c r="S2092" s="655">
        <v>56</v>
      </c>
      <c r="T2092" s="651" t="s">
        <v>7059</v>
      </c>
      <c r="U2092" s="656">
        <v>110703</v>
      </c>
      <c r="AC2092" s="64">
        <v>47</v>
      </c>
      <c r="AD2092" s="64">
        <v>14</v>
      </c>
      <c r="AE2092" s="66" t="s">
        <v>7042</v>
      </c>
      <c r="AF2092" s="68" t="s">
        <v>2988</v>
      </c>
      <c r="CN2092" s="64">
        <v>47</v>
      </c>
      <c r="CO2092" s="64">
        <v>17</v>
      </c>
      <c r="CP2092" s="66" t="s">
        <v>7047</v>
      </c>
      <c r="CQ2092" s="68" t="s">
        <v>2991</v>
      </c>
    </row>
    <row r="2093" spans="17:95">
      <c r="Q2093" s="655">
        <v>4</v>
      </c>
      <c r="R2093" s="655">
        <v>11</v>
      </c>
      <c r="S2093" s="655">
        <v>57</v>
      </c>
      <c r="T2093" s="651" t="s">
        <v>7061</v>
      </c>
      <c r="U2093" s="656">
        <v>110704</v>
      </c>
      <c r="AC2093" s="64">
        <v>47</v>
      </c>
      <c r="AD2093" s="64">
        <v>15</v>
      </c>
      <c r="AE2093" s="66" t="s">
        <v>7043</v>
      </c>
      <c r="AF2093" s="68" t="s">
        <v>2989</v>
      </c>
      <c r="CN2093" s="64">
        <v>47</v>
      </c>
      <c r="CO2093" s="64">
        <v>18</v>
      </c>
      <c r="CP2093" s="66" t="s">
        <v>7049</v>
      </c>
      <c r="CQ2093" s="68" t="s">
        <v>2992</v>
      </c>
    </row>
    <row r="2094" spans="17:95">
      <c r="Q2094" s="655">
        <v>4</v>
      </c>
      <c r="R2094" s="655">
        <v>11</v>
      </c>
      <c r="S2094" s="655">
        <v>58</v>
      </c>
      <c r="T2094" s="651" t="s">
        <v>7063</v>
      </c>
      <c r="U2094" s="656">
        <v>110711</v>
      </c>
      <c r="AC2094" s="64">
        <v>47</v>
      </c>
      <c r="AD2094" s="64">
        <v>16</v>
      </c>
      <c r="AE2094" s="66" t="s">
        <v>7045</v>
      </c>
      <c r="AF2094" s="68" t="s">
        <v>2990</v>
      </c>
      <c r="CN2094" s="64">
        <v>47</v>
      </c>
      <c r="CO2094" s="64">
        <v>19</v>
      </c>
      <c r="CP2094" s="66" t="s">
        <v>7051</v>
      </c>
      <c r="CQ2094" s="68" t="s">
        <v>2993</v>
      </c>
    </row>
    <row r="2095" spans="17:95">
      <c r="Q2095" s="655">
        <v>4</v>
      </c>
      <c r="R2095" s="655">
        <v>11</v>
      </c>
      <c r="S2095" s="655">
        <v>59</v>
      </c>
      <c r="T2095" s="651" t="s">
        <v>6741</v>
      </c>
      <c r="U2095" s="656">
        <v>110712</v>
      </c>
      <c r="AC2095" s="64">
        <v>47</v>
      </c>
      <c r="AD2095" s="64">
        <v>17</v>
      </c>
      <c r="AE2095" s="66" t="s">
        <v>7047</v>
      </c>
      <c r="AF2095" s="68" t="s">
        <v>2991</v>
      </c>
      <c r="CN2095" s="64">
        <v>47</v>
      </c>
      <c r="CO2095" s="64">
        <v>20</v>
      </c>
      <c r="CP2095" s="66" t="s">
        <v>7052</v>
      </c>
      <c r="CQ2095" s="68" t="s">
        <v>2994</v>
      </c>
    </row>
    <row r="2096" spans="17:95">
      <c r="Q2096" s="655">
        <v>4</v>
      </c>
      <c r="R2096" s="655">
        <v>11</v>
      </c>
      <c r="S2096" s="655">
        <v>60</v>
      </c>
      <c r="T2096" s="651" t="s">
        <v>7066</v>
      </c>
      <c r="U2096" s="656">
        <v>110706</v>
      </c>
      <c r="AC2096" s="64">
        <v>47</v>
      </c>
      <c r="AD2096" s="64">
        <v>18</v>
      </c>
      <c r="AE2096" s="66" t="s">
        <v>7049</v>
      </c>
      <c r="AF2096" s="68" t="s">
        <v>2992</v>
      </c>
      <c r="CN2096" s="64">
        <v>47</v>
      </c>
      <c r="CO2096" s="64">
        <v>21</v>
      </c>
      <c r="CP2096" s="66" t="s">
        <v>7054</v>
      </c>
      <c r="CQ2096" s="68" t="s">
        <v>2995</v>
      </c>
    </row>
    <row r="2097" spans="17:95">
      <c r="Q2097" s="655">
        <v>4</v>
      </c>
      <c r="R2097" s="655">
        <v>11</v>
      </c>
      <c r="S2097" s="655">
        <v>61</v>
      </c>
      <c r="T2097" s="651" t="s">
        <v>9006</v>
      </c>
      <c r="U2097" s="656">
        <v>110809</v>
      </c>
      <c r="AC2097" s="64">
        <v>47</v>
      </c>
      <c r="AD2097" s="64">
        <v>19</v>
      </c>
      <c r="AE2097" s="66" t="s">
        <v>7051</v>
      </c>
      <c r="AF2097" s="68" t="s">
        <v>2993</v>
      </c>
      <c r="CN2097" s="64">
        <v>47</v>
      </c>
      <c r="CO2097" s="64">
        <v>22</v>
      </c>
      <c r="CP2097" s="66" t="s">
        <v>7056</v>
      </c>
      <c r="CQ2097" s="68" t="s">
        <v>2996</v>
      </c>
    </row>
    <row r="2098" spans="17:95">
      <c r="Q2098" s="655">
        <v>4</v>
      </c>
      <c r="R2098" s="655">
        <v>11</v>
      </c>
      <c r="S2098" s="655">
        <v>62</v>
      </c>
      <c r="T2098" s="651" t="s">
        <v>7068</v>
      </c>
      <c r="U2098" s="656">
        <v>110801</v>
      </c>
      <c r="AC2098" s="64">
        <v>47</v>
      </c>
      <c r="AD2098" s="64">
        <v>20</v>
      </c>
      <c r="AE2098" s="66" t="s">
        <v>7052</v>
      </c>
      <c r="AF2098" s="68" t="s">
        <v>2994</v>
      </c>
      <c r="CN2098" s="64">
        <v>47</v>
      </c>
      <c r="CO2098" s="64">
        <v>23</v>
      </c>
      <c r="CP2098" s="66" t="s">
        <v>7058</v>
      </c>
      <c r="CQ2098" s="68" t="s">
        <v>2997</v>
      </c>
    </row>
    <row r="2099" spans="17:95">
      <c r="Q2099" s="655">
        <v>4</v>
      </c>
      <c r="R2099" s="655">
        <v>11</v>
      </c>
      <c r="S2099" s="655">
        <v>63</v>
      </c>
      <c r="T2099" s="651" t="s">
        <v>7070</v>
      </c>
      <c r="U2099" s="656">
        <v>110802</v>
      </c>
      <c r="AC2099" s="64">
        <v>47</v>
      </c>
      <c r="AD2099" s="64">
        <v>21</v>
      </c>
      <c r="AE2099" s="66" t="s">
        <v>7054</v>
      </c>
      <c r="AF2099" s="68" t="s">
        <v>2995</v>
      </c>
      <c r="CN2099" s="64">
        <v>47</v>
      </c>
      <c r="CO2099" s="64">
        <v>24</v>
      </c>
      <c r="CP2099" s="66" t="s">
        <v>7060</v>
      </c>
      <c r="CQ2099" s="68" t="s">
        <v>2998</v>
      </c>
    </row>
    <row r="2100" spans="17:95">
      <c r="Q2100" s="655">
        <v>4</v>
      </c>
      <c r="R2100" s="655">
        <v>11</v>
      </c>
      <c r="S2100" s="655">
        <v>64</v>
      </c>
      <c r="T2100" s="651" t="s">
        <v>7072</v>
      </c>
      <c r="U2100" s="656">
        <v>110803</v>
      </c>
      <c r="AC2100" s="64">
        <v>47</v>
      </c>
      <c r="AD2100" s="64">
        <v>22</v>
      </c>
      <c r="AE2100" s="66" t="s">
        <v>7056</v>
      </c>
      <c r="AF2100" s="68" t="s">
        <v>2996</v>
      </c>
      <c r="CN2100" s="64">
        <v>47</v>
      </c>
      <c r="CO2100" s="64">
        <v>25</v>
      </c>
      <c r="CP2100" s="66" t="s">
        <v>7062</v>
      </c>
      <c r="CQ2100" s="68" t="s">
        <v>2999</v>
      </c>
    </row>
    <row r="2101" spans="17:95">
      <c r="Q2101" s="655">
        <v>4</v>
      </c>
      <c r="R2101" s="655">
        <v>11</v>
      </c>
      <c r="S2101" s="655">
        <v>65</v>
      </c>
      <c r="T2101" s="651" t="s">
        <v>8952</v>
      </c>
      <c r="U2101" s="656">
        <v>110804</v>
      </c>
      <c r="AC2101" s="64">
        <v>47</v>
      </c>
      <c r="AD2101" s="64">
        <v>23</v>
      </c>
      <c r="AE2101" s="66" t="s">
        <v>7058</v>
      </c>
      <c r="AF2101" s="68" t="s">
        <v>2997</v>
      </c>
      <c r="CN2101" s="64">
        <v>47</v>
      </c>
      <c r="CO2101" s="64">
        <v>26</v>
      </c>
      <c r="CP2101" s="66" t="s">
        <v>7064</v>
      </c>
      <c r="CQ2101" s="68" t="s">
        <v>3000</v>
      </c>
    </row>
    <row r="2102" spans="17:95">
      <c r="Q2102" s="655">
        <v>4</v>
      </c>
      <c r="R2102" s="655">
        <v>11</v>
      </c>
      <c r="S2102" s="655">
        <v>66</v>
      </c>
      <c r="T2102" s="651" t="s">
        <v>9401</v>
      </c>
      <c r="U2102" s="656">
        <v>110810</v>
      </c>
      <c r="AC2102" s="64">
        <v>47</v>
      </c>
      <c r="AD2102" s="64">
        <v>24</v>
      </c>
      <c r="AE2102" s="66" t="s">
        <v>7060</v>
      </c>
      <c r="AF2102" s="68" t="s">
        <v>2998</v>
      </c>
      <c r="CN2102" s="64">
        <v>47</v>
      </c>
      <c r="CO2102" s="64">
        <v>27</v>
      </c>
      <c r="CP2102" s="66" t="s">
        <v>7065</v>
      </c>
      <c r="CQ2102" s="68" t="s">
        <v>3001</v>
      </c>
    </row>
    <row r="2103" spans="17:95">
      <c r="Q2103" s="655">
        <v>4</v>
      </c>
      <c r="R2103" s="655">
        <v>11</v>
      </c>
      <c r="S2103" s="655">
        <v>67</v>
      </c>
      <c r="T2103" s="651" t="s">
        <v>9402</v>
      </c>
      <c r="U2103" s="656">
        <v>110811</v>
      </c>
      <c r="AC2103" s="64">
        <v>47</v>
      </c>
      <c r="AD2103" s="64">
        <v>25</v>
      </c>
      <c r="AE2103" s="66" t="s">
        <v>7062</v>
      </c>
      <c r="AF2103" s="68" t="s">
        <v>2999</v>
      </c>
      <c r="CN2103" s="64">
        <v>47</v>
      </c>
      <c r="CO2103" s="64">
        <v>28</v>
      </c>
      <c r="CP2103" s="66" t="s">
        <v>7067</v>
      </c>
      <c r="CQ2103" s="68" t="s">
        <v>3002</v>
      </c>
    </row>
    <row r="2104" spans="17:95">
      <c r="Q2104" s="655">
        <v>4</v>
      </c>
      <c r="R2104" s="655">
        <v>11</v>
      </c>
      <c r="S2104" s="655">
        <v>68</v>
      </c>
      <c r="T2104" s="651" t="s">
        <v>6029</v>
      </c>
      <c r="U2104" s="656">
        <v>110805</v>
      </c>
      <c r="AC2104" s="64">
        <v>47</v>
      </c>
      <c r="AD2104" s="64">
        <v>26</v>
      </c>
      <c r="AE2104" s="66" t="s">
        <v>7064</v>
      </c>
      <c r="AF2104" s="68" t="s">
        <v>3000</v>
      </c>
      <c r="CN2104" s="64">
        <v>47</v>
      </c>
      <c r="CO2104" s="64">
        <v>29</v>
      </c>
      <c r="CP2104" s="66" t="s">
        <v>7069</v>
      </c>
      <c r="CQ2104" s="68" t="s">
        <v>3003</v>
      </c>
    </row>
    <row r="2105" spans="17:95">
      <c r="Q2105" s="655">
        <v>4</v>
      </c>
      <c r="R2105" s="655">
        <v>11</v>
      </c>
      <c r="S2105" s="655">
        <v>69</v>
      </c>
      <c r="T2105" s="651" t="s">
        <v>6031</v>
      </c>
      <c r="U2105" s="656">
        <v>110806</v>
      </c>
      <c r="AC2105" s="64">
        <v>47</v>
      </c>
      <c r="AD2105" s="64">
        <v>27</v>
      </c>
      <c r="AE2105" s="66" t="s">
        <v>7065</v>
      </c>
      <c r="AF2105" s="68" t="s">
        <v>3001</v>
      </c>
      <c r="CN2105" s="64">
        <v>47</v>
      </c>
      <c r="CO2105" s="64">
        <v>30</v>
      </c>
      <c r="CP2105" s="66" t="s">
        <v>7071</v>
      </c>
      <c r="CQ2105" s="68" t="s">
        <v>3004</v>
      </c>
    </row>
    <row r="2106" spans="17:95">
      <c r="Q2106" s="655">
        <v>4</v>
      </c>
      <c r="R2106" s="655">
        <v>11</v>
      </c>
      <c r="S2106" s="655">
        <v>70</v>
      </c>
      <c r="T2106" s="651" t="s">
        <v>6033</v>
      </c>
      <c r="U2106" s="656">
        <v>110807</v>
      </c>
      <c r="AC2106" s="64">
        <v>47</v>
      </c>
      <c r="AD2106" s="64">
        <v>28</v>
      </c>
      <c r="AE2106" s="66" t="s">
        <v>7067</v>
      </c>
      <c r="AF2106" s="68" t="s">
        <v>3002</v>
      </c>
      <c r="CN2106" s="64">
        <v>47</v>
      </c>
      <c r="CO2106" s="64">
        <v>31</v>
      </c>
      <c r="CP2106" s="66" t="s">
        <v>7073</v>
      </c>
      <c r="CQ2106" s="68" t="s">
        <v>3005</v>
      </c>
    </row>
    <row r="2107" spans="17:95">
      <c r="Q2107" s="655">
        <v>4</v>
      </c>
      <c r="R2107" s="655">
        <v>11</v>
      </c>
      <c r="S2107" s="655">
        <v>71</v>
      </c>
      <c r="T2107" s="651" t="s">
        <v>6035</v>
      </c>
      <c r="U2107" s="656">
        <v>110808</v>
      </c>
      <c r="AC2107" s="64">
        <v>47</v>
      </c>
      <c r="AD2107" s="64">
        <v>29</v>
      </c>
      <c r="AE2107" s="66" t="s">
        <v>7069</v>
      </c>
      <c r="AF2107" s="68" t="s">
        <v>3003</v>
      </c>
      <c r="CN2107" s="64">
        <v>47</v>
      </c>
      <c r="CO2107" s="64">
        <v>32</v>
      </c>
      <c r="CP2107" s="66" t="s">
        <v>7074</v>
      </c>
      <c r="CQ2107" s="68" t="s">
        <v>3006</v>
      </c>
    </row>
    <row r="2108" spans="17:95">
      <c r="Q2108" s="657">
        <v>4</v>
      </c>
      <c r="R2108" s="657">
        <v>11</v>
      </c>
      <c r="S2108" s="657">
        <v>72</v>
      </c>
      <c r="T2108" s="658" t="s">
        <v>6041</v>
      </c>
      <c r="U2108" s="659">
        <v>110999</v>
      </c>
      <c r="AC2108" s="64">
        <v>47</v>
      </c>
      <c r="AD2108" s="64">
        <v>30</v>
      </c>
      <c r="AE2108" s="66" t="s">
        <v>7071</v>
      </c>
      <c r="AF2108" s="68" t="s">
        <v>3004</v>
      </c>
      <c r="CN2108" s="64">
        <v>47</v>
      </c>
      <c r="CO2108" s="64">
        <v>33</v>
      </c>
      <c r="CP2108" s="66" t="s">
        <v>7075</v>
      </c>
      <c r="CQ2108" s="68" t="s">
        <v>3007</v>
      </c>
    </row>
    <row r="2109" spans="17:95">
      <c r="Q2109" s="653">
        <v>4</v>
      </c>
      <c r="R2109" s="653">
        <v>12</v>
      </c>
      <c r="S2109" s="653">
        <v>1</v>
      </c>
      <c r="T2109" s="650" t="s">
        <v>3664</v>
      </c>
      <c r="U2109" s="654">
        <v>120101</v>
      </c>
      <c r="AC2109" s="64">
        <v>47</v>
      </c>
      <c r="AD2109" s="64">
        <v>31</v>
      </c>
      <c r="AE2109" s="66" t="s">
        <v>7073</v>
      </c>
      <c r="AF2109" s="68" t="s">
        <v>3005</v>
      </c>
      <c r="CN2109" s="64">
        <v>47</v>
      </c>
      <c r="CO2109" s="64">
        <v>34</v>
      </c>
      <c r="CP2109" s="66" t="s">
        <v>7076</v>
      </c>
      <c r="CQ2109" s="68" t="s">
        <v>3008</v>
      </c>
    </row>
    <row r="2110" spans="17:95">
      <c r="Q2110" s="655">
        <v>4</v>
      </c>
      <c r="R2110" s="655">
        <v>12</v>
      </c>
      <c r="S2110" s="655">
        <v>2</v>
      </c>
      <c r="T2110" s="651" t="s">
        <v>7081</v>
      </c>
      <c r="U2110" s="656">
        <v>120102</v>
      </c>
      <c r="AC2110" s="64">
        <v>47</v>
      </c>
      <c r="AD2110" s="64">
        <v>32</v>
      </c>
      <c r="AE2110" s="66" t="s">
        <v>7074</v>
      </c>
      <c r="AF2110" s="68" t="s">
        <v>3006</v>
      </c>
      <c r="CN2110" s="64">
        <v>47</v>
      </c>
      <c r="CO2110" s="64">
        <v>35</v>
      </c>
      <c r="CP2110" s="66" t="s">
        <v>7077</v>
      </c>
      <c r="CQ2110" s="68" t="s">
        <v>3009</v>
      </c>
    </row>
    <row r="2111" spans="17:95">
      <c r="Q2111" s="655">
        <v>4</v>
      </c>
      <c r="R2111" s="655">
        <v>12</v>
      </c>
      <c r="S2111" s="655">
        <v>3</v>
      </c>
      <c r="T2111" s="651" t="s">
        <v>7083</v>
      </c>
      <c r="U2111" s="656">
        <v>120116</v>
      </c>
      <c r="AC2111" s="64">
        <v>47</v>
      </c>
      <c r="AD2111" s="64">
        <v>33</v>
      </c>
      <c r="AE2111" s="66" t="s">
        <v>7075</v>
      </c>
      <c r="AF2111" s="68" t="s">
        <v>3007</v>
      </c>
      <c r="CN2111" s="64">
        <v>47</v>
      </c>
      <c r="CO2111" s="64">
        <v>36</v>
      </c>
      <c r="CP2111" s="66" t="s">
        <v>7078</v>
      </c>
      <c r="CQ2111" s="68" t="s">
        <v>3010</v>
      </c>
    </row>
    <row r="2112" spans="17:95">
      <c r="Q2112" s="655">
        <v>4</v>
      </c>
      <c r="R2112" s="655">
        <v>12</v>
      </c>
      <c r="S2112" s="655">
        <v>4</v>
      </c>
      <c r="T2112" s="651" t="s">
        <v>6047</v>
      </c>
      <c r="U2112" s="656">
        <v>120103</v>
      </c>
      <c r="AC2112" s="64">
        <v>47</v>
      </c>
      <c r="AD2112" s="64">
        <v>34</v>
      </c>
      <c r="AE2112" s="66" t="s">
        <v>7076</v>
      </c>
      <c r="AF2112" s="68" t="s">
        <v>3008</v>
      </c>
      <c r="CN2112" s="64">
        <v>47</v>
      </c>
      <c r="CO2112" s="64">
        <v>37</v>
      </c>
      <c r="CP2112" s="66" t="s">
        <v>7079</v>
      </c>
      <c r="CQ2112" s="68" t="s">
        <v>3011</v>
      </c>
    </row>
    <row r="2113" spans="17:95">
      <c r="Q2113" s="655">
        <v>4</v>
      </c>
      <c r="R2113" s="655">
        <v>12</v>
      </c>
      <c r="S2113" s="655">
        <v>5</v>
      </c>
      <c r="T2113" s="651" t="s">
        <v>5898</v>
      </c>
      <c r="U2113" s="656">
        <v>120105</v>
      </c>
      <c r="AC2113" s="64">
        <v>47</v>
      </c>
      <c r="AD2113" s="64">
        <v>35</v>
      </c>
      <c r="AE2113" s="66" t="s">
        <v>7077</v>
      </c>
      <c r="AF2113" s="68" t="s">
        <v>3009</v>
      </c>
      <c r="CN2113" s="64">
        <v>47</v>
      </c>
      <c r="CO2113" s="64">
        <v>38</v>
      </c>
      <c r="CP2113" s="66" t="s">
        <v>7080</v>
      </c>
      <c r="CQ2113" s="68" t="s">
        <v>3486</v>
      </c>
    </row>
    <row r="2114" spans="17:95">
      <c r="Q2114" s="655">
        <v>4</v>
      </c>
      <c r="R2114" s="655">
        <v>12</v>
      </c>
      <c r="S2114" s="655">
        <v>6</v>
      </c>
      <c r="T2114" s="651" t="s">
        <v>6049</v>
      </c>
      <c r="U2114" s="656">
        <v>120106</v>
      </c>
      <c r="AC2114" s="64">
        <v>47</v>
      </c>
      <c r="AD2114" s="64">
        <v>36</v>
      </c>
      <c r="AE2114" s="66" t="s">
        <v>7078</v>
      </c>
      <c r="AF2114" s="68" t="s">
        <v>3010</v>
      </c>
      <c r="CN2114" s="64">
        <v>47</v>
      </c>
      <c r="CO2114" s="64">
        <v>39</v>
      </c>
      <c r="CP2114" s="66" t="s">
        <v>7082</v>
      </c>
      <c r="CQ2114" s="68" t="s">
        <v>3012</v>
      </c>
    </row>
    <row r="2115" spans="17:95">
      <c r="Q2115" s="655">
        <v>4</v>
      </c>
      <c r="R2115" s="655">
        <v>12</v>
      </c>
      <c r="S2115" s="655">
        <v>7</v>
      </c>
      <c r="T2115" s="651" t="s">
        <v>7086</v>
      </c>
      <c r="U2115" s="656">
        <v>120107</v>
      </c>
      <c r="AC2115" s="64">
        <v>47</v>
      </c>
      <c r="AD2115" s="64">
        <v>37</v>
      </c>
      <c r="AE2115" s="66" t="s">
        <v>7079</v>
      </c>
      <c r="AF2115" s="68" t="s">
        <v>3011</v>
      </c>
      <c r="CN2115" s="64">
        <v>47</v>
      </c>
      <c r="CO2115" s="64">
        <v>40</v>
      </c>
      <c r="CP2115" s="66" t="s">
        <v>7084</v>
      </c>
      <c r="CQ2115" s="68" t="s">
        <v>3013</v>
      </c>
    </row>
    <row r="2116" spans="17:95">
      <c r="Q2116" s="655">
        <v>4</v>
      </c>
      <c r="R2116" s="655">
        <v>12</v>
      </c>
      <c r="S2116" s="655">
        <v>8</v>
      </c>
      <c r="T2116" s="651" t="s">
        <v>7087</v>
      </c>
      <c r="U2116" s="656">
        <v>120109</v>
      </c>
      <c r="AC2116" s="64">
        <v>47</v>
      </c>
      <c r="AD2116" s="64">
        <v>38</v>
      </c>
      <c r="AE2116" s="66" t="s">
        <v>7080</v>
      </c>
      <c r="AF2116" s="68" t="s">
        <v>3486</v>
      </c>
      <c r="CN2116" s="64">
        <v>47</v>
      </c>
      <c r="CO2116" s="64">
        <v>41</v>
      </c>
      <c r="CP2116" s="66" t="s">
        <v>7085</v>
      </c>
      <c r="CQ2116" s="68" t="s">
        <v>3014</v>
      </c>
    </row>
    <row r="2117" spans="17:95">
      <c r="Q2117" s="655">
        <v>4</v>
      </c>
      <c r="R2117" s="655">
        <v>12</v>
      </c>
      <c r="S2117" s="655">
        <v>9</v>
      </c>
      <c r="T2117" s="651" t="s">
        <v>7088</v>
      </c>
      <c r="U2117" s="656">
        <v>120110</v>
      </c>
      <c r="AC2117" s="64">
        <v>47</v>
      </c>
      <c r="AD2117" s="64">
        <v>39</v>
      </c>
      <c r="AE2117" s="66" t="s">
        <v>7082</v>
      </c>
      <c r="AF2117" s="68" t="s">
        <v>3012</v>
      </c>
    </row>
    <row r="2118" spans="17:95">
      <c r="Q2118" s="655">
        <v>4</v>
      </c>
      <c r="R2118" s="655">
        <v>12</v>
      </c>
      <c r="S2118" s="655">
        <v>10</v>
      </c>
      <c r="T2118" s="651" t="s">
        <v>7089</v>
      </c>
      <c r="U2118" s="656">
        <v>120111</v>
      </c>
      <c r="AC2118" s="64">
        <v>47</v>
      </c>
      <c r="AD2118" s="64">
        <v>40</v>
      </c>
      <c r="AE2118" s="66" t="s">
        <v>7084</v>
      </c>
      <c r="AF2118" s="68" t="s">
        <v>3013</v>
      </c>
    </row>
    <row r="2119" spans="17:95">
      <c r="Q2119" s="655">
        <v>4</v>
      </c>
      <c r="R2119" s="655">
        <v>12</v>
      </c>
      <c r="S2119" s="655">
        <v>11</v>
      </c>
      <c r="T2119" s="651" t="s">
        <v>6306</v>
      </c>
      <c r="U2119" s="656">
        <v>120112</v>
      </c>
      <c r="AC2119" s="64">
        <v>47</v>
      </c>
      <c r="AD2119" s="64">
        <v>41</v>
      </c>
      <c r="AE2119" s="66" t="s">
        <v>7085</v>
      </c>
      <c r="AF2119" s="68" t="s">
        <v>3014</v>
      </c>
    </row>
    <row r="2120" spans="17:95">
      <c r="Q2120" s="655">
        <v>4</v>
      </c>
      <c r="R2120" s="655">
        <v>12</v>
      </c>
      <c r="S2120" s="655">
        <v>12</v>
      </c>
      <c r="T2120" s="651" t="s">
        <v>9007</v>
      </c>
      <c r="U2120" s="656">
        <v>120113</v>
      </c>
    </row>
    <row r="2121" spans="17:95">
      <c r="Q2121" s="655">
        <v>4</v>
      </c>
      <c r="R2121" s="655">
        <v>12</v>
      </c>
      <c r="S2121" s="655">
        <v>13</v>
      </c>
      <c r="T2121" s="651" t="s">
        <v>7090</v>
      </c>
      <c r="U2121" s="656">
        <v>120114</v>
      </c>
    </row>
    <row r="2122" spans="17:95">
      <c r="Q2122" s="655">
        <v>4</v>
      </c>
      <c r="R2122" s="655">
        <v>12</v>
      </c>
      <c r="S2122" s="655">
        <v>14</v>
      </c>
      <c r="T2122" s="651" t="s">
        <v>7091</v>
      </c>
      <c r="U2122" s="656">
        <v>120151</v>
      </c>
    </row>
    <row r="2123" spans="17:95">
      <c r="Q2123" s="655">
        <v>4</v>
      </c>
      <c r="R2123" s="655">
        <v>12</v>
      </c>
      <c r="S2123" s="655">
        <v>15</v>
      </c>
      <c r="T2123" s="651" t="s">
        <v>7092</v>
      </c>
      <c r="U2123" s="656">
        <v>120152</v>
      </c>
    </row>
    <row r="2124" spans="17:95">
      <c r="Q2124" s="655">
        <v>4</v>
      </c>
      <c r="R2124" s="655">
        <v>12</v>
      </c>
      <c r="S2124" s="655">
        <v>16</v>
      </c>
      <c r="T2124" s="651" t="s">
        <v>7093</v>
      </c>
      <c r="U2124" s="656">
        <v>120153</v>
      </c>
    </row>
    <row r="2125" spans="17:95">
      <c r="Q2125" s="655">
        <v>4</v>
      </c>
      <c r="R2125" s="655">
        <v>12</v>
      </c>
      <c r="S2125" s="655">
        <v>17</v>
      </c>
      <c r="T2125" s="651" t="s">
        <v>7094</v>
      </c>
      <c r="U2125" s="656">
        <v>120156</v>
      </c>
    </row>
    <row r="2126" spans="17:95">
      <c r="Q2126" s="655">
        <v>4</v>
      </c>
      <c r="R2126" s="655">
        <v>12</v>
      </c>
      <c r="S2126" s="655">
        <v>18</v>
      </c>
      <c r="T2126" s="651" t="s">
        <v>7095</v>
      </c>
      <c r="U2126" s="656">
        <v>120157</v>
      </c>
    </row>
    <row r="2127" spans="17:95">
      <c r="Q2127" s="655">
        <v>4</v>
      </c>
      <c r="R2127" s="655">
        <v>12</v>
      </c>
      <c r="S2127" s="655">
        <v>19</v>
      </c>
      <c r="T2127" s="651" t="s">
        <v>7096</v>
      </c>
      <c r="U2127" s="656">
        <v>120158</v>
      </c>
    </row>
    <row r="2128" spans="17:95">
      <c r="Q2128" s="655">
        <v>4</v>
      </c>
      <c r="R2128" s="655">
        <v>12</v>
      </c>
      <c r="S2128" s="655">
        <v>20</v>
      </c>
      <c r="T2128" s="651" t="s">
        <v>7097</v>
      </c>
      <c r="U2128" s="656">
        <v>120154</v>
      </c>
    </row>
    <row r="2129" spans="17:21">
      <c r="Q2129" s="655">
        <v>4</v>
      </c>
      <c r="R2129" s="655">
        <v>12</v>
      </c>
      <c r="S2129" s="655">
        <v>21</v>
      </c>
      <c r="T2129" s="651" t="s">
        <v>7098</v>
      </c>
      <c r="U2129" s="656">
        <v>120159</v>
      </c>
    </row>
    <row r="2130" spans="17:21">
      <c r="Q2130" s="655">
        <v>4</v>
      </c>
      <c r="R2130" s="655">
        <v>12</v>
      </c>
      <c r="S2130" s="655">
        <v>22</v>
      </c>
      <c r="T2130" s="651" t="s">
        <v>7099</v>
      </c>
      <c r="U2130" s="656">
        <v>120160</v>
      </c>
    </row>
    <row r="2131" spans="17:21">
      <c r="Q2131" s="655">
        <v>4</v>
      </c>
      <c r="R2131" s="655">
        <v>12</v>
      </c>
      <c r="S2131" s="655">
        <v>23</v>
      </c>
      <c r="T2131" s="651" t="s">
        <v>7100</v>
      </c>
      <c r="U2131" s="656">
        <v>120155</v>
      </c>
    </row>
    <row r="2132" spans="17:21">
      <c r="Q2132" s="655">
        <v>4</v>
      </c>
      <c r="R2132" s="655">
        <v>12</v>
      </c>
      <c r="S2132" s="655">
        <v>24</v>
      </c>
      <c r="T2132" s="651" t="s">
        <v>4724</v>
      </c>
      <c r="U2132" s="656">
        <v>120200</v>
      </c>
    </row>
    <row r="2133" spans="17:21">
      <c r="Q2133" s="655">
        <v>4</v>
      </c>
      <c r="R2133" s="655">
        <v>12</v>
      </c>
      <c r="S2133" s="655">
        <v>25</v>
      </c>
      <c r="T2133" s="651" t="s">
        <v>7101</v>
      </c>
      <c r="U2133" s="656">
        <v>120201</v>
      </c>
    </row>
    <row r="2134" spans="17:21">
      <c r="Q2134" s="655">
        <v>4</v>
      </c>
      <c r="R2134" s="655">
        <v>12</v>
      </c>
      <c r="S2134" s="655">
        <v>26</v>
      </c>
      <c r="T2134" s="651" t="s">
        <v>7102</v>
      </c>
      <c r="U2134" s="656">
        <v>120202</v>
      </c>
    </row>
    <row r="2135" spans="17:21">
      <c r="Q2135" s="655">
        <v>4</v>
      </c>
      <c r="R2135" s="655">
        <v>12</v>
      </c>
      <c r="S2135" s="655">
        <v>27</v>
      </c>
      <c r="T2135" s="651" t="s">
        <v>7103</v>
      </c>
      <c r="U2135" s="656">
        <v>120203</v>
      </c>
    </row>
    <row r="2136" spans="17:21">
      <c r="Q2136" s="655">
        <v>4</v>
      </c>
      <c r="R2136" s="655">
        <v>12</v>
      </c>
      <c r="S2136" s="655">
        <v>28</v>
      </c>
      <c r="T2136" s="651" t="s">
        <v>7104</v>
      </c>
      <c r="U2136" s="656">
        <v>120204</v>
      </c>
    </row>
    <row r="2137" spans="17:21">
      <c r="Q2137" s="655">
        <v>4</v>
      </c>
      <c r="R2137" s="655">
        <v>12</v>
      </c>
      <c r="S2137" s="655">
        <v>29</v>
      </c>
      <c r="T2137" s="651" t="s">
        <v>7105</v>
      </c>
      <c r="U2137" s="656">
        <v>120205</v>
      </c>
    </row>
    <row r="2138" spans="17:21">
      <c r="Q2138" s="655">
        <v>4</v>
      </c>
      <c r="R2138" s="655">
        <v>12</v>
      </c>
      <c r="S2138" s="655">
        <v>30</v>
      </c>
      <c r="T2138" s="651" t="s">
        <v>7106</v>
      </c>
      <c r="U2138" s="656">
        <v>120206</v>
      </c>
    </row>
    <row r="2139" spans="17:21">
      <c r="Q2139" s="655">
        <v>4</v>
      </c>
      <c r="R2139" s="655">
        <v>12</v>
      </c>
      <c r="S2139" s="655">
        <v>31</v>
      </c>
      <c r="T2139" s="651" t="s">
        <v>7107</v>
      </c>
      <c r="U2139" s="656">
        <v>120207</v>
      </c>
    </row>
    <row r="2140" spans="17:21">
      <c r="Q2140" s="655">
        <v>4</v>
      </c>
      <c r="R2140" s="655">
        <v>12</v>
      </c>
      <c r="S2140" s="655">
        <v>32</v>
      </c>
      <c r="T2140" s="651" t="s">
        <v>7108</v>
      </c>
      <c r="U2140" s="656">
        <v>120208</v>
      </c>
    </row>
    <row r="2141" spans="17:21">
      <c r="Q2141" s="655">
        <v>4</v>
      </c>
      <c r="R2141" s="655">
        <v>12</v>
      </c>
      <c r="S2141" s="655">
        <v>33</v>
      </c>
      <c r="T2141" s="651" t="s">
        <v>7109</v>
      </c>
      <c r="U2141" s="656">
        <v>120210</v>
      </c>
    </row>
    <row r="2142" spans="17:21">
      <c r="Q2142" s="655">
        <v>4</v>
      </c>
      <c r="R2142" s="655">
        <v>12</v>
      </c>
      <c r="S2142" s="655">
        <v>34</v>
      </c>
      <c r="T2142" s="651" t="s">
        <v>7110</v>
      </c>
      <c r="U2142" s="656">
        <v>120209</v>
      </c>
    </row>
    <row r="2143" spans="17:21">
      <c r="Q2143" s="655">
        <v>4</v>
      </c>
      <c r="R2143" s="655">
        <v>12</v>
      </c>
      <c r="S2143" s="655">
        <v>35</v>
      </c>
      <c r="T2143" s="651" t="s">
        <v>7111</v>
      </c>
      <c r="U2143" s="656">
        <v>120213</v>
      </c>
    </row>
    <row r="2144" spans="17:21">
      <c r="Q2144" s="655">
        <v>4</v>
      </c>
      <c r="R2144" s="655">
        <v>12</v>
      </c>
      <c r="S2144" s="655">
        <v>36</v>
      </c>
      <c r="T2144" s="651" t="s">
        <v>7112</v>
      </c>
      <c r="U2144" s="656">
        <v>120214</v>
      </c>
    </row>
    <row r="2145" spans="17:21">
      <c r="Q2145" s="655">
        <v>4</v>
      </c>
      <c r="R2145" s="655">
        <v>12</v>
      </c>
      <c r="S2145" s="655">
        <v>37</v>
      </c>
      <c r="T2145" s="651" t="s">
        <v>7113</v>
      </c>
      <c r="U2145" s="656">
        <v>120215</v>
      </c>
    </row>
    <row r="2146" spans="17:21">
      <c r="Q2146" s="655">
        <v>4</v>
      </c>
      <c r="R2146" s="655">
        <v>12</v>
      </c>
      <c r="S2146" s="655">
        <v>38</v>
      </c>
      <c r="T2146" s="651" t="s">
        <v>7114</v>
      </c>
      <c r="U2146" s="656">
        <v>120300</v>
      </c>
    </row>
    <row r="2147" spans="17:21">
      <c r="Q2147" s="655">
        <v>4</v>
      </c>
      <c r="R2147" s="655">
        <v>12</v>
      </c>
      <c r="S2147" s="655">
        <v>39</v>
      </c>
      <c r="T2147" s="651" t="s">
        <v>7115</v>
      </c>
      <c r="U2147" s="656">
        <v>120301</v>
      </c>
    </row>
    <row r="2148" spans="17:21">
      <c r="Q2148" s="655">
        <v>4</v>
      </c>
      <c r="R2148" s="655">
        <v>12</v>
      </c>
      <c r="S2148" s="655">
        <v>40</v>
      </c>
      <c r="T2148" s="651" t="s">
        <v>7116</v>
      </c>
      <c r="U2148" s="656">
        <v>120302</v>
      </c>
    </row>
    <row r="2149" spans="17:21">
      <c r="Q2149" s="655">
        <v>4</v>
      </c>
      <c r="R2149" s="655">
        <v>12</v>
      </c>
      <c r="S2149" s="655">
        <v>41</v>
      </c>
      <c r="T2149" s="651" t="s">
        <v>6052</v>
      </c>
      <c r="U2149" s="656">
        <v>120400</v>
      </c>
    </row>
    <row r="2150" spans="17:21">
      <c r="Q2150" s="655">
        <v>4</v>
      </c>
      <c r="R2150" s="655">
        <v>12</v>
      </c>
      <c r="S2150" s="655">
        <v>42</v>
      </c>
      <c r="T2150" s="651" t="s">
        <v>7117</v>
      </c>
      <c r="U2150" s="656">
        <v>120401</v>
      </c>
    </row>
    <row r="2151" spans="17:21">
      <c r="Q2151" s="655">
        <v>4</v>
      </c>
      <c r="R2151" s="655">
        <v>12</v>
      </c>
      <c r="S2151" s="655">
        <v>43</v>
      </c>
      <c r="T2151" s="651" t="s">
        <v>7118</v>
      </c>
      <c r="U2151" s="656">
        <v>120402</v>
      </c>
    </row>
    <row r="2152" spans="17:21">
      <c r="Q2152" s="655">
        <v>4</v>
      </c>
      <c r="R2152" s="655">
        <v>12</v>
      </c>
      <c r="S2152" s="655">
        <v>44</v>
      </c>
      <c r="T2152" s="651" t="s">
        <v>7119</v>
      </c>
      <c r="U2152" s="656">
        <v>120404</v>
      </c>
    </row>
    <row r="2153" spans="17:21">
      <c r="Q2153" s="655">
        <v>4</v>
      </c>
      <c r="R2153" s="655">
        <v>12</v>
      </c>
      <c r="S2153" s="655">
        <v>45</v>
      </c>
      <c r="T2153" s="651" t="s">
        <v>7120</v>
      </c>
      <c r="U2153" s="656">
        <v>120431</v>
      </c>
    </row>
    <row r="2154" spans="17:21">
      <c r="Q2154" s="655">
        <v>4</v>
      </c>
      <c r="R2154" s="655">
        <v>12</v>
      </c>
      <c r="S2154" s="655">
        <v>46</v>
      </c>
      <c r="T2154" s="651" t="s">
        <v>7121</v>
      </c>
      <c r="U2154" s="656">
        <v>120502</v>
      </c>
    </row>
    <row r="2155" spans="17:21">
      <c r="Q2155" s="655">
        <v>4</v>
      </c>
      <c r="R2155" s="655">
        <v>12</v>
      </c>
      <c r="S2155" s="655">
        <v>47</v>
      </c>
      <c r="T2155" s="651" t="s">
        <v>7122</v>
      </c>
      <c r="U2155" s="656">
        <v>120405</v>
      </c>
    </row>
    <row r="2156" spans="17:21">
      <c r="Q2156" s="655">
        <v>4</v>
      </c>
      <c r="R2156" s="655">
        <v>12</v>
      </c>
      <c r="S2156" s="655">
        <v>48</v>
      </c>
      <c r="T2156" s="651" t="s">
        <v>7123</v>
      </c>
      <c r="U2156" s="656">
        <v>120406</v>
      </c>
    </row>
    <row r="2157" spans="17:21">
      <c r="Q2157" s="655">
        <v>4</v>
      </c>
      <c r="R2157" s="655">
        <v>12</v>
      </c>
      <c r="S2157" s="655">
        <v>49</v>
      </c>
      <c r="T2157" s="651" t="s">
        <v>7124</v>
      </c>
      <c r="U2157" s="656">
        <v>120407</v>
      </c>
    </row>
    <row r="2158" spans="17:21">
      <c r="Q2158" s="655">
        <v>4</v>
      </c>
      <c r="R2158" s="655">
        <v>12</v>
      </c>
      <c r="S2158" s="655">
        <v>50</v>
      </c>
      <c r="T2158" s="651" t="s">
        <v>7125</v>
      </c>
      <c r="U2158" s="656">
        <v>120432</v>
      </c>
    </row>
    <row r="2159" spans="17:21">
      <c r="Q2159" s="655">
        <v>4</v>
      </c>
      <c r="R2159" s="655">
        <v>12</v>
      </c>
      <c r="S2159" s="655">
        <v>51</v>
      </c>
      <c r="T2159" s="651" t="s">
        <v>7126</v>
      </c>
      <c r="U2159" s="656">
        <v>120408</v>
      </c>
    </row>
    <row r="2160" spans="17:21">
      <c r="Q2160" s="655">
        <v>4</v>
      </c>
      <c r="R2160" s="655">
        <v>12</v>
      </c>
      <c r="S2160" s="655">
        <v>52</v>
      </c>
      <c r="T2160" s="651" t="s">
        <v>7127</v>
      </c>
      <c r="U2160" s="656">
        <v>120409</v>
      </c>
    </row>
    <row r="2161" spans="17:21">
      <c r="Q2161" s="655">
        <v>4</v>
      </c>
      <c r="R2161" s="655">
        <v>12</v>
      </c>
      <c r="S2161" s="655">
        <v>53</v>
      </c>
      <c r="T2161" s="651" t="s">
        <v>7128</v>
      </c>
      <c r="U2161" s="656">
        <v>120410</v>
      </c>
    </row>
    <row r="2162" spans="17:21">
      <c r="Q2162" s="655">
        <v>4</v>
      </c>
      <c r="R2162" s="655">
        <v>12</v>
      </c>
      <c r="S2162" s="655">
        <v>54</v>
      </c>
      <c r="T2162" s="651" t="s">
        <v>7129</v>
      </c>
      <c r="U2162" s="656">
        <v>120411</v>
      </c>
    </row>
    <row r="2163" spans="17:21">
      <c r="Q2163" s="655">
        <v>4</v>
      </c>
      <c r="R2163" s="655">
        <v>12</v>
      </c>
      <c r="S2163" s="655">
        <v>55</v>
      </c>
      <c r="T2163" s="651" t="s">
        <v>7130</v>
      </c>
      <c r="U2163" s="656">
        <v>120412</v>
      </c>
    </row>
    <row r="2164" spans="17:21">
      <c r="Q2164" s="655">
        <v>4</v>
      </c>
      <c r="R2164" s="655">
        <v>12</v>
      </c>
      <c r="S2164" s="655">
        <v>56</v>
      </c>
      <c r="T2164" s="651" t="s">
        <v>7131</v>
      </c>
      <c r="U2164" s="656">
        <v>120413</v>
      </c>
    </row>
    <row r="2165" spans="17:21">
      <c r="Q2165" s="655">
        <v>4</v>
      </c>
      <c r="R2165" s="655">
        <v>12</v>
      </c>
      <c r="S2165" s="655">
        <v>57</v>
      </c>
      <c r="T2165" s="651" t="s">
        <v>7132</v>
      </c>
      <c r="U2165" s="656">
        <v>120415</v>
      </c>
    </row>
    <row r="2166" spans="17:21">
      <c r="Q2166" s="655">
        <v>4</v>
      </c>
      <c r="R2166" s="655">
        <v>12</v>
      </c>
      <c r="S2166" s="655">
        <v>58</v>
      </c>
      <c r="T2166" s="651" t="s">
        <v>7133</v>
      </c>
      <c r="U2166" s="656">
        <v>120414</v>
      </c>
    </row>
    <row r="2167" spans="17:21">
      <c r="Q2167" s="655">
        <v>4</v>
      </c>
      <c r="R2167" s="655">
        <v>12</v>
      </c>
      <c r="S2167" s="655">
        <v>59</v>
      </c>
      <c r="T2167" s="651" t="s">
        <v>7134</v>
      </c>
      <c r="U2167" s="656">
        <v>120416</v>
      </c>
    </row>
    <row r="2168" spans="17:21">
      <c r="Q2168" s="655">
        <v>4</v>
      </c>
      <c r="R2168" s="655">
        <v>12</v>
      </c>
      <c r="S2168" s="655">
        <v>60</v>
      </c>
      <c r="T2168" s="651" t="s">
        <v>7135</v>
      </c>
      <c r="U2168" s="656">
        <v>120433</v>
      </c>
    </row>
    <row r="2169" spans="17:21">
      <c r="Q2169" s="655">
        <v>4</v>
      </c>
      <c r="R2169" s="655">
        <v>12</v>
      </c>
      <c r="S2169" s="655">
        <v>61</v>
      </c>
      <c r="T2169" s="651" t="s">
        <v>7136</v>
      </c>
      <c r="U2169" s="656">
        <v>120434</v>
      </c>
    </row>
    <row r="2170" spans="17:21">
      <c r="Q2170" s="655">
        <v>4</v>
      </c>
      <c r="R2170" s="655">
        <v>12</v>
      </c>
      <c r="S2170" s="655">
        <v>62</v>
      </c>
      <c r="T2170" s="651" t="s">
        <v>7137</v>
      </c>
      <c r="U2170" s="656">
        <v>120403</v>
      </c>
    </row>
    <row r="2171" spans="17:21">
      <c r="Q2171" s="655">
        <v>4</v>
      </c>
      <c r="R2171" s="655">
        <v>12</v>
      </c>
      <c r="S2171" s="655">
        <v>63</v>
      </c>
      <c r="T2171" s="651" t="s">
        <v>7138</v>
      </c>
      <c r="U2171" s="656">
        <v>120428</v>
      </c>
    </row>
    <row r="2172" spans="17:21">
      <c r="Q2172" s="655">
        <v>4</v>
      </c>
      <c r="R2172" s="655">
        <v>12</v>
      </c>
      <c r="S2172" s="655">
        <v>64</v>
      </c>
      <c r="T2172" s="651" t="s">
        <v>4271</v>
      </c>
      <c r="U2172" s="656">
        <v>120417</v>
      </c>
    </row>
    <row r="2173" spans="17:21">
      <c r="Q2173" s="655">
        <v>4</v>
      </c>
      <c r="R2173" s="655">
        <v>12</v>
      </c>
      <c r="S2173" s="655">
        <v>65</v>
      </c>
      <c r="T2173" s="651" t="s">
        <v>7139</v>
      </c>
      <c r="U2173" s="656">
        <v>120418</v>
      </c>
    </row>
    <row r="2174" spans="17:21">
      <c r="Q2174" s="655">
        <v>4</v>
      </c>
      <c r="R2174" s="655">
        <v>12</v>
      </c>
      <c r="S2174" s="655">
        <v>66</v>
      </c>
      <c r="T2174" s="651" t="s">
        <v>7140</v>
      </c>
      <c r="U2174" s="656">
        <v>120419</v>
      </c>
    </row>
    <row r="2175" spans="17:21">
      <c r="Q2175" s="655">
        <v>4</v>
      </c>
      <c r="R2175" s="655">
        <v>12</v>
      </c>
      <c r="S2175" s="655">
        <v>67</v>
      </c>
      <c r="T2175" s="651" t="s">
        <v>7141</v>
      </c>
      <c r="U2175" s="656">
        <v>120427</v>
      </c>
    </row>
    <row r="2176" spans="17:21">
      <c r="Q2176" s="655">
        <v>4</v>
      </c>
      <c r="R2176" s="655">
        <v>12</v>
      </c>
      <c r="S2176" s="655">
        <v>68</v>
      </c>
      <c r="T2176" s="651" t="s">
        <v>9008</v>
      </c>
      <c r="U2176" s="656">
        <v>120422</v>
      </c>
    </row>
    <row r="2177" spans="17:21">
      <c r="Q2177" s="655">
        <v>4</v>
      </c>
      <c r="R2177" s="655">
        <v>12</v>
      </c>
      <c r="S2177" s="655">
        <v>69</v>
      </c>
      <c r="T2177" s="651" t="s">
        <v>7142</v>
      </c>
      <c r="U2177" s="656">
        <v>120425</v>
      </c>
    </row>
    <row r="2178" spans="17:21">
      <c r="Q2178" s="655">
        <v>4</v>
      </c>
      <c r="R2178" s="655">
        <v>12</v>
      </c>
      <c r="S2178" s="655">
        <v>70</v>
      </c>
      <c r="T2178" s="651" t="s">
        <v>7143</v>
      </c>
      <c r="U2178" s="656">
        <v>120426</v>
      </c>
    </row>
    <row r="2179" spans="17:21">
      <c r="Q2179" s="655">
        <v>4</v>
      </c>
      <c r="R2179" s="655">
        <v>12</v>
      </c>
      <c r="S2179" s="655">
        <v>71</v>
      </c>
      <c r="T2179" s="651" t="s">
        <v>7144</v>
      </c>
      <c r="U2179" s="656">
        <v>120430</v>
      </c>
    </row>
    <row r="2180" spans="17:21">
      <c r="Q2180" s="655">
        <v>4</v>
      </c>
      <c r="R2180" s="655">
        <v>12</v>
      </c>
      <c r="S2180" s="655">
        <v>72</v>
      </c>
      <c r="T2180" s="651" t="s">
        <v>7145</v>
      </c>
      <c r="U2180" s="656">
        <v>120429</v>
      </c>
    </row>
    <row r="2181" spans="17:21">
      <c r="Q2181" s="655">
        <v>4</v>
      </c>
      <c r="R2181" s="655">
        <v>12</v>
      </c>
      <c r="S2181" s="655">
        <v>73</v>
      </c>
      <c r="T2181" s="651" t="s">
        <v>7146</v>
      </c>
      <c r="U2181" s="656">
        <v>120504</v>
      </c>
    </row>
    <row r="2182" spans="17:21">
      <c r="Q2182" s="655">
        <v>4</v>
      </c>
      <c r="R2182" s="655">
        <v>12</v>
      </c>
      <c r="S2182" s="655">
        <v>74</v>
      </c>
      <c r="T2182" s="651" t="s">
        <v>7147</v>
      </c>
      <c r="U2182" s="656">
        <v>120506</v>
      </c>
    </row>
    <row r="2183" spans="17:21">
      <c r="Q2183" s="655">
        <v>4</v>
      </c>
      <c r="R2183" s="655">
        <v>12</v>
      </c>
      <c r="S2183" s="655">
        <v>75</v>
      </c>
      <c r="T2183" s="651" t="s">
        <v>7148</v>
      </c>
      <c r="U2183" s="656">
        <v>120507</v>
      </c>
    </row>
    <row r="2184" spans="17:21">
      <c r="Q2184" s="655">
        <v>4</v>
      </c>
      <c r="R2184" s="655">
        <v>12</v>
      </c>
      <c r="S2184" s="655">
        <v>76</v>
      </c>
      <c r="T2184" s="651" t="s">
        <v>7149</v>
      </c>
      <c r="U2184" s="656">
        <v>120508</v>
      </c>
    </row>
    <row r="2185" spans="17:21">
      <c r="Q2185" s="655">
        <v>4</v>
      </c>
      <c r="R2185" s="655">
        <v>12</v>
      </c>
      <c r="S2185" s="655">
        <v>77</v>
      </c>
      <c r="T2185" s="651" t="s">
        <v>6020</v>
      </c>
      <c r="U2185" s="660">
        <v>120600</v>
      </c>
    </row>
    <row r="2186" spans="17:21">
      <c r="Q2186" s="655">
        <v>4</v>
      </c>
      <c r="R2186" s="655">
        <v>12</v>
      </c>
      <c r="S2186" s="655">
        <v>78</v>
      </c>
      <c r="T2186" s="651" t="s">
        <v>9009</v>
      </c>
      <c r="U2186" s="660">
        <v>120601</v>
      </c>
    </row>
    <row r="2187" spans="17:21">
      <c r="Q2187" s="655">
        <v>4</v>
      </c>
      <c r="R2187" s="655">
        <v>12</v>
      </c>
      <c r="S2187" s="655">
        <v>79</v>
      </c>
      <c r="T2187" s="651" t="s">
        <v>9010</v>
      </c>
      <c r="U2187" s="656">
        <v>120602</v>
      </c>
    </row>
    <row r="2188" spans="17:21">
      <c r="Q2188" s="655">
        <v>4</v>
      </c>
      <c r="R2188" s="655">
        <v>12</v>
      </c>
      <c r="S2188" s="655">
        <v>80</v>
      </c>
      <c r="T2188" s="651" t="s">
        <v>9011</v>
      </c>
      <c r="U2188" s="660">
        <v>120603</v>
      </c>
    </row>
    <row r="2189" spans="17:21">
      <c r="Q2189" s="655">
        <v>4</v>
      </c>
      <c r="R2189" s="655">
        <v>12</v>
      </c>
      <c r="S2189" s="655">
        <v>81</v>
      </c>
      <c r="T2189" s="651" t="s">
        <v>9012</v>
      </c>
      <c r="U2189" s="656">
        <v>120605</v>
      </c>
    </row>
    <row r="2190" spans="17:21">
      <c r="Q2190" s="655">
        <v>4</v>
      </c>
      <c r="R2190" s="655">
        <v>12</v>
      </c>
      <c r="S2190" s="655">
        <v>82</v>
      </c>
      <c r="T2190" s="651" t="s">
        <v>9013</v>
      </c>
      <c r="U2190" s="656">
        <v>120607</v>
      </c>
    </row>
    <row r="2191" spans="17:21">
      <c r="Q2191" s="655">
        <v>4</v>
      </c>
      <c r="R2191" s="655">
        <v>12</v>
      </c>
      <c r="S2191" s="655">
        <v>83</v>
      </c>
      <c r="T2191" s="651" t="s">
        <v>9014</v>
      </c>
      <c r="U2191" s="656">
        <v>120606</v>
      </c>
    </row>
    <row r="2192" spans="17:21">
      <c r="Q2192" s="655">
        <v>4</v>
      </c>
      <c r="R2192" s="655">
        <v>12</v>
      </c>
      <c r="S2192" s="655">
        <v>84</v>
      </c>
      <c r="T2192" s="651" t="s">
        <v>9015</v>
      </c>
      <c r="U2192" s="656">
        <v>120614</v>
      </c>
    </row>
    <row r="2193" spans="17:21">
      <c r="Q2193" s="655">
        <v>4</v>
      </c>
      <c r="R2193" s="655">
        <v>12</v>
      </c>
      <c r="S2193" s="655">
        <v>85</v>
      </c>
      <c r="T2193" s="651" t="s">
        <v>9016</v>
      </c>
      <c r="U2193" s="656">
        <v>120608</v>
      </c>
    </row>
    <row r="2194" spans="17:21">
      <c r="Q2194" s="655">
        <v>4</v>
      </c>
      <c r="R2194" s="655">
        <v>12</v>
      </c>
      <c r="S2194" s="655">
        <v>86</v>
      </c>
      <c r="T2194" s="651" t="s">
        <v>9017</v>
      </c>
      <c r="U2194" s="656">
        <v>120612</v>
      </c>
    </row>
    <row r="2195" spans="17:21">
      <c r="Q2195" s="655">
        <v>4</v>
      </c>
      <c r="R2195" s="655">
        <v>12</v>
      </c>
      <c r="S2195" s="655">
        <v>87</v>
      </c>
      <c r="T2195" s="651" t="s">
        <v>9018</v>
      </c>
      <c r="U2195" s="656">
        <v>120611</v>
      </c>
    </row>
    <row r="2196" spans="17:21">
      <c r="Q2196" s="655">
        <v>4</v>
      </c>
      <c r="R2196" s="655">
        <v>12</v>
      </c>
      <c r="S2196" s="655">
        <v>88</v>
      </c>
      <c r="T2196" s="651" t="s">
        <v>9019</v>
      </c>
      <c r="U2196" s="656">
        <v>120610</v>
      </c>
    </row>
    <row r="2197" spans="17:21">
      <c r="Q2197" s="655">
        <v>4</v>
      </c>
      <c r="R2197" s="655">
        <v>12</v>
      </c>
      <c r="S2197" s="655">
        <v>89</v>
      </c>
      <c r="T2197" s="651" t="s">
        <v>9020</v>
      </c>
      <c r="U2197" s="656">
        <v>120609</v>
      </c>
    </row>
    <row r="2198" spans="17:21">
      <c r="Q2198" s="655">
        <v>4</v>
      </c>
      <c r="R2198" s="655">
        <v>12</v>
      </c>
      <c r="S2198" s="655">
        <v>90</v>
      </c>
      <c r="T2198" s="651" t="s">
        <v>9021</v>
      </c>
      <c r="U2198" s="656">
        <v>120711</v>
      </c>
    </row>
    <row r="2199" spans="17:21">
      <c r="Q2199" s="655">
        <v>4</v>
      </c>
      <c r="R2199" s="655">
        <v>12</v>
      </c>
      <c r="S2199" s="655">
        <v>91</v>
      </c>
      <c r="T2199" s="651" t="s">
        <v>9022</v>
      </c>
      <c r="U2199" s="656">
        <v>120712</v>
      </c>
    </row>
    <row r="2200" spans="17:21">
      <c r="Q2200" s="655">
        <v>4</v>
      </c>
      <c r="R2200" s="655">
        <v>12</v>
      </c>
      <c r="S2200" s="655">
        <v>92</v>
      </c>
      <c r="T2200" s="651" t="s">
        <v>9023</v>
      </c>
      <c r="U2200" s="656">
        <v>120713</v>
      </c>
    </row>
    <row r="2201" spans="17:21">
      <c r="Q2201" s="655">
        <v>4</v>
      </c>
      <c r="R2201" s="655">
        <v>12</v>
      </c>
      <c r="S2201" s="655">
        <v>93</v>
      </c>
      <c r="T2201" s="651" t="s">
        <v>9024</v>
      </c>
      <c r="U2201" s="656">
        <v>120719</v>
      </c>
    </row>
    <row r="2202" spans="17:21">
      <c r="Q2202" s="655">
        <v>4</v>
      </c>
      <c r="R2202" s="655">
        <v>12</v>
      </c>
      <c r="S2202" s="655">
        <v>94</v>
      </c>
      <c r="T2202" s="651" t="s">
        <v>9025</v>
      </c>
      <c r="U2202" s="656">
        <v>120700</v>
      </c>
    </row>
    <row r="2203" spans="17:21">
      <c r="Q2203" s="655">
        <v>4</v>
      </c>
      <c r="R2203" s="655">
        <v>12</v>
      </c>
      <c r="S2203" s="655">
        <v>95</v>
      </c>
      <c r="T2203" s="651" t="s">
        <v>9026</v>
      </c>
      <c r="U2203" s="656">
        <v>120718</v>
      </c>
    </row>
    <row r="2204" spans="17:21">
      <c r="Q2204" s="655">
        <v>4</v>
      </c>
      <c r="R2204" s="655">
        <v>12</v>
      </c>
      <c r="S2204" s="655">
        <v>96</v>
      </c>
      <c r="T2204" s="651" t="s">
        <v>9027</v>
      </c>
      <c r="U2204" s="656">
        <v>120717</v>
      </c>
    </row>
    <row r="2205" spans="17:21">
      <c r="Q2205" s="655">
        <v>4</v>
      </c>
      <c r="R2205" s="655">
        <v>12</v>
      </c>
      <c r="S2205" s="655">
        <v>97</v>
      </c>
      <c r="T2205" s="651" t="s">
        <v>6062</v>
      </c>
      <c r="U2205" s="656">
        <v>120115</v>
      </c>
    </row>
    <row r="2206" spans="17:21">
      <c r="Q2206" s="655">
        <v>4</v>
      </c>
      <c r="R2206" s="655">
        <v>12</v>
      </c>
      <c r="S2206" s="655">
        <v>98</v>
      </c>
      <c r="T2206" s="651" t="s">
        <v>7151</v>
      </c>
      <c r="U2206" s="656">
        <v>120801</v>
      </c>
    </row>
    <row r="2207" spans="17:21">
      <c r="Q2207" s="655">
        <v>4</v>
      </c>
      <c r="R2207" s="655">
        <v>12</v>
      </c>
      <c r="S2207" s="655">
        <v>99</v>
      </c>
      <c r="T2207" s="651" t="s">
        <v>7152</v>
      </c>
      <c r="U2207" s="656">
        <v>120802</v>
      </c>
    </row>
    <row r="2208" spans="17:21">
      <c r="Q2208" s="655">
        <v>4</v>
      </c>
      <c r="R2208" s="655">
        <v>12</v>
      </c>
      <c r="S2208" s="655">
        <v>100</v>
      </c>
      <c r="T2208" s="651" t="s">
        <v>7153</v>
      </c>
      <c r="U2208" s="656">
        <v>120803</v>
      </c>
    </row>
    <row r="2209" spans="17:21">
      <c r="Q2209" s="655">
        <v>4</v>
      </c>
      <c r="R2209" s="655">
        <v>12</v>
      </c>
      <c r="S2209" s="655">
        <v>101</v>
      </c>
      <c r="T2209" s="651" t="s">
        <v>7154</v>
      </c>
      <c r="U2209" s="656">
        <v>120804</v>
      </c>
    </row>
    <row r="2210" spans="17:21">
      <c r="Q2210" s="655">
        <v>4</v>
      </c>
      <c r="R2210" s="655">
        <v>12</v>
      </c>
      <c r="S2210" s="655">
        <v>102</v>
      </c>
      <c r="T2210" s="651" t="s">
        <v>7155</v>
      </c>
      <c r="U2210" s="656">
        <v>120809</v>
      </c>
    </row>
    <row r="2211" spans="17:21">
      <c r="Q2211" s="655">
        <v>4</v>
      </c>
      <c r="R2211" s="655">
        <v>12</v>
      </c>
      <c r="S2211" s="655">
        <v>103</v>
      </c>
      <c r="T2211" s="651" t="s">
        <v>6284</v>
      </c>
      <c r="U2211" s="656">
        <v>120820</v>
      </c>
    </row>
    <row r="2212" spans="17:21">
      <c r="Q2212" s="655">
        <v>4</v>
      </c>
      <c r="R2212" s="655">
        <v>12</v>
      </c>
      <c r="S2212" s="655">
        <v>104</v>
      </c>
      <c r="T2212" s="651" t="s">
        <v>7156</v>
      </c>
      <c r="U2212" s="656">
        <v>120821</v>
      </c>
    </row>
    <row r="2213" spans="17:21">
      <c r="Q2213" s="655">
        <v>4</v>
      </c>
      <c r="R2213" s="655">
        <v>12</v>
      </c>
      <c r="S2213" s="655">
        <v>105</v>
      </c>
      <c r="T2213" s="651" t="s">
        <v>9028</v>
      </c>
      <c r="U2213" s="656">
        <v>120822</v>
      </c>
    </row>
    <row r="2214" spans="17:21">
      <c r="Q2214" s="655">
        <v>4</v>
      </c>
      <c r="R2214" s="655">
        <v>12</v>
      </c>
      <c r="S2214" s="655">
        <v>106</v>
      </c>
      <c r="T2214" s="651" t="s">
        <v>7157</v>
      </c>
      <c r="U2214" s="656">
        <v>120824</v>
      </c>
    </row>
    <row r="2215" spans="17:21">
      <c r="Q2215" s="655">
        <v>4</v>
      </c>
      <c r="R2215" s="655">
        <v>12</v>
      </c>
      <c r="S2215" s="655">
        <v>107</v>
      </c>
      <c r="T2215" s="651" t="s">
        <v>7158</v>
      </c>
      <c r="U2215" s="656">
        <v>120825</v>
      </c>
    </row>
    <row r="2216" spans="17:21">
      <c r="Q2216" s="655">
        <v>4</v>
      </c>
      <c r="R2216" s="655">
        <v>12</v>
      </c>
      <c r="S2216" s="655">
        <v>108</v>
      </c>
      <c r="T2216" s="651" t="s">
        <v>7159</v>
      </c>
      <c r="U2216" s="656">
        <v>120826</v>
      </c>
    </row>
    <row r="2217" spans="17:21">
      <c r="Q2217" s="655">
        <v>4</v>
      </c>
      <c r="R2217" s="655">
        <v>12</v>
      </c>
      <c r="S2217" s="655">
        <v>109</v>
      </c>
      <c r="T2217" s="651" t="s">
        <v>7160</v>
      </c>
      <c r="U2217" s="656">
        <v>120827</v>
      </c>
    </row>
    <row r="2218" spans="17:21">
      <c r="Q2218" s="655">
        <v>4</v>
      </c>
      <c r="R2218" s="655">
        <v>12</v>
      </c>
      <c r="S2218" s="655">
        <v>110</v>
      </c>
      <c r="T2218" s="651" t="s">
        <v>7161</v>
      </c>
      <c r="U2218" s="656">
        <v>120828</v>
      </c>
    </row>
    <row r="2219" spans="17:21">
      <c r="Q2219" s="655">
        <v>4</v>
      </c>
      <c r="R2219" s="655">
        <v>12</v>
      </c>
      <c r="S2219" s="655">
        <v>111</v>
      </c>
      <c r="T2219" s="651" t="s">
        <v>7162</v>
      </c>
      <c r="U2219" s="656">
        <v>120829</v>
      </c>
    </row>
    <row r="2220" spans="17:21">
      <c r="Q2220" s="655">
        <v>4</v>
      </c>
      <c r="R2220" s="655">
        <v>12</v>
      </c>
      <c r="S2220" s="655">
        <v>112</v>
      </c>
      <c r="T2220" s="651" t="s">
        <v>7163</v>
      </c>
      <c r="U2220" s="656">
        <v>120830</v>
      </c>
    </row>
    <row r="2221" spans="17:21">
      <c r="Q2221" s="655">
        <v>4</v>
      </c>
      <c r="R2221" s="655">
        <v>12</v>
      </c>
      <c r="S2221" s="655">
        <v>113</v>
      </c>
      <c r="T2221" s="651" t="s">
        <v>7164</v>
      </c>
      <c r="U2221" s="656">
        <v>120832</v>
      </c>
    </row>
    <row r="2222" spans="17:21">
      <c r="Q2222" s="655">
        <v>4</v>
      </c>
      <c r="R2222" s="655">
        <v>12</v>
      </c>
      <c r="S2222" s="655">
        <v>114</v>
      </c>
      <c r="T2222" s="651" t="s">
        <v>7165</v>
      </c>
      <c r="U2222" s="656">
        <v>120833</v>
      </c>
    </row>
    <row r="2223" spans="17:21">
      <c r="Q2223" s="657">
        <v>4</v>
      </c>
      <c r="R2223" s="657">
        <v>12</v>
      </c>
      <c r="S2223" s="657">
        <v>115</v>
      </c>
      <c r="T2223" s="658" t="s">
        <v>6041</v>
      </c>
      <c r="U2223" s="659">
        <v>120999</v>
      </c>
    </row>
    <row r="2224" spans="17:21">
      <c r="Q2224" s="653">
        <v>4</v>
      </c>
      <c r="R2224" s="653">
        <v>13</v>
      </c>
      <c r="S2224" s="653">
        <v>1</v>
      </c>
      <c r="T2224" s="650" t="s">
        <v>7166</v>
      </c>
      <c r="U2224" s="654">
        <v>130017</v>
      </c>
    </row>
    <row r="2225" spans="17:21">
      <c r="Q2225" s="655">
        <v>4</v>
      </c>
      <c r="R2225" s="655">
        <v>13</v>
      </c>
      <c r="S2225" s="655">
        <v>2</v>
      </c>
      <c r="T2225" s="651" t="s">
        <v>9029</v>
      </c>
      <c r="U2225" s="656">
        <v>130018</v>
      </c>
    </row>
    <row r="2226" spans="17:21">
      <c r="Q2226" s="655">
        <v>4</v>
      </c>
      <c r="R2226" s="655">
        <v>13</v>
      </c>
      <c r="S2226" s="655">
        <v>3</v>
      </c>
      <c r="T2226" s="651" t="s">
        <v>7167</v>
      </c>
      <c r="U2226" s="656">
        <v>130010</v>
      </c>
    </row>
    <row r="2227" spans="17:21">
      <c r="Q2227" s="655">
        <v>4</v>
      </c>
      <c r="R2227" s="655">
        <v>13</v>
      </c>
      <c r="S2227" s="655">
        <v>4</v>
      </c>
      <c r="T2227" s="651" t="s">
        <v>7168</v>
      </c>
      <c r="U2227" s="656">
        <v>130011</v>
      </c>
    </row>
    <row r="2228" spans="17:21">
      <c r="Q2228" s="655">
        <v>4</v>
      </c>
      <c r="R2228" s="655">
        <v>13</v>
      </c>
      <c r="S2228" s="655">
        <v>5</v>
      </c>
      <c r="T2228" s="651" t="s">
        <v>7169</v>
      </c>
      <c r="U2228" s="656">
        <v>130012</v>
      </c>
    </row>
    <row r="2229" spans="17:21">
      <c r="Q2229" s="655">
        <v>4</v>
      </c>
      <c r="R2229" s="655">
        <v>13</v>
      </c>
      <c r="S2229" s="655">
        <v>6</v>
      </c>
      <c r="T2229" s="651" t="s">
        <v>7170</v>
      </c>
      <c r="U2229" s="656">
        <v>130013</v>
      </c>
    </row>
    <row r="2230" spans="17:21">
      <c r="Q2230" s="655">
        <v>4</v>
      </c>
      <c r="R2230" s="655">
        <v>13</v>
      </c>
      <c r="S2230" s="655">
        <v>7</v>
      </c>
      <c r="T2230" s="651" t="s">
        <v>7171</v>
      </c>
      <c r="U2230" s="656">
        <v>130014</v>
      </c>
    </row>
    <row r="2231" spans="17:21">
      <c r="Q2231" s="655">
        <v>4</v>
      </c>
      <c r="R2231" s="655">
        <v>13</v>
      </c>
      <c r="S2231" s="655">
        <v>8</v>
      </c>
      <c r="T2231" s="651" t="s">
        <v>7172</v>
      </c>
      <c r="U2231" s="656">
        <v>130030</v>
      </c>
    </row>
    <row r="2232" spans="17:21">
      <c r="Q2232" s="655">
        <v>4</v>
      </c>
      <c r="R2232" s="655">
        <v>13</v>
      </c>
      <c r="S2232" s="655">
        <v>9</v>
      </c>
      <c r="T2232" s="651" t="s">
        <v>7173</v>
      </c>
      <c r="U2232" s="656">
        <v>130330</v>
      </c>
    </row>
    <row r="2233" spans="17:21">
      <c r="Q2233" s="655">
        <v>4</v>
      </c>
      <c r="R2233" s="655">
        <v>13</v>
      </c>
      <c r="S2233" s="655">
        <v>10</v>
      </c>
      <c r="T2233" s="651" t="s">
        <v>9255</v>
      </c>
      <c r="U2233" s="656">
        <v>130031</v>
      </c>
    </row>
    <row r="2234" spans="17:21">
      <c r="Q2234" s="655">
        <v>4</v>
      </c>
      <c r="R2234" s="655">
        <v>13</v>
      </c>
      <c r="S2234" s="655">
        <v>11</v>
      </c>
      <c r="T2234" s="651" t="s">
        <v>9256</v>
      </c>
      <c r="U2234" s="656">
        <v>130032</v>
      </c>
    </row>
    <row r="2235" spans="17:21">
      <c r="Q2235" s="655">
        <v>4</v>
      </c>
      <c r="R2235" s="655">
        <v>13</v>
      </c>
      <c r="S2235" s="655">
        <v>12</v>
      </c>
      <c r="T2235" s="651" t="s">
        <v>7174</v>
      </c>
      <c r="U2235" s="656">
        <v>130093</v>
      </c>
    </row>
    <row r="2236" spans="17:21">
      <c r="Q2236" s="655">
        <v>4</v>
      </c>
      <c r="R2236" s="655">
        <v>13</v>
      </c>
      <c r="S2236" s="655">
        <v>13</v>
      </c>
      <c r="T2236" s="651" t="s">
        <v>7175</v>
      </c>
      <c r="U2236" s="656">
        <v>130138</v>
      </c>
    </row>
    <row r="2237" spans="17:21">
      <c r="Q2237" s="655">
        <v>4</v>
      </c>
      <c r="R2237" s="655">
        <v>13</v>
      </c>
      <c r="S2237" s="655">
        <v>14</v>
      </c>
      <c r="T2237" s="651" t="s">
        <v>7176</v>
      </c>
      <c r="U2237" s="656">
        <v>130146</v>
      </c>
    </row>
    <row r="2238" spans="17:21">
      <c r="Q2238" s="655">
        <v>4</v>
      </c>
      <c r="R2238" s="655">
        <v>13</v>
      </c>
      <c r="S2238" s="655">
        <v>15</v>
      </c>
      <c r="T2238" s="651" t="s">
        <v>7177</v>
      </c>
      <c r="U2238" s="656">
        <v>130147</v>
      </c>
    </row>
    <row r="2239" spans="17:21">
      <c r="Q2239" s="655">
        <v>4</v>
      </c>
      <c r="R2239" s="655">
        <v>13</v>
      </c>
      <c r="S2239" s="655">
        <v>16</v>
      </c>
      <c r="T2239" s="651" t="s">
        <v>9030</v>
      </c>
      <c r="U2239" s="656">
        <v>130094</v>
      </c>
    </row>
    <row r="2240" spans="17:21">
      <c r="Q2240" s="655">
        <v>4</v>
      </c>
      <c r="R2240" s="655">
        <v>13</v>
      </c>
      <c r="S2240" s="655">
        <v>17</v>
      </c>
      <c r="T2240" s="651" t="s">
        <v>7178</v>
      </c>
      <c r="U2240" s="656">
        <v>130095</v>
      </c>
    </row>
    <row r="2241" spans="17:21">
      <c r="Q2241" s="655">
        <v>4</v>
      </c>
      <c r="R2241" s="655">
        <v>13</v>
      </c>
      <c r="S2241" s="655">
        <v>18</v>
      </c>
      <c r="T2241" s="651" t="s">
        <v>9031</v>
      </c>
      <c r="U2241" s="656">
        <v>130129</v>
      </c>
    </row>
    <row r="2242" spans="17:21">
      <c r="Q2242" s="655">
        <v>4</v>
      </c>
      <c r="R2242" s="655">
        <v>13</v>
      </c>
      <c r="S2242" s="655">
        <v>19</v>
      </c>
      <c r="T2242" s="651" t="s">
        <v>7179</v>
      </c>
      <c r="U2242" s="656">
        <v>130127</v>
      </c>
    </row>
    <row r="2243" spans="17:21">
      <c r="Q2243" s="655">
        <v>4</v>
      </c>
      <c r="R2243" s="655">
        <v>13</v>
      </c>
      <c r="S2243" s="655">
        <v>20</v>
      </c>
      <c r="T2243" s="651" t="s">
        <v>7180</v>
      </c>
      <c r="U2243" s="656">
        <v>130098</v>
      </c>
    </row>
    <row r="2244" spans="17:21">
      <c r="Q2244" s="655">
        <v>4</v>
      </c>
      <c r="R2244" s="655">
        <v>13</v>
      </c>
      <c r="S2244" s="655">
        <v>21</v>
      </c>
      <c r="T2244" s="651" t="s">
        <v>7181</v>
      </c>
      <c r="U2244" s="656">
        <v>130120</v>
      </c>
    </row>
    <row r="2245" spans="17:21">
      <c r="Q2245" s="655">
        <v>4</v>
      </c>
      <c r="R2245" s="655">
        <v>13</v>
      </c>
      <c r="S2245" s="655">
        <v>22</v>
      </c>
      <c r="T2245" s="651" t="s">
        <v>9032</v>
      </c>
      <c r="U2245" s="656">
        <v>130128</v>
      </c>
    </row>
    <row r="2246" spans="17:21">
      <c r="Q2246" s="655">
        <v>4</v>
      </c>
      <c r="R2246" s="655">
        <v>13</v>
      </c>
      <c r="S2246" s="655">
        <v>23</v>
      </c>
      <c r="T2246" s="651" t="s">
        <v>9033</v>
      </c>
      <c r="U2246" s="656">
        <v>130139</v>
      </c>
    </row>
    <row r="2247" spans="17:21">
      <c r="Q2247" s="655">
        <v>4</v>
      </c>
      <c r="R2247" s="655">
        <v>13</v>
      </c>
      <c r="S2247" s="655">
        <v>24</v>
      </c>
      <c r="T2247" s="651" t="s">
        <v>9034</v>
      </c>
      <c r="U2247" s="656">
        <v>130099</v>
      </c>
    </row>
    <row r="2248" spans="17:21">
      <c r="Q2248" s="655">
        <v>4</v>
      </c>
      <c r="R2248" s="655">
        <v>13</v>
      </c>
      <c r="S2248" s="655">
        <v>25</v>
      </c>
      <c r="T2248" s="651" t="s">
        <v>9035</v>
      </c>
      <c r="U2248" s="656">
        <v>130103</v>
      </c>
    </row>
    <row r="2249" spans="17:21">
      <c r="Q2249" s="655">
        <v>4</v>
      </c>
      <c r="R2249" s="655">
        <v>13</v>
      </c>
      <c r="S2249" s="655">
        <v>26</v>
      </c>
      <c r="T2249" s="651" t="s">
        <v>7182</v>
      </c>
      <c r="U2249" s="656">
        <v>130160</v>
      </c>
    </row>
    <row r="2250" spans="17:21">
      <c r="Q2250" s="655">
        <v>4</v>
      </c>
      <c r="R2250" s="655">
        <v>13</v>
      </c>
      <c r="S2250" s="655">
        <v>27</v>
      </c>
      <c r="T2250" s="651" t="s">
        <v>7183</v>
      </c>
      <c r="U2250" s="656">
        <v>130167</v>
      </c>
    </row>
    <row r="2251" spans="17:21">
      <c r="Q2251" s="655">
        <v>4</v>
      </c>
      <c r="R2251" s="655">
        <v>13</v>
      </c>
      <c r="S2251" s="655">
        <v>28</v>
      </c>
      <c r="T2251" s="651" t="s">
        <v>9257</v>
      </c>
      <c r="U2251" s="656">
        <v>130168</v>
      </c>
    </row>
    <row r="2252" spans="17:21">
      <c r="Q2252" s="655">
        <v>4</v>
      </c>
      <c r="R2252" s="655">
        <v>13</v>
      </c>
      <c r="S2252" s="655">
        <v>29</v>
      </c>
      <c r="T2252" s="651" t="s">
        <v>7184</v>
      </c>
      <c r="U2252" s="656">
        <v>130165</v>
      </c>
    </row>
    <row r="2253" spans="17:21">
      <c r="Q2253" s="655">
        <v>4</v>
      </c>
      <c r="R2253" s="655">
        <v>13</v>
      </c>
      <c r="S2253" s="655">
        <v>30</v>
      </c>
      <c r="T2253" s="651" t="s">
        <v>7185</v>
      </c>
      <c r="U2253" s="656">
        <v>130166</v>
      </c>
    </row>
    <row r="2254" spans="17:21">
      <c r="Q2254" s="655">
        <v>4</v>
      </c>
      <c r="R2254" s="655">
        <v>13</v>
      </c>
      <c r="S2254" s="655">
        <v>31</v>
      </c>
      <c r="T2254" s="651" t="s">
        <v>9055</v>
      </c>
      <c r="U2254" s="656">
        <v>130040</v>
      </c>
    </row>
    <row r="2255" spans="17:21">
      <c r="Q2255" s="655">
        <v>4</v>
      </c>
      <c r="R2255" s="655">
        <v>13</v>
      </c>
      <c r="S2255" s="655">
        <v>32</v>
      </c>
      <c r="T2255" s="651" t="s">
        <v>9056</v>
      </c>
      <c r="U2255" s="656">
        <v>130043</v>
      </c>
    </row>
    <row r="2256" spans="17:21">
      <c r="Q2256" s="655">
        <v>4</v>
      </c>
      <c r="R2256" s="655">
        <v>13</v>
      </c>
      <c r="S2256" s="655">
        <v>33</v>
      </c>
      <c r="T2256" s="651" t="s">
        <v>7186</v>
      </c>
      <c r="U2256" s="656">
        <v>130061</v>
      </c>
    </row>
    <row r="2257" spans="17:21">
      <c r="Q2257" s="655">
        <v>4</v>
      </c>
      <c r="R2257" s="655">
        <v>13</v>
      </c>
      <c r="S2257" s="655">
        <v>34</v>
      </c>
      <c r="T2257" s="651" t="s">
        <v>7187</v>
      </c>
      <c r="U2257" s="656">
        <v>130063</v>
      </c>
    </row>
    <row r="2258" spans="17:21">
      <c r="Q2258" s="655">
        <v>4</v>
      </c>
      <c r="R2258" s="655">
        <v>13</v>
      </c>
      <c r="S2258" s="655">
        <v>35</v>
      </c>
      <c r="T2258" s="651" t="s">
        <v>7188</v>
      </c>
      <c r="U2258" s="656">
        <v>130060</v>
      </c>
    </row>
    <row r="2259" spans="17:21">
      <c r="Q2259" s="655">
        <v>4</v>
      </c>
      <c r="R2259" s="655">
        <v>13</v>
      </c>
      <c r="S2259" s="655">
        <v>36</v>
      </c>
      <c r="T2259" s="651" t="s">
        <v>7189</v>
      </c>
      <c r="U2259" s="656">
        <v>130064</v>
      </c>
    </row>
    <row r="2260" spans="17:21">
      <c r="Q2260" s="655">
        <v>4</v>
      </c>
      <c r="R2260" s="655">
        <v>13</v>
      </c>
      <c r="S2260" s="655">
        <v>37</v>
      </c>
      <c r="T2260" s="651" t="s">
        <v>7190</v>
      </c>
      <c r="U2260" s="656">
        <v>130062</v>
      </c>
    </row>
    <row r="2261" spans="17:21">
      <c r="Q2261" s="655">
        <v>4</v>
      </c>
      <c r="R2261" s="655">
        <v>13</v>
      </c>
      <c r="S2261" s="655">
        <v>38</v>
      </c>
      <c r="T2261" s="651" t="s">
        <v>7191</v>
      </c>
      <c r="U2261" s="656">
        <v>130070</v>
      </c>
    </row>
    <row r="2262" spans="17:21">
      <c r="Q2262" s="655">
        <v>4</v>
      </c>
      <c r="R2262" s="655">
        <v>13</v>
      </c>
      <c r="S2262" s="655">
        <v>39</v>
      </c>
      <c r="T2262" s="651" t="s">
        <v>7192</v>
      </c>
      <c r="U2262" s="656">
        <v>130071</v>
      </c>
    </row>
    <row r="2263" spans="17:21">
      <c r="Q2263" s="655">
        <v>4</v>
      </c>
      <c r="R2263" s="655">
        <v>13</v>
      </c>
      <c r="S2263" s="655">
        <v>40</v>
      </c>
      <c r="T2263" s="651" t="s">
        <v>7193</v>
      </c>
      <c r="U2263" s="656">
        <v>130072</v>
      </c>
    </row>
    <row r="2264" spans="17:21">
      <c r="Q2264" s="655">
        <v>4</v>
      </c>
      <c r="R2264" s="655">
        <v>13</v>
      </c>
      <c r="S2264" s="655">
        <v>41</v>
      </c>
      <c r="T2264" s="651" t="s">
        <v>7194</v>
      </c>
      <c r="U2264" s="656">
        <v>130100</v>
      </c>
    </row>
    <row r="2265" spans="17:21">
      <c r="Q2265" s="655">
        <v>4</v>
      </c>
      <c r="R2265" s="655">
        <v>13</v>
      </c>
      <c r="S2265" s="655">
        <v>42</v>
      </c>
      <c r="T2265" s="651" t="s">
        <v>7195</v>
      </c>
      <c r="U2265" s="656">
        <v>130101</v>
      </c>
    </row>
    <row r="2266" spans="17:21">
      <c r="Q2266" s="655">
        <v>4</v>
      </c>
      <c r="R2266" s="655">
        <v>13</v>
      </c>
      <c r="S2266" s="655">
        <v>43</v>
      </c>
      <c r="T2266" s="651" t="s">
        <v>7196</v>
      </c>
      <c r="U2266" s="656">
        <v>130105</v>
      </c>
    </row>
    <row r="2267" spans="17:21">
      <c r="Q2267" s="655">
        <v>4</v>
      </c>
      <c r="R2267" s="655">
        <v>13</v>
      </c>
      <c r="S2267" s="655">
        <v>44</v>
      </c>
      <c r="T2267" s="651" t="s">
        <v>7197</v>
      </c>
      <c r="U2267" s="656">
        <v>130106</v>
      </c>
    </row>
    <row r="2268" spans="17:21">
      <c r="Q2268" s="655">
        <v>4</v>
      </c>
      <c r="R2268" s="655">
        <v>13</v>
      </c>
      <c r="S2268" s="655">
        <v>45</v>
      </c>
      <c r="T2268" s="651" t="s">
        <v>7198</v>
      </c>
      <c r="U2268" s="656">
        <v>130107</v>
      </c>
    </row>
    <row r="2269" spans="17:21">
      <c r="Q2269" s="655">
        <v>4</v>
      </c>
      <c r="R2269" s="655">
        <v>13</v>
      </c>
      <c r="S2269" s="655">
        <v>46</v>
      </c>
      <c r="T2269" s="651" t="s">
        <v>7199</v>
      </c>
      <c r="U2269" s="656">
        <v>130108</v>
      </c>
    </row>
    <row r="2270" spans="17:21">
      <c r="Q2270" s="655">
        <v>4</v>
      </c>
      <c r="R2270" s="655">
        <v>13</v>
      </c>
      <c r="S2270" s="655">
        <v>47</v>
      </c>
      <c r="T2270" s="651" t="s">
        <v>7200</v>
      </c>
      <c r="U2270" s="656">
        <v>130109</v>
      </c>
    </row>
    <row r="2271" spans="17:21">
      <c r="Q2271" s="655">
        <v>4</v>
      </c>
      <c r="R2271" s="655">
        <v>13</v>
      </c>
      <c r="S2271" s="655">
        <v>48</v>
      </c>
      <c r="T2271" s="651" t="s">
        <v>7201</v>
      </c>
      <c r="U2271" s="656">
        <v>130110</v>
      </c>
    </row>
    <row r="2272" spans="17:21">
      <c r="Q2272" s="655">
        <v>4</v>
      </c>
      <c r="R2272" s="655">
        <v>13</v>
      </c>
      <c r="S2272" s="655">
        <v>49</v>
      </c>
      <c r="T2272" s="651" t="s">
        <v>7202</v>
      </c>
      <c r="U2272" s="656">
        <v>130112</v>
      </c>
    </row>
    <row r="2273" spans="17:21">
      <c r="Q2273" s="655">
        <v>4</v>
      </c>
      <c r="R2273" s="655">
        <v>13</v>
      </c>
      <c r="S2273" s="655">
        <v>50</v>
      </c>
      <c r="T2273" s="651" t="s">
        <v>7203</v>
      </c>
      <c r="U2273" s="656">
        <v>130113</v>
      </c>
    </row>
    <row r="2274" spans="17:21">
      <c r="Q2274" s="655">
        <v>4</v>
      </c>
      <c r="R2274" s="655">
        <v>13</v>
      </c>
      <c r="S2274" s="655">
        <v>51</v>
      </c>
      <c r="T2274" s="651" t="s">
        <v>7204</v>
      </c>
      <c r="U2274" s="656">
        <v>130114</v>
      </c>
    </row>
    <row r="2275" spans="17:21">
      <c r="Q2275" s="655">
        <v>4</v>
      </c>
      <c r="R2275" s="655">
        <v>13</v>
      </c>
      <c r="S2275" s="655">
        <v>52</v>
      </c>
      <c r="T2275" s="651" t="s">
        <v>7205</v>
      </c>
      <c r="U2275" s="656">
        <v>130115</v>
      </c>
    </row>
    <row r="2276" spans="17:21">
      <c r="Q2276" s="655">
        <v>4</v>
      </c>
      <c r="R2276" s="655">
        <v>13</v>
      </c>
      <c r="S2276" s="655">
        <v>53</v>
      </c>
      <c r="T2276" s="651" t="s">
        <v>7206</v>
      </c>
      <c r="U2276" s="656">
        <v>130116</v>
      </c>
    </row>
    <row r="2277" spans="17:21">
      <c r="Q2277" s="655">
        <v>4</v>
      </c>
      <c r="R2277" s="655">
        <v>13</v>
      </c>
      <c r="S2277" s="655">
        <v>54</v>
      </c>
      <c r="T2277" s="651" t="s">
        <v>7207</v>
      </c>
      <c r="U2277" s="656">
        <v>130102</v>
      </c>
    </row>
    <row r="2278" spans="17:21">
      <c r="Q2278" s="655">
        <v>4</v>
      </c>
      <c r="R2278" s="655">
        <v>13</v>
      </c>
      <c r="S2278" s="655">
        <v>55</v>
      </c>
      <c r="T2278" s="651" t="s">
        <v>7208</v>
      </c>
      <c r="U2278" s="656">
        <v>130123</v>
      </c>
    </row>
    <row r="2279" spans="17:21">
      <c r="Q2279" s="655">
        <v>4</v>
      </c>
      <c r="R2279" s="655">
        <v>13</v>
      </c>
      <c r="S2279" s="655">
        <v>56</v>
      </c>
      <c r="T2279" s="651" t="s">
        <v>7209</v>
      </c>
      <c r="U2279" s="656">
        <v>130124</v>
      </c>
    </row>
    <row r="2280" spans="17:21">
      <c r="Q2280" s="655">
        <v>4</v>
      </c>
      <c r="R2280" s="655">
        <v>13</v>
      </c>
      <c r="S2280" s="655">
        <v>57</v>
      </c>
      <c r="T2280" s="651" t="s">
        <v>7210</v>
      </c>
      <c r="U2280" s="656">
        <v>130125</v>
      </c>
    </row>
    <row r="2281" spans="17:21">
      <c r="Q2281" s="655">
        <v>4</v>
      </c>
      <c r="R2281" s="655">
        <v>13</v>
      </c>
      <c r="S2281" s="655">
        <v>58</v>
      </c>
      <c r="T2281" s="651" t="s">
        <v>7211</v>
      </c>
      <c r="U2281" s="656">
        <v>130141</v>
      </c>
    </row>
    <row r="2282" spans="17:21">
      <c r="Q2282" s="655">
        <v>4</v>
      </c>
      <c r="R2282" s="655">
        <v>13</v>
      </c>
      <c r="S2282" s="655">
        <v>59</v>
      </c>
      <c r="T2282" s="651" t="s">
        <v>7212</v>
      </c>
      <c r="U2282" s="656">
        <v>130145</v>
      </c>
    </row>
    <row r="2283" spans="17:21">
      <c r="Q2283" s="655">
        <v>4</v>
      </c>
      <c r="R2283" s="655">
        <v>13</v>
      </c>
      <c r="S2283" s="655">
        <v>60</v>
      </c>
      <c r="T2283" s="651" t="s">
        <v>3650</v>
      </c>
      <c r="U2283" s="656">
        <v>130150</v>
      </c>
    </row>
    <row r="2284" spans="17:21">
      <c r="Q2284" s="655">
        <v>4</v>
      </c>
      <c r="R2284" s="655">
        <v>13</v>
      </c>
      <c r="S2284" s="655">
        <v>61</v>
      </c>
      <c r="T2284" s="651" t="s">
        <v>7213</v>
      </c>
      <c r="U2284" s="656">
        <v>130153</v>
      </c>
    </row>
    <row r="2285" spans="17:21">
      <c r="Q2285" s="655">
        <v>4</v>
      </c>
      <c r="R2285" s="655">
        <v>13</v>
      </c>
      <c r="S2285" s="655">
        <v>62</v>
      </c>
      <c r="T2285" s="651" t="s">
        <v>7214</v>
      </c>
      <c r="U2285" s="656">
        <v>130156</v>
      </c>
    </row>
    <row r="2286" spans="17:21">
      <c r="Q2286" s="655">
        <v>4</v>
      </c>
      <c r="R2286" s="655">
        <v>13</v>
      </c>
      <c r="S2286" s="655">
        <v>63</v>
      </c>
      <c r="T2286" s="651" t="s">
        <v>7215</v>
      </c>
      <c r="U2286" s="656">
        <v>130157</v>
      </c>
    </row>
    <row r="2287" spans="17:21">
      <c r="Q2287" s="655">
        <v>4</v>
      </c>
      <c r="R2287" s="655">
        <v>13</v>
      </c>
      <c r="S2287" s="655">
        <v>64</v>
      </c>
      <c r="T2287" s="651" t="s">
        <v>7216</v>
      </c>
      <c r="U2287" s="656">
        <v>130151</v>
      </c>
    </row>
    <row r="2288" spans="17:21">
      <c r="Q2288" s="655">
        <v>4</v>
      </c>
      <c r="R2288" s="655">
        <v>13</v>
      </c>
      <c r="S2288" s="655">
        <v>65</v>
      </c>
      <c r="T2288" s="651" t="s">
        <v>7217</v>
      </c>
      <c r="U2288" s="656">
        <v>130154</v>
      </c>
    </row>
    <row r="2289" spans="17:21">
      <c r="Q2289" s="655">
        <v>4</v>
      </c>
      <c r="R2289" s="655">
        <v>13</v>
      </c>
      <c r="S2289" s="655">
        <v>66</v>
      </c>
      <c r="T2289" s="651" t="s">
        <v>7218</v>
      </c>
      <c r="U2289" s="656">
        <v>130170</v>
      </c>
    </row>
    <row r="2290" spans="17:21">
      <c r="Q2290" s="655">
        <v>4</v>
      </c>
      <c r="R2290" s="655">
        <v>13</v>
      </c>
      <c r="S2290" s="655">
        <v>67</v>
      </c>
      <c r="T2290" s="651" t="s">
        <v>7219</v>
      </c>
      <c r="U2290" s="656">
        <v>130171</v>
      </c>
    </row>
    <row r="2291" spans="17:21">
      <c r="Q2291" s="655">
        <v>4</v>
      </c>
      <c r="R2291" s="655">
        <v>13</v>
      </c>
      <c r="S2291" s="655">
        <v>68</v>
      </c>
      <c r="T2291" s="651" t="s">
        <v>7220</v>
      </c>
      <c r="U2291" s="656">
        <v>130172</v>
      </c>
    </row>
    <row r="2292" spans="17:21">
      <c r="Q2292" s="655">
        <v>4</v>
      </c>
      <c r="R2292" s="655">
        <v>13</v>
      </c>
      <c r="S2292" s="655">
        <v>69</v>
      </c>
      <c r="T2292" s="651" t="s">
        <v>7221</v>
      </c>
      <c r="U2292" s="656">
        <v>130181</v>
      </c>
    </row>
    <row r="2293" spans="17:21">
      <c r="Q2293" s="655">
        <v>4</v>
      </c>
      <c r="R2293" s="655">
        <v>13</v>
      </c>
      <c r="S2293" s="655">
        <v>70</v>
      </c>
      <c r="T2293" s="651" t="s">
        <v>7222</v>
      </c>
      <c r="U2293" s="656">
        <v>130183</v>
      </c>
    </row>
    <row r="2294" spans="17:21">
      <c r="Q2294" s="655">
        <v>4</v>
      </c>
      <c r="R2294" s="655">
        <v>13</v>
      </c>
      <c r="S2294" s="655">
        <v>71</v>
      </c>
      <c r="T2294" s="651" t="s">
        <v>7223</v>
      </c>
      <c r="U2294" s="656">
        <v>130180</v>
      </c>
    </row>
    <row r="2295" spans="17:21">
      <c r="Q2295" s="655">
        <v>4</v>
      </c>
      <c r="R2295" s="655">
        <v>13</v>
      </c>
      <c r="S2295" s="655">
        <v>72</v>
      </c>
      <c r="T2295" s="651" t="s">
        <v>7224</v>
      </c>
      <c r="U2295" s="656">
        <v>130182</v>
      </c>
    </row>
    <row r="2296" spans="17:21">
      <c r="Q2296" s="655">
        <v>4</v>
      </c>
      <c r="R2296" s="655">
        <v>13</v>
      </c>
      <c r="S2296" s="655">
        <v>73</v>
      </c>
      <c r="T2296" s="651" t="s">
        <v>7225</v>
      </c>
      <c r="U2296" s="656">
        <v>130184</v>
      </c>
    </row>
    <row r="2297" spans="17:21">
      <c r="Q2297" s="655">
        <v>4</v>
      </c>
      <c r="R2297" s="655">
        <v>13</v>
      </c>
      <c r="S2297" s="655">
        <v>74</v>
      </c>
      <c r="T2297" s="651" t="s">
        <v>7226</v>
      </c>
      <c r="U2297" s="656">
        <v>130191</v>
      </c>
    </row>
    <row r="2298" spans="17:21">
      <c r="Q2298" s="655">
        <v>4</v>
      </c>
      <c r="R2298" s="655">
        <v>13</v>
      </c>
      <c r="S2298" s="655">
        <v>75</v>
      </c>
      <c r="T2298" s="651" t="s">
        <v>7227</v>
      </c>
      <c r="U2298" s="656">
        <v>130192</v>
      </c>
    </row>
    <row r="2299" spans="17:21">
      <c r="Q2299" s="655">
        <v>4</v>
      </c>
      <c r="R2299" s="655">
        <v>13</v>
      </c>
      <c r="S2299" s="655">
        <v>76</v>
      </c>
      <c r="T2299" s="651" t="s">
        <v>7228</v>
      </c>
      <c r="U2299" s="656">
        <v>130193</v>
      </c>
    </row>
    <row r="2300" spans="17:21">
      <c r="Q2300" s="655">
        <v>4</v>
      </c>
      <c r="R2300" s="655">
        <v>13</v>
      </c>
      <c r="S2300" s="655">
        <v>77</v>
      </c>
      <c r="T2300" s="651" t="s">
        <v>7229</v>
      </c>
      <c r="U2300" s="656">
        <v>130194</v>
      </c>
    </row>
    <row r="2301" spans="17:21">
      <c r="Q2301" s="655">
        <v>4</v>
      </c>
      <c r="R2301" s="655">
        <v>13</v>
      </c>
      <c r="S2301" s="655">
        <v>78</v>
      </c>
      <c r="T2301" s="651" t="s">
        <v>7230</v>
      </c>
      <c r="U2301" s="656">
        <v>130220</v>
      </c>
    </row>
    <row r="2302" spans="17:21">
      <c r="Q2302" s="655">
        <v>4</v>
      </c>
      <c r="R2302" s="655">
        <v>13</v>
      </c>
      <c r="S2302" s="655">
        <v>79</v>
      </c>
      <c r="T2302" s="651" t="s">
        <v>7231</v>
      </c>
      <c r="U2302" s="656">
        <v>130224</v>
      </c>
    </row>
    <row r="2303" spans="17:21">
      <c r="Q2303" s="655">
        <v>4</v>
      </c>
      <c r="R2303" s="655">
        <v>13</v>
      </c>
      <c r="S2303" s="655">
        <v>80</v>
      </c>
      <c r="T2303" s="651" t="s">
        <v>7232</v>
      </c>
      <c r="U2303" s="656">
        <v>130221</v>
      </c>
    </row>
    <row r="2304" spans="17:21">
      <c r="Q2304" s="655">
        <v>4</v>
      </c>
      <c r="R2304" s="655">
        <v>13</v>
      </c>
      <c r="S2304" s="655">
        <v>81</v>
      </c>
      <c r="T2304" s="651" t="s">
        <v>7233</v>
      </c>
      <c r="U2304" s="656">
        <v>130222</v>
      </c>
    </row>
    <row r="2305" spans="17:21">
      <c r="Q2305" s="655">
        <v>4</v>
      </c>
      <c r="R2305" s="655">
        <v>13</v>
      </c>
      <c r="S2305" s="655">
        <v>82</v>
      </c>
      <c r="T2305" s="651" t="s">
        <v>7234</v>
      </c>
      <c r="U2305" s="656">
        <v>130223</v>
      </c>
    </row>
    <row r="2306" spans="17:21">
      <c r="Q2306" s="655">
        <v>4</v>
      </c>
      <c r="R2306" s="655">
        <v>13</v>
      </c>
      <c r="S2306" s="655">
        <v>83</v>
      </c>
      <c r="T2306" s="651" t="s">
        <v>7235</v>
      </c>
      <c r="U2306" s="656">
        <v>130201</v>
      </c>
    </row>
    <row r="2307" spans="17:21">
      <c r="Q2307" s="655">
        <v>4</v>
      </c>
      <c r="R2307" s="655">
        <v>13</v>
      </c>
      <c r="S2307" s="655">
        <v>84</v>
      </c>
      <c r="T2307" s="651" t="s">
        <v>7236</v>
      </c>
      <c r="U2307" s="656">
        <v>130202</v>
      </c>
    </row>
    <row r="2308" spans="17:21">
      <c r="Q2308" s="655">
        <v>4</v>
      </c>
      <c r="R2308" s="655">
        <v>13</v>
      </c>
      <c r="S2308" s="655">
        <v>85</v>
      </c>
      <c r="T2308" s="651" t="s">
        <v>7237</v>
      </c>
      <c r="U2308" s="656">
        <v>130203</v>
      </c>
    </row>
    <row r="2309" spans="17:21">
      <c r="Q2309" s="655">
        <v>4</v>
      </c>
      <c r="R2309" s="655">
        <v>13</v>
      </c>
      <c r="S2309" s="655">
        <v>86</v>
      </c>
      <c r="T2309" s="651" t="s">
        <v>7238</v>
      </c>
      <c r="U2309" s="656">
        <v>130204</v>
      </c>
    </row>
    <row r="2310" spans="17:21">
      <c r="Q2310" s="655">
        <v>4</v>
      </c>
      <c r="R2310" s="655">
        <v>13</v>
      </c>
      <c r="S2310" s="655">
        <v>87</v>
      </c>
      <c r="T2310" s="651" t="s">
        <v>7239</v>
      </c>
      <c r="U2310" s="656">
        <v>130205</v>
      </c>
    </row>
    <row r="2311" spans="17:21">
      <c r="Q2311" s="655">
        <v>4</v>
      </c>
      <c r="R2311" s="655">
        <v>13</v>
      </c>
      <c r="S2311" s="655">
        <v>88</v>
      </c>
      <c r="T2311" s="651" t="s">
        <v>7240</v>
      </c>
      <c r="U2311" s="656">
        <v>130206</v>
      </c>
    </row>
    <row r="2312" spans="17:21">
      <c r="Q2312" s="655">
        <v>4</v>
      </c>
      <c r="R2312" s="655">
        <v>13</v>
      </c>
      <c r="S2312" s="655">
        <v>89</v>
      </c>
      <c r="T2312" s="651" t="s">
        <v>7241</v>
      </c>
      <c r="U2312" s="656">
        <v>130208</v>
      </c>
    </row>
    <row r="2313" spans="17:21">
      <c r="Q2313" s="655">
        <v>4</v>
      </c>
      <c r="R2313" s="655">
        <v>13</v>
      </c>
      <c r="S2313" s="655">
        <v>90</v>
      </c>
      <c r="T2313" s="651" t="s">
        <v>7242</v>
      </c>
      <c r="U2313" s="656">
        <v>130212</v>
      </c>
    </row>
    <row r="2314" spans="17:21">
      <c r="Q2314" s="655">
        <v>4</v>
      </c>
      <c r="R2314" s="655">
        <v>13</v>
      </c>
      <c r="S2314" s="655">
        <v>91</v>
      </c>
      <c r="T2314" s="651" t="s">
        <v>7243</v>
      </c>
      <c r="U2314" s="656">
        <v>130214</v>
      </c>
    </row>
    <row r="2315" spans="17:21">
      <c r="Q2315" s="655">
        <v>4</v>
      </c>
      <c r="R2315" s="655">
        <v>13</v>
      </c>
      <c r="S2315" s="655">
        <v>92</v>
      </c>
      <c r="T2315" s="651" t="s">
        <v>7244</v>
      </c>
      <c r="U2315" s="656">
        <v>130213</v>
      </c>
    </row>
    <row r="2316" spans="17:21">
      <c r="Q2316" s="655">
        <v>4</v>
      </c>
      <c r="R2316" s="655">
        <v>13</v>
      </c>
      <c r="S2316" s="655">
        <v>93</v>
      </c>
      <c r="T2316" s="651" t="s">
        <v>7245</v>
      </c>
      <c r="U2316" s="656">
        <v>130210</v>
      </c>
    </row>
    <row r="2317" spans="17:21">
      <c r="Q2317" s="655">
        <v>4</v>
      </c>
      <c r="R2317" s="655">
        <v>13</v>
      </c>
      <c r="S2317" s="655">
        <v>94</v>
      </c>
      <c r="T2317" s="651" t="s">
        <v>7246</v>
      </c>
      <c r="U2317" s="656">
        <v>130211</v>
      </c>
    </row>
    <row r="2318" spans="17:21">
      <c r="Q2318" s="655">
        <v>4</v>
      </c>
      <c r="R2318" s="655">
        <v>13</v>
      </c>
      <c r="S2318" s="655">
        <v>95</v>
      </c>
      <c r="T2318" s="651" t="s">
        <v>6981</v>
      </c>
      <c r="U2318" s="656">
        <v>130230</v>
      </c>
    </row>
    <row r="2319" spans="17:21">
      <c r="Q2319" s="655">
        <v>4</v>
      </c>
      <c r="R2319" s="655">
        <v>13</v>
      </c>
      <c r="S2319" s="655">
        <v>96</v>
      </c>
      <c r="T2319" s="651" t="s">
        <v>7247</v>
      </c>
      <c r="U2319" s="656">
        <v>130231</v>
      </c>
    </row>
    <row r="2320" spans="17:21">
      <c r="Q2320" s="655">
        <v>4</v>
      </c>
      <c r="R2320" s="655">
        <v>13</v>
      </c>
      <c r="S2320" s="655">
        <v>97</v>
      </c>
      <c r="T2320" s="651" t="s">
        <v>7248</v>
      </c>
      <c r="U2320" s="656">
        <v>130251</v>
      </c>
    </row>
    <row r="2321" spans="17:21">
      <c r="Q2321" s="655">
        <v>4</v>
      </c>
      <c r="R2321" s="655">
        <v>13</v>
      </c>
      <c r="S2321" s="655">
        <v>98</v>
      </c>
      <c r="T2321" s="651" t="s">
        <v>7249</v>
      </c>
      <c r="U2321" s="656">
        <v>130261</v>
      </c>
    </row>
    <row r="2322" spans="17:21">
      <c r="Q2322" s="655">
        <v>4</v>
      </c>
      <c r="R2322" s="655">
        <v>13</v>
      </c>
      <c r="S2322" s="655">
        <v>99</v>
      </c>
      <c r="T2322" s="651" t="s">
        <v>7250</v>
      </c>
      <c r="U2322" s="656">
        <v>130235</v>
      </c>
    </row>
    <row r="2323" spans="17:21">
      <c r="Q2323" s="655">
        <v>4</v>
      </c>
      <c r="R2323" s="655">
        <v>13</v>
      </c>
      <c r="S2323" s="655">
        <v>100</v>
      </c>
      <c r="T2323" s="651" t="s">
        <v>7251</v>
      </c>
      <c r="U2323" s="656">
        <v>130236</v>
      </c>
    </row>
    <row r="2324" spans="17:21">
      <c r="Q2324" s="655">
        <v>4</v>
      </c>
      <c r="R2324" s="655">
        <v>13</v>
      </c>
      <c r="S2324" s="655">
        <v>101</v>
      </c>
      <c r="T2324" s="651" t="s">
        <v>7252</v>
      </c>
      <c r="U2324" s="656">
        <v>130238</v>
      </c>
    </row>
    <row r="2325" spans="17:21">
      <c r="Q2325" s="655">
        <v>4</v>
      </c>
      <c r="R2325" s="655">
        <v>13</v>
      </c>
      <c r="S2325" s="655">
        <v>102</v>
      </c>
      <c r="T2325" s="651" t="s">
        <v>7253</v>
      </c>
      <c r="U2325" s="656">
        <v>130239</v>
      </c>
    </row>
    <row r="2326" spans="17:21">
      <c r="Q2326" s="655">
        <v>4</v>
      </c>
      <c r="R2326" s="655">
        <v>13</v>
      </c>
      <c r="S2326" s="655">
        <v>103</v>
      </c>
      <c r="T2326" s="651" t="s">
        <v>7254</v>
      </c>
      <c r="U2326" s="656">
        <v>130240</v>
      </c>
    </row>
    <row r="2327" spans="17:21">
      <c r="Q2327" s="655">
        <v>4</v>
      </c>
      <c r="R2327" s="655">
        <v>13</v>
      </c>
      <c r="S2327" s="655">
        <v>104</v>
      </c>
      <c r="T2327" s="651" t="s">
        <v>7255</v>
      </c>
      <c r="U2327" s="656">
        <v>130247</v>
      </c>
    </row>
    <row r="2328" spans="17:21">
      <c r="Q2328" s="655">
        <v>4</v>
      </c>
      <c r="R2328" s="655">
        <v>13</v>
      </c>
      <c r="S2328" s="655">
        <v>105</v>
      </c>
      <c r="T2328" s="651" t="s">
        <v>7256</v>
      </c>
      <c r="U2328" s="656">
        <v>130241</v>
      </c>
    </row>
    <row r="2329" spans="17:21">
      <c r="Q2329" s="655">
        <v>4</v>
      </c>
      <c r="R2329" s="655">
        <v>13</v>
      </c>
      <c r="S2329" s="655">
        <v>106</v>
      </c>
      <c r="T2329" s="651" t="s">
        <v>7257</v>
      </c>
      <c r="U2329" s="656">
        <v>130273</v>
      </c>
    </row>
    <row r="2330" spans="17:21">
      <c r="Q2330" s="655">
        <v>4</v>
      </c>
      <c r="R2330" s="655">
        <v>13</v>
      </c>
      <c r="S2330" s="655">
        <v>107</v>
      </c>
      <c r="T2330" s="651" t="s">
        <v>7258</v>
      </c>
      <c r="U2330" s="656">
        <v>130274</v>
      </c>
    </row>
    <row r="2331" spans="17:21">
      <c r="Q2331" s="655">
        <v>4</v>
      </c>
      <c r="R2331" s="655">
        <v>13</v>
      </c>
      <c r="S2331" s="655">
        <v>108</v>
      </c>
      <c r="T2331" s="651" t="s">
        <v>7259</v>
      </c>
      <c r="U2331" s="656">
        <v>130272</v>
      </c>
    </row>
    <row r="2332" spans="17:21">
      <c r="Q2332" s="655">
        <v>4</v>
      </c>
      <c r="R2332" s="655">
        <v>13</v>
      </c>
      <c r="S2332" s="655">
        <v>109</v>
      </c>
      <c r="T2332" s="651" t="s">
        <v>7260</v>
      </c>
      <c r="U2332" s="656">
        <v>130275</v>
      </c>
    </row>
    <row r="2333" spans="17:21">
      <c r="Q2333" s="655">
        <v>4</v>
      </c>
      <c r="R2333" s="655">
        <v>13</v>
      </c>
      <c r="S2333" s="655">
        <v>110</v>
      </c>
      <c r="T2333" s="651" t="s">
        <v>7261</v>
      </c>
      <c r="U2333" s="656">
        <v>130276</v>
      </c>
    </row>
    <row r="2334" spans="17:21">
      <c r="Q2334" s="655">
        <v>4</v>
      </c>
      <c r="R2334" s="655">
        <v>13</v>
      </c>
      <c r="S2334" s="655">
        <v>111</v>
      </c>
      <c r="T2334" s="651" t="s">
        <v>7262</v>
      </c>
      <c r="U2334" s="656">
        <v>130277</v>
      </c>
    </row>
    <row r="2335" spans="17:21">
      <c r="Q2335" s="655">
        <v>4</v>
      </c>
      <c r="R2335" s="655">
        <v>13</v>
      </c>
      <c r="S2335" s="655">
        <v>112</v>
      </c>
      <c r="T2335" s="651" t="s">
        <v>7263</v>
      </c>
      <c r="U2335" s="656">
        <v>130278</v>
      </c>
    </row>
    <row r="2336" spans="17:21">
      <c r="Q2336" s="655">
        <v>4</v>
      </c>
      <c r="R2336" s="655">
        <v>13</v>
      </c>
      <c r="S2336" s="655">
        <v>113</v>
      </c>
      <c r="T2336" s="651" t="s">
        <v>7264</v>
      </c>
      <c r="U2336" s="656">
        <v>130279</v>
      </c>
    </row>
    <row r="2337" spans="17:21">
      <c r="Q2337" s="655">
        <v>4</v>
      </c>
      <c r="R2337" s="655">
        <v>13</v>
      </c>
      <c r="S2337" s="655">
        <v>114</v>
      </c>
      <c r="T2337" s="651" t="s">
        <v>7265</v>
      </c>
      <c r="U2337" s="656">
        <v>130281</v>
      </c>
    </row>
    <row r="2338" spans="17:21">
      <c r="Q2338" s="655">
        <v>4</v>
      </c>
      <c r="R2338" s="655">
        <v>13</v>
      </c>
      <c r="S2338" s="655">
        <v>115</v>
      </c>
      <c r="T2338" s="651" t="s">
        <v>7266</v>
      </c>
      <c r="U2338" s="656">
        <v>130282</v>
      </c>
    </row>
    <row r="2339" spans="17:21">
      <c r="Q2339" s="655">
        <v>4</v>
      </c>
      <c r="R2339" s="655">
        <v>13</v>
      </c>
      <c r="S2339" s="655">
        <v>116</v>
      </c>
      <c r="T2339" s="651" t="s">
        <v>7267</v>
      </c>
      <c r="U2339" s="656">
        <v>130283</v>
      </c>
    </row>
    <row r="2340" spans="17:21">
      <c r="Q2340" s="655">
        <v>4</v>
      </c>
      <c r="R2340" s="655">
        <v>13</v>
      </c>
      <c r="S2340" s="655">
        <v>117</v>
      </c>
      <c r="T2340" s="651" t="s">
        <v>7268</v>
      </c>
      <c r="U2340" s="656">
        <v>130284</v>
      </c>
    </row>
    <row r="2341" spans="17:21">
      <c r="Q2341" s="655">
        <v>4</v>
      </c>
      <c r="R2341" s="655">
        <v>13</v>
      </c>
      <c r="S2341" s="655">
        <v>118</v>
      </c>
      <c r="T2341" s="651" t="s">
        <v>7269</v>
      </c>
      <c r="U2341" s="656">
        <v>130271</v>
      </c>
    </row>
    <row r="2342" spans="17:21">
      <c r="Q2342" s="655">
        <v>4</v>
      </c>
      <c r="R2342" s="655">
        <v>13</v>
      </c>
      <c r="S2342" s="655">
        <v>119</v>
      </c>
      <c r="T2342" s="651" t="s">
        <v>7270</v>
      </c>
      <c r="U2342" s="656">
        <v>130248</v>
      </c>
    </row>
    <row r="2343" spans="17:21">
      <c r="Q2343" s="655">
        <v>4</v>
      </c>
      <c r="R2343" s="655">
        <v>13</v>
      </c>
      <c r="S2343" s="655">
        <v>120</v>
      </c>
      <c r="T2343" s="651" t="s">
        <v>7271</v>
      </c>
      <c r="U2343" s="656">
        <v>130249</v>
      </c>
    </row>
    <row r="2344" spans="17:21">
      <c r="Q2344" s="655">
        <v>4</v>
      </c>
      <c r="R2344" s="655">
        <v>13</v>
      </c>
      <c r="S2344" s="655">
        <v>121</v>
      </c>
      <c r="T2344" s="651" t="s">
        <v>7272</v>
      </c>
      <c r="U2344" s="656">
        <v>130280</v>
      </c>
    </row>
    <row r="2345" spans="17:21">
      <c r="Q2345" s="655">
        <v>4</v>
      </c>
      <c r="R2345" s="655">
        <v>13</v>
      </c>
      <c r="S2345" s="655">
        <v>122</v>
      </c>
      <c r="T2345" s="651" t="s">
        <v>7273</v>
      </c>
      <c r="U2345" s="656">
        <v>130290</v>
      </c>
    </row>
    <row r="2346" spans="17:21">
      <c r="Q2346" s="655">
        <v>4</v>
      </c>
      <c r="R2346" s="655">
        <v>13</v>
      </c>
      <c r="S2346" s="655">
        <v>123</v>
      </c>
      <c r="T2346" s="651" t="s">
        <v>7274</v>
      </c>
      <c r="U2346" s="656">
        <v>130300</v>
      </c>
    </row>
    <row r="2347" spans="17:21">
      <c r="Q2347" s="655">
        <v>4</v>
      </c>
      <c r="R2347" s="655">
        <v>13</v>
      </c>
      <c r="S2347" s="655">
        <v>124</v>
      </c>
      <c r="T2347" s="651" t="s">
        <v>7275</v>
      </c>
      <c r="U2347" s="656">
        <v>130320</v>
      </c>
    </row>
    <row r="2348" spans="17:21">
      <c r="Q2348" s="655">
        <v>4</v>
      </c>
      <c r="R2348" s="655">
        <v>13</v>
      </c>
      <c r="S2348" s="655">
        <v>125</v>
      </c>
      <c r="T2348" s="651" t="s">
        <v>7276</v>
      </c>
      <c r="U2348" s="656">
        <v>130710</v>
      </c>
    </row>
    <row r="2349" spans="17:21">
      <c r="Q2349" s="655">
        <v>4</v>
      </c>
      <c r="R2349" s="655">
        <v>13</v>
      </c>
      <c r="S2349" s="655">
        <v>126</v>
      </c>
      <c r="T2349" s="651" t="s">
        <v>7277</v>
      </c>
      <c r="U2349" s="656">
        <v>130720</v>
      </c>
    </row>
    <row r="2350" spans="17:21">
      <c r="Q2350" s="655">
        <v>4</v>
      </c>
      <c r="R2350" s="655">
        <v>13</v>
      </c>
      <c r="S2350" s="655">
        <v>127</v>
      </c>
      <c r="T2350" s="651" t="s">
        <v>7278</v>
      </c>
      <c r="U2350" s="656">
        <v>130750</v>
      </c>
    </row>
    <row r="2351" spans="17:21">
      <c r="Q2351" s="655">
        <v>4</v>
      </c>
      <c r="R2351" s="655">
        <v>13</v>
      </c>
      <c r="S2351" s="655">
        <v>128</v>
      </c>
      <c r="T2351" s="651" t="s">
        <v>7279</v>
      </c>
      <c r="U2351" s="656">
        <v>130780</v>
      </c>
    </row>
    <row r="2352" spans="17:21">
      <c r="Q2352" s="655">
        <v>4</v>
      </c>
      <c r="R2352" s="655">
        <v>13</v>
      </c>
      <c r="S2352" s="655">
        <v>129</v>
      </c>
      <c r="T2352" s="651" t="s">
        <v>7280</v>
      </c>
      <c r="U2352" s="656">
        <v>130840</v>
      </c>
    </row>
    <row r="2353" spans="17:21">
      <c r="Q2353" s="655">
        <v>4</v>
      </c>
      <c r="R2353" s="655">
        <v>13</v>
      </c>
      <c r="S2353" s="655">
        <v>130</v>
      </c>
      <c r="T2353" s="651" t="s">
        <v>7281</v>
      </c>
      <c r="U2353" s="656">
        <v>130800</v>
      </c>
    </row>
    <row r="2354" spans="17:21">
      <c r="Q2354" s="655">
        <v>4</v>
      </c>
      <c r="R2354" s="655">
        <v>13</v>
      </c>
      <c r="S2354" s="655">
        <v>131</v>
      </c>
      <c r="T2354" s="651" t="s">
        <v>7282</v>
      </c>
      <c r="U2354" s="656">
        <v>130820</v>
      </c>
    </row>
    <row r="2355" spans="17:21">
      <c r="Q2355" s="655">
        <v>4</v>
      </c>
      <c r="R2355" s="655">
        <v>13</v>
      </c>
      <c r="S2355" s="655">
        <v>132</v>
      </c>
      <c r="T2355" s="651" t="s">
        <v>7283</v>
      </c>
      <c r="U2355" s="656">
        <v>130830</v>
      </c>
    </row>
    <row r="2356" spans="17:21">
      <c r="Q2356" s="655">
        <v>4</v>
      </c>
      <c r="R2356" s="655">
        <v>13</v>
      </c>
      <c r="S2356" s="655">
        <v>133</v>
      </c>
      <c r="T2356" s="651" t="s">
        <v>7284</v>
      </c>
      <c r="U2356" s="656">
        <v>130850</v>
      </c>
    </row>
    <row r="2357" spans="17:21">
      <c r="Q2357" s="655">
        <v>4</v>
      </c>
      <c r="R2357" s="655">
        <v>13</v>
      </c>
      <c r="S2357" s="655">
        <v>134</v>
      </c>
      <c r="T2357" s="651" t="s">
        <v>7285</v>
      </c>
      <c r="U2357" s="656">
        <v>130860</v>
      </c>
    </row>
    <row r="2358" spans="17:21">
      <c r="Q2358" s="655">
        <v>4</v>
      </c>
      <c r="R2358" s="655">
        <v>13</v>
      </c>
      <c r="S2358" s="655">
        <v>135</v>
      </c>
      <c r="T2358" s="651" t="s">
        <v>7286</v>
      </c>
      <c r="U2358" s="656">
        <v>130164</v>
      </c>
    </row>
    <row r="2359" spans="17:21">
      <c r="Q2359" s="655">
        <v>4</v>
      </c>
      <c r="R2359" s="655">
        <v>13</v>
      </c>
      <c r="S2359" s="655">
        <v>136</v>
      </c>
      <c r="T2359" s="651" t="s">
        <v>7287</v>
      </c>
      <c r="U2359" s="656">
        <v>130870</v>
      </c>
    </row>
    <row r="2360" spans="17:21">
      <c r="Q2360" s="655">
        <v>4</v>
      </c>
      <c r="R2360" s="655">
        <v>13</v>
      </c>
      <c r="S2360" s="655">
        <v>137</v>
      </c>
      <c r="T2360" s="651" t="s">
        <v>9036</v>
      </c>
      <c r="U2360" s="656">
        <v>130880</v>
      </c>
    </row>
    <row r="2361" spans="17:21">
      <c r="Q2361" s="655">
        <v>4</v>
      </c>
      <c r="R2361" s="655">
        <v>13</v>
      </c>
      <c r="S2361" s="655">
        <v>138</v>
      </c>
      <c r="T2361" s="651" t="s">
        <v>9258</v>
      </c>
      <c r="U2361" s="656">
        <v>130890</v>
      </c>
    </row>
    <row r="2362" spans="17:21">
      <c r="Q2362" s="657">
        <v>4</v>
      </c>
      <c r="R2362" s="657">
        <v>13</v>
      </c>
      <c r="S2362" s="657">
        <v>139</v>
      </c>
      <c r="T2362" s="658" t="s">
        <v>6041</v>
      </c>
      <c r="U2362" s="659">
        <v>130999</v>
      </c>
    </row>
    <row r="2363" spans="17:21">
      <c r="Q2363" s="653">
        <v>4</v>
      </c>
      <c r="R2363" s="653">
        <v>14</v>
      </c>
      <c r="S2363" s="653">
        <v>1</v>
      </c>
      <c r="T2363" s="650" t="s">
        <v>7288</v>
      </c>
      <c r="U2363" s="654">
        <v>140102</v>
      </c>
    </row>
    <row r="2364" spans="17:21">
      <c r="Q2364" s="655">
        <v>4</v>
      </c>
      <c r="R2364" s="655">
        <v>14</v>
      </c>
      <c r="S2364" s="655">
        <v>2</v>
      </c>
      <c r="T2364" s="651" t="s">
        <v>7167</v>
      </c>
      <c r="U2364" s="656">
        <v>140101</v>
      </c>
    </row>
    <row r="2365" spans="17:21">
      <c r="Q2365" s="655">
        <v>4</v>
      </c>
      <c r="R2365" s="655">
        <v>14</v>
      </c>
      <c r="S2365" s="655">
        <v>3</v>
      </c>
      <c r="T2365" s="651" t="s">
        <v>9037</v>
      </c>
      <c r="U2365" s="656">
        <v>140134</v>
      </c>
    </row>
    <row r="2366" spans="17:21">
      <c r="Q2366" s="655">
        <v>4</v>
      </c>
      <c r="R2366" s="655">
        <v>14</v>
      </c>
      <c r="S2366" s="655">
        <v>4</v>
      </c>
      <c r="T2366" s="651" t="s">
        <v>9038</v>
      </c>
      <c r="U2366" s="656">
        <v>140144</v>
      </c>
    </row>
    <row r="2367" spans="17:21">
      <c r="Q2367" s="655">
        <v>4</v>
      </c>
      <c r="R2367" s="655">
        <v>14</v>
      </c>
      <c r="S2367" s="655">
        <v>5</v>
      </c>
      <c r="T2367" s="651" t="s">
        <v>7289</v>
      </c>
      <c r="U2367" s="656">
        <v>140142</v>
      </c>
    </row>
    <row r="2368" spans="17:21">
      <c r="Q2368" s="655">
        <v>4</v>
      </c>
      <c r="R2368" s="655">
        <v>14</v>
      </c>
      <c r="S2368" s="655">
        <v>6</v>
      </c>
      <c r="T2368" s="651" t="s">
        <v>7290</v>
      </c>
      <c r="U2368" s="656">
        <v>140104</v>
      </c>
    </row>
    <row r="2369" spans="17:21">
      <c r="Q2369" s="655">
        <v>4</v>
      </c>
      <c r="R2369" s="655">
        <v>14</v>
      </c>
      <c r="S2369" s="655">
        <v>7</v>
      </c>
      <c r="T2369" s="651" t="s">
        <v>9039</v>
      </c>
      <c r="U2369" s="656">
        <v>140145</v>
      </c>
    </row>
    <row r="2370" spans="17:21">
      <c r="Q2370" s="655">
        <v>4</v>
      </c>
      <c r="R2370" s="655">
        <v>14</v>
      </c>
      <c r="S2370" s="655">
        <v>8</v>
      </c>
      <c r="T2370" s="651" t="s">
        <v>9040</v>
      </c>
      <c r="U2370" s="656">
        <v>140146</v>
      </c>
    </row>
    <row r="2371" spans="17:21">
      <c r="Q2371" s="655">
        <v>4</v>
      </c>
      <c r="R2371" s="655">
        <v>14</v>
      </c>
      <c r="S2371" s="655">
        <v>9</v>
      </c>
      <c r="T2371" s="651" t="s">
        <v>7186</v>
      </c>
      <c r="U2371" s="656">
        <v>140111</v>
      </c>
    </row>
    <row r="2372" spans="17:21">
      <c r="Q2372" s="655">
        <v>4</v>
      </c>
      <c r="R2372" s="655">
        <v>14</v>
      </c>
      <c r="S2372" s="655">
        <v>10</v>
      </c>
      <c r="T2372" s="651" t="s">
        <v>9041</v>
      </c>
      <c r="U2372" s="656">
        <v>140106</v>
      </c>
    </row>
    <row r="2373" spans="17:21">
      <c r="Q2373" s="655">
        <v>4</v>
      </c>
      <c r="R2373" s="655">
        <v>14</v>
      </c>
      <c r="S2373" s="655">
        <v>11</v>
      </c>
      <c r="T2373" s="651" t="s">
        <v>6769</v>
      </c>
      <c r="U2373" s="656">
        <v>140116</v>
      </c>
    </row>
    <row r="2374" spans="17:21">
      <c r="Q2374" s="655">
        <v>4</v>
      </c>
      <c r="R2374" s="655">
        <v>14</v>
      </c>
      <c r="S2374" s="655">
        <v>12</v>
      </c>
      <c r="T2374" s="651" t="s">
        <v>8746</v>
      </c>
      <c r="U2374" s="656">
        <v>140143</v>
      </c>
    </row>
    <row r="2375" spans="17:21">
      <c r="Q2375" s="655">
        <v>4</v>
      </c>
      <c r="R2375" s="655">
        <v>14</v>
      </c>
      <c r="S2375" s="655">
        <v>13</v>
      </c>
      <c r="T2375" s="651" t="s">
        <v>7292</v>
      </c>
      <c r="U2375" s="656">
        <v>140124</v>
      </c>
    </row>
    <row r="2376" spans="17:21">
      <c r="Q2376" s="655">
        <v>4</v>
      </c>
      <c r="R2376" s="655">
        <v>14</v>
      </c>
      <c r="S2376" s="655">
        <v>14</v>
      </c>
      <c r="T2376" s="651" t="s">
        <v>7293</v>
      </c>
      <c r="U2376" s="656">
        <v>140127</v>
      </c>
    </row>
    <row r="2377" spans="17:21">
      <c r="Q2377" s="655">
        <v>4</v>
      </c>
      <c r="R2377" s="655">
        <v>14</v>
      </c>
      <c r="S2377" s="655">
        <v>15</v>
      </c>
      <c r="T2377" s="651" t="s">
        <v>7294</v>
      </c>
      <c r="U2377" s="656">
        <v>140126</v>
      </c>
    </row>
    <row r="2378" spans="17:21">
      <c r="Q2378" s="655">
        <v>4</v>
      </c>
      <c r="R2378" s="655">
        <v>14</v>
      </c>
      <c r="S2378" s="655">
        <v>16</v>
      </c>
      <c r="T2378" s="651" t="s">
        <v>7295</v>
      </c>
      <c r="U2378" s="656">
        <v>140131</v>
      </c>
    </row>
    <row r="2379" spans="17:21">
      <c r="Q2379" s="655">
        <v>4</v>
      </c>
      <c r="R2379" s="655">
        <v>14</v>
      </c>
      <c r="S2379" s="655">
        <v>17</v>
      </c>
      <c r="T2379" s="651" t="s">
        <v>6064</v>
      </c>
      <c r="U2379" s="656">
        <v>140117</v>
      </c>
    </row>
    <row r="2380" spans="17:21">
      <c r="Q2380" s="655">
        <v>4</v>
      </c>
      <c r="R2380" s="655">
        <v>14</v>
      </c>
      <c r="S2380" s="655">
        <v>18</v>
      </c>
      <c r="T2380" s="651" t="s">
        <v>5910</v>
      </c>
      <c r="U2380" s="656">
        <v>140118</v>
      </c>
    </row>
    <row r="2381" spans="17:21">
      <c r="Q2381" s="655">
        <v>4</v>
      </c>
      <c r="R2381" s="655">
        <v>14</v>
      </c>
      <c r="S2381" s="655">
        <v>19</v>
      </c>
      <c r="T2381" s="651" t="s">
        <v>7296</v>
      </c>
      <c r="U2381" s="656">
        <v>140122</v>
      </c>
    </row>
    <row r="2382" spans="17:21">
      <c r="Q2382" s="655">
        <v>4</v>
      </c>
      <c r="R2382" s="655">
        <v>14</v>
      </c>
      <c r="S2382" s="655">
        <v>20</v>
      </c>
      <c r="T2382" s="651" t="s">
        <v>7297</v>
      </c>
      <c r="U2382" s="656">
        <v>140128</v>
      </c>
    </row>
    <row r="2383" spans="17:21">
      <c r="Q2383" s="655">
        <v>4</v>
      </c>
      <c r="R2383" s="655">
        <v>14</v>
      </c>
      <c r="S2383" s="655">
        <v>21</v>
      </c>
      <c r="T2383" s="651" t="s">
        <v>7298</v>
      </c>
      <c r="U2383" s="656">
        <v>140129</v>
      </c>
    </row>
    <row r="2384" spans="17:21">
      <c r="Q2384" s="655">
        <v>4</v>
      </c>
      <c r="R2384" s="655">
        <v>14</v>
      </c>
      <c r="S2384" s="655">
        <v>22</v>
      </c>
      <c r="T2384" s="651" t="s">
        <v>9259</v>
      </c>
      <c r="U2384" s="656">
        <v>140130</v>
      </c>
    </row>
    <row r="2385" spans="17:21">
      <c r="Q2385" s="655">
        <v>4</v>
      </c>
      <c r="R2385" s="655">
        <v>14</v>
      </c>
      <c r="S2385" s="655">
        <v>23</v>
      </c>
      <c r="T2385" s="651" t="s">
        <v>7299</v>
      </c>
      <c r="U2385" s="656">
        <v>140201</v>
      </c>
    </row>
    <row r="2386" spans="17:21">
      <c r="Q2386" s="655">
        <v>4</v>
      </c>
      <c r="R2386" s="655">
        <v>14</v>
      </c>
      <c r="S2386" s="655">
        <v>24</v>
      </c>
      <c r="T2386" s="651" t="s">
        <v>7300</v>
      </c>
      <c r="U2386" s="656">
        <v>140215</v>
      </c>
    </row>
    <row r="2387" spans="17:21">
      <c r="Q2387" s="655">
        <v>4</v>
      </c>
      <c r="R2387" s="655">
        <v>14</v>
      </c>
      <c r="S2387" s="655">
        <v>25</v>
      </c>
      <c r="T2387" s="651" t="s">
        <v>7301</v>
      </c>
      <c r="U2387" s="656">
        <v>140205</v>
      </c>
    </row>
    <row r="2388" spans="17:21">
      <c r="Q2388" s="655">
        <v>4</v>
      </c>
      <c r="R2388" s="655">
        <v>14</v>
      </c>
      <c r="S2388" s="655">
        <v>26</v>
      </c>
      <c r="T2388" s="651" t="s">
        <v>7302</v>
      </c>
      <c r="U2388" s="656">
        <v>140206</v>
      </c>
    </row>
    <row r="2389" spans="17:21">
      <c r="Q2389" s="655">
        <v>4</v>
      </c>
      <c r="R2389" s="655">
        <v>14</v>
      </c>
      <c r="S2389" s="655">
        <v>27</v>
      </c>
      <c r="T2389" s="651" t="s">
        <v>7303</v>
      </c>
      <c r="U2389" s="656">
        <v>140301</v>
      </c>
    </row>
    <row r="2390" spans="17:21">
      <c r="Q2390" s="655">
        <v>4</v>
      </c>
      <c r="R2390" s="655">
        <v>14</v>
      </c>
      <c r="S2390" s="655">
        <v>28</v>
      </c>
      <c r="T2390" s="651" t="s">
        <v>7304</v>
      </c>
      <c r="U2390" s="656">
        <v>140302</v>
      </c>
    </row>
    <row r="2391" spans="17:21">
      <c r="Q2391" s="655">
        <v>4</v>
      </c>
      <c r="R2391" s="655">
        <v>14</v>
      </c>
      <c r="S2391" s="655">
        <v>29</v>
      </c>
      <c r="T2391" s="651" t="s">
        <v>7305</v>
      </c>
      <c r="U2391" s="656">
        <v>140303</v>
      </c>
    </row>
    <row r="2392" spans="17:21">
      <c r="Q2392" s="655">
        <v>4</v>
      </c>
      <c r="R2392" s="655">
        <v>14</v>
      </c>
      <c r="S2392" s="655">
        <v>30</v>
      </c>
      <c r="T2392" s="651" t="s">
        <v>7306</v>
      </c>
      <c r="U2392" s="656">
        <v>140306</v>
      </c>
    </row>
    <row r="2393" spans="17:21">
      <c r="Q2393" s="655">
        <v>4</v>
      </c>
      <c r="R2393" s="655">
        <v>14</v>
      </c>
      <c r="S2393" s="655">
        <v>31</v>
      </c>
      <c r="T2393" s="651" t="s">
        <v>7307</v>
      </c>
      <c r="U2393" s="656">
        <v>140316</v>
      </c>
    </row>
    <row r="2394" spans="17:21">
      <c r="Q2394" s="655">
        <v>4</v>
      </c>
      <c r="R2394" s="655">
        <v>14</v>
      </c>
      <c r="S2394" s="655">
        <v>32</v>
      </c>
      <c r="T2394" s="651" t="s">
        <v>7308</v>
      </c>
      <c r="U2394" s="656">
        <v>140317</v>
      </c>
    </row>
    <row r="2395" spans="17:21">
      <c r="Q2395" s="655">
        <v>4</v>
      </c>
      <c r="R2395" s="655">
        <v>14</v>
      </c>
      <c r="S2395" s="655">
        <v>33</v>
      </c>
      <c r="T2395" s="651" t="s">
        <v>7309</v>
      </c>
      <c r="U2395" s="656">
        <v>140307</v>
      </c>
    </row>
    <row r="2396" spans="17:21">
      <c r="Q2396" s="655">
        <v>4</v>
      </c>
      <c r="R2396" s="655">
        <v>14</v>
      </c>
      <c r="S2396" s="655">
        <v>34</v>
      </c>
      <c r="T2396" s="651" t="s">
        <v>7310</v>
      </c>
      <c r="U2396" s="656">
        <v>140304</v>
      </c>
    </row>
    <row r="2397" spans="17:21">
      <c r="Q2397" s="655">
        <v>4</v>
      </c>
      <c r="R2397" s="655">
        <v>14</v>
      </c>
      <c r="S2397" s="655">
        <v>35</v>
      </c>
      <c r="T2397" s="651" t="s">
        <v>7311</v>
      </c>
      <c r="U2397" s="656">
        <v>140309</v>
      </c>
    </row>
    <row r="2398" spans="17:21">
      <c r="Q2398" s="655">
        <v>4</v>
      </c>
      <c r="R2398" s="655">
        <v>14</v>
      </c>
      <c r="S2398" s="655">
        <v>36</v>
      </c>
      <c r="T2398" s="651" t="s">
        <v>7312</v>
      </c>
      <c r="U2398" s="656">
        <v>140310</v>
      </c>
    </row>
    <row r="2399" spans="17:21">
      <c r="Q2399" s="655">
        <v>4</v>
      </c>
      <c r="R2399" s="655">
        <v>14</v>
      </c>
      <c r="S2399" s="655">
        <v>37</v>
      </c>
      <c r="T2399" s="651" t="s">
        <v>7313</v>
      </c>
      <c r="U2399" s="656">
        <v>140318</v>
      </c>
    </row>
    <row r="2400" spans="17:21">
      <c r="Q2400" s="655">
        <v>4</v>
      </c>
      <c r="R2400" s="655">
        <v>14</v>
      </c>
      <c r="S2400" s="655">
        <v>38</v>
      </c>
      <c r="T2400" s="651" t="s">
        <v>7314</v>
      </c>
      <c r="U2400" s="656">
        <v>140404</v>
      </c>
    </row>
    <row r="2401" spans="17:21">
      <c r="Q2401" s="655">
        <v>4</v>
      </c>
      <c r="R2401" s="655">
        <v>14</v>
      </c>
      <c r="S2401" s="655">
        <v>39</v>
      </c>
      <c r="T2401" s="651" t="s">
        <v>7315</v>
      </c>
      <c r="U2401" s="656">
        <v>140405</v>
      </c>
    </row>
    <row r="2402" spans="17:21">
      <c r="Q2402" s="655">
        <v>4</v>
      </c>
      <c r="R2402" s="655">
        <v>14</v>
      </c>
      <c r="S2402" s="655">
        <v>40</v>
      </c>
      <c r="T2402" s="651" t="s">
        <v>7316</v>
      </c>
      <c r="U2402" s="656">
        <v>140314</v>
      </c>
    </row>
    <row r="2403" spans="17:21">
      <c r="Q2403" s="655">
        <v>4</v>
      </c>
      <c r="R2403" s="655">
        <v>14</v>
      </c>
      <c r="S2403" s="655">
        <v>41</v>
      </c>
      <c r="T2403" s="651" t="s">
        <v>7317</v>
      </c>
      <c r="U2403" s="656">
        <v>140313</v>
      </c>
    </row>
    <row r="2404" spans="17:21">
      <c r="Q2404" s="655">
        <v>4</v>
      </c>
      <c r="R2404" s="655">
        <v>14</v>
      </c>
      <c r="S2404" s="655">
        <v>42</v>
      </c>
      <c r="T2404" s="651" t="s">
        <v>7319</v>
      </c>
      <c r="U2404" s="656">
        <v>140701</v>
      </c>
    </row>
    <row r="2405" spans="17:21">
      <c r="Q2405" s="655">
        <v>4</v>
      </c>
      <c r="R2405" s="655">
        <v>14</v>
      </c>
      <c r="S2405" s="655">
        <v>43</v>
      </c>
      <c r="T2405" s="651" t="s">
        <v>7320</v>
      </c>
      <c r="U2405" s="656">
        <v>140702</v>
      </c>
    </row>
    <row r="2406" spans="17:21">
      <c r="Q2406" s="655">
        <v>4</v>
      </c>
      <c r="R2406" s="655">
        <v>14</v>
      </c>
      <c r="S2406" s="655">
        <v>44</v>
      </c>
      <c r="T2406" s="651" t="s">
        <v>7321</v>
      </c>
      <c r="U2406" s="656">
        <v>140704</v>
      </c>
    </row>
    <row r="2407" spans="17:21">
      <c r="Q2407" s="655">
        <v>4</v>
      </c>
      <c r="R2407" s="655">
        <v>14</v>
      </c>
      <c r="S2407" s="655">
        <v>45</v>
      </c>
      <c r="T2407" s="651" t="s">
        <v>7322</v>
      </c>
      <c r="U2407" s="656">
        <v>140705</v>
      </c>
    </row>
    <row r="2408" spans="17:21">
      <c r="Q2408" s="655">
        <v>4</v>
      </c>
      <c r="R2408" s="655">
        <v>14</v>
      </c>
      <c r="S2408" s="655">
        <v>46</v>
      </c>
      <c r="T2408" s="651" t="s">
        <v>7323</v>
      </c>
      <c r="U2408" s="656">
        <v>140706</v>
      </c>
    </row>
    <row r="2409" spans="17:21">
      <c r="Q2409" s="655">
        <v>4</v>
      </c>
      <c r="R2409" s="655">
        <v>14</v>
      </c>
      <c r="S2409" s="655">
        <v>47</v>
      </c>
      <c r="T2409" s="651" t="s">
        <v>7324</v>
      </c>
      <c r="U2409" s="656">
        <v>140708</v>
      </c>
    </row>
    <row r="2410" spans="17:21">
      <c r="Q2410" s="655">
        <v>4</v>
      </c>
      <c r="R2410" s="655">
        <v>14</v>
      </c>
      <c r="S2410" s="655">
        <v>48</v>
      </c>
      <c r="T2410" s="651" t="s">
        <v>7325</v>
      </c>
      <c r="U2410" s="656">
        <v>140709</v>
      </c>
    </row>
    <row r="2411" spans="17:21">
      <c r="Q2411" s="655">
        <v>4</v>
      </c>
      <c r="R2411" s="655">
        <v>14</v>
      </c>
      <c r="S2411" s="655">
        <v>49</v>
      </c>
      <c r="T2411" s="651" t="s">
        <v>7326</v>
      </c>
      <c r="U2411" s="656">
        <v>140711</v>
      </c>
    </row>
    <row r="2412" spans="17:21">
      <c r="Q2412" s="655">
        <v>4</v>
      </c>
      <c r="R2412" s="655">
        <v>14</v>
      </c>
      <c r="S2412" s="655">
        <v>50</v>
      </c>
      <c r="T2412" s="651" t="s">
        <v>7327</v>
      </c>
      <c r="U2412" s="656">
        <v>140726</v>
      </c>
    </row>
    <row r="2413" spans="17:21">
      <c r="Q2413" s="655">
        <v>4</v>
      </c>
      <c r="R2413" s="655">
        <v>14</v>
      </c>
      <c r="S2413" s="655">
        <v>51</v>
      </c>
      <c r="T2413" s="651" t="s">
        <v>7328</v>
      </c>
      <c r="U2413" s="656">
        <v>140715</v>
      </c>
    </row>
    <row r="2414" spans="17:21">
      <c r="Q2414" s="655">
        <v>4</v>
      </c>
      <c r="R2414" s="655">
        <v>14</v>
      </c>
      <c r="S2414" s="655">
        <v>52</v>
      </c>
      <c r="T2414" s="651" t="s">
        <v>7329</v>
      </c>
      <c r="U2414" s="656">
        <v>140716</v>
      </c>
    </row>
    <row r="2415" spans="17:21">
      <c r="Q2415" s="655">
        <v>4</v>
      </c>
      <c r="R2415" s="655">
        <v>14</v>
      </c>
      <c r="S2415" s="655">
        <v>53</v>
      </c>
      <c r="T2415" s="651" t="s">
        <v>7330</v>
      </c>
      <c r="U2415" s="656">
        <v>140713</v>
      </c>
    </row>
    <row r="2416" spans="17:21">
      <c r="Q2416" s="655">
        <v>4</v>
      </c>
      <c r="R2416" s="655">
        <v>14</v>
      </c>
      <c r="S2416" s="655">
        <v>54</v>
      </c>
      <c r="T2416" s="651" t="s">
        <v>7331</v>
      </c>
      <c r="U2416" s="656">
        <v>140719</v>
      </c>
    </row>
    <row r="2417" spans="17:21">
      <c r="Q2417" s="655">
        <v>4</v>
      </c>
      <c r="R2417" s="655">
        <v>14</v>
      </c>
      <c r="S2417" s="655">
        <v>55</v>
      </c>
      <c r="T2417" s="651" t="s">
        <v>7332</v>
      </c>
      <c r="U2417" s="656">
        <v>140720</v>
      </c>
    </row>
    <row r="2418" spans="17:21">
      <c r="Q2418" s="655">
        <v>4</v>
      </c>
      <c r="R2418" s="655">
        <v>14</v>
      </c>
      <c r="S2418" s="655">
        <v>56</v>
      </c>
      <c r="T2418" s="651" t="s">
        <v>7333</v>
      </c>
      <c r="U2418" s="656">
        <v>140721</v>
      </c>
    </row>
    <row r="2419" spans="17:21">
      <c r="Q2419" s="655">
        <v>4</v>
      </c>
      <c r="R2419" s="655">
        <v>14</v>
      </c>
      <c r="S2419" s="655">
        <v>57</v>
      </c>
      <c r="T2419" s="651" t="s">
        <v>7334</v>
      </c>
      <c r="U2419" s="656">
        <v>140722</v>
      </c>
    </row>
    <row r="2420" spans="17:21">
      <c r="Q2420" s="655">
        <v>4</v>
      </c>
      <c r="R2420" s="655">
        <v>14</v>
      </c>
      <c r="S2420" s="655">
        <v>58</v>
      </c>
      <c r="T2420" s="651" t="s">
        <v>7335</v>
      </c>
      <c r="U2420" s="656">
        <v>140723</v>
      </c>
    </row>
    <row r="2421" spans="17:21">
      <c r="Q2421" s="655">
        <v>4</v>
      </c>
      <c r="R2421" s="655">
        <v>14</v>
      </c>
      <c r="S2421" s="655">
        <v>59</v>
      </c>
      <c r="T2421" s="651" t="s">
        <v>7336</v>
      </c>
      <c r="U2421" s="656">
        <v>140728</v>
      </c>
    </row>
    <row r="2422" spans="17:21">
      <c r="Q2422" s="655">
        <v>4</v>
      </c>
      <c r="R2422" s="655">
        <v>14</v>
      </c>
      <c r="S2422" s="655">
        <v>60</v>
      </c>
      <c r="T2422" s="651" t="s">
        <v>7337</v>
      </c>
      <c r="U2422" s="656">
        <v>140802</v>
      </c>
    </row>
    <row r="2423" spans="17:21">
      <c r="Q2423" s="655">
        <v>4</v>
      </c>
      <c r="R2423" s="655">
        <v>14</v>
      </c>
      <c r="S2423" s="655">
        <v>61</v>
      </c>
      <c r="T2423" s="651" t="s">
        <v>7338</v>
      </c>
      <c r="U2423" s="656">
        <v>140803</v>
      </c>
    </row>
    <row r="2424" spans="17:21">
      <c r="Q2424" s="655">
        <v>4</v>
      </c>
      <c r="R2424" s="655">
        <v>14</v>
      </c>
      <c r="S2424" s="655">
        <v>62</v>
      </c>
      <c r="T2424" s="651" t="s">
        <v>7339</v>
      </c>
      <c r="U2424" s="656">
        <v>140809</v>
      </c>
    </row>
    <row r="2425" spans="17:21">
      <c r="Q2425" s="655">
        <v>4</v>
      </c>
      <c r="R2425" s="655">
        <v>14</v>
      </c>
      <c r="S2425" s="655">
        <v>63</v>
      </c>
      <c r="T2425" s="651" t="s">
        <v>7340</v>
      </c>
      <c r="U2425" s="656">
        <v>140810</v>
      </c>
    </row>
    <row r="2426" spans="17:21">
      <c r="Q2426" s="655">
        <v>4</v>
      </c>
      <c r="R2426" s="655">
        <v>14</v>
      </c>
      <c r="S2426" s="655">
        <v>64</v>
      </c>
      <c r="T2426" s="651" t="s">
        <v>8952</v>
      </c>
      <c r="U2426" s="656">
        <v>140804</v>
      </c>
    </row>
    <row r="2427" spans="17:21">
      <c r="Q2427" s="655">
        <v>4</v>
      </c>
      <c r="R2427" s="655">
        <v>14</v>
      </c>
      <c r="S2427" s="655">
        <v>65</v>
      </c>
      <c r="T2427" s="651" t="s">
        <v>6029</v>
      </c>
      <c r="U2427" s="656">
        <v>140805</v>
      </c>
    </row>
    <row r="2428" spans="17:21">
      <c r="Q2428" s="655">
        <v>4</v>
      </c>
      <c r="R2428" s="655">
        <v>14</v>
      </c>
      <c r="S2428" s="655">
        <v>66</v>
      </c>
      <c r="T2428" s="651" t="s">
        <v>6031</v>
      </c>
      <c r="U2428" s="656">
        <v>140806</v>
      </c>
    </row>
    <row r="2429" spans="17:21">
      <c r="Q2429" s="655">
        <v>4</v>
      </c>
      <c r="R2429" s="655">
        <v>14</v>
      </c>
      <c r="S2429" s="655">
        <v>67</v>
      </c>
      <c r="T2429" s="651" t="s">
        <v>6033</v>
      </c>
      <c r="U2429" s="656">
        <v>140807</v>
      </c>
    </row>
    <row r="2430" spans="17:21">
      <c r="Q2430" s="655">
        <v>4</v>
      </c>
      <c r="R2430" s="655">
        <v>14</v>
      </c>
      <c r="S2430" s="655">
        <v>68</v>
      </c>
      <c r="T2430" s="651" t="s">
        <v>6035</v>
      </c>
      <c r="U2430" s="656">
        <v>140808</v>
      </c>
    </row>
    <row r="2431" spans="17:21">
      <c r="Q2431" s="657">
        <v>4</v>
      </c>
      <c r="R2431" s="657">
        <v>14</v>
      </c>
      <c r="S2431" s="657">
        <v>69</v>
      </c>
      <c r="T2431" s="658" t="s">
        <v>6041</v>
      </c>
      <c r="U2431" s="659">
        <v>140999</v>
      </c>
    </row>
    <row r="2432" spans="17:21">
      <c r="Q2432" s="653">
        <v>4</v>
      </c>
      <c r="R2432" s="653">
        <v>15</v>
      </c>
      <c r="S2432" s="653">
        <v>1</v>
      </c>
      <c r="T2432" s="650" t="s">
        <v>7431</v>
      </c>
      <c r="U2432" s="654">
        <v>150101</v>
      </c>
    </row>
    <row r="2433" spans="17:21">
      <c r="Q2433" s="655">
        <v>4</v>
      </c>
      <c r="R2433" s="655">
        <v>15</v>
      </c>
      <c r="S2433" s="655">
        <v>2</v>
      </c>
      <c r="T2433" s="651" t="s">
        <v>3664</v>
      </c>
      <c r="U2433" s="656">
        <v>150109</v>
      </c>
    </row>
    <row r="2434" spans="17:21">
      <c r="Q2434" s="655">
        <v>4</v>
      </c>
      <c r="R2434" s="655">
        <v>15</v>
      </c>
      <c r="S2434" s="655">
        <v>3</v>
      </c>
      <c r="T2434" s="651" t="s">
        <v>7182</v>
      </c>
      <c r="U2434" s="656">
        <v>150110</v>
      </c>
    </row>
    <row r="2435" spans="17:21">
      <c r="Q2435" s="655">
        <v>4</v>
      </c>
      <c r="R2435" s="655">
        <v>15</v>
      </c>
      <c r="S2435" s="655">
        <v>4</v>
      </c>
      <c r="T2435" s="651" t="s">
        <v>7341</v>
      </c>
      <c r="U2435" s="656">
        <v>150113</v>
      </c>
    </row>
    <row r="2436" spans="17:21">
      <c r="Q2436" s="655">
        <v>4</v>
      </c>
      <c r="R2436" s="655">
        <v>15</v>
      </c>
      <c r="S2436" s="655">
        <v>5</v>
      </c>
      <c r="T2436" s="651" t="s">
        <v>7342</v>
      </c>
      <c r="U2436" s="656">
        <v>150111</v>
      </c>
    </row>
    <row r="2437" spans="17:21">
      <c r="Q2437" s="655">
        <v>4</v>
      </c>
      <c r="R2437" s="655">
        <v>15</v>
      </c>
      <c r="S2437" s="655">
        <v>6</v>
      </c>
      <c r="T2437" s="651" t="s">
        <v>6303</v>
      </c>
      <c r="U2437" s="656">
        <v>150112</v>
      </c>
    </row>
    <row r="2438" spans="17:21">
      <c r="Q2438" s="655">
        <v>4</v>
      </c>
      <c r="R2438" s="655">
        <v>15</v>
      </c>
      <c r="S2438" s="655">
        <v>7</v>
      </c>
      <c r="T2438" s="651" t="s">
        <v>6297</v>
      </c>
      <c r="U2438" s="656">
        <v>150117</v>
      </c>
    </row>
    <row r="2439" spans="17:21">
      <c r="Q2439" s="655">
        <v>4</v>
      </c>
      <c r="R2439" s="655">
        <v>15</v>
      </c>
      <c r="S2439" s="655">
        <v>8</v>
      </c>
      <c r="T2439" s="651" t="s">
        <v>4724</v>
      </c>
      <c r="U2439" s="656">
        <v>150102</v>
      </c>
    </row>
    <row r="2440" spans="17:21">
      <c r="Q2440" s="655">
        <v>4</v>
      </c>
      <c r="R2440" s="655">
        <v>15</v>
      </c>
      <c r="S2440" s="655">
        <v>9</v>
      </c>
      <c r="T2440" s="651" t="s">
        <v>7432</v>
      </c>
      <c r="U2440" s="656">
        <v>150103</v>
      </c>
    </row>
    <row r="2441" spans="17:21">
      <c r="Q2441" s="655">
        <v>4</v>
      </c>
      <c r="R2441" s="655">
        <v>15</v>
      </c>
      <c r="S2441" s="655">
        <v>10</v>
      </c>
      <c r="T2441" s="651" t="s">
        <v>6197</v>
      </c>
      <c r="U2441" s="656">
        <v>150104</v>
      </c>
    </row>
    <row r="2442" spans="17:21">
      <c r="Q2442" s="655">
        <v>4</v>
      </c>
      <c r="R2442" s="655">
        <v>15</v>
      </c>
      <c r="S2442" s="655">
        <v>11</v>
      </c>
      <c r="T2442" s="651" t="s">
        <v>7433</v>
      </c>
      <c r="U2442" s="656">
        <v>150105</v>
      </c>
    </row>
    <row r="2443" spans="17:21">
      <c r="Q2443" s="655">
        <v>4</v>
      </c>
      <c r="R2443" s="655">
        <v>15</v>
      </c>
      <c r="S2443" s="655">
        <v>12</v>
      </c>
      <c r="T2443" s="651" t="s">
        <v>7434</v>
      </c>
      <c r="U2443" s="656">
        <v>150108</v>
      </c>
    </row>
    <row r="2444" spans="17:21">
      <c r="Q2444" s="655">
        <v>4</v>
      </c>
      <c r="R2444" s="655">
        <v>15</v>
      </c>
      <c r="S2444" s="655">
        <v>13</v>
      </c>
      <c r="T2444" s="651" t="s">
        <v>6306</v>
      </c>
      <c r="U2444" s="656">
        <v>150114</v>
      </c>
    </row>
    <row r="2445" spans="17:21">
      <c r="Q2445" s="655">
        <v>4</v>
      </c>
      <c r="R2445" s="655">
        <v>15</v>
      </c>
      <c r="S2445" s="655">
        <v>14</v>
      </c>
      <c r="T2445" s="651" t="s">
        <v>6062</v>
      </c>
      <c r="U2445" s="656">
        <v>150116</v>
      </c>
    </row>
    <row r="2446" spans="17:21">
      <c r="Q2446" s="655">
        <v>4</v>
      </c>
      <c r="R2446" s="655">
        <v>15</v>
      </c>
      <c r="S2446" s="655">
        <v>15</v>
      </c>
      <c r="T2446" s="651" t="s">
        <v>6064</v>
      </c>
      <c r="U2446" s="656">
        <v>150106</v>
      </c>
    </row>
    <row r="2447" spans="17:21">
      <c r="Q2447" s="655">
        <v>4</v>
      </c>
      <c r="R2447" s="655">
        <v>15</v>
      </c>
      <c r="S2447" s="655">
        <v>16</v>
      </c>
      <c r="T2447" s="651" t="s">
        <v>5910</v>
      </c>
      <c r="U2447" s="656">
        <v>150107</v>
      </c>
    </row>
    <row r="2448" spans="17:21">
      <c r="Q2448" s="655">
        <v>4</v>
      </c>
      <c r="R2448" s="655">
        <v>15</v>
      </c>
      <c r="S2448" s="655">
        <v>17</v>
      </c>
      <c r="T2448" s="651" t="s">
        <v>7435</v>
      </c>
      <c r="U2448" s="656">
        <v>150201</v>
      </c>
    </row>
    <row r="2449" spans="17:21">
      <c r="Q2449" s="655">
        <v>4</v>
      </c>
      <c r="R2449" s="655">
        <v>15</v>
      </c>
      <c r="S2449" s="655">
        <v>18</v>
      </c>
      <c r="T2449" s="651" t="s">
        <v>7436</v>
      </c>
      <c r="U2449" s="656">
        <v>150301</v>
      </c>
    </row>
    <row r="2450" spans="17:21">
      <c r="Q2450" s="655">
        <v>4</v>
      </c>
      <c r="R2450" s="655">
        <v>15</v>
      </c>
      <c r="S2450" s="655">
        <v>19</v>
      </c>
      <c r="T2450" s="651" t="s">
        <v>7437</v>
      </c>
      <c r="U2450" s="656">
        <v>150401</v>
      </c>
    </row>
    <row r="2451" spans="17:21">
      <c r="Q2451" s="655">
        <v>4</v>
      </c>
      <c r="R2451" s="655">
        <v>15</v>
      </c>
      <c r="S2451" s="655">
        <v>20</v>
      </c>
      <c r="T2451" s="651" t="s">
        <v>7438</v>
      </c>
      <c r="U2451" s="656">
        <v>150316</v>
      </c>
    </row>
    <row r="2452" spans="17:21">
      <c r="Q2452" s="655">
        <v>4</v>
      </c>
      <c r="R2452" s="655">
        <v>15</v>
      </c>
      <c r="S2452" s="655">
        <v>21</v>
      </c>
      <c r="T2452" s="651" t="s">
        <v>7439</v>
      </c>
      <c r="U2452" s="656">
        <v>150302</v>
      </c>
    </row>
    <row r="2453" spans="17:21">
      <c r="Q2453" s="655">
        <v>4</v>
      </c>
      <c r="R2453" s="655">
        <v>15</v>
      </c>
      <c r="S2453" s="655">
        <v>22</v>
      </c>
      <c r="T2453" s="651" t="s">
        <v>7440</v>
      </c>
      <c r="U2453" s="656">
        <v>150402</v>
      </c>
    </row>
    <row r="2454" spans="17:21">
      <c r="Q2454" s="655">
        <v>4</v>
      </c>
      <c r="R2454" s="655">
        <v>15</v>
      </c>
      <c r="S2454" s="655">
        <v>23</v>
      </c>
      <c r="T2454" s="651" t="s">
        <v>7441</v>
      </c>
      <c r="U2454" s="656">
        <v>150203</v>
      </c>
    </row>
    <row r="2455" spans="17:21">
      <c r="Q2455" s="655">
        <v>4</v>
      </c>
      <c r="R2455" s="655">
        <v>15</v>
      </c>
      <c r="S2455" s="655">
        <v>24</v>
      </c>
      <c r="T2455" s="651" t="s">
        <v>7442</v>
      </c>
      <c r="U2455" s="656">
        <v>150405</v>
      </c>
    </row>
    <row r="2456" spans="17:21">
      <c r="Q2456" s="655">
        <v>4</v>
      </c>
      <c r="R2456" s="655">
        <v>15</v>
      </c>
      <c r="S2456" s="655">
        <v>25</v>
      </c>
      <c r="T2456" s="651" t="s">
        <v>7443</v>
      </c>
      <c r="U2456" s="656">
        <v>150305</v>
      </c>
    </row>
    <row r="2457" spans="17:21">
      <c r="Q2457" s="655">
        <v>4</v>
      </c>
      <c r="R2457" s="655">
        <v>15</v>
      </c>
      <c r="S2457" s="655">
        <v>26</v>
      </c>
      <c r="T2457" s="651" t="s">
        <v>7444</v>
      </c>
      <c r="U2457" s="656">
        <v>150403</v>
      </c>
    </row>
    <row r="2458" spans="17:21">
      <c r="Q2458" s="655">
        <v>4</v>
      </c>
      <c r="R2458" s="655">
        <v>15</v>
      </c>
      <c r="S2458" s="655">
        <v>27</v>
      </c>
      <c r="T2458" s="651" t="s">
        <v>7445</v>
      </c>
      <c r="U2458" s="656">
        <v>150202</v>
      </c>
    </row>
    <row r="2459" spans="17:21">
      <c r="Q2459" s="655">
        <v>4</v>
      </c>
      <c r="R2459" s="655">
        <v>15</v>
      </c>
      <c r="S2459" s="655">
        <v>28</v>
      </c>
      <c r="T2459" s="651" t="s">
        <v>7446</v>
      </c>
      <c r="U2459" s="656">
        <v>150404</v>
      </c>
    </row>
    <row r="2460" spans="17:21">
      <c r="Q2460" s="655">
        <v>4</v>
      </c>
      <c r="R2460" s="655">
        <v>15</v>
      </c>
      <c r="S2460" s="655">
        <v>29</v>
      </c>
      <c r="T2460" s="651" t="s">
        <v>7447</v>
      </c>
      <c r="U2460" s="656">
        <v>150501</v>
      </c>
    </row>
    <row r="2461" spans="17:21">
      <c r="Q2461" s="655">
        <v>4</v>
      </c>
      <c r="R2461" s="655">
        <v>15</v>
      </c>
      <c r="S2461" s="655">
        <v>30</v>
      </c>
      <c r="T2461" s="651" t="s">
        <v>7448</v>
      </c>
      <c r="U2461" s="656">
        <v>150306</v>
      </c>
    </row>
    <row r="2462" spans="17:21">
      <c r="Q2462" s="655">
        <v>4</v>
      </c>
      <c r="R2462" s="655">
        <v>15</v>
      </c>
      <c r="S2462" s="655">
        <v>31</v>
      </c>
      <c r="T2462" s="651" t="s">
        <v>7449</v>
      </c>
      <c r="U2462" s="656">
        <v>150407</v>
      </c>
    </row>
    <row r="2463" spans="17:21">
      <c r="Q2463" s="655">
        <v>4</v>
      </c>
      <c r="R2463" s="655">
        <v>15</v>
      </c>
      <c r="S2463" s="655">
        <v>32</v>
      </c>
      <c r="T2463" s="651" t="s">
        <v>7450</v>
      </c>
      <c r="U2463" s="656">
        <v>150204</v>
      </c>
    </row>
    <row r="2464" spans="17:21">
      <c r="Q2464" s="655">
        <v>4</v>
      </c>
      <c r="R2464" s="655">
        <v>15</v>
      </c>
      <c r="S2464" s="655">
        <v>33</v>
      </c>
      <c r="T2464" s="651" t="s">
        <v>7451</v>
      </c>
      <c r="U2464" s="656">
        <v>150307</v>
      </c>
    </row>
    <row r="2465" spans="17:21">
      <c r="Q2465" s="655">
        <v>4</v>
      </c>
      <c r="R2465" s="655">
        <v>15</v>
      </c>
      <c r="S2465" s="655">
        <v>34</v>
      </c>
      <c r="T2465" s="651" t="s">
        <v>7452</v>
      </c>
      <c r="U2465" s="656">
        <v>150408</v>
      </c>
    </row>
    <row r="2466" spans="17:21">
      <c r="Q2466" s="655">
        <v>4</v>
      </c>
      <c r="R2466" s="655">
        <v>15</v>
      </c>
      <c r="S2466" s="655">
        <v>35</v>
      </c>
      <c r="T2466" s="651" t="s">
        <v>7453</v>
      </c>
      <c r="U2466" s="656">
        <v>150409</v>
      </c>
    </row>
    <row r="2467" spans="17:21">
      <c r="Q2467" s="655">
        <v>4</v>
      </c>
      <c r="R2467" s="655">
        <v>15</v>
      </c>
      <c r="S2467" s="655">
        <v>36</v>
      </c>
      <c r="T2467" s="651" t="s">
        <v>7454</v>
      </c>
      <c r="U2467" s="656">
        <v>150410</v>
      </c>
    </row>
    <row r="2468" spans="17:21">
      <c r="Q2468" s="655">
        <v>4</v>
      </c>
      <c r="R2468" s="655">
        <v>15</v>
      </c>
      <c r="S2468" s="655">
        <v>37</v>
      </c>
      <c r="T2468" s="651" t="s">
        <v>7455</v>
      </c>
      <c r="U2468" s="656">
        <v>150308</v>
      </c>
    </row>
    <row r="2469" spans="17:21">
      <c r="Q2469" s="655">
        <v>4</v>
      </c>
      <c r="R2469" s="655">
        <v>15</v>
      </c>
      <c r="S2469" s="655">
        <v>38</v>
      </c>
      <c r="T2469" s="651" t="s">
        <v>7456</v>
      </c>
      <c r="U2469" s="656">
        <v>150425</v>
      </c>
    </row>
    <row r="2470" spans="17:21">
      <c r="Q2470" s="655">
        <v>4</v>
      </c>
      <c r="R2470" s="655">
        <v>15</v>
      </c>
      <c r="S2470" s="655">
        <v>39</v>
      </c>
      <c r="T2470" s="651" t="s">
        <v>7457</v>
      </c>
      <c r="U2470" s="656">
        <v>150209</v>
      </c>
    </row>
    <row r="2471" spans="17:21">
      <c r="Q2471" s="655">
        <v>4</v>
      </c>
      <c r="R2471" s="655">
        <v>15</v>
      </c>
      <c r="S2471" s="655">
        <v>40</v>
      </c>
      <c r="T2471" s="651" t="s">
        <v>7458</v>
      </c>
      <c r="U2471" s="656">
        <v>150309</v>
      </c>
    </row>
    <row r="2472" spans="17:21">
      <c r="Q2472" s="655">
        <v>4</v>
      </c>
      <c r="R2472" s="655">
        <v>15</v>
      </c>
      <c r="S2472" s="655">
        <v>41</v>
      </c>
      <c r="T2472" s="651" t="s">
        <v>7459</v>
      </c>
      <c r="U2472" s="656">
        <v>150412</v>
      </c>
    </row>
    <row r="2473" spans="17:21">
      <c r="Q2473" s="655">
        <v>4</v>
      </c>
      <c r="R2473" s="655">
        <v>15</v>
      </c>
      <c r="S2473" s="655">
        <v>42</v>
      </c>
      <c r="T2473" s="651" t="s">
        <v>7460</v>
      </c>
      <c r="U2473" s="656">
        <v>150310</v>
      </c>
    </row>
    <row r="2474" spans="17:21">
      <c r="Q2474" s="655">
        <v>4</v>
      </c>
      <c r="R2474" s="655">
        <v>15</v>
      </c>
      <c r="S2474" s="655">
        <v>43</v>
      </c>
      <c r="T2474" s="651" t="s">
        <v>7461</v>
      </c>
      <c r="U2474" s="656">
        <v>150411</v>
      </c>
    </row>
    <row r="2475" spans="17:21">
      <c r="Q2475" s="655">
        <v>4</v>
      </c>
      <c r="R2475" s="655">
        <v>15</v>
      </c>
      <c r="S2475" s="655">
        <v>44</v>
      </c>
      <c r="T2475" s="651" t="s">
        <v>7462</v>
      </c>
      <c r="U2475" s="656">
        <v>150311</v>
      </c>
    </row>
    <row r="2476" spans="17:21">
      <c r="Q2476" s="655">
        <v>4</v>
      </c>
      <c r="R2476" s="655">
        <v>15</v>
      </c>
      <c r="S2476" s="655">
        <v>45</v>
      </c>
      <c r="T2476" s="651" t="s">
        <v>7463</v>
      </c>
      <c r="U2476" s="656">
        <v>150413</v>
      </c>
    </row>
    <row r="2477" spans="17:21">
      <c r="Q2477" s="655">
        <v>4</v>
      </c>
      <c r="R2477" s="655">
        <v>15</v>
      </c>
      <c r="S2477" s="655">
        <v>46</v>
      </c>
      <c r="T2477" s="651" t="s">
        <v>7464</v>
      </c>
      <c r="U2477" s="656">
        <v>150206</v>
      </c>
    </row>
    <row r="2478" spans="17:21">
      <c r="Q2478" s="655">
        <v>4</v>
      </c>
      <c r="R2478" s="655">
        <v>15</v>
      </c>
      <c r="S2478" s="655">
        <v>47</v>
      </c>
      <c r="T2478" s="651" t="s">
        <v>7465</v>
      </c>
      <c r="U2478" s="656">
        <v>150313</v>
      </c>
    </row>
    <row r="2479" spans="17:21">
      <c r="Q2479" s="655">
        <v>4</v>
      </c>
      <c r="R2479" s="655">
        <v>15</v>
      </c>
      <c r="S2479" s="655">
        <v>48</v>
      </c>
      <c r="T2479" s="651" t="s">
        <v>7466</v>
      </c>
      <c r="U2479" s="656">
        <v>150210</v>
      </c>
    </row>
    <row r="2480" spans="17:21">
      <c r="Q2480" s="655">
        <v>4</v>
      </c>
      <c r="R2480" s="655">
        <v>15</v>
      </c>
      <c r="S2480" s="655">
        <v>49</v>
      </c>
      <c r="T2480" s="651" t="s">
        <v>7467</v>
      </c>
      <c r="U2480" s="656">
        <v>150312</v>
      </c>
    </row>
    <row r="2481" spans="17:21">
      <c r="Q2481" s="655">
        <v>4</v>
      </c>
      <c r="R2481" s="655">
        <v>15</v>
      </c>
      <c r="S2481" s="655">
        <v>50</v>
      </c>
      <c r="T2481" s="651" t="s">
        <v>7468</v>
      </c>
      <c r="U2481" s="656">
        <v>150415</v>
      </c>
    </row>
    <row r="2482" spans="17:21">
      <c r="Q2482" s="655">
        <v>4</v>
      </c>
      <c r="R2482" s="655">
        <v>15</v>
      </c>
      <c r="S2482" s="655">
        <v>51</v>
      </c>
      <c r="T2482" s="651" t="s">
        <v>7469</v>
      </c>
      <c r="U2482" s="656">
        <v>150414</v>
      </c>
    </row>
    <row r="2483" spans="17:21">
      <c r="Q2483" s="655">
        <v>4</v>
      </c>
      <c r="R2483" s="655">
        <v>15</v>
      </c>
      <c r="S2483" s="655">
        <v>52</v>
      </c>
      <c r="T2483" s="651" t="s">
        <v>7470</v>
      </c>
      <c r="U2483" s="656">
        <v>150418</v>
      </c>
    </row>
    <row r="2484" spans="17:21">
      <c r="Q2484" s="655">
        <v>4</v>
      </c>
      <c r="R2484" s="655">
        <v>15</v>
      </c>
      <c r="S2484" s="655">
        <v>53</v>
      </c>
      <c r="T2484" s="651" t="s">
        <v>7471</v>
      </c>
      <c r="U2484" s="656">
        <v>150502</v>
      </c>
    </row>
    <row r="2485" spans="17:21">
      <c r="Q2485" s="655">
        <v>4</v>
      </c>
      <c r="R2485" s="655">
        <v>15</v>
      </c>
      <c r="S2485" s="655">
        <v>54</v>
      </c>
      <c r="T2485" s="651" t="s">
        <v>7472</v>
      </c>
      <c r="U2485" s="656">
        <v>150207</v>
      </c>
    </row>
    <row r="2486" spans="17:21">
      <c r="Q2486" s="655">
        <v>4</v>
      </c>
      <c r="R2486" s="655">
        <v>15</v>
      </c>
      <c r="S2486" s="655">
        <v>55</v>
      </c>
      <c r="T2486" s="651" t="s">
        <v>7473</v>
      </c>
      <c r="U2486" s="656">
        <v>150314</v>
      </c>
    </row>
    <row r="2487" spans="17:21">
      <c r="Q2487" s="655">
        <v>4</v>
      </c>
      <c r="R2487" s="655">
        <v>15</v>
      </c>
      <c r="S2487" s="655">
        <v>56</v>
      </c>
      <c r="T2487" s="651" t="s">
        <v>7474</v>
      </c>
      <c r="U2487" s="656">
        <v>150416</v>
      </c>
    </row>
    <row r="2488" spans="17:21">
      <c r="Q2488" s="655">
        <v>4</v>
      </c>
      <c r="R2488" s="655">
        <v>15</v>
      </c>
      <c r="S2488" s="655">
        <v>57</v>
      </c>
      <c r="T2488" s="651" t="s">
        <v>7475</v>
      </c>
      <c r="U2488" s="656">
        <v>150208</v>
      </c>
    </row>
    <row r="2489" spans="17:21">
      <c r="Q2489" s="655">
        <v>4</v>
      </c>
      <c r="R2489" s="655">
        <v>15</v>
      </c>
      <c r="S2489" s="655">
        <v>58</v>
      </c>
      <c r="T2489" s="651" t="s">
        <v>7476</v>
      </c>
      <c r="U2489" s="656">
        <v>150315</v>
      </c>
    </row>
    <row r="2490" spans="17:21">
      <c r="Q2490" s="655">
        <v>4</v>
      </c>
      <c r="R2490" s="655">
        <v>15</v>
      </c>
      <c r="S2490" s="655">
        <v>59</v>
      </c>
      <c r="T2490" s="651" t="s">
        <v>7477</v>
      </c>
      <c r="U2490" s="656">
        <v>150417</v>
      </c>
    </row>
    <row r="2491" spans="17:21">
      <c r="Q2491" s="655">
        <v>4</v>
      </c>
      <c r="R2491" s="655">
        <v>15</v>
      </c>
      <c r="S2491" s="655">
        <v>60</v>
      </c>
      <c r="T2491" s="651" t="s">
        <v>7478</v>
      </c>
      <c r="U2491" s="656">
        <v>150503</v>
      </c>
    </row>
    <row r="2492" spans="17:21">
      <c r="Q2492" s="655">
        <v>4</v>
      </c>
      <c r="R2492" s="655">
        <v>15</v>
      </c>
      <c r="S2492" s="655">
        <v>61</v>
      </c>
      <c r="T2492" s="651" t="s">
        <v>6708</v>
      </c>
      <c r="U2492" s="656">
        <v>150420</v>
      </c>
    </row>
    <row r="2493" spans="17:21">
      <c r="Q2493" s="655">
        <v>4</v>
      </c>
      <c r="R2493" s="655">
        <v>15</v>
      </c>
      <c r="S2493" s="655">
        <v>62</v>
      </c>
      <c r="T2493" s="651" t="s">
        <v>6020</v>
      </c>
      <c r="U2493" s="656">
        <v>150700</v>
      </c>
    </row>
    <row r="2494" spans="17:21">
      <c r="Q2494" s="655">
        <v>4</v>
      </c>
      <c r="R2494" s="655">
        <v>15</v>
      </c>
      <c r="S2494" s="655">
        <v>63</v>
      </c>
      <c r="T2494" s="651" t="s">
        <v>7479</v>
      </c>
      <c r="U2494" s="656">
        <v>150703</v>
      </c>
    </row>
    <row r="2495" spans="17:21">
      <c r="Q2495" s="655">
        <v>4</v>
      </c>
      <c r="R2495" s="655">
        <v>15</v>
      </c>
      <c r="S2495" s="655">
        <v>64</v>
      </c>
      <c r="T2495" s="651" t="s">
        <v>7480</v>
      </c>
      <c r="U2495" s="656">
        <v>150701</v>
      </c>
    </row>
    <row r="2496" spans="17:21">
      <c r="Q2496" s="655">
        <v>4</v>
      </c>
      <c r="R2496" s="655">
        <v>15</v>
      </c>
      <c r="S2496" s="655">
        <v>65</v>
      </c>
      <c r="T2496" s="651" t="s">
        <v>7481</v>
      </c>
      <c r="U2496" s="656">
        <v>150702</v>
      </c>
    </row>
    <row r="2497" spans="17:21">
      <c r="Q2497" s="655">
        <v>4</v>
      </c>
      <c r="R2497" s="655">
        <v>15</v>
      </c>
      <c r="S2497" s="655">
        <v>66</v>
      </c>
      <c r="T2497" s="651" t="s">
        <v>7482</v>
      </c>
      <c r="U2497" s="656">
        <v>150801</v>
      </c>
    </row>
    <row r="2498" spans="17:21">
      <c r="Q2498" s="655">
        <v>4</v>
      </c>
      <c r="R2498" s="655">
        <v>15</v>
      </c>
      <c r="S2498" s="655">
        <v>67</v>
      </c>
      <c r="T2498" s="651" t="s">
        <v>7483</v>
      </c>
      <c r="U2498" s="656">
        <v>150804</v>
      </c>
    </row>
    <row r="2499" spans="17:21">
      <c r="Q2499" s="657">
        <v>4</v>
      </c>
      <c r="R2499" s="657">
        <v>15</v>
      </c>
      <c r="S2499" s="657">
        <v>68</v>
      </c>
      <c r="T2499" s="658" t="s">
        <v>6041</v>
      </c>
      <c r="U2499" s="659">
        <v>150999</v>
      </c>
    </row>
    <row r="2500" spans="17:21">
      <c r="Q2500" s="653">
        <v>4</v>
      </c>
      <c r="R2500" s="653">
        <v>16</v>
      </c>
      <c r="S2500" s="653">
        <v>1</v>
      </c>
      <c r="T2500" s="650" t="s">
        <v>7431</v>
      </c>
      <c r="U2500" s="654">
        <v>160110</v>
      </c>
    </row>
    <row r="2501" spans="17:21">
      <c r="Q2501" s="655">
        <v>4</v>
      </c>
      <c r="R2501" s="655">
        <v>16</v>
      </c>
      <c r="S2501" s="655">
        <v>2</v>
      </c>
      <c r="T2501" s="651" t="s">
        <v>6056</v>
      </c>
      <c r="U2501" s="656">
        <v>160112</v>
      </c>
    </row>
    <row r="2502" spans="17:21">
      <c r="Q2502" s="655">
        <v>4</v>
      </c>
      <c r="R2502" s="655">
        <v>16</v>
      </c>
      <c r="S2502" s="655">
        <v>3</v>
      </c>
      <c r="T2502" s="651" t="s">
        <v>9046</v>
      </c>
      <c r="U2502" s="656">
        <v>160111</v>
      </c>
    </row>
    <row r="2503" spans="17:21">
      <c r="Q2503" s="655">
        <v>4</v>
      </c>
      <c r="R2503" s="655">
        <v>16</v>
      </c>
      <c r="S2503" s="655">
        <v>4</v>
      </c>
      <c r="T2503" s="651" t="s">
        <v>9260</v>
      </c>
      <c r="U2503" s="656">
        <v>160113</v>
      </c>
    </row>
    <row r="2504" spans="17:21">
      <c r="Q2504" s="655">
        <v>4</v>
      </c>
      <c r="R2504" s="655">
        <v>16</v>
      </c>
      <c r="S2504" s="655">
        <v>5</v>
      </c>
      <c r="T2504" s="651" t="s">
        <v>6754</v>
      </c>
      <c r="U2504" s="656">
        <v>160101</v>
      </c>
    </row>
    <row r="2505" spans="17:21">
      <c r="Q2505" s="655">
        <v>4</v>
      </c>
      <c r="R2505" s="655">
        <v>16</v>
      </c>
      <c r="S2505" s="655">
        <v>6</v>
      </c>
      <c r="T2505" s="651" t="s">
        <v>7484</v>
      </c>
      <c r="U2505" s="656">
        <v>160103</v>
      </c>
    </row>
    <row r="2506" spans="17:21">
      <c r="Q2506" s="655">
        <v>4</v>
      </c>
      <c r="R2506" s="655">
        <v>16</v>
      </c>
      <c r="S2506" s="655">
        <v>7</v>
      </c>
      <c r="T2506" s="651" t="s">
        <v>7485</v>
      </c>
      <c r="U2506" s="656">
        <v>160104</v>
      </c>
    </row>
    <row r="2507" spans="17:21">
      <c r="Q2507" s="655">
        <v>4</v>
      </c>
      <c r="R2507" s="655">
        <v>16</v>
      </c>
      <c r="S2507" s="655">
        <v>8</v>
      </c>
      <c r="T2507" s="651" t="s">
        <v>6049</v>
      </c>
      <c r="U2507" s="656">
        <v>160109</v>
      </c>
    </row>
    <row r="2508" spans="17:21">
      <c r="Q2508" s="655">
        <v>4</v>
      </c>
      <c r="R2508" s="655">
        <v>16</v>
      </c>
      <c r="S2508" s="655">
        <v>9</v>
      </c>
      <c r="T2508" s="651" t="s">
        <v>4724</v>
      </c>
      <c r="U2508" s="656">
        <v>160105</v>
      </c>
    </row>
    <row r="2509" spans="17:21">
      <c r="Q2509" s="655">
        <v>4</v>
      </c>
      <c r="R2509" s="655">
        <v>16</v>
      </c>
      <c r="S2509" s="655">
        <v>10</v>
      </c>
      <c r="T2509" s="651" t="s">
        <v>6197</v>
      </c>
      <c r="U2509" s="656">
        <v>160106</v>
      </c>
    </row>
    <row r="2510" spans="17:21">
      <c r="Q2510" s="655">
        <v>4</v>
      </c>
      <c r="R2510" s="655">
        <v>16</v>
      </c>
      <c r="S2510" s="655">
        <v>11</v>
      </c>
      <c r="T2510" s="651" t="s">
        <v>6064</v>
      </c>
      <c r="U2510" s="656">
        <v>160107</v>
      </c>
    </row>
    <row r="2511" spans="17:21">
      <c r="Q2511" s="655">
        <v>4</v>
      </c>
      <c r="R2511" s="655">
        <v>16</v>
      </c>
      <c r="S2511" s="655">
        <v>12</v>
      </c>
      <c r="T2511" s="651" t="s">
        <v>5910</v>
      </c>
      <c r="U2511" s="656">
        <v>160108</v>
      </c>
    </row>
    <row r="2512" spans="17:21">
      <c r="Q2512" s="655">
        <v>4</v>
      </c>
      <c r="R2512" s="655">
        <v>16</v>
      </c>
      <c r="S2512" s="655">
        <v>13</v>
      </c>
      <c r="T2512" s="651" t="s">
        <v>7486</v>
      </c>
      <c r="U2512" s="656">
        <v>160201</v>
      </c>
    </row>
    <row r="2513" spans="17:21">
      <c r="Q2513" s="655">
        <v>4</v>
      </c>
      <c r="R2513" s="655">
        <v>16</v>
      </c>
      <c r="S2513" s="655">
        <v>14</v>
      </c>
      <c r="T2513" s="651" t="s">
        <v>7487</v>
      </c>
      <c r="U2513" s="656">
        <v>160202</v>
      </c>
    </row>
    <row r="2514" spans="17:21">
      <c r="Q2514" s="655">
        <v>4</v>
      </c>
      <c r="R2514" s="655">
        <v>16</v>
      </c>
      <c r="S2514" s="655">
        <v>15</v>
      </c>
      <c r="T2514" s="651" t="s">
        <v>7488</v>
      </c>
      <c r="U2514" s="656">
        <v>160203</v>
      </c>
    </row>
    <row r="2515" spans="17:21">
      <c r="Q2515" s="655">
        <v>4</v>
      </c>
      <c r="R2515" s="655">
        <v>16</v>
      </c>
      <c r="S2515" s="655">
        <v>16</v>
      </c>
      <c r="T2515" s="651" t="s">
        <v>7489</v>
      </c>
      <c r="U2515" s="656">
        <v>160204</v>
      </c>
    </row>
    <row r="2516" spans="17:21">
      <c r="Q2516" s="655">
        <v>4</v>
      </c>
      <c r="R2516" s="655">
        <v>16</v>
      </c>
      <c r="S2516" s="655">
        <v>17</v>
      </c>
      <c r="T2516" s="651" t="s">
        <v>7490</v>
      </c>
      <c r="U2516" s="656">
        <v>160316</v>
      </c>
    </row>
    <row r="2517" spans="17:21">
      <c r="Q2517" s="655">
        <v>4</v>
      </c>
      <c r="R2517" s="655">
        <v>16</v>
      </c>
      <c r="S2517" s="655">
        <v>18</v>
      </c>
      <c r="T2517" s="651" t="s">
        <v>7491</v>
      </c>
      <c r="U2517" s="656">
        <v>160304</v>
      </c>
    </row>
    <row r="2518" spans="17:21">
      <c r="Q2518" s="655">
        <v>4</v>
      </c>
      <c r="R2518" s="655">
        <v>16</v>
      </c>
      <c r="S2518" s="655">
        <v>19</v>
      </c>
      <c r="T2518" s="651" t="s">
        <v>7492</v>
      </c>
      <c r="U2518" s="656">
        <v>160305</v>
      </c>
    </row>
    <row r="2519" spans="17:21">
      <c r="Q2519" s="655">
        <v>4</v>
      </c>
      <c r="R2519" s="655">
        <v>16</v>
      </c>
      <c r="S2519" s="655">
        <v>20</v>
      </c>
      <c r="T2519" s="651" t="s">
        <v>7493</v>
      </c>
      <c r="U2519" s="656">
        <v>160301</v>
      </c>
    </row>
    <row r="2520" spans="17:21">
      <c r="Q2520" s="655">
        <v>4</v>
      </c>
      <c r="R2520" s="655">
        <v>16</v>
      </c>
      <c r="S2520" s="655">
        <v>21</v>
      </c>
      <c r="T2520" s="651" t="s">
        <v>7494</v>
      </c>
      <c r="U2520" s="656">
        <v>160303</v>
      </c>
    </row>
    <row r="2521" spans="17:21">
      <c r="Q2521" s="655">
        <v>4</v>
      </c>
      <c r="R2521" s="655">
        <v>16</v>
      </c>
      <c r="S2521" s="655">
        <v>22</v>
      </c>
      <c r="T2521" s="651" t="s">
        <v>7495</v>
      </c>
      <c r="U2521" s="656">
        <v>160302</v>
      </c>
    </row>
    <row r="2522" spans="17:21">
      <c r="Q2522" s="655">
        <v>4</v>
      </c>
      <c r="R2522" s="655">
        <v>16</v>
      </c>
      <c r="S2522" s="655">
        <v>23</v>
      </c>
      <c r="T2522" s="651" t="s">
        <v>7496</v>
      </c>
      <c r="U2522" s="656">
        <v>160306</v>
      </c>
    </row>
    <row r="2523" spans="17:21">
      <c r="Q2523" s="655">
        <v>4</v>
      </c>
      <c r="R2523" s="655">
        <v>16</v>
      </c>
      <c r="S2523" s="655">
        <v>24</v>
      </c>
      <c r="T2523" s="651" t="s">
        <v>7497</v>
      </c>
      <c r="U2523" s="656">
        <v>160308</v>
      </c>
    </row>
    <row r="2524" spans="17:21">
      <c r="Q2524" s="655">
        <v>4</v>
      </c>
      <c r="R2524" s="655">
        <v>16</v>
      </c>
      <c r="S2524" s="655">
        <v>25</v>
      </c>
      <c r="T2524" s="651" t="s">
        <v>7498</v>
      </c>
      <c r="U2524" s="656">
        <v>160307</v>
      </c>
    </row>
    <row r="2525" spans="17:21">
      <c r="Q2525" s="655">
        <v>4</v>
      </c>
      <c r="R2525" s="655">
        <v>16</v>
      </c>
      <c r="S2525" s="655">
        <v>26</v>
      </c>
      <c r="T2525" s="651" t="s">
        <v>7499</v>
      </c>
      <c r="U2525" s="656">
        <v>160309</v>
      </c>
    </row>
    <row r="2526" spans="17:21">
      <c r="Q2526" s="655">
        <v>4</v>
      </c>
      <c r="R2526" s="655">
        <v>16</v>
      </c>
      <c r="S2526" s="655">
        <v>27</v>
      </c>
      <c r="T2526" s="651" t="s">
        <v>7500</v>
      </c>
      <c r="U2526" s="656">
        <v>160310</v>
      </c>
    </row>
    <row r="2527" spans="17:21">
      <c r="Q2527" s="655">
        <v>4</v>
      </c>
      <c r="R2527" s="655">
        <v>16</v>
      </c>
      <c r="S2527" s="655">
        <v>28</v>
      </c>
      <c r="T2527" s="651" t="s">
        <v>7501</v>
      </c>
      <c r="U2527" s="656">
        <v>160311</v>
      </c>
    </row>
    <row r="2528" spans="17:21">
      <c r="Q2528" s="655">
        <v>4</v>
      </c>
      <c r="R2528" s="655">
        <v>16</v>
      </c>
      <c r="S2528" s="655">
        <v>29</v>
      </c>
      <c r="T2528" s="651" t="s">
        <v>7502</v>
      </c>
      <c r="U2528" s="656">
        <v>160312</v>
      </c>
    </row>
    <row r="2529" spans="17:21">
      <c r="Q2529" s="655">
        <v>4</v>
      </c>
      <c r="R2529" s="655">
        <v>16</v>
      </c>
      <c r="S2529" s="655">
        <v>30</v>
      </c>
      <c r="T2529" s="651" t="s">
        <v>7503</v>
      </c>
      <c r="U2529" s="656">
        <v>160313</v>
      </c>
    </row>
    <row r="2530" spans="17:21">
      <c r="Q2530" s="655">
        <v>4</v>
      </c>
      <c r="R2530" s="655">
        <v>16</v>
      </c>
      <c r="S2530" s="655">
        <v>31</v>
      </c>
      <c r="T2530" s="651" t="s">
        <v>7504</v>
      </c>
      <c r="U2530" s="656">
        <v>160314</v>
      </c>
    </row>
    <row r="2531" spans="17:21">
      <c r="Q2531" s="655">
        <v>4</v>
      </c>
      <c r="R2531" s="655">
        <v>16</v>
      </c>
      <c r="S2531" s="655">
        <v>32</v>
      </c>
      <c r="T2531" s="651" t="s">
        <v>7505</v>
      </c>
      <c r="U2531" s="656">
        <v>160315</v>
      </c>
    </row>
    <row r="2532" spans="17:21">
      <c r="Q2532" s="655">
        <v>4</v>
      </c>
      <c r="R2532" s="655">
        <v>16</v>
      </c>
      <c r="S2532" s="655">
        <v>33</v>
      </c>
      <c r="T2532" s="651" t="s">
        <v>7506</v>
      </c>
      <c r="U2532" s="656">
        <v>160321</v>
      </c>
    </row>
    <row r="2533" spans="17:21">
      <c r="Q2533" s="655">
        <v>4</v>
      </c>
      <c r="R2533" s="655">
        <v>16</v>
      </c>
      <c r="S2533" s="655">
        <v>34</v>
      </c>
      <c r="T2533" s="651" t="s">
        <v>7507</v>
      </c>
      <c r="U2533" s="656">
        <v>160322</v>
      </c>
    </row>
    <row r="2534" spans="17:21">
      <c r="Q2534" s="655">
        <v>4</v>
      </c>
      <c r="R2534" s="655">
        <v>16</v>
      </c>
      <c r="S2534" s="655">
        <v>35</v>
      </c>
      <c r="T2534" s="651" t="s">
        <v>7508</v>
      </c>
      <c r="U2534" s="656">
        <v>160323</v>
      </c>
    </row>
    <row r="2535" spans="17:21">
      <c r="Q2535" s="655">
        <v>4</v>
      </c>
      <c r="R2535" s="655">
        <v>16</v>
      </c>
      <c r="S2535" s="655">
        <v>36</v>
      </c>
      <c r="T2535" s="651" t="s">
        <v>7509</v>
      </c>
      <c r="U2535" s="656">
        <v>160324</v>
      </c>
    </row>
    <row r="2536" spans="17:21">
      <c r="Q2536" s="655">
        <v>4</v>
      </c>
      <c r="R2536" s="655">
        <v>16</v>
      </c>
      <c r="S2536" s="655">
        <v>37</v>
      </c>
      <c r="T2536" s="651" t="s">
        <v>6020</v>
      </c>
      <c r="U2536" s="656">
        <v>160700</v>
      </c>
    </row>
    <row r="2537" spans="17:21">
      <c r="Q2537" s="655">
        <v>4</v>
      </c>
      <c r="R2537" s="655">
        <v>16</v>
      </c>
      <c r="S2537" s="655">
        <v>38</v>
      </c>
      <c r="T2537" s="651" t="s">
        <v>7510</v>
      </c>
      <c r="U2537" s="656">
        <v>160802</v>
      </c>
    </row>
    <row r="2538" spans="17:21">
      <c r="Q2538" s="655">
        <v>4</v>
      </c>
      <c r="R2538" s="655">
        <v>16</v>
      </c>
      <c r="S2538" s="655">
        <v>39</v>
      </c>
      <c r="T2538" s="651" t="s">
        <v>7511</v>
      </c>
      <c r="U2538" s="656">
        <v>160804</v>
      </c>
    </row>
    <row r="2539" spans="17:21">
      <c r="Q2539" s="655">
        <v>4</v>
      </c>
      <c r="R2539" s="655">
        <v>16</v>
      </c>
      <c r="S2539" s="655">
        <v>40</v>
      </c>
      <c r="T2539" s="651" t="s">
        <v>7512</v>
      </c>
      <c r="U2539" s="656">
        <v>160805</v>
      </c>
    </row>
    <row r="2540" spans="17:21">
      <c r="Q2540" s="655">
        <v>4</v>
      </c>
      <c r="R2540" s="655">
        <v>16</v>
      </c>
      <c r="S2540" s="655">
        <v>41</v>
      </c>
      <c r="T2540" s="651" t="s">
        <v>7513</v>
      </c>
      <c r="U2540" s="656">
        <v>160807</v>
      </c>
    </row>
    <row r="2541" spans="17:21">
      <c r="Q2541" s="657">
        <v>4</v>
      </c>
      <c r="R2541" s="657">
        <v>16</v>
      </c>
      <c r="S2541" s="657">
        <v>42</v>
      </c>
      <c r="T2541" s="658" t="s">
        <v>6041</v>
      </c>
      <c r="U2541" s="659">
        <v>160999</v>
      </c>
    </row>
    <row r="2542" spans="17:21">
      <c r="Q2542" s="653">
        <v>4</v>
      </c>
      <c r="R2542" s="653">
        <v>17</v>
      </c>
      <c r="S2542" s="653">
        <v>1</v>
      </c>
      <c r="T2542" s="650" t="s">
        <v>3664</v>
      </c>
      <c r="U2542" s="654">
        <v>170101</v>
      </c>
    </row>
    <row r="2543" spans="17:21">
      <c r="Q2543" s="655">
        <v>4</v>
      </c>
      <c r="R2543" s="655">
        <v>17</v>
      </c>
      <c r="S2543" s="655">
        <v>2</v>
      </c>
      <c r="T2543" s="651" t="s">
        <v>7514</v>
      </c>
      <c r="U2543" s="656">
        <v>170114</v>
      </c>
    </row>
    <row r="2544" spans="17:21">
      <c r="Q2544" s="655">
        <v>4</v>
      </c>
      <c r="R2544" s="655">
        <v>17</v>
      </c>
      <c r="S2544" s="655">
        <v>3</v>
      </c>
      <c r="T2544" s="651" t="s">
        <v>6292</v>
      </c>
      <c r="U2544" s="656">
        <v>170103</v>
      </c>
    </row>
    <row r="2545" spans="17:21">
      <c r="Q2545" s="655">
        <v>4</v>
      </c>
      <c r="R2545" s="655">
        <v>17</v>
      </c>
      <c r="S2545" s="655">
        <v>4</v>
      </c>
      <c r="T2545" s="651" t="s">
        <v>7515</v>
      </c>
      <c r="U2545" s="656">
        <v>170115</v>
      </c>
    </row>
    <row r="2546" spans="17:21">
      <c r="Q2546" s="655">
        <v>4</v>
      </c>
      <c r="R2546" s="655">
        <v>17</v>
      </c>
      <c r="S2546" s="655">
        <v>5</v>
      </c>
      <c r="T2546" s="651" t="s">
        <v>7516</v>
      </c>
      <c r="U2546" s="656">
        <v>170116</v>
      </c>
    </row>
    <row r="2547" spans="17:21">
      <c r="Q2547" s="655">
        <v>4</v>
      </c>
      <c r="R2547" s="655">
        <v>17</v>
      </c>
      <c r="S2547" s="655">
        <v>6</v>
      </c>
      <c r="T2547" s="651" t="s">
        <v>6047</v>
      </c>
      <c r="U2547" s="656">
        <v>170124</v>
      </c>
    </row>
    <row r="2548" spans="17:21">
      <c r="Q2548" s="655">
        <v>4</v>
      </c>
      <c r="R2548" s="655">
        <v>17</v>
      </c>
      <c r="S2548" s="655">
        <v>7</v>
      </c>
      <c r="T2548" s="651" t="s">
        <v>7517</v>
      </c>
      <c r="U2548" s="656">
        <v>170117</v>
      </c>
    </row>
    <row r="2549" spans="17:21">
      <c r="Q2549" s="655">
        <v>4</v>
      </c>
      <c r="R2549" s="655">
        <v>17</v>
      </c>
      <c r="S2549" s="655">
        <v>8</v>
      </c>
      <c r="T2549" s="651" t="s">
        <v>6300</v>
      </c>
      <c r="U2549" s="656">
        <v>170104</v>
      </c>
    </row>
    <row r="2550" spans="17:21">
      <c r="Q2550" s="655">
        <v>4</v>
      </c>
      <c r="R2550" s="655">
        <v>17</v>
      </c>
      <c r="S2550" s="655">
        <v>9</v>
      </c>
      <c r="T2550" s="651" t="s">
        <v>7518</v>
      </c>
      <c r="U2550" s="656">
        <v>170109</v>
      </c>
    </row>
    <row r="2551" spans="17:21">
      <c r="Q2551" s="655">
        <v>4</v>
      </c>
      <c r="R2551" s="655">
        <v>17</v>
      </c>
      <c r="S2551" s="655">
        <v>10</v>
      </c>
      <c r="T2551" s="651" t="s">
        <v>6049</v>
      </c>
      <c r="U2551" s="656">
        <v>170113</v>
      </c>
    </row>
    <row r="2552" spans="17:21">
      <c r="Q2552" s="655">
        <v>4</v>
      </c>
      <c r="R2552" s="655">
        <v>17</v>
      </c>
      <c r="S2552" s="655">
        <v>11</v>
      </c>
      <c r="T2552" s="651" t="s">
        <v>7519</v>
      </c>
      <c r="U2552" s="656">
        <v>170118</v>
      </c>
    </row>
    <row r="2553" spans="17:21">
      <c r="Q2553" s="655">
        <v>4</v>
      </c>
      <c r="R2553" s="655">
        <v>17</v>
      </c>
      <c r="S2553" s="655">
        <v>12</v>
      </c>
      <c r="T2553" s="651" t="s">
        <v>4724</v>
      </c>
      <c r="U2553" s="656">
        <v>170105</v>
      </c>
    </row>
    <row r="2554" spans="17:21">
      <c r="Q2554" s="655">
        <v>4</v>
      </c>
      <c r="R2554" s="655">
        <v>17</v>
      </c>
      <c r="S2554" s="655">
        <v>13</v>
      </c>
      <c r="T2554" s="651" t="s">
        <v>7520</v>
      </c>
      <c r="U2554" s="656">
        <v>170119</v>
      </c>
    </row>
    <row r="2555" spans="17:21">
      <c r="Q2555" s="655">
        <v>4</v>
      </c>
      <c r="R2555" s="655">
        <v>17</v>
      </c>
      <c r="S2555" s="655">
        <v>14</v>
      </c>
      <c r="T2555" s="651" t="s">
        <v>6197</v>
      </c>
      <c r="U2555" s="656">
        <v>170106</v>
      </c>
    </row>
    <row r="2556" spans="17:21">
      <c r="Q2556" s="655">
        <v>4</v>
      </c>
      <c r="R2556" s="655">
        <v>17</v>
      </c>
      <c r="S2556" s="655">
        <v>15</v>
      </c>
      <c r="T2556" s="651" t="s">
        <v>7521</v>
      </c>
      <c r="U2556" s="656">
        <v>170110</v>
      </c>
    </row>
    <row r="2557" spans="17:21">
      <c r="Q2557" s="655">
        <v>4</v>
      </c>
      <c r="R2557" s="655">
        <v>17</v>
      </c>
      <c r="S2557" s="655">
        <v>16</v>
      </c>
      <c r="T2557" s="651" t="s">
        <v>6603</v>
      </c>
      <c r="U2557" s="656">
        <v>170112</v>
      </c>
    </row>
    <row r="2558" spans="17:21">
      <c r="Q2558" s="655">
        <v>4</v>
      </c>
      <c r="R2558" s="655">
        <v>17</v>
      </c>
      <c r="S2558" s="655">
        <v>17</v>
      </c>
      <c r="T2558" s="651" t="s">
        <v>6064</v>
      </c>
      <c r="U2558" s="656">
        <v>170107</v>
      </c>
    </row>
    <row r="2559" spans="17:21">
      <c r="Q2559" s="655">
        <v>4</v>
      </c>
      <c r="R2559" s="655">
        <v>17</v>
      </c>
      <c r="S2559" s="655">
        <v>18</v>
      </c>
      <c r="T2559" s="651" t="s">
        <v>5910</v>
      </c>
      <c r="U2559" s="656">
        <v>170108</v>
      </c>
    </row>
    <row r="2560" spans="17:21">
      <c r="Q2560" s="655">
        <v>4</v>
      </c>
      <c r="R2560" s="655">
        <v>17</v>
      </c>
      <c r="S2560" s="655">
        <v>19</v>
      </c>
      <c r="T2560" s="651" t="s">
        <v>7522</v>
      </c>
      <c r="U2560" s="656">
        <v>170202</v>
      </c>
    </row>
    <row r="2561" spans="17:21">
      <c r="Q2561" s="655">
        <v>4</v>
      </c>
      <c r="R2561" s="655">
        <v>17</v>
      </c>
      <c r="S2561" s="655">
        <v>20</v>
      </c>
      <c r="T2561" s="651" t="s">
        <v>7523</v>
      </c>
      <c r="U2561" s="656">
        <v>170203</v>
      </c>
    </row>
    <row r="2562" spans="17:21">
      <c r="Q2562" s="655">
        <v>4</v>
      </c>
      <c r="R2562" s="655">
        <v>17</v>
      </c>
      <c r="S2562" s="655">
        <v>21</v>
      </c>
      <c r="T2562" s="651" t="s">
        <v>7524</v>
      </c>
      <c r="U2562" s="656">
        <v>170204</v>
      </c>
    </row>
    <row r="2563" spans="17:21">
      <c r="Q2563" s="655">
        <v>4</v>
      </c>
      <c r="R2563" s="655">
        <v>17</v>
      </c>
      <c r="S2563" s="655">
        <v>22</v>
      </c>
      <c r="T2563" s="651" t="s">
        <v>7525</v>
      </c>
      <c r="U2563" s="656">
        <v>170207</v>
      </c>
    </row>
    <row r="2564" spans="17:21">
      <c r="Q2564" s="655">
        <v>4</v>
      </c>
      <c r="R2564" s="655">
        <v>17</v>
      </c>
      <c r="S2564" s="655">
        <v>23</v>
      </c>
      <c r="T2564" s="651" t="s">
        <v>7526</v>
      </c>
      <c r="U2564" s="656">
        <v>170208</v>
      </c>
    </row>
    <row r="2565" spans="17:21">
      <c r="Q2565" s="655">
        <v>4</v>
      </c>
      <c r="R2565" s="655">
        <v>17</v>
      </c>
      <c r="S2565" s="655">
        <v>24</v>
      </c>
      <c r="T2565" s="651" t="s">
        <v>7527</v>
      </c>
      <c r="U2565" s="656">
        <v>170324</v>
      </c>
    </row>
    <row r="2566" spans="17:21">
      <c r="Q2566" s="655">
        <v>4</v>
      </c>
      <c r="R2566" s="655">
        <v>17</v>
      </c>
      <c r="S2566" s="655">
        <v>25</v>
      </c>
      <c r="T2566" s="651" t="s">
        <v>7528</v>
      </c>
      <c r="U2566" s="656">
        <v>170302</v>
      </c>
    </row>
    <row r="2567" spans="17:21">
      <c r="Q2567" s="655">
        <v>4</v>
      </c>
      <c r="R2567" s="655">
        <v>17</v>
      </c>
      <c r="S2567" s="655">
        <v>26</v>
      </c>
      <c r="T2567" s="651" t="s">
        <v>7529</v>
      </c>
      <c r="U2567" s="656">
        <v>170301</v>
      </c>
    </row>
    <row r="2568" spans="17:21">
      <c r="Q2568" s="655">
        <v>4</v>
      </c>
      <c r="R2568" s="655">
        <v>17</v>
      </c>
      <c r="S2568" s="655">
        <v>27</v>
      </c>
      <c r="T2568" s="651" t="s">
        <v>7530</v>
      </c>
      <c r="U2568" s="656">
        <v>170303</v>
      </c>
    </row>
    <row r="2569" spans="17:21">
      <c r="Q2569" s="655">
        <v>4</v>
      </c>
      <c r="R2569" s="655">
        <v>17</v>
      </c>
      <c r="S2569" s="655">
        <v>28</v>
      </c>
      <c r="T2569" s="651" t="s">
        <v>7531</v>
      </c>
      <c r="U2569" s="656">
        <v>170304</v>
      </c>
    </row>
    <row r="2570" spans="17:21">
      <c r="Q2570" s="655">
        <v>4</v>
      </c>
      <c r="R2570" s="655">
        <v>17</v>
      </c>
      <c r="S2570" s="655">
        <v>29</v>
      </c>
      <c r="T2570" s="651" t="s">
        <v>7532</v>
      </c>
      <c r="U2570" s="656">
        <v>170305</v>
      </c>
    </row>
    <row r="2571" spans="17:21">
      <c r="Q2571" s="655">
        <v>4</v>
      </c>
      <c r="R2571" s="655">
        <v>17</v>
      </c>
      <c r="S2571" s="655">
        <v>30</v>
      </c>
      <c r="T2571" s="651" t="s">
        <v>7533</v>
      </c>
      <c r="U2571" s="656">
        <v>170307</v>
      </c>
    </row>
    <row r="2572" spans="17:21">
      <c r="Q2572" s="655">
        <v>4</v>
      </c>
      <c r="R2572" s="655">
        <v>17</v>
      </c>
      <c r="S2572" s="655">
        <v>31</v>
      </c>
      <c r="T2572" s="651" t="s">
        <v>7534</v>
      </c>
      <c r="U2572" s="656">
        <v>170306</v>
      </c>
    </row>
    <row r="2573" spans="17:21">
      <c r="Q2573" s="655">
        <v>4</v>
      </c>
      <c r="R2573" s="655">
        <v>17</v>
      </c>
      <c r="S2573" s="655">
        <v>32</v>
      </c>
      <c r="T2573" s="651" t="s">
        <v>9047</v>
      </c>
      <c r="U2573" s="656">
        <v>170325</v>
      </c>
    </row>
    <row r="2574" spans="17:21">
      <c r="Q2574" s="655">
        <v>4</v>
      </c>
      <c r="R2574" s="655">
        <v>17</v>
      </c>
      <c r="S2574" s="655">
        <v>33</v>
      </c>
      <c r="T2574" s="651" t="s">
        <v>7535</v>
      </c>
      <c r="U2574" s="656">
        <v>170308</v>
      </c>
    </row>
    <row r="2575" spans="17:21">
      <c r="Q2575" s="655">
        <v>4</v>
      </c>
      <c r="R2575" s="655">
        <v>17</v>
      </c>
      <c r="S2575" s="655">
        <v>34</v>
      </c>
      <c r="T2575" s="651" t="s">
        <v>7536</v>
      </c>
      <c r="U2575" s="656">
        <v>170309</v>
      </c>
    </row>
    <row r="2576" spans="17:21">
      <c r="Q2576" s="655">
        <v>4</v>
      </c>
      <c r="R2576" s="655">
        <v>17</v>
      </c>
      <c r="S2576" s="655">
        <v>35</v>
      </c>
      <c r="T2576" s="651" t="s">
        <v>7537</v>
      </c>
      <c r="U2576" s="656">
        <v>170310</v>
      </c>
    </row>
    <row r="2577" spans="17:21">
      <c r="Q2577" s="655">
        <v>4</v>
      </c>
      <c r="R2577" s="655">
        <v>17</v>
      </c>
      <c r="S2577" s="655">
        <v>36</v>
      </c>
      <c r="T2577" s="651" t="s">
        <v>7538</v>
      </c>
      <c r="U2577" s="656">
        <v>170311</v>
      </c>
    </row>
    <row r="2578" spans="17:21">
      <c r="Q2578" s="655">
        <v>4</v>
      </c>
      <c r="R2578" s="655">
        <v>17</v>
      </c>
      <c r="S2578" s="655">
        <v>37</v>
      </c>
      <c r="T2578" s="651" t="s">
        <v>7539</v>
      </c>
      <c r="U2578" s="656">
        <v>170312</v>
      </c>
    </row>
    <row r="2579" spans="17:21">
      <c r="Q2579" s="655">
        <v>4</v>
      </c>
      <c r="R2579" s="655">
        <v>17</v>
      </c>
      <c r="S2579" s="655">
        <v>38</v>
      </c>
      <c r="T2579" s="651" t="s">
        <v>7540</v>
      </c>
      <c r="U2579" s="656">
        <v>170313</v>
      </c>
    </row>
    <row r="2580" spans="17:21">
      <c r="Q2580" s="655">
        <v>4</v>
      </c>
      <c r="R2580" s="655">
        <v>17</v>
      </c>
      <c r="S2580" s="655">
        <v>39</v>
      </c>
      <c r="T2580" s="651" t="s">
        <v>7541</v>
      </c>
      <c r="U2580" s="656">
        <v>170318</v>
      </c>
    </row>
    <row r="2581" spans="17:21">
      <c r="Q2581" s="655">
        <v>4</v>
      </c>
      <c r="R2581" s="655">
        <v>17</v>
      </c>
      <c r="S2581" s="655">
        <v>40</v>
      </c>
      <c r="T2581" s="651" t="s">
        <v>7542</v>
      </c>
      <c r="U2581" s="656">
        <v>170319</v>
      </c>
    </row>
    <row r="2582" spans="17:21">
      <c r="Q2582" s="655">
        <v>4</v>
      </c>
      <c r="R2582" s="655">
        <v>17</v>
      </c>
      <c r="S2582" s="655">
        <v>41</v>
      </c>
      <c r="T2582" s="651" t="s">
        <v>7543</v>
      </c>
      <c r="U2582" s="656">
        <v>170322</v>
      </c>
    </row>
    <row r="2583" spans="17:21">
      <c r="Q2583" s="655">
        <v>4</v>
      </c>
      <c r="R2583" s="655">
        <v>17</v>
      </c>
      <c r="S2583" s="655">
        <v>42</v>
      </c>
      <c r="T2583" s="651" t="s">
        <v>7544</v>
      </c>
      <c r="U2583" s="656">
        <v>170323</v>
      </c>
    </row>
    <row r="2584" spans="17:21">
      <c r="Q2584" s="655">
        <v>4</v>
      </c>
      <c r="R2584" s="655">
        <v>17</v>
      </c>
      <c r="S2584" s="655">
        <v>43</v>
      </c>
      <c r="T2584" s="651" t="s">
        <v>7545</v>
      </c>
      <c r="U2584" s="656">
        <v>170701</v>
      </c>
    </row>
    <row r="2585" spans="17:21">
      <c r="Q2585" s="655">
        <v>4</v>
      </c>
      <c r="R2585" s="655">
        <v>17</v>
      </c>
      <c r="S2585" s="655">
        <v>44</v>
      </c>
      <c r="T2585" s="651" t="s">
        <v>7546</v>
      </c>
      <c r="U2585" s="656">
        <v>170702</v>
      </c>
    </row>
    <row r="2586" spans="17:21">
      <c r="Q2586" s="655">
        <v>4</v>
      </c>
      <c r="R2586" s="655">
        <v>17</v>
      </c>
      <c r="S2586" s="655">
        <v>45</v>
      </c>
      <c r="T2586" s="651" t="s">
        <v>7547</v>
      </c>
      <c r="U2586" s="656">
        <v>170804</v>
      </c>
    </row>
    <row r="2587" spans="17:21">
      <c r="Q2587" s="655">
        <v>4</v>
      </c>
      <c r="R2587" s="655">
        <v>17</v>
      </c>
      <c r="S2587" s="655">
        <v>46</v>
      </c>
      <c r="T2587" s="651" t="s">
        <v>7548</v>
      </c>
      <c r="U2587" s="656">
        <v>170805</v>
      </c>
    </row>
    <row r="2588" spans="17:21">
      <c r="Q2588" s="655">
        <v>4</v>
      </c>
      <c r="R2588" s="655">
        <v>17</v>
      </c>
      <c r="S2588" s="655">
        <v>47</v>
      </c>
      <c r="T2588" s="651" t="s">
        <v>7549</v>
      </c>
      <c r="U2588" s="656">
        <v>170806</v>
      </c>
    </row>
    <row r="2589" spans="17:21">
      <c r="Q2589" s="657">
        <v>4</v>
      </c>
      <c r="R2589" s="657">
        <v>17</v>
      </c>
      <c r="S2589" s="657">
        <v>48</v>
      </c>
      <c r="T2589" s="658" t="s">
        <v>6041</v>
      </c>
      <c r="U2589" s="659">
        <v>170999</v>
      </c>
    </row>
    <row r="2590" spans="17:21">
      <c r="Q2590" s="653">
        <v>4</v>
      </c>
      <c r="R2590" s="653">
        <v>18</v>
      </c>
      <c r="S2590" s="653">
        <v>1</v>
      </c>
      <c r="T2590" s="650" t="s">
        <v>3664</v>
      </c>
      <c r="U2590" s="654">
        <v>180101</v>
      </c>
    </row>
    <row r="2591" spans="17:21">
      <c r="Q2591" s="655">
        <v>4</v>
      </c>
      <c r="R2591" s="655">
        <v>18</v>
      </c>
      <c r="S2591" s="655">
        <v>2</v>
      </c>
      <c r="T2591" s="651" t="s">
        <v>9415</v>
      </c>
      <c r="U2591" s="656">
        <v>180102</v>
      </c>
    </row>
    <row r="2592" spans="17:21">
      <c r="Q2592" s="655">
        <v>4</v>
      </c>
      <c r="R2592" s="655">
        <v>18</v>
      </c>
      <c r="S2592" s="655">
        <v>3</v>
      </c>
      <c r="T2592" s="651" t="s">
        <v>9416</v>
      </c>
      <c r="U2592" s="656">
        <v>180114</v>
      </c>
    </row>
    <row r="2593" spans="17:21">
      <c r="Q2593" s="655">
        <v>4</v>
      </c>
      <c r="R2593" s="655">
        <v>18</v>
      </c>
      <c r="S2593" s="655">
        <v>4</v>
      </c>
      <c r="T2593" s="651" t="s">
        <v>9068</v>
      </c>
      <c r="U2593" s="656">
        <v>180111</v>
      </c>
    </row>
    <row r="2594" spans="17:21">
      <c r="Q2594" s="655">
        <v>4</v>
      </c>
      <c r="R2594" s="655">
        <v>18</v>
      </c>
      <c r="S2594" s="655">
        <v>5</v>
      </c>
      <c r="T2594" s="651" t="s">
        <v>9417</v>
      </c>
      <c r="U2594" s="656">
        <v>180112</v>
      </c>
    </row>
    <row r="2595" spans="17:21">
      <c r="Q2595" s="655">
        <v>4</v>
      </c>
      <c r="R2595" s="655">
        <v>18</v>
      </c>
      <c r="S2595" s="655">
        <v>6</v>
      </c>
      <c r="T2595" s="651" t="s">
        <v>6047</v>
      </c>
      <c r="U2595" s="656">
        <v>180103</v>
      </c>
    </row>
    <row r="2596" spans="17:21">
      <c r="Q2596" s="655">
        <v>4</v>
      </c>
      <c r="R2596" s="655">
        <v>18</v>
      </c>
      <c r="S2596" s="655">
        <v>7</v>
      </c>
      <c r="T2596" s="651" t="s">
        <v>6303</v>
      </c>
      <c r="U2596" s="656">
        <v>180104</v>
      </c>
    </row>
    <row r="2597" spans="17:21">
      <c r="Q2597" s="655">
        <v>4</v>
      </c>
      <c r="R2597" s="655">
        <v>18</v>
      </c>
      <c r="S2597" s="655">
        <v>8</v>
      </c>
      <c r="T2597" s="651" t="s">
        <v>4724</v>
      </c>
      <c r="U2597" s="656">
        <v>180105</v>
      </c>
    </row>
    <row r="2598" spans="17:21">
      <c r="Q2598" s="655">
        <v>4</v>
      </c>
      <c r="R2598" s="655">
        <v>18</v>
      </c>
      <c r="S2598" s="655">
        <v>9</v>
      </c>
      <c r="T2598" s="651" t="s">
        <v>6197</v>
      </c>
      <c r="U2598" s="656">
        <v>180106</v>
      </c>
    </row>
    <row r="2599" spans="17:21">
      <c r="Q2599" s="655">
        <v>4</v>
      </c>
      <c r="R2599" s="655">
        <v>18</v>
      </c>
      <c r="S2599" s="655">
        <v>10</v>
      </c>
      <c r="T2599" s="651" t="s">
        <v>7704</v>
      </c>
      <c r="U2599" s="656">
        <v>180108</v>
      </c>
    </row>
    <row r="2600" spans="17:21">
      <c r="Q2600" s="655">
        <v>4</v>
      </c>
      <c r="R2600" s="655">
        <v>18</v>
      </c>
      <c r="S2600" s="655">
        <v>11</v>
      </c>
      <c r="T2600" s="651" t="s">
        <v>6769</v>
      </c>
      <c r="U2600" s="656">
        <v>180107</v>
      </c>
    </row>
    <row r="2601" spans="17:21">
      <c r="Q2601" s="655">
        <v>4</v>
      </c>
      <c r="R2601" s="655">
        <v>18</v>
      </c>
      <c r="S2601" s="655">
        <v>12</v>
      </c>
      <c r="T2601" s="651" t="s">
        <v>6064</v>
      </c>
      <c r="U2601" s="656">
        <v>180109</v>
      </c>
    </row>
    <row r="2602" spans="17:21">
      <c r="Q2602" s="655">
        <v>4</v>
      </c>
      <c r="R2602" s="655">
        <v>18</v>
      </c>
      <c r="S2602" s="655">
        <v>13</v>
      </c>
      <c r="T2602" s="651" t="s">
        <v>5910</v>
      </c>
      <c r="U2602" s="656">
        <v>180110</v>
      </c>
    </row>
    <row r="2603" spans="17:21">
      <c r="Q2603" s="655">
        <v>4</v>
      </c>
      <c r="R2603" s="655">
        <v>18</v>
      </c>
      <c r="S2603" s="655">
        <v>14</v>
      </c>
      <c r="T2603" s="651" t="s">
        <v>7705</v>
      </c>
      <c r="U2603" s="656">
        <v>180201</v>
      </c>
    </row>
    <row r="2604" spans="17:21">
      <c r="Q2604" s="655">
        <v>4</v>
      </c>
      <c r="R2604" s="655">
        <v>18</v>
      </c>
      <c r="S2604" s="655">
        <v>15</v>
      </c>
      <c r="T2604" s="651" t="s">
        <v>7706</v>
      </c>
      <c r="U2604" s="656">
        <v>180202</v>
      </c>
    </row>
    <row r="2605" spans="17:21">
      <c r="Q2605" s="655">
        <v>4</v>
      </c>
      <c r="R2605" s="655">
        <v>18</v>
      </c>
      <c r="S2605" s="655">
        <v>16</v>
      </c>
      <c r="T2605" s="651" t="s">
        <v>7707</v>
      </c>
      <c r="U2605" s="656">
        <v>180203</v>
      </c>
    </row>
    <row r="2606" spans="17:21">
      <c r="Q2606" s="655">
        <v>4</v>
      </c>
      <c r="R2606" s="655">
        <v>18</v>
      </c>
      <c r="S2606" s="655">
        <v>17</v>
      </c>
      <c r="T2606" s="651" t="s">
        <v>7708</v>
      </c>
      <c r="U2606" s="656">
        <v>180204</v>
      </c>
    </row>
    <row r="2607" spans="17:21">
      <c r="Q2607" s="655">
        <v>4</v>
      </c>
      <c r="R2607" s="655">
        <v>18</v>
      </c>
      <c r="S2607" s="655">
        <v>18</v>
      </c>
      <c r="T2607" s="651" t="s">
        <v>7709</v>
      </c>
      <c r="U2607" s="656">
        <v>180212</v>
      </c>
    </row>
    <row r="2608" spans="17:21">
      <c r="Q2608" s="655">
        <v>4</v>
      </c>
      <c r="R2608" s="655">
        <v>18</v>
      </c>
      <c r="S2608" s="655">
        <v>19</v>
      </c>
      <c r="T2608" s="651" t="s">
        <v>7710</v>
      </c>
      <c r="U2608" s="656">
        <v>180213</v>
      </c>
    </row>
    <row r="2609" spans="17:21">
      <c r="Q2609" s="655">
        <v>4</v>
      </c>
      <c r="R2609" s="655">
        <v>18</v>
      </c>
      <c r="S2609" s="655">
        <v>20</v>
      </c>
      <c r="T2609" s="651" t="s">
        <v>7711</v>
      </c>
      <c r="U2609" s="656">
        <v>180206</v>
      </c>
    </row>
    <row r="2610" spans="17:21">
      <c r="Q2610" s="655">
        <v>4</v>
      </c>
      <c r="R2610" s="655">
        <v>18</v>
      </c>
      <c r="S2610" s="655">
        <v>21</v>
      </c>
      <c r="T2610" s="651" t="s">
        <v>7712</v>
      </c>
      <c r="U2610" s="656">
        <v>180207</v>
      </c>
    </row>
    <row r="2611" spans="17:21">
      <c r="Q2611" s="655">
        <v>4</v>
      </c>
      <c r="R2611" s="655">
        <v>18</v>
      </c>
      <c r="S2611" s="655">
        <v>22</v>
      </c>
      <c r="T2611" s="651" t="s">
        <v>7713</v>
      </c>
      <c r="U2611" s="656">
        <v>180208</v>
      </c>
    </row>
    <row r="2612" spans="17:21">
      <c r="Q2612" s="655">
        <v>4</v>
      </c>
      <c r="R2612" s="655">
        <v>18</v>
      </c>
      <c r="S2612" s="655">
        <v>23</v>
      </c>
      <c r="T2612" s="651" t="s">
        <v>7714</v>
      </c>
      <c r="U2612" s="656">
        <v>180209</v>
      </c>
    </row>
    <row r="2613" spans="17:21">
      <c r="Q2613" s="655">
        <v>4</v>
      </c>
      <c r="R2613" s="655">
        <v>18</v>
      </c>
      <c r="S2613" s="655">
        <v>24</v>
      </c>
      <c r="T2613" s="651" t="s">
        <v>7715</v>
      </c>
      <c r="U2613" s="656">
        <v>180214</v>
      </c>
    </row>
    <row r="2614" spans="17:21">
      <c r="Q2614" s="655">
        <v>4</v>
      </c>
      <c r="R2614" s="655">
        <v>18</v>
      </c>
      <c r="S2614" s="655">
        <v>25</v>
      </c>
      <c r="T2614" s="651" t="s">
        <v>7716</v>
      </c>
      <c r="U2614" s="656">
        <v>180215</v>
      </c>
    </row>
    <row r="2615" spans="17:21">
      <c r="Q2615" s="655">
        <v>4</v>
      </c>
      <c r="R2615" s="655">
        <v>18</v>
      </c>
      <c r="S2615" s="655">
        <v>26</v>
      </c>
      <c r="T2615" s="651" t="s">
        <v>7717</v>
      </c>
      <c r="U2615" s="656">
        <v>180301</v>
      </c>
    </row>
    <row r="2616" spans="17:21">
      <c r="Q2616" s="655">
        <v>4</v>
      </c>
      <c r="R2616" s="655">
        <v>18</v>
      </c>
      <c r="S2616" s="655">
        <v>27</v>
      </c>
      <c r="T2616" s="651" t="s">
        <v>7718</v>
      </c>
      <c r="U2616" s="656">
        <v>180302</v>
      </c>
    </row>
    <row r="2617" spans="17:21">
      <c r="Q2617" s="655">
        <v>4</v>
      </c>
      <c r="R2617" s="655">
        <v>18</v>
      </c>
      <c r="S2617" s="655">
        <v>28</v>
      </c>
      <c r="T2617" s="651" t="s">
        <v>7719</v>
      </c>
      <c r="U2617" s="656">
        <v>180312</v>
      </c>
    </row>
    <row r="2618" spans="17:21">
      <c r="Q2618" s="655">
        <v>4</v>
      </c>
      <c r="R2618" s="655">
        <v>18</v>
      </c>
      <c r="S2618" s="655">
        <v>29</v>
      </c>
      <c r="T2618" s="651" t="s">
        <v>7720</v>
      </c>
      <c r="U2618" s="656">
        <v>180303</v>
      </c>
    </row>
    <row r="2619" spans="17:21">
      <c r="Q2619" s="655">
        <v>4</v>
      </c>
      <c r="R2619" s="655">
        <v>18</v>
      </c>
      <c r="S2619" s="655">
        <v>30</v>
      </c>
      <c r="T2619" s="651" t="s">
        <v>7721</v>
      </c>
      <c r="U2619" s="656">
        <v>180313</v>
      </c>
    </row>
    <row r="2620" spans="17:21">
      <c r="Q2620" s="655">
        <v>4</v>
      </c>
      <c r="R2620" s="655">
        <v>18</v>
      </c>
      <c r="S2620" s="655">
        <v>31</v>
      </c>
      <c r="T2620" s="651" t="s">
        <v>7722</v>
      </c>
      <c r="U2620" s="656">
        <v>180306</v>
      </c>
    </row>
    <row r="2621" spans="17:21">
      <c r="Q2621" s="655">
        <v>4</v>
      </c>
      <c r="R2621" s="655">
        <v>18</v>
      </c>
      <c r="S2621" s="655">
        <v>32</v>
      </c>
      <c r="T2621" s="651" t="s">
        <v>7723</v>
      </c>
      <c r="U2621" s="656">
        <v>180308</v>
      </c>
    </row>
    <row r="2622" spans="17:21">
      <c r="Q2622" s="655">
        <v>4</v>
      </c>
      <c r="R2622" s="655">
        <v>18</v>
      </c>
      <c r="S2622" s="655">
        <v>33</v>
      </c>
      <c r="T2622" s="651" t="s">
        <v>7724</v>
      </c>
      <c r="U2622" s="656">
        <v>180314</v>
      </c>
    </row>
    <row r="2623" spans="17:21">
      <c r="Q2623" s="655">
        <v>4</v>
      </c>
      <c r="R2623" s="655">
        <v>18</v>
      </c>
      <c r="S2623" s="655">
        <v>34</v>
      </c>
      <c r="T2623" s="651" t="s">
        <v>7725</v>
      </c>
      <c r="U2623" s="656">
        <v>180309</v>
      </c>
    </row>
    <row r="2624" spans="17:21">
      <c r="Q2624" s="655">
        <v>4</v>
      </c>
      <c r="R2624" s="655">
        <v>18</v>
      </c>
      <c r="S2624" s="655">
        <v>35</v>
      </c>
      <c r="T2624" s="651" t="s">
        <v>7726</v>
      </c>
      <c r="U2624" s="656">
        <v>180310</v>
      </c>
    </row>
    <row r="2625" spans="17:21">
      <c r="Q2625" s="655">
        <v>4</v>
      </c>
      <c r="R2625" s="655">
        <v>18</v>
      </c>
      <c r="S2625" s="655">
        <v>36</v>
      </c>
      <c r="T2625" s="651" t="s">
        <v>9069</v>
      </c>
      <c r="U2625" s="656">
        <v>180325</v>
      </c>
    </row>
    <row r="2626" spans="17:21">
      <c r="Q2626" s="655">
        <v>4</v>
      </c>
      <c r="R2626" s="655">
        <v>18</v>
      </c>
      <c r="S2626" s="655">
        <v>37</v>
      </c>
      <c r="T2626" s="651" t="s">
        <v>7727</v>
      </c>
      <c r="U2626" s="656">
        <v>180317</v>
      </c>
    </row>
    <row r="2627" spans="17:21">
      <c r="Q2627" s="655">
        <v>4</v>
      </c>
      <c r="R2627" s="655">
        <v>18</v>
      </c>
      <c r="S2627" s="655">
        <v>38</v>
      </c>
      <c r="T2627" s="651" t="s">
        <v>7728</v>
      </c>
      <c r="U2627" s="656">
        <v>180318</v>
      </c>
    </row>
    <row r="2628" spans="17:21">
      <c r="Q2628" s="655">
        <v>4</v>
      </c>
      <c r="R2628" s="655">
        <v>18</v>
      </c>
      <c r="S2628" s="655">
        <v>39</v>
      </c>
      <c r="T2628" s="651" t="s">
        <v>7729</v>
      </c>
      <c r="U2628" s="656">
        <v>180319</v>
      </c>
    </row>
    <row r="2629" spans="17:21">
      <c r="Q2629" s="655">
        <v>4</v>
      </c>
      <c r="R2629" s="655">
        <v>18</v>
      </c>
      <c r="S2629" s="655">
        <v>40</v>
      </c>
      <c r="T2629" s="651" t="s">
        <v>7730</v>
      </c>
      <c r="U2629" s="656">
        <v>180320</v>
      </c>
    </row>
    <row r="2630" spans="17:21">
      <c r="Q2630" s="655">
        <v>4</v>
      </c>
      <c r="R2630" s="655">
        <v>18</v>
      </c>
      <c r="S2630" s="655">
        <v>41</v>
      </c>
      <c r="T2630" s="651" t="s">
        <v>7731</v>
      </c>
      <c r="U2630" s="656">
        <v>180323</v>
      </c>
    </row>
    <row r="2631" spans="17:21">
      <c r="Q2631" s="655">
        <v>4</v>
      </c>
      <c r="R2631" s="655">
        <v>18</v>
      </c>
      <c r="S2631" s="655">
        <v>42</v>
      </c>
      <c r="T2631" s="651" t="s">
        <v>7732</v>
      </c>
      <c r="U2631" s="656">
        <v>180705</v>
      </c>
    </row>
    <row r="2632" spans="17:21">
      <c r="Q2632" s="655">
        <v>4</v>
      </c>
      <c r="R2632" s="655">
        <v>18</v>
      </c>
      <c r="S2632" s="655">
        <v>43</v>
      </c>
      <c r="T2632" s="651" t="s">
        <v>7733</v>
      </c>
      <c r="U2632" s="656">
        <v>180704</v>
      </c>
    </row>
    <row r="2633" spans="17:21">
      <c r="Q2633" s="655">
        <v>4</v>
      </c>
      <c r="R2633" s="655">
        <v>18</v>
      </c>
      <c r="S2633" s="655">
        <v>44</v>
      </c>
      <c r="T2633" s="651" t="s">
        <v>7734</v>
      </c>
      <c r="U2633" s="656">
        <v>180706</v>
      </c>
    </row>
    <row r="2634" spans="17:21">
      <c r="Q2634" s="655">
        <v>4</v>
      </c>
      <c r="R2634" s="655">
        <v>18</v>
      </c>
      <c r="S2634" s="655">
        <v>45</v>
      </c>
      <c r="T2634" s="651" t="s">
        <v>7735</v>
      </c>
      <c r="U2634" s="656">
        <v>180707</v>
      </c>
    </row>
    <row r="2635" spans="17:21">
      <c r="Q2635" s="655">
        <v>4</v>
      </c>
      <c r="R2635" s="655">
        <v>18</v>
      </c>
      <c r="S2635" s="655">
        <v>46</v>
      </c>
      <c r="T2635" s="651" t="s">
        <v>7736</v>
      </c>
      <c r="U2635" s="656">
        <v>180809</v>
      </c>
    </row>
    <row r="2636" spans="17:21">
      <c r="Q2636" s="655">
        <v>4</v>
      </c>
      <c r="R2636" s="655">
        <v>18</v>
      </c>
      <c r="S2636" s="655">
        <v>47</v>
      </c>
      <c r="T2636" s="651" t="s">
        <v>7737</v>
      </c>
      <c r="U2636" s="656">
        <v>180810</v>
      </c>
    </row>
    <row r="2637" spans="17:21">
      <c r="Q2637" s="655">
        <v>4</v>
      </c>
      <c r="R2637" s="655">
        <v>18</v>
      </c>
      <c r="S2637" s="655">
        <v>48</v>
      </c>
      <c r="T2637" s="651" t="s">
        <v>8952</v>
      </c>
      <c r="U2637" s="656">
        <v>180804</v>
      </c>
    </row>
    <row r="2638" spans="17:21">
      <c r="Q2638" s="655">
        <v>4</v>
      </c>
      <c r="R2638" s="655">
        <v>18</v>
      </c>
      <c r="S2638" s="655">
        <v>49</v>
      </c>
      <c r="T2638" s="651" t="s">
        <v>6029</v>
      </c>
      <c r="U2638" s="656">
        <v>180805</v>
      </c>
    </row>
    <row r="2639" spans="17:21">
      <c r="Q2639" s="655">
        <v>4</v>
      </c>
      <c r="R2639" s="655">
        <v>18</v>
      </c>
      <c r="S2639" s="655">
        <v>50</v>
      </c>
      <c r="T2639" s="651" t="s">
        <v>6031</v>
      </c>
      <c r="U2639" s="656">
        <v>180806</v>
      </c>
    </row>
    <row r="2640" spans="17:21">
      <c r="Q2640" s="655">
        <v>4</v>
      </c>
      <c r="R2640" s="655">
        <v>18</v>
      </c>
      <c r="S2640" s="655">
        <v>51</v>
      </c>
      <c r="T2640" s="651" t="s">
        <v>6033</v>
      </c>
      <c r="U2640" s="656">
        <v>180807</v>
      </c>
    </row>
    <row r="2641" spans="17:21">
      <c r="Q2641" s="655">
        <v>4</v>
      </c>
      <c r="R2641" s="655">
        <v>18</v>
      </c>
      <c r="S2641" s="655">
        <v>52</v>
      </c>
      <c r="T2641" s="651" t="s">
        <v>6035</v>
      </c>
      <c r="U2641" s="656">
        <v>180808</v>
      </c>
    </row>
    <row r="2642" spans="17:21">
      <c r="Q2642" s="657">
        <v>4</v>
      </c>
      <c r="R2642" s="657">
        <v>18</v>
      </c>
      <c r="S2642" s="657">
        <v>53</v>
      </c>
      <c r="T2642" s="658" t="s">
        <v>6041</v>
      </c>
      <c r="U2642" s="659">
        <v>180999</v>
      </c>
    </row>
    <row r="2643" spans="17:21">
      <c r="Q2643" s="653">
        <v>4</v>
      </c>
      <c r="R2643" s="653">
        <v>19</v>
      </c>
      <c r="S2643" s="653">
        <v>1</v>
      </c>
      <c r="T2643" s="650" t="s">
        <v>7431</v>
      </c>
      <c r="U2643" s="654">
        <v>190116</v>
      </c>
    </row>
    <row r="2644" spans="17:21">
      <c r="Q2644" s="655">
        <v>4</v>
      </c>
      <c r="R2644" s="655">
        <v>19</v>
      </c>
      <c r="S2644" s="655">
        <v>2</v>
      </c>
      <c r="T2644" s="651" t="s">
        <v>6756</v>
      </c>
      <c r="U2644" s="656">
        <v>190101</v>
      </c>
    </row>
    <row r="2645" spans="17:21">
      <c r="Q2645" s="655">
        <v>4</v>
      </c>
      <c r="R2645" s="655">
        <v>19</v>
      </c>
      <c r="S2645" s="655">
        <v>3</v>
      </c>
      <c r="T2645" s="651" t="s">
        <v>3664</v>
      </c>
      <c r="U2645" s="656">
        <v>190102</v>
      </c>
    </row>
    <row r="2646" spans="17:21">
      <c r="Q2646" s="655">
        <v>4</v>
      </c>
      <c r="R2646" s="655">
        <v>19</v>
      </c>
      <c r="S2646" s="655">
        <v>4</v>
      </c>
      <c r="T2646" s="651" t="s">
        <v>7341</v>
      </c>
      <c r="U2646" s="656">
        <v>190117</v>
      </c>
    </row>
    <row r="2647" spans="17:21">
      <c r="Q2647" s="655">
        <v>4</v>
      </c>
      <c r="R2647" s="655">
        <v>19</v>
      </c>
      <c r="S2647" s="655">
        <v>5</v>
      </c>
      <c r="T2647" s="651" t="s">
        <v>7342</v>
      </c>
      <c r="U2647" s="656">
        <v>190103</v>
      </c>
    </row>
    <row r="2648" spans="17:21">
      <c r="Q2648" s="655">
        <v>4</v>
      </c>
      <c r="R2648" s="655">
        <v>19</v>
      </c>
      <c r="S2648" s="655">
        <v>6</v>
      </c>
      <c r="T2648" s="651" t="s">
        <v>9042</v>
      </c>
      <c r="U2648" s="656">
        <v>190119</v>
      </c>
    </row>
    <row r="2649" spans="17:21">
      <c r="Q2649" s="655">
        <v>4</v>
      </c>
      <c r="R2649" s="655">
        <v>19</v>
      </c>
      <c r="S2649" s="655">
        <v>7</v>
      </c>
      <c r="T2649" s="651" t="s">
        <v>6303</v>
      </c>
      <c r="U2649" s="656">
        <v>190112</v>
      </c>
    </row>
    <row r="2650" spans="17:21">
      <c r="Q2650" s="655">
        <v>4</v>
      </c>
      <c r="R2650" s="655">
        <v>19</v>
      </c>
      <c r="S2650" s="655">
        <v>8</v>
      </c>
      <c r="T2650" s="651" t="s">
        <v>9408</v>
      </c>
      <c r="U2650" s="656">
        <v>190105</v>
      </c>
    </row>
    <row r="2651" spans="17:21">
      <c r="Q2651" s="655">
        <v>4</v>
      </c>
      <c r="R2651" s="655">
        <v>19</v>
      </c>
      <c r="S2651" s="655">
        <v>9</v>
      </c>
      <c r="T2651" s="651" t="s">
        <v>6064</v>
      </c>
      <c r="U2651" s="656">
        <v>190110</v>
      </c>
    </row>
    <row r="2652" spans="17:21">
      <c r="Q2652" s="655">
        <v>4</v>
      </c>
      <c r="R2652" s="655">
        <v>19</v>
      </c>
      <c r="S2652" s="655">
        <v>10</v>
      </c>
      <c r="T2652" s="651" t="s">
        <v>5910</v>
      </c>
      <c r="U2652" s="656">
        <v>190111</v>
      </c>
    </row>
    <row r="2653" spans="17:21">
      <c r="Q2653" s="655">
        <v>4</v>
      </c>
      <c r="R2653" s="655">
        <v>19</v>
      </c>
      <c r="S2653" s="655">
        <v>11</v>
      </c>
      <c r="T2653" s="651" t="s">
        <v>7345</v>
      </c>
      <c r="U2653" s="656">
        <v>190151</v>
      </c>
    </row>
    <row r="2654" spans="17:21">
      <c r="Q2654" s="655">
        <v>4</v>
      </c>
      <c r="R2654" s="655">
        <v>19</v>
      </c>
      <c r="S2654" s="655">
        <v>12</v>
      </c>
      <c r="T2654" s="651" t="s">
        <v>7346</v>
      </c>
      <c r="U2654" s="656">
        <v>190152</v>
      </c>
    </row>
    <row r="2655" spans="17:21">
      <c r="Q2655" s="655">
        <v>4</v>
      </c>
      <c r="R2655" s="655">
        <v>19</v>
      </c>
      <c r="S2655" s="655">
        <v>13</v>
      </c>
      <c r="T2655" s="651" t="s">
        <v>7347</v>
      </c>
      <c r="U2655" s="656">
        <v>190153</v>
      </c>
    </row>
    <row r="2656" spans="17:21">
      <c r="Q2656" s="655">
        <v>4</v>
      </c>
      <c r="R2656" s="655">
        <v>19</v>
      </c>
      <c r="S2656" s="655">
        <v>14</v>
      </c>
      <c r="T2656" s="651" t="s">
        <v>7348</v>
      </c>
      <c r="U2656" s="656">
        <v>190154</v>
      </c>
    </row>
    <row r="2657" spans="17:21">
      <c r="Q2657" s="655">
        <v>4</v>
      </c>
      <c r="R2657" s="655">
        <v>19</v>
      </c>
      <c r="S2657" s="655">
        <v>15</v>
      </c>
      <c r="T2657" s="651" t="s">
        <v>5903</v>
      </c>
      <c r="U2657" s="656">
        <v>190106</v>
      </c>
    </row>
    <row r="2658" spans="17:21">
      <c r="Q2658" s="655">
        <v>4</v>
      </c>
      <c r="R2658" s="655">
        <v>19</v>
      </c>
      <c r="S2658" s="655">
        <v>16</v>
      </c>
      <c r="T2658" s="651" t="s">
        <v>7349</v>
      </c>
      <c r="U2658" s="656">
        <v>190301</v>
      </c>
    </row>
    <row r="2659" spans="17:21">
      <c r="Q2659" s="655">
        <v>4</v>
      </c>
      <c r="R2659" s="655">
        <v>19</v>
      </c>
      <c r="S2659" s="655">
        <v>17</v>
      </c>
      <c r="T2659" s="651" t="s">
        <v>7350</v>
      </c>
      <c r="U2659" s="656">
        <v>190302</v>
      </c>
    </row>
    <row r="2660" spans="17:21">
      <c r="Q2660" s="655">
        <v>4</v>
      </c>
      <c r="R2660" s="655">
        <v>19</v>
      </c>
      <c r="S2660" s="655">
        <v>18</v>
      </c>
      <c r="T2660" s="651" t="s">
        <v>7351</v>
      </c>
      <c r="U2660" s="656">
        <v>190303</v>
      </c>
    </row>
    <row r="2661" spans="17:21">
      <c r="Q2661" s="655">
        <v>4</v>
      </c>
      <c r="R2661" s="655">
        <v>19</v>
      </c>
      <c r="S2661" s="655">
        <v>19</v>
      </c>
      <c r="T2661" s="651" t="s">
        <v>7352</v>
      </c>
      <c r="U2661" s="656">
        <v>190305</v>
      </c>
    </row>
    <row r="2662" spans="17:21">
      <c r="Q2662" s="655">
        <v>4</v>
      </c>
      <c r="R2662" s="655">
        <v>19</v>
      </c>
      <c r="S2662" s="655">
        <v>20</v>
      </c>
      <c r="T2662" s="651" t="s">
        <v>7551</v>
      </c>
      <c r="U2662" s="656">
        <v>190107</v>
      </c>
    </row>
    <row r="2663" spans="17:21">
      <c r="Q2663" s="655">
        <v>4</v>
      </c>
      <c r="R2663" s="655">
        <v>19</v>
      </c>
      <c r="S2663" s="655">
        <v>21</v>
      </c>
      <c r="T2663" s="651" t="s">
        <v>7353</v>
      </c>
      <c r="U2663" s="656">
        <v>190401</v>
      </c>
    </row>
    <row r="2664" spans="17:21">
      <c r="Q2664" s="655">
        <v>4</v>
      </c>
      <c r="R2664" s="655">
        <v>19</v>
      </c>
      <c r="S2664" s="655">
        <v>22</v>
      </c>
      <c r="T2664" s="651" t="s">
        <v>7354</v>
      </c>
      <c r="U2664" s="656">
        <v>190402</v>
      </c>
    </row>
    <row r="2665" spans="17:21">
      <c r="Q2665" s="655">
        <v>4</v>
      </c>
      <c r="R2665" s="655">
        <v>19</v>
      </c>
      <c r="S2665" s="655">
        <v>23</v>
      </c>
      <c r="T2665" s="651" t="s">
        <v>7355</v>
      </c>
      <c r="U2665" s="656">
        <v>190403</v>
      </c>
    </row>
    <row r="2666" spans="17:21">
      <c r="Q2666" s="655">
        <v>4</v>
      </c>
      <c r="R2666" s="655">
        <v>19</v>
      </c>
      <c r="S2666" s="655">
        <v>24</v>
      </c>
      <c r="T2666" s="651" t="s">
        <v>7356</v>
      </c>
      <c r="U2666" s="656">
        <v>190405</v>
      </c>
    </row>
    <row r="2667" spans="17:21">
      <c r="Q2667" s="655">
        <v>4</v>
      </c>
      <c r="R2667" s="655">
        <v>19</v>
      </c>
      <c r="S2667" s="655">
        <v>25</v>
      </c>
      <c r="T2667" s="651" t="s">
        <v>7357</v>
      </c>
      <c r="U2667" s="656">
        <v>190309</v>
      </c>
    </row>
    <row r="2668" spans="17:21">
      <c r="Q2668" s="655">
        <v>4</v>
      </c>
      <c r="R2668" s="655">
        <v>19</v>
      </c>
      <c r="S2668" s="655">
        <v>26</v>
      </c>
      <c r="T2668" s="651" t="s">
        <v>9043</v>
      </c>
      <c r="U2668" s="656">
        <v>190120</v>
      </c>
    </row>
    <row r="2669" spans="17:21">
      <c r="Q2669" s="655">
        <v>4</v>
      </c>
      <c r="R2669" s="655">
        <v>19</v>
      </c>
      <c r="S2669" s="655">
        <v>27</v>
      </c>
      <c r="T2669" s="651" t="s">
        <v>7344</v>
      </c>
      <c r="U2669" s="656">
        <v>190308</v>
      </c>
    </row>
    <row r="2670" spans="17:21">
      <c r="Q2670" s="655">
        <v>4</v>
      </c>
      <c r="R2670" s="655">
        <v>19</v>
      </c>
      <c r="S2670" s="655">
        <v>28</v>
      </c>
      <c r="T2670" s="651" t="s">
        <v>6052</v>
      </c>
      <c r="U2670" s="656">
        <v>190108</v>
      </c>
    </row>
    <row r="2671" spans="17:21">
      <c r="Q2671" s="655">
        <v>4</v>
      </c>
      <c r="R2671" s="655">
        <v>19</v>
      </c>
      <c r="S2671" s="655">
        <v>29</v>
      </c>
      <c r="T2671" s="651" t="s">
        <v>7358</v>
      </c>
      <c r="U2671" s="656">
        <v>190501</v>
      </c>
    </row>
    <row r="2672" spans="17:21">
      <c r="Q2672" s="655">
        <v>4</v>
      </c>
      <c r="R2672" s="655">
        <v>19</v>
      </c>
      <c r="S2672" s="655">
        <v>30</v>
      </c>
      <c r="T2672" s="651" t="s">
        <v>7359</v>
      </c>
      <c r="U2672" s="656">
        <v>190519</v>
      </c>
    </row>
    <row r="2673" spans="17:21">
      <c r="Q2673" s="655">
        <v>4</v>
      </c>
      <c r="R2673" s="655">
        <v>19</v>
      </c>
      <c r="S2673" s="655">
        <v>31</v>
      </c>
      <c r="T2673" s="651" t="s">
        <v>7360</v>
      </c>
      <c r="U2673" s="656">
        <v>190502</v>
      </c>
    </row>
    <row r="2674" spans="17:21">
      <c r="Q2674" s="655">
        <v>4</v>
      </c>
      <c r="R2674" s="655">
        <v>19</v>
      </c>
      <c r="S2674" s="655">
        <v>32</v>
      </c>
      <c r="T2674" s="651" t="s">
        <v>7361</v>
      </c>
      <c r="U2674" s="656">
        <v>190504</v>
      </c>
    </row>
    <row r="2675" spans="17:21">
      <c r="Q2675" s="655">
        <v>4</v>
      </c>
      <c r="R2675" s="655">
        <v>19</v>
      </c>
      <c r="S2675" s="655">
        <v>33</v>
      </c>
      <c r="T2675" s="651" t="s">
        <v>9044</v>
      </c>
      <c r="U2675" s="656">
        <v>190521</v>
      </c>
    </row>
    <row r="2676" spans="17:21">
      <c r="Q2676" s="655">
        <v>4</v>
      </c>
      <c r="R2676" s="655">
        <v>19</v>
      </c>
      <c r="S2676" s="655">
        <v>34</v>
      </c>
      <c r="T2676" s="651" t="s">
        <v>9409</v>
      </c>
      <c r="U2676" s="656">
        <v>190522</v>
      </c>
    </row>
    <row r="2677" spans="17:21">
      <c r="Q2677" s="655">
        <v>4</v>
      </c>
      <c r="R2677" s="655">
        <v>19</v>
      </c>
      <c r="S2677" s="655">
        <v>35</v>
      </c>
      <c r="T2677" s="651" t="s">
        <v>7362</v>
      </c>
      <c r="U2677" s="656">
        <v>190507</v>
      </c>
    </row>
    <row r="2678" spans="17:21">
      <c r="Q2678" s="655">
        <v>4</v>
      </c>
      <c r="R2678" s="655">
        <v>19</v>
      </c>
      <c r="S2678" s="655">
        <v>36</v>
      </c>
      <c r="T2678" s="651" t="s">
        <v>7363</v>
      </c>
      <c r="U2678" s="656">
        <v>190520</v>
      </c>
    </row>
    <row r="2679" spans="17:21">
      <c r="Q2679" s="655">
        <v>4</v>
      </c>
      <c r="R2679" s="655">
        <v>19</v>
      </c>
      <c r="S2679" s="655">
        <v>37</v>
      </c>
      <c r="T2679" s="651" t="s">
        <v>9045</v>
      </c>
      <c r="U2679" s="656">
        <v>190511</v>
      </c>
    </row>
    <row r="2680" spans="17:21">
      <c r="Q2680" s="655">
        <v>4</v>
      </c>
      <c r="R2680" s="655">
        <v>19</v>
      </c>
      <c r="S2680" s="655">
        <v>38</v>
      </c>
      <c r="T2680" s="651" t="s">
        <v>7364</v>
      </c>
      <c r="U2680" s="656">
        <v>190512</v>
      </c>
    </row>
    <row r="2681" spans="17:21">
      <c r="Q2681" s="655">
        <v>4</v>
      </c>
      <c r="R2681" s="655">
        <v>19</v>
      </c>
      <c r="S2681" s="655">
        <v>39</v>
      </c>
      <c r="T2681" s="651" t="s">
        <v>7365</v>
      </c>
      <c r="U2681" s="656">
        <v>190513</v>
      </c>
    </row>
    <row r="2682" spans="17:21">
      <c r="Q2682" s="655">
        <v>4</v>
      </c>
      <c r="R2682" s="655">
        <v>19</v>
      </c>
      <c r="S2682" s="655">
        <v>40</v>
      </c>
      <c r="T2682" s="651" t="s">
        <v>7366</v>
      </c>
      <c r="U2682" s="656">
        <v>190514</v>
      </c>
    </row>
    <row r="2683" spans="17:21">
      <c r="Q2683" s="655">
        <v>4</v>
      </c>
      <c r="R2683" s="655">
        <v>19</v>
      </c>
      <c r="S2683" s="655">
        <v>41</v>
      </c>
      <c r="T2683" s="651" t="s">
        <v>7367</v>
      </c>
      <c r="U2683" s="656">
        <v>190515</v>
      </c>
    </row>
    <row r="2684" spans="17:21">
      <c r="Q2684" s="655">
        <v>4</v>
      </c>
      <c r="R2684" s="655">
        <v>19</v>
      </c>
      <c r="S2684" s="655">
        <v>42</v>
      </c>
      <c r="T2684" s="651" t="s">
        <v>6708</v>
      </c>
      <c r="U2684" s="656">
        <v>190516</v>
      </c>
    </row>
    <row r="2685" spans="17:21">
      <c r="Q2685" s="655">
        <v>4</v>
      </c>
      <c r="R2685" s="655">
        <v>19</v>
      </c>
      <c r="S2685" s="655">
        <v>43</v>
      </c>
      <c r="T2685" s="651" t="s">
        <v>6020</v>
      </c>
      <c r="U2685" s="656">
        <v>190705</v>
      </c>
    </row>
    <row r="2686" spans="17:21">
      <c r="Q2686" s="655">
        <v>4</v>
      </c>
      <c r="R2686" s="655">
        <v>19</v>
      </c>
      <c r="S2686" s="655">
        <v>44</v>
      </c>
      <c r="T2686" s="651" t="s">
        <v>7368</v>
      </c>
      <c r="U2686" s="656">
        <v>190700</v>
      </c>
    </row>
    <row r="2687" spans="17:21">
      <c r="Q2687" s="655">
        <v>4</v>
      </c>
      <c r="R2687" s="655">
        <v>19</v>
      </c>
      <c r="S2687" s="655">
        <v>45</v>
      </c>
      <c r="T2687" s="651" t="s">
        <v>7336</v>
      </c>
      <c r="U2687" s="656">
        <v>190706</v>
      </c>
    </row>
    <row r="2688" spans="17:21">
      <c r="Q2688" s="655">
        <v>4</v>
      </c>
      <c r="R2688" s="655">
        <v>19</v>
      </c>
      <c r="S2688" s="655">
        <v>46</v>
      </c>
      <c r="T2688" s="651" t="s">
        <v>7369</v>
      </c>
      <c r="U2688" s="656">
        <v>190701</v>
      </c>
    </row>
    <row r="2689" spans="17:21">
      <c r="Q2689" s="655">
        <v>4</v>
      </c>
      <c r="R2689" s="655">
        <v>19</v>
      </c>
      <c r="S2689" s="655">
        <v>47</v>
      </c>
      <c r="T2689" s="651" t="s">
        <v>7370</v>
      </c>
      <c r="U2689" s="656">
        <v>190702</v>
      </c>
    </row>
    <row r="2690" spans="17:21">
      <c r="Q2690" s="655">
        <v>4</v>
      </c>
      <c r="R2690" s="655">
        <v>19</v>
      </c>
      <c r="S2690" s="655">
        <v>48</v>
      </c>
      <c r="T2690" s="651" t="s">
        <v>7371</v>
      </c>
      <c r="U2690" s="656">
        <v>190703</v>
      </c>
    </row>
    <row r="2691" spans="17:21">
      <c r="Q2691" s="655">
        <v>4</v>
      </c>
      <c r="R2691" s="655">
        <v>19</v>
      </c>
      <c r="S2691" s="655">
        <v>49</v>
      </c>
      <c r="T2691" s="651" t="s">
        <v>9410</v>
      </c>
      <c r="U2691" s="656">
        <v>190817</v>
      </c>
    </row>
    <row r="2692" spans="17:21">
      <c r="Q2692" s="655">
        <v>4</v>
      </c>
      <c r="R2692" s="655">
        <v>19</v>
      </c>
      <c r="S2692" s="655">
        <v>50</v>
      </c>
      <c r="T2692" s="651" t="s">
        <v>7372</v>
      </c>
      <c r="U2692" s="656">
        <v>190809</v>
      </c>
    </row>
    <row r="2693" spans="17:21">
      <c r="Q2693" s="655">
        <v>4</v>
      </c>
      <c r="R2693" s="655">
        <v>19</v>
      </c>
      <c r="S2693" s="655">
        <v>51</v>
      </c>
      <c r="T2693" s="651" t="s">
        <v>7373</v>
      </c>
      <c r="U2693" s="656">
        <v>190811</v>
      </c>
    </row>
    <row r="2694" spans="17:21">
      <c r="Q2694" s="655">
        <v>4</v>
      </c>
      <c r="R2694" s="655">
        <v>19</v>
      </c>
      <c r="S2694" s="655">
        <v>52</v>
      </c>
      <c r="T2694" s="651" t="s">
        <v>7374</v>
      </c>
      <c r="U2694" s="656">
        <v>190813</v>
      </c>
    </row>
    <row r="2695" spans="17:21">
      <c r="Q2695" s="655">
        <v>4</v>
      </c>
      <c r="R2695" s="655">
        <v>19</v>
      </c>
      <c r="S2695" s="655">
        <v>53</v>
      </c>
      <c r="T2695" s="651" t="s">
        <v>7375</v>
      </c>
      <c r="U2695" s="656">
        <v>190814</v>
      </c>
    </row>
    <row r="2696" spans="17:21">
      <c r="Q2696" s="655">
        <v>4</v>
      </c>
      <c r="R2696" s="655">
        <v>19</v>
      </c>
      <c r="S2696" s="655">
        <v>54</v>
      </c>
      <c r="T2696" s="651" t="s">
        <v>7376</v>
      </c>
      <c r="U2696" s="656">
        <v>190815</v>
      </c>
    </row>
    <row r="2697" spans="17:21">
      <c r="Q2697" s="655">
        <v>4</v>
      </c>
      <c r="R2697" s="655">
        <v>19</v>
      </c>
      <c r="S2697" s="655">
        <v>55</v>
      </c>
      <c r="T2697" s="651" t="s">
        <v>6029</v>
      </c>
      <c r="U2697" s="656">
        <v>190805</v>
      </c>
    </row>
    <row r="2698" spans="17:21">
      <c r="Q2698" s="655">
        <v>4</v>
      </c>
      <c r="R2698" s="655">
        <v>19</v>
      </c>
      <c r="S2698" s="655">
        <v>56</v>
      </c>
      <c r="T2698" s="651" t="s">
        <v>6031</v>
      </c>
      <c r="U2698" s="656">
        <v>190806</v>
      </c>
    </row>
    <row r="2699" spans="17:21">
      <c r="Q2699" s="655">
        <v>4</v>
      </c>
      <c r="R2699" s="655">
        <v>19</v>
      </c>
      <c r="S2699" s="655">
        <v>57</v>
      </c>
      <c r="T2699" s="651" t="s">
        <v>6033</v>
      </c>
      <c r="U2699" s="656">
        <v>190807</v>
      </c>
    </row>
    <row r="2700" spans="17:21">
      <c r="Q2700" s="655">
        <v>4</v>
      </c>
      <c r="R2700" s="655">
        <v>19</v>
      </c>
      <c r="S2700" s="655">
        <v>58</v>
      </c>
      <c r="T2700" s="651" t="s">
        <v>6035</v>
      </c>
      <c r="U2700" s="656">
        <v>190808</v>
      </c>
    </row>
    <row r="2701" spans="17:21">
      <c r="Q2701" s="657">
        <v>4</v>
      </c>
      <c r="R2701" s="657">
        <v>19</v>
      </c>
      <c r="S2701" s="657">
        <v>59</v>
      </c>
      <c r="T2701" s="658" t="s">
        <v>6041</v>
      </c>
      <c r="U2701" s="659">
        <v>190999</v>
      </c>
    </row>
    <row r="2702" spans="17:21">
      <c r="Q2702" s="653">
        <v>4</v>
      </c>
      <c r="R2702" s="653">
        <v>20</v>
      </c>
      <c r="S2702" s="653">
        <v>1</v>
      </c>
      <c r="T2702" s="650" t="s">
        <v>6495</v>
      </c>
      <c r="U2702" s="654">
        <v>200114</v>
      </c>
    </row>
    <row r="2703" spans="17:21">
      <c r="Q2703" s="655">
        <v>4</v>
      </c>
      <c r="R2703" s="655">
        <v>20</v>
      </c>
      <c r="S2703" s="655">
        <v>2</v>
      </c>
      <c r="T2703" s="651" t="s">
        <v>6292</v>
      </c>
      <c r="U2703" s="656">
        <v>200101</v>
      </c>
    </row>
    <row r="2704" spans="17:21">
      <c r="Q2704" s="655">
        <v>4</v>
      </c>
      <c r="R2704" s="655">
        <v>20</v>
      </c>
      <c r="S2704" s="655">
        <v>3</v>
      </c>
      <c r="T2704" s="651" t="s">
        <v>3664</v>
      </c>
      <c r="U2704" s="656">
        <v>200102</v>
      </c>
    </row>
    <row r="2705" spans="17:21">
      <c r="Q2705" s="655">
        <v>4</v>
      </c>
      <c r="R2705" s="655">
        <v>20</v>
      </c>
      <c r="S2705" s="655">
        <v>4</v>
      </c>
      <c r="T2705" s="651" t="s">
        <v>7377</v>
      </c>
      <c r="U2705" s="656">
        <v>200116</v>
      </c>
    </row>
    <row r="2706" spans="17:21">
      <c r="Q2706" s="655">
        <v>4</v>
      </c>
      <c r="R2706" s="655">
        <v>20</v>
      </c>
      <c r="S2706" s="655">
        <v>5</v>
      </c>
      <c r="T2706" s="651" t="s">
        <v>6047</v>
      </c>
      <c r="U2706" s="656">
        <v>200103</v>
      </c>
    </row>
    <row r="2707" spans="17:21">
      <c r="Q2707" s="655">
        <v>4</v>
      </c>
      <c r="R2707" s="655">
        <v>20</v>
      </c>
      <c r="S2707" s="655">
        <v>6</v>
      </c>
      <c r="T2707" s="651" t="s">
        <v>6964</v>
      </c>
      <c r="U2707" s="656">
        <v>200107</v>
      </c>
    </row>
    <row r="2708" spans="17:21">
      <c r="Q2708" s="655">
        <v>4</v>
      </c>
      <c r="R2708" s="655">
        <v>20</v>
      </c>
      <c r="S2708" s="655">
        <v>7</v>
      </c>
      <c r="T2708" s="651" t="s">
        <v>6303</v>
      </c>
      <c r="U2708" s="656">
        <v>200105</v>
      </c>
    </row>
    <row r="2709" spans="17:21">
      <c r="Q2709" s="655">
        <v>4</v>
      </c>
      <c r="R2709" s="655">
        <v>20</v>
      </c>
      <c r="S2709" s="655">
        <v>8</v>
      </c>
      <c r="T2709" s="651" t="s">
        <v>7343</v>
      </c>
      <c r="U2709" s="656">
        <v>200115</v>
      </c>
    </row>
    <row r="2710" spans="17:21">
      <c r="Q2710" s="655">
        <v>4</v>
      </c>
      <c r="R2710" s="655">
        <v>20</v>
      </c>
      <c r="S2710" s="655">
        <v>9</v>
      </c>
      <c r="T2710" s="651" t="s">
        <v>5903</v>
      </c>
      <c r="U2710" s="656">
        <v>200108</v>
      </c>
    </row>
    <row r="2711" spans="17:21">
      <c r="Q2711" s="655">
        <v>4</v>
      </c>
      <c r="R2711" s="655">
        <v>20</v>
      </c>
      <c r="S2711" s="655">
        <v>10</v>
      </c>
      <c r="T2711" s="651" t="s">
        <v>7378</v>
      </c>
      <c r="U2711" s="656">
        <v>200109</v>
      </c>
    </row>
    <row r="2712" spans="17:21">
      <c r="Q2712" s="655">
        <v>4</v>
      </c>
      <c r="R2712" s="655">
        <v>20</v>
      </c>
      <c r="S2712" s="655">
        <v>11</v>
      </c>
      <c r="T2712" s="651" t="s">
        <v>5907</v>
      </c>
      <c r="U2712" s="656">
        <v>200110</v>
      </c>
    </row>
    <row r="2713" spans="17:21">
      <c r="Q2713" s="655">
        <v>4</v>
      </c>
      <c r="R2713" s="655">
        <v>20</v>
      </c>
      <c r="S2713" s="655">
        <v>12</v>
      </c>
      <c r="T2713" s="651" t="s">
        <v>6769</v>
      </c>
      <c r="U2713" s="656">
        <v>200106</v>
      </c>
    </row>
    <row r="2714" spans="17:21">
      <c r="Q2714" s="655">
        <v>4</v>
      </c>
      <c r="R2714" s="655">
        <v>20</v>
      </c>
      <c r="S2714" s="655">
        <v>13</v>
      </c>
      <c r="T2714" s="651" t="s">
        <v>6064</v>
      </c>
      <c r="U2714" s="656">
        <v>200112</v>
      </c>
    </row>
    <row r="2715" spans="17:21">
      <c r="Q2715" s="655">
        <v>4</v>
      </c>
      <c r="R2715" s="655">
        <v>20</v>
      </c>
      <c r="S2715" s="655">
        <v>14</v>
      </c>
      <c r="T2715" s="651" t="s">
        <v>5910</v>
      </c>
      <c r="U2715" s="656">
        <v>200113</v>
      </c>
    </row>
    <row r="2716" spans="17:21">
      <c r="Q2716" s="655">
        <v>4</v>
      </c>
      <c r="R2716" s="655">
        <v>20</v>
      </c>
      <c r="S2716" s="655">
        <v>15</v>
      </c>
      <c r="T2716" s="651" t="s">
        <v>7379</v>
      </c>
      <c r="U2716" s="656">
        <v>200221</v>
      </c>
    </row>
    <row r="2717" spans="17:21">
      <c r="Q2717" s="655">
        <v>4</v>
      </c>
      <c r="R2717" s="655">
        <v>20</v>
      </c>
      <c r="S2717" s="655">
        <v>16</v>
      </c>
      <c r="T2717" s="651" t="s">
        <v>7380</v>
      </c>
      <c r="U2717" s="656">
        <v>200222</v>
      </c>
    </row>
    <row r="2718" spans="17:21">
      <c r="Q2718" s="655">
        <v>4</v>
      </c>
      <c r="R2718" s="655">
        <v>20</v>
      </c>
      <c r="S2718" s="655">
        <v>17</v>
      </c>
      <c r="T2718" s="651" t="s">
        <v>7381</v>
      </c>
      <c r="U2718" s="656">
        <v>200223</v>
      </c>
    </row>
    <row r="2719" spans="17:21">
      <c r="Q2719" s="655">
        <v>4</v>
      </c>
      <c r="R2719" s="655">
        <v>20</v>
      </c>
      <c r="S2719" s="655">
        <v>18</v>
      </c>
      <c r="T2719" s="651" t="s">
        <v>7382</v>
      </c>
      <c r="U2719" s="656">
        <v>200224</v>
      </c>
    </row>
    <row r="2720" spans="17:21">
      <c r="Q2720" s="655">
        <v>4</v>
      </c>
      <c r="R2720" s="655">
        <v>20</v>
      </c>
      <c r="S2720" s="655">
        <v>19</v>
      </c>
      <c r="T2720" s="651" t="s">
        <v>7383</v>
      </c>
      <c r="U2720" s="656">
        <v>200225</v>
      </c>
    </row>
    <row r="2721" spans="17:21">
      <c r="Q2721" s="655">
        <v>4</v>
      </c>
      <c r="R2721" s="655">
        <v>20</v>
      </c>
      <c r="S2721" s="655">
        <v>20</v>
      </c>
      <c r="T2721" s="651" t="s">
        <v>7384</v>
      </c>
      <c r="U2721" s="656">
        <v>200226</v>
      </c>
    </row>
    <row r="2722" spans="17:21">
      <c r="Q2722" s="655">
        <v>4</v>
      </c>
      <c r="R2722" s="655">
        <v>20</v>
      </c>
      <c r="S2722" s="655">
        <v>21</v>
      </c>
      <c r="T2722" s="651" t="s">
        <v>7385</v>
      </c>
      <c r="U2722" s="656">
        <v>200227</v>
      </c>
    </row>
    <row r="2723" spans="17:21">
      <c r="Q2723" s="655">
        <v>4</v>
      </c>
      <c r="R2723" s="655">
        <v>20</v>
      </c>
      <c r="S2723" s="655">
        <v>22</v>
      </c>
      <c r="T2723" s="651" t="s">
        <v>7386</v>
      </c>
      <c r="U2723" s="656">
        <v>200228</v>
      </c>
    </row>
    <row r="2724" spans="17:21">
      <c r="Q2724" s="655">
        <v>4</v>
      </c>
      <c r="R2724" s="655">
        <v>20</v>
      </c>
      <c r="S2724" s="655">
        <v>23</v>
      </c>
      <c r="T2724" s="651" t="s">
        <v>7387</v>
      </c>
      <c r="U2724" s="656">
        <v>200229</v>
      </c>
    </row>
    <row r="2725" spans="17:21">
      <c r="Q2725" s="655">
        <v>4</v>
      </c>
      <c r="R2725" s="655">
        <v>20</v>
      </c>
      <c r="S2725" s="655">
        <v>24</v>
      </c>
      <c r="T2725" s="651" t="s">
        <v>7388</v>
      </c>
      <c r="U2725" s="656">
        <v>200230</v>
      </c>
    </row>
    <row r="2726" spans="17:21">
      <c r="Q2726" s="655">
        <v>4</v>
      </c>
      <c r="R2726" s="655">
        <v>20</v>
      </c>
      <c r="S2726" s="655">
        <v>25</v>
      </c>
      <c r="T2726" s="651" t="s">
        <v>7389</v>
      </c>
      <c r="U2726" s="656">
        <v>200211</v>
      </c>
    </row>
    <row r="2727" spans="17:21">
      <c r="Q2727" s="655">
        <v>4</v>
      </c>
      <c r="R2727" s="655">
        <v>20</v>
      </c>
      <c r="S2727" s="655">
        <v>26</v>
      </c>
      <c r="T2727" s="651" t="s">
        <v>7395</v>
      </c>
      <c r="U2727" s="656">
        <v>200324</v>
      </c>
    </row>
    <row r="2728" spans="17:21">
      <c r="Q2728" s="655">
        <v>4</v>
      </c>
      <c r="R2728" s="655">
        <v>20</v>
      </c>
      <c r="S2728" s="655">
        <v>27</v>
      </c>
      <c r="T2728" s="651" t="s">
        <v>7390</v>
      </c>
      <c r="U2728" s="656">
        <v>200316</v>
      </c>
    </row>
    <row r="2729" spans="17:21">
      <c r="Q2729" s="655">
        <v>4</v>
      </c>
      <c r="R2729" s="655">
        <v>20</v>
      </c>
      <c r="S2729" s="655">
        <v>28</v>
      </c>
      <c r="T2729" s="651" t="s">
        <v>7405</v>
      </c>
      <c r="U2729" s="656">
        <v>200326</v>
      </c>
    </row>
    <row r="2730" spans="17:21">
      <c r="Q2730" s="655">
        <v>4</v>
      </c>
      <c r="R2730" s="655">
        <v>20</v>
      </c>
      <c r="S2730" s="655">
        <v>29</v>
      </c>
      <c r="T2730" s="651" t="s">
        <v>7391</v>
      </c>
      <c r="U2730" s="656">
        <v>200301</v>
      </c>
    </row>
    <row r="2731" spans="17:21">
      <c r="Q2731" s="655">
        <v>4</v>
      </c>
      <c r="R2731" s="655">
        <v>20</v>
      </c>
      <c r="S2731" s="655">
        <v>30</v>
      </c>
      <c r="T2731" s="651" t="s">
        <v>7392</v>
      </c>
      <c r="U2731" s="656">
        <v>200302</v>
      </c>
    </row>
    <row r="2732" spans="17:21">
      <c r="Q2732" s="655">
        <v>4</v>
      </c>
      <c r="R2732" s="655">
        <v>20</v>
      </c>
      <c r="S2732" s="655">
        <v>31</v>
      </c>
      <c r="T2732" s="651" t="s">
        <v>7393</v>
      </c>
      <c r="U2732" s="656">
        <v>200303</v>
      </c>
    </row>
    <row r="2733" spans="17:21">
      <c r="Q2733" s="655">
        <v>4</v>
      </c>
      <c r="R2733" s="655">
        <v>20</v>
      </c>
      <c r="S2733" s="655">
        <v>32</v>
      </c>
      <c r="T2733" s="651" t="s">
        <v>7394</v>
      </c>
      <c r="U2733" s="656">
        <v>200304</v>
      </c>
    </row>
    <row r="2734" spans="17:21">
      <c r="Q2734" s="655">
        <v>4</v>
      </c>
      <c r="R2734" s="655">
        <v>20</v>
      </c>
      <c r="S2734" s="655">
        <v>33</v>
      </c>
      <c r="T2734" s="651" t="s">
        <v>7396</v>
      </c>
      <c r="U2734" s="656">
        <v>200305</v>
      </c>
    </row>
    <row r="2735" spans="17:21">
      <c r="Q2735" s="655">
        <v>4</v>
      </c>
      <c r="R2735" s="655">
        <v>20</v>
      </c>
      <c r="S2735" s="655">
        <v>34</v>
      </c>
      <c r="T2735" s="651" t="s">
        <v>7397</v>
      </c>
      <c r="U2735" s="656">
        <v>200306</v>
      </c>
    </row>
    <row r="2736" spans="17:21">
      <c r="Q2736" s="655">
        <v>4</v>
      </c>
      <c r="R2736" s="655">
        <v>20</v>
      </c>
      <c r="S2736" s="655">
        <v>35</v>
      </c>
      <c r="T2736" s="651" t="s">
        <v>7398</v>
      </c>
      <c r="U2736" s="656">
        <v>200320</v>
      </c>
    </row>
    <row r="2737" spans="17:21">
      <c r="Q2737" s="655">
        <v>4</v>
      </c>
      <c r="R2737" s="655">
        <v>20</v>
      </c>
      <c r="S2737" s="655">
        <v>36</v>
      </c>
      <c r="T2737" s="651" t="s">
        <v>7399</v>
      </c>
      <c r="U2737" s="656">
        <v>200321</v>
      </c>
    </row>
    <row r="2738" spans="17:21">
      <c r="Q2738" s="655">
        <v>4</v>
      </c>
      <c r="R2738" s="655">
        <v>20</v>
      </c>
      <c r="S2738" s="655">
        <v>37</v>
      </c>
      <c r="T2738" s="651" t="s">
        <v>7400</v>
      </c>
      <c r="U2738" s="656">
        <v>200325</v>
      </c>
    </row>
    <row r="2739" spans="17:21">
      <c r="Q2739" s="655">
        <v>4</v>
      </c>
      <c r="R2739" s="655">
        <v>20</v>
      </c>
      <c r="S2739" s="655">
        <v>38</v>
      </c>
      <c r="T2739" s="651" t="s">
        <v>7401</v>
      </c>
      <c r="U2739" s="656">
        <v>200307</v>
      </c>
    </row>
    <row r="2740" spans="17:21">
      <c r="Q2740" s="655">
        <v>4</v>
      </c>
      <c r="R2740" s="655">
        <v>20</v>
      </c>
      <c r="S2740" s="655">
        <v>39</v>
      </c>
      <c r="T2740" s="651" t="s">
        <v>7402</v>
      </c>
      <c r="U2740" s="656">
        <v>200308</v>
      </c>
    </row>
    <row r="2741" spans="17:21">
      <c r="Q2741" s="655">
        <v>4</v>
      </c>
      <c r="R2741" s="655">
        <v>20</v>
      </c>
      <c r="S2741" s="655">
        <v>40</v>
      </c>
      <c r="T2741" s="651" t="s">
        <v>7403</v>
      </c>
      <c r="U2741" s="656">
        <v>200407</v>
      </c>
    </row>
    <row r="2742" spans="17:21">
      <c r="Q2742" s="655">
        <v>4</v>
      </c>
      <c r="R2742" s="655">
        <v>20</v>
      </c>
      <c r="S2742" s="655">
        <v>41</v>
      </c>
      <c r="T2742" s="651" t="s">
        <v>7404</v>
      </c>
      <c r="U2742" s="656">
        <v>200309</v>
      </c>
    </row>
    <row r="2743" spans="17:21">
      <c r="Q2743" s="655">
        <v>4</v>
      </c>
      <c r="R2743" s="655">
        <v>20</v>
      </c>
      <c r="S2743" s="655">
        <v>42</v>
      </c>
      <c r="T2743" s="651" t="s">
        <v>7406</v>
      </c>
      <c r="U2743" s="656">
        <v>200310</v>
      </c>
    </row>
    <row r="2744" spans="17:21">
      <c r="Q2744" s="655">
        <v>4</v>
      </c>
      <c r="R2744" s="655">
        <v>20</v>
      </c>
      <c r="S2744" s="655">
        <v>43</v>
      </c>
      <c r="T2744" s="651" t="s">
        <v>7407</v>
      </c>
      <c r="U2744" s="656">
        <v>200311</v>
      </c>
    </row>
    <row r="2745" spans="17:21">
      <c r="Q2745" s="655">
        <v>4</v>
      </c>
      <c r="R2745" s="655">
        <v>20</v>
      </c>
      <c r="S2745" s="655">
        <v>44</v>
      </c>
      <c r="T2745" s="651" t="s">
        <v>7408</v>
      </c>
      <c r="U2745" s="656">
        <v>200312</v>
      </c>
    </row>
    <row r="2746" spans="17:21">
      <c r="Q2746" s="655">
        <v>4</v>
      </c>
      <c r="R2746" s="655">
        <v>20</v>
      </c>
      <c r="S2746" s="655">
        <v>45</v>
      </c>
      <c r="T2746" s="651" t="s">
        <v>7409</v>
      </c>
      <c r="U2746" s="656">
        <v>200314</v>
      </c>
    </row>
    <row r="2747" spans="17:21">
      <c r="Q2747" s="655">
        <v>4</v>
      </c>
      <c r="R2747" s="655">
        <v>20</v>
      </c>
      <c r="S2747" s="655">
        <v>46</v>
      </c>
      <c r="T2747" s="651" t="s">
        <v>7410</v>
      </c>
      <c r="U2747" s="656">
        <v>200409</v>
      </c>
    </row>
    <row r="2748" spans="17:21">
      <c r="Q2748" s="655">
        <v>4</v>
      </c>
      <c r="R2748" s="655">
        <v>20</v>
      </c>
      <c r="S2748" s="655">
        <v>47</v>
      </c>
      <c r="T2748" s="651" t="s">
        <v>7411</v>
      </c>
      <c r="U2748" s="656">
        <v>200322</v>
      </c>
    </row>
    <row r="2749" spans="17:21">
      <c r="Q2749" s="655">
        <v>4</v>
      </c>
      <c r="R2749" s="655">
        <v>20</v>
      </c>
      <c r="S2749" s="655">
        <v>48</v>
      </c>
      <c r="T2749" s="651" t="s">
        <v>7412</v>
      </c>
      <c r="U2749" s="656">
        <v>200323</v>
      </c>
    </row>
    <row r="2750" spans="17:21">
      <c r="Q2750" s="655">
        <v>4</v>
      </c>
      <c r="R2750" s="655">
        <v>20</v>
      </c>
      <c r="S2750" s="655">
        <v>49</v>
      </c>
      <c r="T2750" s="651" t="s">
        <v>7413</v>
      </c>
      <c r="U2750" s="656">
        <v>200313</v>
      </c>
    </row>
    <row r="2751" spans="17:21">
      <c r="Q2751" s="655">
        <v>4</v>
      </c>
      <c r="R2751" s="655">
        <v>20</v>
      </c>
      <c r="S2751" s="655">
        <v>50</v>
      </c>
      <c r="T2751" s="651" t="s">
        <v>7414</v>
      </c>
      <c r="U2751" s="656">
        <v>200315</v>
      </c>
    </row>
    <row r="2752" spans="17:21">
      <c r="Q2752" s="655">
        <v>4</v>
      </c>
      <c r="R2752" s="655">
        <v>20</v>
      </c>
      <c r="S2752" s="655">
        <v>51</v>
      </c>
      <c r="T2752" s="651" t="s">
        <v>7415</v>
      </c>
      <c r="U2752" s="656">
        <v>200317</v>
      </c>
    </row>
    <row r="2753" spans="17:21">
      <c r="Q2753" s="655">
        <v>4</v>
      </c>
      <c r="R2753" s="655">
        <v>20</v>
      </c>
      <c r="S2753" s="655">
        <v>52</v>
      </c>
      <c r="T2753" s="651" t="s">
        <v>7416</v>
      </c>
      <c r="U2753" s="656">
        <v>200318</v>
      </c>
    </row>
    <row r="2754" spans="17:21">
      <c r="Q2754" s="655">
        <v>4</v>
      </c>
      <c r="R2754" s="655">
        <v>20</v>
      </c>
      <c r="S2754" s="655">
        <v>53</v>
      </c>
      <c r="T2754" s="651" t="s">
        <v>7417</v>
      </c>
      <c r="U2754" s="656">
        <v>200319</v>
      </c>
    </row>
    <row r="2755" spans="17:21">
      <c r="Q2755" s="655">
        <v>4</v>
      </c>
      <c r="R2755" s="655">
        <v>20</v>
      </c>
      <c r="S2755" s="655">
        <v>54</v>
      </c>
      <c r="T2755" s="651" t="s">
        <v>6020</v>
      </c>
      <c r="U2755" s="656">
        <v>200700</v>
      </c>
    </row>
    <row r="2756" spans="17:21">
      <c r="Q2756" s="655">
        <v>4</v>
      </c>
      <c r="R2756" s="655">
        <v>20</v>
      </c>
      <c r="S2756" s="655">
        <v>55</v>
      </c>
      <c r="T2756" s="651" t="s">
        <v>7418</v>
      </c>
      <c r="U2756" s="656">
        <v>200701</v>
      </c>
    </row>
    <row r="2757" spans="17:21">
      <c r="Q2757" s="655">
        <v>4</v>
      </c>
      <c r="R2757" s="655">
        <v>20</v>
      </c>
      <c r="S2757" s="655">
        <v>56</v>
      </c>
      <c r="T2757" s="651" t="s">
        <v>7419</v>
      </c>
      <c r="U2757" s="656">
        <v>200702</v>
      </c>
    </row>
    <row r="2758" spans="17:21">
      <c r="Q2758" s="655">
        <v>4</v>
      </c>
      <c r="R2758" s="655">
        <v>20</v>
      </c>
      <c r="S2758" s="655">
        <v>57</v>
      </c>
      <c r="T2758" s="651" t="s">
        <v>7420</v>
      </c>
      <c r="U2758" s="656">
        <v>200703</v>
      </c>
    </row>
    <row r="2759" spans="17:21">
      <c r="Q2759" s="655">
        <v>4</v>
      </c>
      <c r="R2759" s="655">
        <v>20</v>
      </c>
      <c r="S2759" s="655">
        <v>58</v>
      </c>
      <c r="T2759" s="651" t="s">
        <v>7421</v>
      </c>
      <c r="U2759" s="656">
        <v>200704</v>
      </c>
    </row>
    <row r="2760" spans="17:21">
      <c r="Q2760" s="655">
        <v>4</v>
      </c>
      <c r="R2760" s="655">
        <v>20</v>
      </c>
      <c r="S2760" s="655">
        <v>59</v>
      </c>
      <c r="T2760" s="651" t="s">
        <v>7422</v>
      </c>
      <c r="U2760" s="656">
        <v>200705</v>
      </c>
    </row>
    <row r="2761" spans="17:21">
      <c r="Q2761" s="655">
        <v>4</v>
      </c>
      <c r="R2761" s="655">
        <v>20</v>
      </c>
      <c r="S2761" s="655">
        <v>60</v>
      </c>
      <c r="T2761" s="651" t="s">
        <v>7423</v>
      </c>
      <c r="U2761" s="656">
        <v>200801</v>
      </c>
    </row>
    <row r="2762" spans="17:21">
      <c r="Q2762" s="655">
        <v>4</v>
      </c>
      <c r="R2762" s="655">
        <v>20</v>
      </c>
      <c r="S2762" s="655">
        <v>61</v>
      </c>
      <c r="T2762" s="651" t="s">
        <v>7424</v>
      </c>
      <c r="U2762" s="656">
        <v>200802</v>
      </c>
    </row>
    <row r="2763" spans="17:21">
      <c r="Q2763" s="655">
        <v>4</v>
      </c>
      <c r="R2763" s="655">
        <v>20</v>
      </c>
      <c r="S2763" s="655">
        <v>62</v>
      </c>
      <c r="T2763" s="651" t="s">
        <v>7425</v>
      </c>
      <c r="U2763" s="656">
        <v>200803</v>
      </c>
    </row>
    <row r="2764" spans="17:21">
      <c r="Q2764" s="655">
        <v>4</v>
      </c>
      <c r="R2764" s="655">
        <v>20</v>
      </c>
      <c r="S2764" s="655">
        <v>63</v>
      </c>
      <c r="T2764" s="651" t="s">
        <v>8952</v>
      </c>
      <c r="U2764" s="656">
        <v>200804</v>
      </c>
    </row>
    <row r="2765" spans="17:21">
      <c r="Q2765" s="655">
        <v>4</v>
      </c>
      <c r="R2765" s="655">
        <v>20</v>
      </c>
      <c r="S2765" s="655">
        <v>64</v>
      </c>
      <c r="T2765" s="651" t="s">
        <v>6029</v>
      </c>
      <c r="U2765" s="656">
        <v>200805</v>
      </c>
    </row>
    <row r="2766" spans="17:21">
      <c r="Q2766" s="655">
        <v>4</v>
      </c>
      <c r="R2766" s="655">
        <v>20</v>
      </c>
      <c r="S2766" s="655">
        <v>65</v>
      </c>
      <c r="T2766" s="651" t="s">
        <v>6031</v>
      </c>
      <c r="U2766" s="656">
        <v>200806</v>
      </c>
    </row>
    <row r="2767" spans="17:21">
      <c r="Q2767" s="655">
        <v>4</v>
      </c>
      <c r="R2767" s="655">
        <v>20</v>
      </c>
      <c r="S2767" s="655">
        <v>66</v>
      </c>
      <c r="T2767" s="651" t="s">
        <v>6033</v>
      </c>
      <c r="U2767" s="656">
        <v>200807</v>
      </c>
    </row>
    <row r="2768" spans="17:21">
      <c r="Q2768" s="655">
        <v>4</v>
      </c>
      <c r="R2768" s="655">
        <v>20</v>
      </c>
      <c r="S2768" s="655">
        <v>67</v>
      </c>
      <c r="T2768" s="651" t="s">
        <v>6035</v>
      </c>
      <c r="U2768" s="656">
        <v>200808</v>
      </c>
    </row>
    <row r="2769" spans="17:21">
      <c r="Q2769" s="655">
        <v>4</v>
      </c>
      <c r="R2769" s="655">
        <v>20</v>
      </c>
      <c r="S2769" s="655">
        <v>68</v>
      </c>
      <c r="T2769" s="651" t="s">
        <v>7426</v>
      </c>
      <c r="U2769" s="656">
        <v>200809</v>
      </c>
    </row>
    <row r="2770" spans="17:21">
      <c r="Q2770" s="655">
        <v>4</v>
      </c>
      <c r="R2770" s="655">
        <v>20</v>
      </c>
      <c r="S2770" s="655">
        <v>69</v>
      </c>
      <c r="T2770" s="651" t="s">
        <v>7427</v>
      </c>
      <c r="U2770" s="656">
        <v>200811</v>
      </c>
    </row>
    <row r="2771" spans="17:21">
      <c r="Q2771" s="655">
        <v>4</v>
      </c>
      <c r="R2771" s="655">
        <v>20</v>
      </c>
      <c r="S2771" s="655">
        <v>70</v>
      </c>
      <c r="T2771" s="651" t="s">
        <v>7428</v>
      </c>
      <c r="U2771" s="656">
        <v>200812</v>
      </c>
    </row>
    <row r="2772" spans="17:21">
      <c r="Q2772" s="655">
        <v>4</v>
      </c>
      <c r="R2772" s="655">
        <v>20</v>
      </c>
      <c r="S2772" s="655">
        <v>71</v>
      </c>
      <c r="T2772" s="651" t="s">
        <v>7429</v>
      </c>
      <c r="U2772" s="656">
        <v>200813</v>
      </c>
    </row>
    <row r="2773" spans="17:21">
      <c r="Q2773" s="655">
        <v>4</v>
      </c>
      <c r="R2773" s="655">
        <v>20</v>
      </c>
      <c r="S2773" s="655">
        <v>72</v>
      </c>
      <c r="T2773" s="651" t="s">
        <v>7430</v>
      </c>
      <c r="U2773" s="656">
        <v>200814</v>
      </c>
    </row>
    <row r="2774" spans="17:21">
      <c r="Q2774" s="657">
        <v>4</v>
      </c>
      <c r="R2774" s="657">
        <v>20</v>
      </c>
      <c r="S2774" s="657">
        <v>73</v>
      </c>
      <c r="T2774" s="658" t="s">
        <v>6041</v>
      </c>
      <c r="U2774" s="659">
        <v>200999</v>
      </c>
    </row>
    <row r="2775" spans="17:21">
      <c r="Q2775" s="653">
        <v>4</v>
      </c>
      <c r="R2775" s="653">
        <v>21</v>
      </c>
      <c r="S2775" s="653">
        <v>1</v>
      </c>
      <c r="T2775" s="650" t="s">
        <v>3664</v>
      </c>
      <c r="U2775" s="654">
        <v>210101</v>
      </c>
    </row>
    <row r="2776" spans="17:21">
      <c r="Q2776" s="655">
        <v>4</v>
      </c>
      <c r="R2776" s="655">
        <v>21</v>
      </c>
      <c r="S2776" s="655">
        <v>2</v>
      </c>
      <c r="T2776" s="651" t="s">
        <v>7550</v>
      </c>
      <c r="U2776" s="656">
        <v>210102</v>
      </c>
    </row>
    <row r="2777" spans="17:21">
      <c r="Q2777" s="655">
        <v>4</v>
      </c>
      <c r="R2777" s="655">
        <v>21</v>
      </c>
      <c r="S2777" s="655">
        <v>3</v>
      </c>
      <c r="T2777" s="651" t="s">
        <v>6495</v>
      </c>
      <c r="U2777" s="656">
        <v>210114</v>
      </c>
    </row>
    <row r="2778" spans="17:21">
      <c r="Q2778" s="655">
        <v>4</v>
      </c>
      <c r="R2778" s="655">
        <v>21</v>
      </c>
      <c r="S2778" s="655">
        <v>4</v>
      </c>
      <c r="T2778" s="651" t="s">
        <v>5898</v>
      </c>
      <c r="U2778" s="656">
        <v>210113</v>
      </c>
    </row>
    <row r="2779" spans="17:21">
      <c r="Q2779" s="655">
        <v>4</v>
      </c>
      <c r="R2779" s="655">
        <v>21</v>
      </c>
      <c r="S2779" s="655">
        <v>5</v>
      </c>
      <c r="T2779" s="651" t="s">
        <v>6047</v>
      </c>
      <c r="U2779" s="656">
        <v>210104</v>
      </c>
    </row>
    <row r="2780" spans="17:21">
      <c r="Q2780" s="655">
        <v>4</v>
      </c>
      <c r="R2780" s="655">
        <v>21</v>
      </c>
      <c r="S2780" s="655">
        <v>6</v>
      </c>
      <c r="T2780" s="651" t="s">
        <v>6049</v>
      </c>
      <c r="U2780" s="656">
        <v>210105</v>
      </c>
    </row>
    <row r="2781" spans="17:21">
      <c r="Q2781" s="655">
        <v>4</v>
      </c>
      <c r="R2781" s="655">
        <v>21</v>
      </c>
      <c r="S2781" s="655">
        <v>7</v>
      </c>
      <c r="T2781" s="651" t="s">
        <v>9411</v>
      </c>
      <c r="U2781" s="656">
        <v>210116</v>
      </c>
    </row>
    <row r="2782" spans="17:21">
      <c r="Q2782" s="655">
        <v>4</v>
      </c>
      <c r="R2782" s="655">
        <v>21</v>
      </c>
      <c r="S2782" s="655">
        <v>8</v>
      </c>
      <c r="T2782" s="651" t="s">
        <v>5903</v>
      </c>
      <c r="U2782" s="656">
        <v>210106</v>
      </c>
    </row>
    <row r="2783" spans="17:21">
      <c r="Q2783" s="655">
        <v>4</v>
      </c>
      <c r="R2783" s="655">
        <v>21</v>
      </c>
      <c r="S2783" s="655">
        <v>9</v>
      </c>
      <c r="T2783" s="651" t="s">
        <v>7551</v>
      </c>
      <c r="U2783" s="656">
        <v>210107</v>
      </c>
    </row>
    <row r="2784" spans="17:21">
      <c r="Q2784" s="655">
        <v>4</v>
      </c>
      <c r="R2784" s="655">
        <v>21</v>
      </c>
      <c r="S2784" s="655">
        <v>10</v>
      </c>
      <c r="T2784" s="651" t="s">
        <v>6052</v>
      </c>
      <c r="U2784" s="656">
        <v>210108</v>
      </c>
    </row>
    <row r="2785" spans="17:21">
      <c r="Q2785" s="655">
        <v>4</v>
      </c>
      <c r="R2785" s="655">
        <v>21</v>
      </c>
      <c r="S2785" s="655">
        <v>11</v>
      </c>
      <c r="T2785" s="651" t="s">
        <v>7552</v>
      </c>
      <c r="U2785" s="656">
        <v>210112</v>
      </c>
    </row>
    <row r="2786" spans="17:21">
      <c r="Q2786" s="655">
        <v>4</v>
      </c>
      <c r="R2786" s="655">
        <v>21</v>
      </c>
      <c r="S2786" s="655">
        <v>12</v>
      </c>
      <c r="T2786" s="651" t="s">
        <v>9048</v>
      </c>
      <c r="U2786" s="656">
        <v>210115</v>
      </c>
    </row>
    <row r="2787" spans="17:21">
      <c r="Q2787" s="655">
        <v>4</v>
      </c>
      <c r="R2787" s="655">
        <v>21</v>
      </c>
      <c r="S2787" s="655">
        <v>13</v>
      </c>
      <c r="T2787" s="651" t="s">
        <v>6064</v>
      </c>
      <c r="U2787" s="656">
        <v>210110</v>
      </c>
    </row>
    <row r="2788" spans="17:21">
      <c r="Q2788" s="655">
        <v>4</v>
      </c>
      <c r="R2788" s="655">
        <v>21</v>
      </c>
      <c r="S2788" s="655">
        <v>14</v>
      </c>
      <c r="T2788" s="651" t="s">
        <v>5910</v>
      </c>
      <c r="U2788" s="656">
        <v>210111</v>
      </c>
    </row>
    <row r="2789" spans="17:21">
      <c r="Q2789" s="655">
        <v>4</v>
      </c>
      <c r="R2789" s="655">
        <v>21</v>
      </c>
      <c r="S2789" s="655">
        <v>15</v>
      </c>
      <c r="T2789" s="651" t="s">
        <v>7553</v>
      </c>
      <c r="U2789" s="656">
        <v>210202</v>
      </c>
    </row>
    <row r="2790" spans="17:21">
      <c r="Q2790" s="655">
        <v>4</v>
      </c>
      <c r="R2790" s="655">
        <v>21</v>
      </c>
      <c r="S2790" s="655">
        <v>16</v>
      </c>
      <c r="T2790" s="651" t="s">
        <v>7554</v>
      </c>
      <c r="U2790" s="656">
        <v>210203</v>
      </c>
    </row>
    <row r="2791" spans="17:21">
      <c r="Q2791" s="655">
        <v>4</v>
      </c>
      <c r="R2791" s="655">
        <v>21</v>
      </c>
      <c r="S2791" s="655">
        <v>17</v>
      </c>
      <c r="T2791" s="651" t="s">
        <v>7555</v>
      </c>
      <c r="U2791" s="656">
        <v>210206</v>
      </c>
    </row>
    <row r="2792" spans="17:21">
      <c r="Q2792" s="655">
        <v>4</v>
      </c>
      <c r="R2792" s="655">
        <v>21</v>
      </c>
      <c r="S2792" s="655">
        <v>18</v>
      </c>
      <c r="T2792" s="651" t="s">
        <v>7556</v>
      </c>
      <c r="U2792" s="656">
        <v>210208</v>
      </c>
    </row>
    <row r="2793" spans="17:21">
      <c r="Q2793" s="655">
        <v>4</v>
      </c>
      <c r="R2793" s="655">
        <v>21</v>
      </c>
      <c r="S2793" s="655">
        <v>19</v>
      </c>
      <c r="T2793" s="651" t="s">
        <v>7557</v>
      </c>
      <c r="U2793" s="656">
        <v>210209</v>
      </c>
    </row>
    <row r="2794" spans="17:21">
      <c r="Q2794" s="655">
        <v>4</v>
      </c>
      <c r="R2794" s="655">
        <v>21</v>
      </c>
      <c r="S2794" s="655">
        <v>20</v>
      </c>
      <c r="T2794" s="651" t="s">
        <v>7558</v>
      </c>
      <c r="U2794" s="656">
        <v>210210</v>
      </c>
    </row>
    <row r="2795" spans="17:21">
      <c r="Q2795" s="655">
        <v>4</v>
      </c>
      <c r="R2795" s="655">
        <v>21</v>
      </c>
      <c r="S2795" s="655">
        <v>21</v>
      </c>
      <c r="T2795" s="651" t="s">
        <v>7559</v>
      </c>
      <c r="U2795" s="656">
        <v>210212</v>
      </c>
    </row>
    <row r="2796" spans="17:21">
      <c r="Q2796" s="655">
        <v>4</v>
      </c>
      <c r="R2796" s="655">
        <v>21</v>
      </c>
      <c r="S2796" s="655">
        <v>22</v>
      </c>
      <c r="T2796" s="651" t="s">
        <v>7560</v>
      </c>
      <c r="U2796" s="656">
        <v>210301</v>
      </c>
    </row>
    <row r="2797" spans="17:21">
      <c r="Q2797" s="655">
        <v>4</v>
      </c>
      <c r="R2797" s="655">
        <v>21</v>
      </c>
      <c r="S2797" s="655">
        <v>23</v>
      </c>
      <c r="T2797" s="651" t="s">
        <v>7561</v>
      </c>
      <c r="U2797" s="656">
        <v>210302</v>
      </c>
    </row>
    <row r="2798" spans="17:21">
      <c r="Q2798" s="655">
        <v>4</v>
      </c>
      <c r="R2798" s="655">
        <v>21</v>
      </c>
      <c r="S2798" s="655">
        <v>24</v>
      </c>
      <c r="T2798" s="651" t="s">
        <v>7562</v>
      </c>
      <c r="U2798" s="656">
        <v>210304</v>
      </c>
    </row>
    <row r="2799" spans="17:21">
      <c r="Q2799" s="655">
        <v>4</v>
      </c>
      <c r="R2799" s="655">
        <v>21</v>
      </c>
      <c r="S2799" s="655">
        <v>25</v>
      </c>
      <c r="T2799" s="651" t="s">
        <v>7563</v>
      </c>
      <c r="U2799" s="656">
        <v>210316</v>
      </c>
    </row>
    <row r="2800" spans="17:21">
      <c r="Q2800" s="655">
        <v>4</v>
      </c>
      <c r="R2800" s="655">
        <v>21</v>
      </c>
      <c r="S2800" s="655">
        <v>26</v>
      </c>
      <c r="T2800" s="651" t="s">
        <v>7564</v>
      </c>
      <c r="U2800" s="656">
        <v>210305</v>
      </c>
    </row>
    <row r="2801" spans="17:21">
      <c r="Q2801" s="655">
        <v>4</v>
      </c>
      <c r="R2801" s="655">
        <v>21</v>
      </c>
      <c r="S2801" s="655">
        <v>27</v>
      </c>
      <c r="T2801" s="651" t="s">
        <v>7565</v>
      </c>
      <c r="U2801" s="656">
        <v>210306</v>
      </c>
    </row>
    <row r="2802" spans="17:21">
      <c r="Q2802" s="655">
        <v>4</v>
      </c>
      <c r="R2802" s="655">
        <v>21</v>
      </c>
      <c r="S2802" s="655">
        <v>28</v>
      </c>
      <c r="T2802" s="651" t="s">
        <v>7566</v>
      </c>
      <c r="U2802" s="656">
        <v>210317</v>
      </c>
    </row>
    <row r="2803" spans="17:21">
      <c r="Q2803" s="655">
        <v>4</v>
      </c>
      <c r="R2803" s="655">
        <v>21</v>
      </c>
      <c r="S2803" s="655">
        <v>29</v>
      </c>
      <c r="T2803" s="651" t="s">
        <v>7567</v>
      </c>
      <c r="U2803" s="656">
        <v>210307</v>
      </c>
    </row>
    <row r="2804" spans="17:21">
      <c r="Q2804" s="655">
        <v>4</v>
      </c>
      <c r="R2804" s="655">
        <v>21</v>
      </c>
      <c r="S2804" s="655">
        <v>30</v>
      </c>
      <c r="T2804" s="651" t="s">
        <v>7568</v>
      </c>
      <c r="U2804" s="656">
        <v>210314</v>
      </c>
    </row>
    <row r="2805" spans="17:21">
      <c r="Q2805" s="655">
        <v>4</v>
      </c>
      <c r="R2805" s="655">
        <v>21</v>
      </c>
      <c r="S2805" s="655">
        <v>31</v>
      </c>
      <c r="T2805" s="651" t="s">
        <v>7569</v>
      </c>
      <c r="U2805" s="656">
        <v>210308</v>
      </c>
    </row>
    <row r="2806" spans="17:21">
      <c r="Q2806" s="655">
        <v>4</v>
      </c>
      <c r="R2806" s="655">
        <v>21</v>
      </c>
      <c r="S2806" s="655">
        <v>32</v>
      </c>
      <c r="T2806" s="651" t="s">
        <v>7570</v>
      </c>
      <c r="U2806" s="656">
        <v>210401</v>
      </c>
    </row>
    <row r="2807" spans="17:21">
      <c r="Q2807" s="655">
        <v>4</v>
      </c>
      <c r="R2807" s="655">
        <v>21</v>
      </c>
      <c r="S2807" s="655">
        <v>33</v>
      </c>
      <c r="T2807" s="651" t="s">
        <v>7571</v>
      </c>
      <c r="U2807" s="656">
        <v>210402</v>
      </c>
    </row>
    <row r="2808" spans="17:21">
      <c r="Q2808" s="655">
        <v>4</v>
      </c>
      <c r="R2808" s="655">
        <v>21</v>
      </c>
      <c r="S2808" s="655">
        <v>34</v>
      </c>
      <c r="T2808" s="651" t="s">
        <v>7572</v>
      </c>
      <c r="U2808" s="656">
        <v>210403</v>
      </c>
    </row>
    <row r="2809" spans="17:21">
      <c r="Q2809" s="655">
        <v>4</v>
      </c>
      <c r="R2809" s="655">
        <v>21</v>
      </c>
      <c r="S2809" s="655">
        <v>35</v>
      </c>
      <c r="T2809" s="651" t="s">
        <v>7573</v>
      </c>
      <c r="U2809" s="656">
        <v>210404</v>
      </c>
    </row>
    <row r="2810" spans="17:21">
      <c r="Q2810" s="655">
        <v>4</v>
      </c>
      <c r="R2810" s="655">
        <v>21</v>
      </c>
      <c r="S2810" s="655">
        <v>36</v>
      </c>
      <c r="T2810" s="651" t="s">
        <v>7574</v>
      </c>
      <c r="U2810" s="656">
        <v>210405</v>
      </c>
    </row>
    <row r="2811" spans="17:21">
      <c r="Q2811" s="655">
        <v>4</v>
      </c>
      <c r="R2811" s="655">
        <v>21</v>
      </c>
      <c r="S2811" s="655">
        <v>37</v>
      </c>
      <c r="T2811" s="651" t="s">
        <v>7575</v>
      </c>
      <c r="U2811" s="656">
        <v>210406</v>
      </c>
    </row>
    <row r="2812" spans="17:21">
      <c r="Q2812" s="655">
        <v>4</v>
      </c>
      <c r="R2812" s="655">
        <v>21</v>
      </c>
      <c r="S2812" s="655">
        <v>38</v>
      </c>
      <c r="T2812" s="651" t="s">
        <v>7576</v>
      </c>
      <c r="U2812" s="656">
        <v>210407</v>
      </c>
    </row>
    <row r="2813" spans="17:21">
      <c r="Q2813" s="655">
        <v>4</v>
      </c>
      <c r="R2813" s="655">
        <v>21</v>
      </c>
      <c r="S2813" s="655">
        <v>39</v>
      </c>
      <c r="T2813" s="651" t="s">
        <v>7577</v>
      </c>
      <c r="U2813" s="656">
        <v>210408</v>
      </c>
    </row>
    <row r="2814" spans="17:21">
      <c r="Q2814" s="655">
        <v>4</v>
      </c>
      <c r="R2814" s="655">
        <v>21</v>
      </c>
      <c r="S2814" s="655">
        <v>40</v>
      </c>
      <c r="T2814" s="651" t="s">
        <v>7578</v>
      </c>
      <c r="U2814" s="656">
        <v>210409</v>
      </c>
    </row>
    <row r="2815" spans="17:21">
      <c r="Q2815" s="655">
        <v>4</v>
      </c>
      <c r="R2815" s="655">
        <v>21</v>
      </c>
      <c r="S2815" s="655">
        <v>41</v>
      </c>
      <c r="T2815" s="651" t="s">
        <v>7579</v>
      </c>
      <c r="U2815" s="656">
        <v>210410</v>
      </c>
    </row>
    <row r="2816" spans="17:21">
      <c r="Q2816" s="655">
        <v>4</v>
      </c>
      <c r="R2816" s="655">
        <v>21</v>
      </c>
      <c r="S2816" s="655">
        <v>42</v>
      </c>
      <c r="T2816" s="651" t="s">
        <v>7580</v>
      </c>
      <c r="U2816" s="656">
        <v>210411</v>
      </c>
    </row>
    <row r="2817" spans="17:21">
      <c r="Q2817" s="655">
        <v>4</v>
      </c>
      <c r="R2817" s="655">
        <v>21</v>
      </c>
      <c r="S2817" s="655">
        <v>43</v>
      </c>
      <c r="T2817" s="651" t="s">
        <v>7581</v>
      </c>
      <c r="U2817" s="656">
        <v>210413</v>
      </c>
    </row>
    <row r="2818" spans="17:21">
      <c r="Q2818" s="655">
        <v>4</v>
      </c>
      <c r="R2818" s="655">
        <v>21</v>
      </c>
      <c r="S2818" s="655">
        <v>44</v>
      </c>
      <c r="T2818" s="651" t="s">
        <v>7582</v>
      </c>
      <c r="U2818" s="656">
        <v>210414</v>
      </c>
    </row>
    <row r="2819" spans="17:21">
      <c r="Q2819" s="655">
        <v>4</v>
      </c>
      <c r="R2819" s="655">
        <v>21</v>
      </c>
      <c r="S2819" s="655">
        <v>45</v>
      </c>
      <c r="T2819" s="651" t="s">
        <v>7583</v>
      </c>
      <c r="U2819" s="656">
        <v>210416</v>
      </c>
    </row>
    <row r="2820" spans="17:21">
      <c r="Q2820" s="655">
        <v>4</v>
      </c>
      <c r="R2820" s="655">
        <v>21</v>
      </c>
      <c r="S2820" s="655">
        <v>46</v>
      </c>
      <c r="T2820" s="651" t="s">
        <v>7584</v>
      </c>
      <c r="U2820" s="656">
        <v>210417</v>
      </c>
    </row>
    <row r="2821" spans="17:21">
      <c r="Q2821" s="655">
        <v>4</v>
      </c>
      <c r="R2821" s="655">
        <v>21</v>
      </c>
      <c r="S2821" s="655">
        <v>47</v>
      </c>
      <c r="T2821" s="651" t="s">
        <v>7585</v>
      </c>
      <c r="U2821" s="656">
        <v>210425</v>
      </c>
    </row>
    <row r="2822" spans="17:21">
      <c r="Q2822" s="655">
        <v>4</v>
      </c>
      <c r="R2822" s="655">
        <v>21</v>
      </c>
      <c r="S2822" s="655">
        <v>48</v>
      </c>
      <c r="T2822" s="651" t="s">
        <v>7586</v>
      </c>
      <c r="U2822" s="656">
        <v>210418</v>
      </c>
    </row>
    <row r="2823" spans="17:21">
      <c r="Q2823" s="655">
        <v>4</v>
      </c>
      <c r="R2823" s="655">
        <v>21</v>
      </c>
      <c r="S2823" s="655">
        <v>49</v>
      </c>
      <c r="T2823" s="651" t="s">
        <v>7587</v>
      </c>
      <c r="U2823" s="656">
        <v>210419</v>
      </c>
    </row>
    <row r="2824" spans="17:21">
      <c r="Q2824" s="655">
        <v>4</v>
      </c>
      <c r="R2824" s="655">
        <v>21</v>
      </c>
      <c r="S2824" s="655">
        <v>50</v>
      </c>
      <c r="T2824" s="651" t="s">
        <v>7588</v>
      </c>
      <c r="U2824" s="656">
        <v>210701</v>
      </c>
    </row>
    <row r="2825" spans="17:21">
      <c r="Q2825" s="655">
        <v>4</v>
      </c>
      <c r="R2825" s="655">
        <v>21</v>
      </c>
      <c r="S2825" s="655">
        <v>51</v>
      </c>
      <c r="T2825" s="651" t="s">
        <v>7589</v>
      </c>
      <c r="U2825" s="656">
        <v>210420</v>
      </c>
    </row>
    <row r="2826" spans="17:21">
      <c r="Q2826" s="655">
        <v>4</v>
      </c>
      <c r="R2826" s="655">
        <v>21</v>
      </c>
      <c r="S2826" s="655">
        <v>52</v>
      </c>
      <c r="T2826" s="651" t="s">
        <v>7590</v>
      </c>
      <c r="U2826" s="656">
        <v>210422</v>
      </c>
    </row>
    <row r="2827" spans="17:21">
      <c r="Q2827" s="655">
        <v>4</v>
      </c>
      <c r="R2827" s="655">
        <v>21</v>
      </c>
      <c r="S2827" s="655">
        <v>53</v>
      </c>
      <c r="T2827" s="651" t="s">
        <v>7591</v>
      </c>
      <c r="U2827" s="656">
        <v>210423</v>
      </c>
    </row>
    <row r="2828" spans="17:21">
      <c r="Q2828" s="655">
        <v>4</v>
      </c>
      <c r="R2828" s="655">
        <v>21</v>
      </c>
      <c r="S2828" s="655">
        <v>54</v>
      </c>
      <c r="T2828" s="651" t="s">
        <v>7592</v>
      </c>
      <c r="U2828" s="656">
        <v>210424</v>
      </c>
    </row>
    <row r="2829" spans="17:21">
      <c r="Q2829" s="655">
        <v>4</v>
      </c>
      <c r="R2829" s="655">
        <v>21</v>
      </c>
      <c r="S2829" s="655">
        <v>55</v>
      </c>
      <c r="T2829" s="651" t="s">
        <v>7593</v>
      </c>
      <c r="U2829" s="656">
        <v>210801</v>
      </c>
    </row>
    <row r="2830" spans="17:21">
      <c r="Q2830" s="655">
        <v>4</v>
      </c>
      <c r="R2830" s="655">
        <v>21</v>
      </c>
      <c r="S2830" s="655">
        <v>56</v>
      </c>
      <c r="T2830" s="651" t="s">
        <v>7594</v>
      </c>
      <c r="U2830" s="656">
        <v>210802</v>
      </c>
    </row>
    <row r="2831" spans="17:21">
      <c r="Q2831" s="655">
        <v>4</v>
      </c>
      <c r="R2831" s="655">
        <v>21</v>
      </c>
      <c r="S2831" s="655">
        <v>57</v>
      </c>
      <c r="T2831" s="651" t="s">
        <v>8952</v>
      </c>
      <c r="U2831" s="656">
        <v>210804</v>
      </c>
    </row>
    <row r="2832" spans="17:21">
      <c r="Q2832" s="655">
        <v>4</v>
      </c>
      <c r="R2832" s="655">
        <v>21</v>
      </c>
      <c r="S2832" s="655">
        <v>58</v>
      </c>
      <c r="T2832" s="651" t="s">
        <v>6029</v>
      </c>
      <c r="U2832" s="656">
        <v>210805</v>
      </c>
    </row>
    <row r="2833" spans="17:21">
      <c r="Q2833" s="655">
        <v>4</v>
      </c>
      <c r="R2833" s="655">
        <v>21</v>
      </c>
      <c r="S2833" s="655">
        <v>59</v>
      </c>
      <c r="T2833" s="651" t="s">
        <v>6031</v>
      </c>
      <c r="U2833" s="656">
        <v>210806</v>
      </c>
    </row>
    <row r="2834" spans="17:21">
      <c r="Q2834" s="655">
        <v>4</v>
      </c>
      <c r="R2834" s="655">
        <v>21</v>
      </c>
      <c r="S2834" s="655">
        <v>60</v>
      </c>
      <c r="T2834" s="651" t="s">
        <v>6033</v>
      </c>
      <c r="U2834" s="656">
        <v>210807</v>
      </c>
    </row>
    <row r="2835" spans="17:21">
      <c r="Q2835" s="655">
        <v>4</v>
      </c>
      <c r="R2835" s="655">
        <v>21</v>
      </c>
      <c r="S2835" s="655">
        <v>61</v>
      </c>
      <c r="T2835" s="651" t="s">
        <v>6035</v>
      </c>
      <c r="U2835" s="656">
        <v>210808</v>
      </c>
    </row>
    <row r="2836" spans="17:21">
      <c r="Q2836" s="657">
        <v>4</v>
      </c>
      <c r="R2836" s="657">
        <v>21</v>
      </c>
      <c r="S2836" s="657">
        <v>62</v>
      </c>
      <c r="T2836" s="658" t="s">
        <v>6041</v>
      </c>
      <c r="U2836" s="659">
        <v>210999</v>
      </c>
    </row>
    <row r="2837" spans="17:21">
      <c r="Q2837" s="653">
        <v>4</v>
      </c>
      <c r="R2837" s="653">
        <v>22</v>
      </c>
      <c r="S2837" s="653">
        <v>1</v>
      </c>
      <c r="T2837" s="650" t="s">
        <v>6495</v>
      </c>
      <c r="U2837" s="654">
        <v>220116</v>
      </c>
    </row>
    <row r="2838" spans="17:21">
      <c r="Q2838" s="655">
        <v>4</v>
      </c>
      <c r="R2838" s="655">
        <v>22</v>
      </c>
      <c r="S2838" s="655">
        <v>2</v>
      </c>
      <c r="T2838" s="651" t="s">
        <v>6754</v>
      </c>
      <c r="U2838" s="656">
        <v>220101</v>
      </c>
    </row>
    <row r="2839" spans="17:21">
      <c r="Q2839" s="655">
        <v>4</v>
      </c>
      <c r="R2839" s="655">
        <v>22</v>
      </c>
      <c r="S2839" s="655">
        <v>3</v>
      </c>
      <c r="T2839" s="651" t="s">
        <v>7595</v>
      </c>
      <c r="U2839" s="656">
        <v>220103</v>
      </c>
    </row>
    <row r="2840" spans="17:21">
      <c r="Q2840" s="655">
        <v>4</v>
      </c>
      <c r="R2840" s="655">
        <v>22</v>
      </c>
      <c r="S2840" s="655">
        <v>4</v>
      </c>
      <c r="T2840" s="651" t="s">
        <v>9049</v>
      </c>
      <c r="U2840" s="656">
        <v>220115</v>
      </c>
    </row>
    <row r="2841" spans="17:21">
      <c r="Q2841" s="655">
        <v>4</v>
      </c>
      <c r="R2841" s="655">
        <v>22</v>
      </c>
      <c r="S2841" s="655">
        <v>5</v>
      </c>
      <c r="T2841" s="651" t="s">
        <v>9050</v>
      </c>
      <c r="U2841" s="656">
        <v>220112</v>
      </c>
    </row>
    <row r="2842" spans="17:21">
      <c r="Q2842" s="655">
        <v>4</v>
      </c>
      <c r="R2842" s="655">
        <v>22</v>
      </c>
      <c r="S2842" s="655">
        <v>6</v>
      </c>
      <c r="T2842" s="651" t="s">
        <v>6047</v>
      </c>
      <c r="U2842" s="656">
        <v>220113</v>
      </c>
    </row>
    <row r="2843" spans="17:21">
      <c r="Q2843" s="655">
        <v>4</v>
      </c>
      <c r="R2843" s="655">
        <v>22</v>
      </c>
      <c r="S2843" s="655">
        <v>7</v>
      </c>
      <c r="T2843" s="651" t="s">
        <v>4740</v>
      </c>
      <c r="U2843" s="656">
        <v>220114</v>
      </c>
    </row>
    <row r="2844" spans="17:21">
      <c r="Q2844" s="655">
        <v>4</v>
      </c>
      <c r="R2844" s="655">
        <v>22</v>
      </c>
      <c r="S2844" s="655">
        <v>8</v>
      </c>
      <c r="T2844" s="651" t="s">
        <v>7596</v>
      </c>
      <c r="U2844" s="656">
        <v>220106</v>
      </c>
    </row>
    <row r="2845" spans="17:21">
      <c r="Q2845" s="655">
        <v>4</v>
      </c>
      <c r="R2845" s="655">
        <v>22</v>
      </c>
      <c r="S2845" s="655">
        <v>9</v>
      </c>
      <c r="T2845" s="651" t="s">
        <v>6020</v>
      </c>
      <c r="U2845" s="656">
        <v>220700</v>
      </c>
    </row>
    <row r="2846" spans="17:21">
      <c r="Q2846" s="655">
        <v>4</v>
      </c>
      <c r="R2846" s="655">
        <v>22</v>
      </c>
      <c r="S2846" s="655">
        <v>10</v>
      </c>
      <c r="T2846" s="651" t="s">
        <v>6064</v>
      </c>
      <c r="U2846" s="656">
        <v>220108</v>
      </c>
    </row>
    <row r="2847" spans="17:21">
      <c r="Q2847" s="655">
        <v>4</v>
      </c>
      <c r="R2847" s="655">
        <v>22</v>
      </c>
      <c r="S2847" s="655">
        <v>11</v>
      </c>
      <c r="T2847" s="651" t="s">
        <v>5910</v>
      </c>
      <c r="U2847" s="656">
        <v>220109</v>
      </c>
    </row>
    <row r="2848" spans="17:21">
      <c r="Q2848" s="655">
        <v>4</v>
      </c>
      <c r="R2848" s="655">
        <v>22</v>
      </c>
      <c r="S2848" s="655">
        <v>12</v>
      </c>
      <c r="T2848" s="651" t="s">
        <v>7597</v>
      </c>
      <c r="U2848" s="656">
        <v>220201</v>
      </c>
    </row>
    <row r="2849" spans="17:21">
      <c r="Q2849" s="655">
        <v>4</v>
      </c>
      <c r="R2849" s="655">
        <v>22</v>
      </c>
      <c r="S2849" s="655">
        <v>13</v>
      </c>
      <c r="T2849" s="651" t="s">
        <v>7598</v>
      </c>
      <c r="U2849" s="656">
        <v>220202</v>
      </c>
    </row>
    <row r="2850" spans="17:21">
      <c r="Q2850" s="655">
        <v>4</v>
      </c>
      <c r="R2850" s="655">
        <v>22</v>
      </c>
      <c r="S2850" s="655">
        <v>14</v>
      </c>
      <c r="T2850" s="651" t="s">
        <v>7599</v>
      </c>
      <c r="U2850" s="656">
        <v>220203</v>
      </c>
    </row>
    <row r="2851" spans="17:21">
      <c r="Q2851" s="655">
        <v>4</v>
      </c>
      <c r="R2851" s="655">
        <v>22</v>
      </c>
      <c r="S2851" s="655">
        <v>15</v>
      </c>
      <c r="T2851" s="651" t="s">
        <v>7600</v>
      </c>
      <c r="U2851" s="656">
        <v>220204</v>
      </c>
    </row>
    <row r="2852" spans="17:21">
      <c r="Q2852" s="655">
        <v>4</v>
      </c>
      <c r="R2852" s="655">
        <v>22</v>
      </c>
      <c r="S2852" s="655">
        <v>16</v>
      </c>
      <c r="T2852" s="651" t="s">
        <v>7601</v>
      </c>
      <c r="U2852" s="656">
        <v>220205</v>
      </c>
    </row>
    <row r="2853" spans="17:21">
      <c r="Q2853" s="655">
        <v>4</v>
      </c>
      <c r="R2853" s="655">
        <v>22</v>
      </c>
      <c r="S2853" s="655">
        <v>17</v>
      </c>
      <c r="T2853" s="651" t="s">
        <v>7602</v>
      </c>
      <c r="U2853" s="656">
        <v>220206</v>
      </c>
    </row>
    <row r="2854" spans="17:21">
      <c r="Q2854" s="655">
        <v>4</v>
      </c>
      <c r="R2854" s="655">
        <v>22</v>
      </c>
      <c r="S2854" s="655">
        <v>18</v>
      </c>
      <c r="T2854" s="651" t="s">
        <v>7603</v>
      </c>
      <c r="U2854" s="656">
        <v>220208</v>
      </c>
    </row>
    <row r="2855" spans="17:21">
      <c r="Q2855" s="655">
        <v>4</v>
      </c>
      <c r="R2855" s="655">
        <v>22</v>
      </c>
      <c r="S2855" s="655">
        <v>19</v>
      </c>
      <c r="T2855" s="651" t="s">
        <v>9051</v>
      </c>
      <c r="U2855" s="656">
        <v>220210</v>
      </c>
    </row>
    <row r="2856" spans="17:21">
      <c r="Q2856" s="655">
        <v>4</v>
      </c>
      <c r="R2856" s="655">
        <v>22</v>
      </c>
      <c r="S2856" s="655">
        <v>20</v>
      </c>
      <c r="T2856" s="651" t="s">
        <v>7604</v>
      </c>
      <c r="U2856" s="656">
        <v>220401</v>
      </c>
    </row>
    <row r="2857" spans="17:21">
      <c r="Q2857" s="655">
        <v>4</v>
      </c>
      <c r="R2857" s="655">
        <v>22</v>
      </c>
      <c r="S2857" s="655">
        <v>21</v>
      </c>
      <c r="T2857" s="651" t="s">
        <v>7605</v>
      </c>
      <c r="U2857" s="656">
        <v>220402</v>
      </c>
    </row>
    <row r="2858" spans="17:21">
      <c r="Q2858" s="655">
        <v>4</v>
      </c>
      <c r="R2858" s="655">
        <v>22</v>
      </c>
      <c r="S2858" s="655">
        <v>22</v>
      </c>
      <c r="T2858" s="651" t="s">
        <v>7606</v>
      </c>
      <c r="U2858" s="656">
        <v>220403</v>
      </c>
    </row>
    <row r="2859" spans="17:21">
      <c r="Q2859" s="655">
        <v>4</v>
      </c>
      <c r="R2859" s="655">
        <v>22</v>
      </c>
      <c r="S2859" s="655">
        <v>23</v>
      </c>
      <c r="T2859" s="651" t="s">
        <v>7607</v>
      </c>
      <c r="U2859" s="656">
        <v>220404</v>
      </c>
    </row>
    <row r="2860" spans="17:21">
      <c r="Q2860" s="655">
        <v>4</v>
      </c>
      <c r="R2860" s="655">
        <v>22</v>
      </c>
      <c r="S2860" s="655">
        <v>24</v>
      </c>
      <c r="T2860" s="651" t="s">
        <v>7608</v>
      </c>
      <c r="U2860" s="656">
        <v>220405</v>
      </c>
    </row>
    <row r="2861" spans="17:21">
      <c r="Q2861" s="655">
        <v>4</v>
      </c>
      <c r="R2861" s="655">
        <v>22</v>
      </c>
      <c r="S2861" s="655">
        <v>25</v>
      </c>
      <c r="T2861" s="651" t="s">
        <v>7609</v>
      </c>
      <c r="U2861" s="656">
        <v>220407</v>
      </c>
    </row>
    <row r="2862" spans="17:21">
      <c r="Q2862" s="655">
        <v>4</v>
      </c>
      <c r="R2862" s="655">
        <v>22</v>
      </c>
      <c r="S2862" s="655">
        <v>26</v>
      </c>
      <c r="T2862" s="651" t="s">
        <v>7610</v>
      </c>
      <c r="U2862" s="656">
        <v>220409</v>
      </c>
    </row>
    <row r="2863" spans="17:21">
      <c r="Q2863" s="655">
        <v>4</v>
      </c>
      <c r="R2863" s="655">
        <v>22</v>
      </c>
      <c r="S2863" s="655">
        <v>27</v>
      </c>
      <c r="T2863" s="651" t="s">
        <v>7611</v>
      </c>
      <c r="U2863" s="656">
        <v>220411</v>
      </c>
    </row>
    <row r="2864" spans="17:21">
      <c r="Q2864" s="655">
        <v>4</v>
      </c>
      <c r="R2864" s="655">
        <v>22</v>
      </c>
      <c r="S2864" s="655">
        <v>28</v>
      </c>
      <c r="T2864" s="651" t="s">
        <v>7612</v>
      </c>
      <c r="U2864" s="656">
        <v>220413</v>
      </c>
    </row>
    <row r="2865" spans="17:21">
      <c r="Q2865" s="655">
        <v>4</v>
      </c>
      <c r="R2865" s="655">
        <v>22</v>
      </c>
      <c r="S2865" s="655">
        <v>29</v>
      </c>
      <c r="T2865" s="651" t="s">
        <v>7613</v>
      </c>
      <c r="U2865" s="656">
        <v>220414</v>
      </c>
    </row>
    <row r="2866" spans="17:21">
      <c r="Q2866" s="655">
        <v>4</v>
      </c>
      <c r="R2866" s="655">
        <v>22</v>
      </c>
      <c r="S2866" s="655">
        <v>30</v>
      </c>
      <c r="T2866" s="651" t="s">
        <v>7614</v>
      </c>
      <c r="U2866" s="656">
        <v>220301</v>
      </c>
    </row>
    <row r="2867" spans="17:21">
      <c r="Q2867" s="655">
        <v>4</v>
      </c>
      <c r="R2867" s="655">
        <v>22</v>
      </c>
      <c r="S2867" s="655">
        <v>31</v>
      </c>
      <c r="T2867" s="651" t="s">
        <v>7615</v>
      </c>
      <c r="U2867" s="656">
        <v>220417</v>
      </c>
    </row>
    <row r="2868" spans="17:21">
      <c r="Q2868" s="655">
        <v>4</v>
      </c>
      <c r="R2868" s="655">
        <v>22</v>
      </c>
      <c r="S2868" s="655">
        <v>32</v>
      </c>
      <c r="T2868" s="651" t="s">
        <v>7616</v>
      </c>
      <c r="U2868" s="656">
        <v>220702</v>
      </c>
    </row>
    <row r="2869" spans="17:21">
      <c r="Q2869" s="655">
        <v>4</v>
      </c>
      <c r="R2869" s="655">
        <v>22</v>
      </c>
      <c r="S2869" s="655">
        <v>33</v>
      </c>
      <c r="T2869" s="651" t="s">
        <v>7617</v>
      </c>
      <c r="U2869" s="656">
        <v>220701</v>
      </c>
    </row>
    <row r="2870" spans="17:21">
      <c r="Q2870" s="655">
        <v>4</v>
      </c>
      <c r="R2870" s="655">
        <v>22</v>
      </c>
      <c r="S2870" s="655">
        <v>34</v>
      </c>
      <c r="T2870" s="651" t="s">
        <v>7618</v>
      </c>
      <c r="U2870" s="656">
        <v>220703</v>
      </c>
    </row>
    <row r="2871" spans="17:21">
      <c r="Q2871" s="655">
        <v>4</v>
      </c>
      <c r="R2871" s="655">
        <v>22</v>
      </c>
      <c r="S2871" s="655">
        <v>35</v>
      </c>
      <c r="T2871" s="651" t="s">
        <v>7619</v>
      </c>
      <c r="U2871" s="656">
        <v>220705</v>
      </c>
    </row>
    <row r="2872" spans="17:21">
      <c r="Q2872" s="655">
        <v>4</v>
      </c>
      <c r="R2872" s="655">
        <v>22</v>
      </c>
      <c r="S2872" s="655">
        <v>36</v>
      </c>
      <c r="T2872" s="651" t="s">
        <v>7620</v>
      </c>
      <c r="U2872" s="656">
        <v>220802</v>
      </c>
    </row>
    <row r="2873" spans="17:21">
      <c r="Q2873" s="655">
        <v>4</v>
      </c>
      <c r="R2873" s="655">
        <v>22</v>
      </c>
      <c r="S2873" s="655">
        <v>37</v>
      </c>
      <c r="T2873" s="651" t="s">
        <v>7621</v>
      </c>
      <c r="U2873" s="656">
        <v>220803</v>
      </c>
    </row>
    <row r="2874" spans="17:21">
      <c r="Q2874" s="655">
        <v>4</v>
      </c>
      <c r="R2874" s="655">
        <v>22</v>
      </c>
      <c r="S2874" s="655">
        <v>38</v>
      </c>
      <c r="T2874" s="651" t="s">
        <v>7622</v>
      </c>
      <c r="U2874" s="656">
        <v>220805</v>
      </c>
    </row>
    <row r="2875" spans="17:21">
      <c r="Q2875" s="655">
        <v>4</v>
      </c>
      <c r="R2875" s="655">
        <v>22</v>
      </c>
      <c r="S2875" s="655">
        <v>39</v>
      </c>
      <c r="T2875" s="651" t="s">
        <v>7623</v>
      </c>
      <c r="U2875" s="656">
        <v>220808</v>
      </c>
    </row>
    <row r="2876" spans="17:21">
      <c r="Q2876" s="655">
        <v>4</v>
      </c>
      <c r="R2876" s="655">
        <v>22</v>
      </c>
      <c r="S2876" s="655">
        <v>40</v>
      </c>
      <c r="T2876" s="651" t="s">
        <v>6029</v>
      </c>
      <c r="U2876" s="656">
        <v>220807</v>
      </c>
    </row>
    <row r="2877" spans="17:21">
      <c r="Q2877" s="655">
        <v>4</v>
      </c>
      <c r="R2877" s="655">
        <v>22</v>
      </c>
      <c r="S2877" s="655">
        <v>41</v>
      </c>
      <c r="T2877" s="651" t="s">
        <v>6033</v>
      </c>
      <c r="U2877" s="656">
        <v>220809</v>
      </c>
    </row>
    <row r="2878" spans="17:21">
      <c r="Q2878" s="655">
        <v>4</v>
      </c>
      <c r="R2878" s="655">
        <v>22</v>
      </c>
      <c r="S2878" s="655">
        <v>42</v>
      </c>
      <c r="T2878" s="651" t="s">
        <v>6035</v>
      </c>
      <c r="U2878" s="656">
        <v>220810</v>
      </c>
    </row>
    <row r="2879" spans="17:21">
      <c r="Q2879" s="657">
        <v>4</v>
      </c>
      <c r="R2879" s="657">
        <v>22</v>
      </c>
      <c r="S2879" s="657">
        <v>43</v>
      </c>
      <c r="T2879" s="658" t="s">
        <v>6041</v>
      </c>
      <c r="U2879" s="659">
        <v>220999</v>
      </c>
    </row>
    <row r="2880" spans="17:21">
      <c r="Q2880" s="653">
        <v>4</v>
      </c>
      <c r="R2880" s="653">
        <v>23</v>
      </c>
      <c r="S2880" s="653">
        <v>1</v>
      </c>
      <c r="T2880" s="650" t="s">
        <v>7166</v>
      </c>
      <c r="U2880" s="654">
        <v>230106</v>
      </c>
    </row>
    <row r="2881" spans="17:21" ht="12.75" customHeight="1">
      <c r="Q2881" s="655">
        <v>4</v>
      </c>
      <c r="R2881" s="655">
        <v>23</v>
      </c>
      <c r="S2881" s="655">
        <v>2</v>
      </c>
      <c r="T2881" s="651" t="s">
        <v>7167</v>
      </c>
      <c r="U2881" s="656">
        <v>230107</v>
      </c>
    </row>
    <row r="2882" spans="17:21">
      <c r="Q2882" s="655">
        <v>4</v>
      </c>
      <c r="R2882" s="655">
        <v>23</v>
      </c>
      <c r="S2882" s="655">
        <v>3</v>
      </c>
      <c r="T2882" s="651" t="s">
        <v>9052</v>
      </c>
      <c r="U2882" s="656">
        <v>230121</v>
      </c>
    </row>
    <row r="2883" spans="17:21">
      <c r="Q2883" s="655">
        <v>4</v>
      </c>
      <c r="R2883" s="655">
        <v>23</v>
      </c>
      <c r="S2883" s="655">
        <v>4</v>
      </c>
      <c r="T2883" s="651" t="s">
        <v>9053</v>
      </c>
      <c r="U2883" s="656">
        <v>230105</v>
      </c>
    </row>
    <row r="2884" spans="17:21">
      <c r="Q2884" s="655">
        <v>4</v>
      </c>
      <c r="R2884" s="655">
        <v>23</v>
      </c>
      <c r="S2884" s="655">
        <v>5</v>
      </c>
      <c r="T2884" s="651" t="s">
        <v>9054</v>
      </c>
      <c r="U2884" s="656">
        <v>230108</v>
      </c>
    </row>
    <row r="2885" spans="17:21">
      <c r="Q2885" s="655">
        <v>4</v>
      </c>
      <c r="R2885" s="655">
        <v>23</v>
      </c>
      <c r="S2885" s="655">
        <v>6</v>
      </c>
      <c r="T2885" s="651" t="s">
        <v>7182</v>
      </c>
      <c r="U2885" s="656">
        <v>230109</v>
      </c>
    </row>
    <row r="2886" spans="17:21">
      <c r="Q2886" s="655">
        <v>4</v>
      </c>
      <c r="R2886" s="655">
        <v>23</v>
      </c>
      <c r="S2886" s="655">
        <v>7</v>
      </c>
      <c r="T2886" s="651" t="s">
        <v>9055</v>
      </c>
      <c r="U2886" s="656">
        <v>230110</v>
      </c>
    </row>
    <row r="2887" spans="17:21">
      <c r="Q2887" s="655">
        <v>4</v>
      </c>
      <c r="R2887" s="655">
        <v>23</v>
      </c>
      <c r="S2887" s="655">
        <v>8</v>
      </c>
      <c r="T2887" s="651" t="s">
        <v>9056</v>
      </c>
      <c r="U2887" s="656">
        <v>230122</v>
      </c>
    </row>
    <row r="2888" spans="17:21">
      <c r="Q2888" s="655">
        <v>4</v>
      </c>
      <c r="R2888" s="655">
        <v>23</v>
      </c>
      <c r="S2888" s="655">
        <v>9</v>
      </c>
      <c r="T2888" s="651" t="s">
        <v>9057</v>
      </c>
      <c r="U2888" s="656">
        <v>230111</v>
      </c>
    </row>
    <row r="2889" spans="17:21">
      <c r="Q2889" s="655">
        <v>4</v>
      </c>
      <c r="R2889" s="655">
        <v>23</v>
      </c>
      <c r="S2889" s="655">
        <v>10</v>
      </c>
      <c r="T2889" s="651" t="s">
        <v>9058</v>
      </c>
      <c r="U2889" s="656">
        <v>230123</v>
      </c>
    </row>
    <row r="2890" spans="17:21">
      <c r="Q2890" s="655">
        <v>4</v>
      </c>
      <c r="R2890" s="655">
        <v>23</v>
      </c>
      <c r="S2890" s="655">
        <v>11</v>
      </c>
      <c r="T2890" s="651" t="s">
        <v>9059</v>
      </c>
      <c r="U2890" s="656">
        <v>230124</v>
      </c>
    </row>
    <row r="2891" spans="17:21">
      <c r="Q2891" s="655">
        <v>4</v>
      </c>
      <c r="R2891" s="655">
        <v>23</v>
      </c>
      <c r="S2891" s="655">
        <v>12</v>
      </c>
      <c r="T2891" s="651" t="s">
        <v>9060</v>
      </c>
      <c r="U2891" s="656">
        <v>230101</v>
      </c>
    </row>
    <row r="2892" spans="17:21">
      <c r="Q2892" s="655">
        <v>4</v>
      </c>
      <c r="R2892" s="655">
        <v>23</v>
      </c>
      <c r="S2892" s="655">
        <v>13</v>
      </c>
      <c r="T2892" s="651" t="s">
        <v>7625</v>
      </c>
      <c r="U2892" s="656">
        <v>230201</v>
      </c>
    </row>
    <row r="2893" spans="17:21">
      <c r="Q2893" s="655">
        <v>4</v>
      </c>
      <c r="R2893" s="655">
        <v>23</v>
      </c>
      <c r="S2893" s="655">
        <v>14</v>
      </c>
      <c r="T2893" s="651" t="s">
        <v>7626</v>
      </c>
      <c r="U2893" s="656">
        <v>230202</v>
      </c>
    </row>
    <row r="2894" spans="17:21">
      <c r="Q2894" s="655">
        <v>4</v>
      </c>
      <c r="R2894" s="655">
        <v>23</v>
      </c>
      <c r="S2894" s="655">
        <v>15</v>
      </c>
      <c r="T2894" s="651" t="s">
        <v>7627</v>
      </c>
      <c r="U2894" s="656">
        <v>230203</v>
      </c>
    </row>
    <row r="2895" spans="17:21">
      <c r="Q2895" s="655">
        <v>4</v>
      </c>
      <c r="R2895" s="655">
        <v>23</v>
      </c>
      <c r="S2895" s="655">
        <v>16</v>
      </c>
      <c r="T2895" s="651" t="s">
        <v>7628</v>
      </c>
      <c r="U2895" s="656">
        <v>230204</v>
      </c>
    </row>
    <row r="2896" spans="17:21">
      <c r="Q2896" s="655">
        <v>4</v>
      </c>
      <c r="R2896" s="655">
        <v>23</v>
      </c>
      <c r="S2896" s="655">
        <v>17</v>
      </c>
      <c r="T2896" s="651" t="s">
        <v>7629</v>
      </c>
      <c r="U2896" s="656">
        <v>230205</v>
      </c>
    </row>
    <row r="2897" spans="17:21">
      <c r="Q2897" s="655">
        <v>4</v>
      </c>
      <c r="R2897" s="655">
        <v>23</v>
      </c>
      <c r="S2897" s="655">
        <v>18</v>
      </c>
      <c r="T2897" s="651" t="s">
        <v>7630</v>
      </c>
      <c r="U2897" s="656">
        <v>230206</v>
      </c>
    </row>
    <row r="2898" spans="17:21">
      <c r="Q2898" s="655">
        <v>4</v>
      </c>
      <c r="R2898" s="655">
        <v>23</v>
      </c>
      <c r="S2898" s="655">
        <v>19</v>
      </c>
      <c r="T2898" s="651" t="s">
        <v>7631</v>
      </c>
      <c r="U2898" s="656">
        <v>230207</v>
      </c>
    </row>
    <row r="2899" spans="17:21">
      <c r="Q2899" s="655">
        <v>4</v>
      </c>
      <c r="R2899" s="655">
        <v>23</v>
      </c>
      <c r="S2899" s="655">
        <v>20</v>
      </c>
      <c r="T2899" s="651" t="s">
        <v>7632</v>
      </c>
      <c r="U2899" s="656">
        <v>230212</v>
      </c>
    </row>
    <row r="2900" spans="17:21">
      <c r="Q2900" s="655">
        <v>4</v>
      </c>
      <c r="R2900" s="655">
        <v>23</v>
      </c>
      <c r="S2900" s="655">
        <v>21</v>
      </c>
      <c r="T2900" s="651" t="s">
        <v>7633</v>
      </c>
      <c r="U2900" s="656">
        <v>230208</v>
      </c>
    </row>
    <row r="2901" spans="17:21">
      <c r="Q2901" s="655">
        <v>4</v>
      </c>
      <c r="R2901" s="655">
        <v>23</v>
      </c>
      <c r="S2901" s="655">
        <v>22</v>
      </c>
      <c r="T2901" s="651" t="s">
        <v>6804</v>
      </c>
      <c r="U2901" s="656">
        <v>230213</v>
      </c>
    </row>
    <row r="2902" spans="17:21">
      <c r="Q2902" s="655">
        <v>4</v>
      </c>
      <c r="R2902" s="655">
        <v>23</v>
      </c>
      <c r="S2902" s="655">
        <v>23</v>
      </c>
      <c r="T2902" s="651" t="s">
        <v>7634</v>
      </c>
      <c r="U2902" s="656">
        <v>230214</v>
      </c>
    </row>
    <row r="2903" spans="17:21">
      <c r="Q2903" s="655">
        <v>4</v>
      </c>
      <c r="R2903" s="655">
        <v>23</v>
      </c>
      <c r="S2903" s="655">
        <v>24</v>
      </c>
      <c r="T2903" s="651" t="s">
        <v>7635</v>
      </c>
      <c r="U2903" s="656">
        <v>230215</v>
      </c>
    </row>
    <row r="2904" spans="17:21">
      <c r="Q2904" s="655">
        <v>4</v>
      </c>
      <c r="R2904" s="655">
        <v>23</v>
      </c>
      <c r="S2904" s="655">
        <v>25</v>
      </c>
      <c r="T2904" s="651" t="s">
        <v>7636</v>
      </c>
      <c r="U2904" s="656">
        <v>230216</v>
      </c>
    </row>
    <row r="2905" spans="17:21">
      <c r="Q2905" s="655">
        <v>4</v>
      </c>
      <c r="R2905" s="655">
        <v>23</v>
      </c>
      <c r="S2905" s="655">
        <v>26</v>
      </c>
      <c r="T2905" s="651" t="s">
        <v>7639</v>
      </c>
      <c r="U2905" s="656">
        <v>230209</v>
      </c>
    </row>
    <row r="2906" spans="17:21">
      <c r="Q2906" s="655">
        <v>4</v>
      </c>
      <c r="R2906" s="655">
        <v>23</v>
      </c>
      <c r="S2906" s="655">
        <v>27</v>
      </c>
      <c r="T2906" s="651" t="s">
        <v>7637</v>
      </c>
      <c r="U2906" s="656">
        <v>230217</v>
      </c>
    </row>
    <row r="2907" spans="17:21">
      <c r="Q2907" s="655">
        <v>4</v>
      </c>
      <c r="R2907" s="655">
        <v>23</v>
      </c>
      <c r="S2907" s="655">
        <v>28</v>
      </c>
      <c r="T2907" s="651" t="s">
        <v>7638</v>
      </c>
      <c r="U2907" s="656">
        <v>230218</v>
      </c>
    </row>
    <row r="2908" spans="17:21">
      <c r="Q2908" s="655">
        <v>4</v>
      </c>
      <c r="R2908" s="655">
        <v>23</v>
      </c>
      <c r="S2908" s="655">
        <v>29</v>
      </c>
      <c r="T2908" s="651" t="s">
        <v>7194</v>
      </c>
      <c r="U2908" s="656">
        <v>230104</v>
      </c>
    </row>
    <row r="2909" spans="17:21">
      <c r="Q2909" s="655">
        <v>4</v>
      </c>
      <c r="R2909" s="655">
        <v>23</v>
      </c>
      <c r="S2909" s="655">
        <v>30</v>
      </c>
      <c r="T2909" s="651" t="s">
        <v>7640</v>
      </c>
      <c r="U2909" s="656">
        <v>230301</v>
      </c>
    </row>
    <row r="2910" spans="17:21">
      <c r="Q2910" s="655">
        <v>4</v>
      </c>
      <c r="R2910" s="655">
        <v>23</v>
      </c>
      <c r="S2910" s="655">
        <v>31</v>
      </c>
      <c r="T2910" s="651" t="s">
        <v>7641</v>
      </c>
      <c r="U2910" s="656">
        <v>230302</v>
      </c>
    </row>
    <row r="2911" spans="17:21">
      <c r="Q2911" s="655">
        <v>4</v>
      </c>
      <c r="R2911" s="655">
        <v>23</v>
      </c>
      <c r="S2911" s="655">
        <v>32</v>
      </c>
      <c r="T2911" s="651" t="s">
        <v>7642</v>
      </c>
      <c r="U2911" s="656">
        <v>230303</v>
      </c>
    </row>
    <row r="2912" spans="17:21">
      <c r="Q2912" s="655">
        <v>4</v>
      </c>
      <c r="R2912" s="655">
        <v>23</v>
      </c>
      <c r="S2912" s="655">
        <v>33</v>
      </c>
      <c r="T2912" s="651" t="s">
        <v>7643</v>
      </c>
      <c r="U2912" s="656">
        <v>230304</v>
      </c>
    </row>
    <row r="2913" spans="17:21">
      <c r="Q2913" s="655">
        <v>4</v>
      </c>
      <c r="R2913" s="655">
        <v>23</v>
      </c>
      <c r="S2913" s="655">
        <v>34</v>
      </c>
      <c r="T2913" s="651" t="s">
        <v>7644</v>
      </c>
      <c r="U2913" s="656">
        <v>230305</v>
      </c>
    </row>
    <row r="2914" spans="17:21">
      <c r="Q2914" s="655">
        <v>4</v>
      </c>
      <c r="R2914" s="655">
        <v>23</v>
      </c>
      <c r="S2914" s="655">
        <v>35</v>
      </c>
      <c r="T2914" s="651" t="s">
        <v>7645</v>
      </c>
      <c r="U2914" s="656">
        <v>230306</v>
      </c>
    </row>
    <row r="2915" spans="17:21">
      <c r="Q2915" s="655">
        <v>4</v>
      </c>
      <c r="R2915" s="655">
        <v>23</v>
      </c>
      <c r="S2915" s="655">
        <v>36</v>
      </c>
      <c r="T2915" s="651" t="s">
        <v>7646</v>
      </c>
      <c r="U2915" s="656">
        <v>230307</v>
      </c>
    </row>
    <row r="2916" spans="17:21">
      <c r="Q2916" s="655">
        <v>4</v>
      </c>
      <c r="R2916" s="655">
        <v>23</v>
      </c>
      <c r="S2916" s="655">
        <v>37</v>
      </c>
      <c r="T2916" s="651" t="s">
        <v>7647</v>
      </c>
      <c r="U2916" s="656">
        <v>230309</v>
      </c>
    </row>
    <row r="2917" spans="17:21">
      <c r="Q2917" s="655">
        <v>4</v>
      </c>
      <c r="R2917" s="655">
        <v>23</v>
      </c>
      <c r="S2917" s="655">
        <v>38</v>
      </c>
      <c r="T2917" s="651" t="s">
        <v>7648</v>
      </c>
      <c r="U2917" s="656">
        <v>230308</v>
      </c>
    </row>
    <row r="2918" spans="17:21">
      <c r="Q2918" s="655">
        <v>4</v>
      </c>
      <c r="R2918" s="655">
        <v>23</v>
      </c>
      <c r="S2918" s="655">
        <v>39</v>
      </c>
      <c r="T2918" s="651" t="s">
        <v>9061</v>
      </c>
      <c r="U2918" s="656">
        <v>230125</v>
      </c>
    </row>
    <row r="2919" spans="17:21">
      <c r="Q2919" s="655">
        <v>4</v>
      </c>
      <c r="R2919" s="655">
        <v>23</v>
      </c>
      <c r="S2919" s="655">
        <v>40</v>
      </c>
      <c r="T2919" s="651" t="s">
        <v>7649</v>
      </c>
      <c r="U2919" s="656">
        <v>230310</v>
      </c>
    </row>
    <row r="2920" spans="17:21">
      <c r="Q2920" s="655">
        <v>4</v>
      </c>
      <c r="R2920" s="655">
        <v>23</v>
      </c>
      <c r="S2920" s="655">
        <v>41</v>
      </c>
      <c r="T2920" s="651" t="s">
        <v>7650</v>
      </c>
      <c r="U2920" s="656">
        <v>230311</v>
      </c>
    </row>
    <row r="2921" spans="17:21">
      <c r="Q2921" s="655">
        <v>4</v>
      </c>
      <c r="R2921" s="655">
        <v>23</v>
      </c>
      <c r="S2921" s="655">
        <v>42</v>
      </c>
      <c r="T2921" s="651" t="s">
        <v>8409</v>
      </c>
      <c r="U2921" s="656">
        <v>230102</v>
      </c>
    </row>
    <row r="2922" spans="17:21">
      <c r="Q2922" s="655">
        <v>4</v>
      </c>
      <c r="R2922" s="655">
        <v>23</v>
      </c>
      <c r="S2922" s="655">
        <v>43</v>
      </c>
      <c r="T2922" s="651" t="s">
        <v>7289</v>
      </c>
      <c r="U2922" s="656">
        <v>230126</v>
      </c>
    </row>
    <row r="2923" spans="17:21">
      <c r="Q2923" s="655">
        <v>4</v>
      </c>
      <c r="R2923" s="655">
        <v>23</v>
      </c>
      <c r="S2923" s="655">
        <v>44</v>
      </c>
      <c r="T2923" s="651" t="s">
        <v>7624</v>
      </c>
      <c r="U2923" s="656">
        <v>230119</v>
      </c>
    </row>
    <row r="2924" spans="17:21">
      <c r="Q2924" s="655">
        <v>4</v>
      </c>
      <c r="R2924" s="655">
        <v>23</v>
      </c>
      <c r="S2924" s="655">
        <v>45</v>
      </c>
      <c r="T2924" s="651" t="s">
        <v>7318</v>
      </c>
      <c r="U2924" s="656">
        <v>230700</v>
      </c>
    </row>
    <row r="2925" spans="17:21">
      <c r="Q2925" s="655">
        <v>4</v>
      </c>
      <c r="R2925" s="655">
        <v>23</v>
      </c>
      <c r="S2925" s="655">
        <v>46</v>
      </c>
      <c r="T2925" s="651" t="s">
        <v>7651</v>
      </c>
      <c r="U2925" s="656">
        <v>230402</v>
      </c>
    </row>
    <row r="2926" spans="17:21">
      <c r="Q2926" s="655">
        <v>4</v>
      </c>
      <c r="R2926" s="655">
        <v>23</v>
      </c>
      <c r="S2926" s="655">
        <v>47</v>
      </c>
      <c r="T2926" s="651" t="s">
        <v>7652</v>
      </c>
      <c r="U2926" s="656">
        <v>230401</v>
      </c>
    </row>
    <row r="2927" spans="17:21">
      <c r="Q2927" s="655">
        <v>4</v>
      </c>
      <c r="R2927" s="655">
        <v>23</v>
      </c>
      <c r="S2927" s="655">
        <v>48</v>
      </c>
      <c r="T2927" s="651" t="s">
        <v>7653</v>
      </c>
      <c r="U2927" s="656">
        <v>230403</v>
      </c>
    </row>
    <row r="2928" spans="17:21">
      <c r="Q2928" s="655">
        <v>4</v>
      </c>
      <c r="R2928" s="655">
        <v>23</v>
      </c>
      <c r="S2928" s="655">
        <v>49</v>
      </c>
      <c r="T2928" s="651" t="s">
        <v>7654</v>
      </c>
      <c r="U2928" s="656">
        <v>230404</v>
      </c>
    </row>
    <row r="2929" spans="17:21">
      <c r="Q2929" s="655">
        <v>4</v>
      </c>
      <c r="R2929" s="655">
        <v>23</v>
      </c>
      <c r="S2929" s="655">
        <v>50</v>
      </c>
      <c r="T2929" s="651" t="s">
        <v>7655</v>
      </c>
      <c r="U2929" s="656">
        <v>230405</v>
      </c>
    </row>
    <row r="2930" spans="17:21">
      <c r="Q2930" s="655">
        <v>4</v>
      </c>
      <c r="R2930" s="655">
        <v>23</v>
      </c>
      <c r="S2930" s="655">
        <v>51</v>
      </c>
      <c r="T2930" s="651" t="s">
        <v>9062</v>
      </c>
      <c r="U2930" s="656">
        <v>230407</v>
      </c>
    </row>
    <row r="2931" spans="17:21">
      <c r="Q2931" s="655">
        <v>4</v>
      </c>
      <c r="R2931" s="655">
        <v>23</v>
      </c>
      <c r="S2931" s="655">
        <v>52</v>
      </c>
      <c r="T2931" s="651" t="s">
        <v>9063</v>
      </c>
      <c r="U2931" s="656">
        <v>230414</v>
      </c>
    </row>
    <row r="2932" spans="17:21">
      <c r="Q2932" s="655">
        <v>4</v>
      </c>
      <c r="R2932" s="655">
        <v>23</v>
      </c>
      <c r="S2932" s="655">
        <v>53</v>
      </c>
      <c r="T2932" s="651" t="s">
        <v>9064</v>
      </c>
      <c r="U2932" s="656">
        <v>230413</v>
      </c>
    </row>
    <row r="2933" spans="17:21">
      <c r="Q2933" s="655">
        <v>4</v>
      </c>
      <c r="R2933" s="655">
        <v>23</v>
      </c>
      <c r="S2933" s="655">
        <v>54</v>
      </c>
      <c r="T2933" s="651" t="s">
        <v>6064</v>
      </c>
      <c r="U2933" s="656">
        <v>230127</v>
      </c>
    </row>
    <row r="2934" spans="17:21">
      <c r="Q2934" s="655">
        <v>4</v>
      </c>
      <c r="R2934" s="655">
        <v>23</v>
      </c>
      <c r="S2934" s="655">
        <v>55</v>
      </c>
      <c r="T2934" s="651" t="s">
        <v>5910</v>
      </c>
      <c r="U2934" s="656">
        <v>230120</v>
      </c>
    </row>
    <row r="2935" spans="17:21">
      <c r="Q2935" s="655">
        <v>4</v>
      </c>
      <c r="R2935" s="655">
        <v>23</v>
      </c>
      <c r="S2935" s="655">
        <v>56</v>
      </c>
      <c r="T2935" s="651" t="s">
        <v>7656</v>
      </c>
      <c r="U2935" s="656">
        <v>230411</v>
      </c>
    </row>
    <row r="2936" spans="17:21">
      <c r="Q2936" s="655">
        <v>4</v>
      </c>
      <c r="R2936" s="655">
        <v>23</v>
      </c>
      <c r="S2936" s="655">
        <v>57</v>
      </c>
      <c r="T2936" s="651" t="s">
        <v>7657</v>
      </c>
      <c r="U2936" s="656">
        <v>230803</v>
      </c>
    </row>
    <row r="2937" spans="17:21">
      <c r="Q2937" s="655">
        <v>4</v>
      </c>
      <c r="R2937" s="655">
        <v>23</v>
      </c>
      <c r="S2937" s="655">
        <v>58</v>
      </c>
      <c r="T2937" s="651" t="s">
        <v>7658</v>
      </c>
      <c r="U2937" s="656">
        <v>230804</v>
      </c>
    </row>
    <row r="2938" spans="17:21">
      <c r="Q2938" s="655">
        <v>4</v>
      </c>
      <c r="R2938" s="655">
        <v>23</v>
      </c>
      <c r="S2938" s="655">
        <v>59</v>
      </c>
      <c r="T2938" s="651" t="s">
        <v>7659</v>
      </c>
      <c r="U2938" s="656">
        <v>230801</v>
      </c>
    </row>
    <row r="2939" spans="17:21">
      <c r="Q2939" s="655">
        <v>4</v>
      </c>
      <c r="R2939" s="655">
        <v>23</v>
      </c>
      <c r="S2939" s="655">
        <v>60</v>
      </c>
      <c r="T2939" s="651" t="s">
        <v>7660</v>
      </c>
      <c r="U2939" s="656">
        <v>230802</v>
      </c>
    </row>
    <row r="2940" spans="17:21">
      <c r="Q2940" s="655">
        <v>4</v>
      </c>
      <c r="R2940" s="655">
        <v>23</v>
      </c>
      <c r="S2940" s="655">
        <v>61</v>
      </c>
      <c r="T2940" s="651" t="s">
        <v>7661</v>
      </c>
      <c r="U2940" s="656">
        <v>230805</v>
      </c>
    </row>
    <row r="2941" spans="17:21">
      <c r="Q2941" s="655">
        <v>4</v>
      </c>
      <c r="R2941" s="655">
        <v>23</v>
      </c>
      <c r="S2941" s="655">
        <v>62</v>
      </c>
      <c r="T2941" s="651" t="s">
        <v>7662</v>
      </c>
      <c r="U2941" s="656">
        <v>230806</v>
      </c>
    </row>
    <row r="2942" spans="17:21">
      <c r="Q2942" s="655">
        <v>4</v>
      </c>
      <c r="R2942" s="655">
        <v>23</v>
      </c>
      <c r="S2942" s="655">
        <v>63</v>
      </c>
      <c r="T2942" s="651" t="s">
        <v>7663</v>
      </c>
      <c r="U2942" s="656">
        <v>230807</v>
      </c>
    </row>
    <row r="2943" spans="17:21">
      <c r="Q2943" s="655">
        <v>4</v>
      </c>
      <c r="R2943" s="655">
        <v>23</v>
      </c>
      <c r="S2943" s="655">
        <v>64</v>
      </c>
      <c r="T2943" s="651" t="s">
        <v>7664</v>
      </c>
      <c r="U2943" s="656">
        <v>230808</v>
      </c>
    </row>
    <row r="2944" spans="17:21">
      <c r="Q2944" s="655">
        <v>4</v>
      </c>
      <c r="R2944" s="655">
        <v>23</v>
      </c>
      <c r="S2944" s="655">
        <v>65</v>
      </c>
      <c r="T2944" s="651" t="s">
        <v>7665</v>
      </c>
      <c r="U2944" s="656">
        <v>230809</v>
      </c>
    </row>
    <row r="2945" spans="17:21">
      <c r="Q2945" s="655">
        <v>4</v>
      </c>
      <c r="R2945" s="655">
        <v>23</v>
      </c>
      <c r="S2945" s="655">
        <v>66</v>
      </c>
      <c r="T2945" s="651" t="s">
        <v>7666</v>
      </c>
      <c r="U2945" s="656">
        <v>230810</v>
      </c>
    </row>
    <row r="2946" spans="17:21">
      <c r="Q2946" s="655">
        <v>4</v>
      </c>
      <c r="R2946" s="655">
        <v>23</v>
      </c>
      <c r="S2946" s="655">
        <v>67</v>
      </c>
      <c r="T2946" s="651" t="s">
        <v>7667</v>
      </c>
      <c r="U2946" s="656">
        <v>230811</v>
      </c>
    </row>
    <row r="2947" spans="17:21">
      <c r="Q2947" s="657">
        <v>4</v>
      </c>
      <c r="R2947" s="657">
        <v>23</v>
      </c>
      <c r="S2947" s="657">
        <v>68</v>
      </c>
      <c r="T2947" s="658" t="s">
        <v>6041</v>
      </c>
      <c r="U2947" s="659">
        <v>230999</v>
      </c>
    </row>
    <row r="2948" spans="17:21">
      <c r="Q2948" s="653">
        <v>4</v>
      </c>
      <c r="R2948" s="653">
        <v>24</v>
      </c>
      <c r="S2948" s="653">
        <v>1</v>
      </c>
      <c r="T2948" s="650" t="s">
        <v>3664</v>
      </c>
      <c r="U2948" s="654">
        <v>240101</v>
      </c>
    </row>
    <row r="2949" spans="17:21">
      <c r="Q2949" s="655">
        <v>4</v>
      </c>
      <c r="R2949" s="655">
        <v>24</v>
      </c>
      <c r="S2949" s="655">
        <v>2</v>
      </c>
      <c r="T2949" s="651" t="s">
        <v>7774</v>
      </c>
      <c r="U2949" s="656">
        <v>240118</v>
      </c>
    </row>
    <row r="2950" spans="17:21">
      <c r="Q2950" s="655">
        <v>4</v>
      </c>
      <c r="R2950" s="655">
        <v>24</v>
      </c>
      <c r="S2950" s="655">
        <v>3</v>
      </c>
      <c r="T2950" s="651" t="s">
        <v>9414</v>
      </c>
      <c r="U2950" s="656">
        <v>240119</v>
      </c>
    </row>
    <row r="2951" spans="17:21">
      <c r="Q2951" s="655">
        <v>4</v>
      </c>
      <c r="R2951" s="655">
        <v>24</v>
      </c>
      <c r="S2951" s="655">
        <v>4</v>
      </c>
      <c r="T2951" s="651" t="s">
        <v>7668</v>
      </c>
      <c r="U2951" s="656">
        <v>240111</v>
      </c>
    </row>
    <row r="2952" spans="17:21">
      <c r="Q2952" s="655">
        <v>4</v>
      </c>
      <c r="R2952" s="655">
        <v>24</v>
      </c>
      <c r="S2952" s="655">
        <v>5</v>
      </c>
      <c r="T2952" s="651" t="s">
        <v>9065</v>
      </c>
      <c r="U2952" s="656">
        <v>240112</v>
      </c>
    </row>
    <row r="2953" spans="17:21">
      <c r="Q2953" s="655">
        <v>4</v>
      </c>
      <c r="R2953" s="655">
        <v>24</v>
      </c>
      <c r="S2953" s="655">
        <v>6</v>
      </c>
      <c r="T2953" s="651" t="s">
        <v>9066</v>
      </c>
      <c r="U2953" s="656">
        <v>240116</v>
      </c>
    </row>
    <row r="2954" spans="17:21">
      <c r="Q2954" s="655">
        <v>4</v>
      </c>
      <c r="R2954" s="655">
        <v>24</v>
      </c>
      <c r="S2954" s="655">
        <v>7</v>
      </c>
      <c r="T2954" s="651" t="s">
        <v>5898</v>
      </c>
      <c r="U2954" s="656">
        <v>240103</v>
      </c>
    </row>
    <row r="2955" spans="17:21">
      <c r="Q2955" s="655">
        <v>4</v>
      </c>
      <c r="R2955" s="655">
        <v>24</v>
      </c>
      <c r="S2955" s="655">
        <v>8</v>
      </c>
      <c r="T2955" s="651" t="s">
        <v>4724</v>
      </c>
      <c r="U2955" s="656">
        <v>240105</v>
      </c>
    </row>
    <row r="2956" spans="17:21">
      <c r="Q2956" s="655">
        <v>4</v>
      </c>
      <c r="R2956" s="655">
        <v>24</v>
      </c>
      <c r="S2956" s="655">
        <v>9</v>
      </c>
      <c r="T2956" s="651" t="s">
        <v>7669</v>
      </c>
      <c r="U2956" s="656">
        <v>240114</v>
      </c>
    </row>
    <row r="2957" spans="17:21">
      <c r="Q2957" s="655">
        <v>4</v>
      </c>
      <c r="R2957" s="655">
        <v>24</v>
      </c>
      <c r="S2957" s="655">
        <v>10</v>
      </c>
      <c r="T2957" s="651" t="s">
        <v>7343</v>
      </c>
      <c r="U2957" s="656">
        <v>240121</v>
      </c>
    </row>
    <row r="2958" spans="17:21">
      <c r="Q2958" s="655">
        <v>4</v>
      </c>
      <c r="R2958" s="655">
        <v>24</v>
      </c>
      <c r="S2958" s="655">
        <v>11</v>
      </c>
      <c r="T2958" s="651" t="s">
        <v>6052</v>
      </c>
      <c r="U2958" s="656">
        <v>240106</v>
      </c>
    </row>
    <row r="2959" spans="17:21">
      <c r="Q2959" s="655">
        <v>4</v>
      </c>
      <c r="R2959" s="655">
        <v>24</v>
      </c>
      <c r="S2959" s="655">
        <v>12</v>
      </c>
      <c r="T2959" s="651" t="s">
        <v>6064</v>
      </c>
      <c r="U2959" s="656">
        <v>240107</v>
      </c>
    </row>
    <row r="2960" spans="17:21">
      <c r="Q2960" s="655">
        <v>4</v>
      </c>
      <c r="R2960" s="655">
        <v>24</v>
      </c>
      <c r="S2960" s="655">
        <v>13</v>
      </c>
      <c r="T2960" s="651" t="s">
        <v>5910</v>
      </c>
      <c r="U2960" s="656">
        <v>240108</v>
      </c>
    </row>
    <row r="2961" spans="17:21">
      <c r="Q2961" s="655">
        <v>4</v>
      </c>
      <c r="R2961" s="655">
        <v>24</v>
      </c>
      <c r="S2961" s="655">
        <v>14</v>
      </c>
      <c r="T2961" s="651" t="s">
        <v>7624</v>
      </c>
      <c r="U2961" s="656">
        <v>240109</v>
      </c>
    </row>
    <row r="2962" spans="17:21">
      <c r="Q2962" s="655">
        <v>4</v>
      </c>
      <c r="R2962" s="655">
        <v>24</v>
      </c>
      <c r="S2962" s="655">
        <v>15</v>
      </c>
      <c r="T2962" s="651" t="s">
        <v>7670</v>
      </c>
      <c r="U2962" s="656">
        <v>240251</v>
      </c>
    </row>
    <row r="2963" spans="17:21">
      <c r="Q2963" s="655">
        <v>4</v>
      </c>
      <c r="R2963" s="655">
        <v>24</v>
      </c>
      <c r="S2963" s="655">
        <v>16</v>
      </c>
      <c r="T2963" s="651" t="s">
        <v>7671</v>
      </c>
      <c r="U2963" s="656">
        <v>240252</v>
      </c>
    </row>
    <row r="2964" spans="17:21">
      <c r="Q2964" s="655">
        <v>4</v>
      </c>
      <c r="R2964" s="655">
        <v>24</v>
      </c>
      <c r="S2964" s="655">
        <v>17</v>
      </c>
      <c r="T2964" s="651" t="s">
        <v>7672</v>
      </c>
      <c r="U2964" s="656">
        <v>240253</v>
      </c>
    </row>
    <row r="2965" spans="17:21">
      <c r="Q2965" s="655">
        <v>4</v>
      </c>
      <c r="R2965" s="655">
        <v>24</v>
      </c>
      <c r="S2965" s="655">
        <v>18</v>
      </c>
      <c r="T2965" s="651" t="s">
        <v>7673</v>
      </c>
      <c r="U2965" s="656">
        <v>240254</v>
      </c>
    </row>
    <row r="2966" spans="17:21">
      <c r="Q2966" s="655">
        <v>4</v>
      </c>
      <c r="R2966" s="655">
        <v>24</v>
      </c>
      <c r="S2966" s="655">
        <v>19</v>
      </c>
      <c r="T2966" s="651" t="s">
        <v>7674</v>
      </c>
      <c r="U2966" s="656">
        <v>240255</v>
      </c>
    </row>
    <row r="2967" spans="17:21">
      <c r="Q2967" s="655">
        <v>4</v>
      </c>
      <c r="R2967" s="655">
        <v>24</v>
      </c>
      <c r="S2967" s="655">
        <v>20</v>
      </c>
      <c r="T2967" s="651" t="s">
        <v>7675</v>
      </c>
      <c r="U2967" s="656">
        <v>240257</v>
      </c>
    </row>
    <row r="2968" spans="17:21">
      <c r="Q2968" s="655">
        <v>4</v>
      </c>
      <c r="R2968" s="655">
        <v>24</v>
      </c>
      <c r="S2968" s="655">
        <v>21</v>
      </c>
      <c r="T2968" s="651" t="s">
        <v>7676</v>
      </c>
      <c r="U2968" s="656">
        <v>240256</v>
      </c>
    </row>
    <row r="2969" spans="17:21">
      <c r="Q2969" s="655">
        <v>4</v>
      </c>
      <c r="R2969" s="655">
        <v>24</v>
      </c>
      <c r="S2969" s="655">
        <v>22</v>
      </c>
      <c r="T2969" s="651" t="s">
        <v>7677</v>
      </c>
      <c r="U2969" s="656">
        <v>240258</v>
      </c>
    </row>
    <row r="2970" spans="17:21">
      <c r="Q2970" s="655">
        <v>4</v>
      </c>
      <c r="R2970" s="655">
        <v>24</v>
      </c>
      <c r="S2970" s="655">
        <v>23</v>
      </c>
      <c r="T2970" s="651" t="s">
        <v>7678</v>
      </c>
      <c r="U2970" s="656">
        <v>240259</v>
      </c>
    </row>
    <row r="2971" spans="17:21">
      <c r="Q2971" s="655">
        <v>4</v>
      </c>
      <c r="R2971" s="655">
        <v>24</v>
      </c>
      <c r="S2971" s="655">
        <v>24</v>
      </c>
      <c r="T2971" s="651" t="s">
        <v>7679</v>
      </c>
      <c r="U2971" s="656">
        <v>240301</v>
      </c>
    </row>
    <row r="2972" spans="17:21">
      <c r="Q2972" s="655">
        <v>4</v>
      </c>
      <c r="R2972" s="655">
        <v>24</v>
      </c>
      <c r="S2972" s="655">
        <v>25</v>
      </c>
      <c r="T2972" s="651" t="s">
        <v>7680</v>
      </c>
      <c r="U2972" s="656">
        <v>240201</v>
      </c>
    </row>
    <row r="2973" spans="17:21">
      <c r="Q2973" s="655">
        <v>4</v>
      </c>
      <c r="R2973" s="655">
        <v>24</v>
      </c>
      <c r="S2973" s="655">
        <v>26</v>
      </c>
      <c r="T2973" s="651" t="s">
        <v>7681</v>
      </c>
      <c r="U2973" s="656">
        <v>240202</v>
      </c>
    </row>
    <row r="2974" spans="17:21">
      <c r="Q2974" s="655">
        <v>4</v>
      </c>
      <c r="R2974" s="655">
        <v>24</v>
      </c>
      <c r="S2974" s="655">
        <v>27</v>
      </c>
      <c r="T2974" s="651" t="s">
        <v>7682</v>
      </c>
      <c r="U2974" s="656">
        <v>240203</v>
      </c>
    </row>
    <row r="2975" spans="17:21">
      <c r="Q2975" s="655">
        <v>4</v>
      </c>
      <c r="R2975" s="655">
        <v>24</v>
      </c>
      <c r="S2975" s="655">
        <v>28</v>
      </c>
      <c r="T2975" s="651" t="s">
        <v>7683</v>
      </c>
      <c r="U2975" s="656">
        <v>240204</v>
      </c>
    </row>
    <row r="2976" spans="17:21">
      <c r="Q2976" s="655">
        <v>4</v>
      </c>
      <c r="R2976" s="655">
        <v>24</v>
      </c>
      <c r="S2976" s="655">
        <v>29</v>
      </c>
      <c r="T2976" s="651" t="s">
        <v>7684</v>
      </c>
      <c r="U2976" s="656">
        <v>240205</v>
      </c>
    </row>
    <row r="2977" spans="17:21">
      <c r="Q2977" s="655">
        <v>4</v>
      </c>
      <c r="R2977" s="655">
        <v>24</v>
      </c>
      <c r="S2977" s="655">
        <v>30</v>
      </c>
      <c r="T2977" s="651" t="s">
        <v>7685</v>
      </c>
      <c r="U2977" s="656">
        <v>240206</v>
      </c>
    </row>
    <row r="2978" spans="17:21">
      <c r="Q2978" s="655">
        <v>4</v>
      </c>
      <c r="R2978" s="655">
        <v>24</v>
      </c>
      <c r="S2978" s="655">
        <v>31</v>
      </c>
      <c r="T2978" s="651" t="s">
        <v>7686</v>
      </c>
      <c r="U2978" s="656">
        <v>240207</v>
      </c>
    </row>
    <row r="2979" spans="17:21">
      <c r="Q2979" s="655">
        <v>4</v>
      </c>
      <c r="R2979" s="655">
        <v>24</v>
      </c>
      <c r="S2979" s="655">
        <v>32</v>
      </c>
      <c r="T2979" s="651" t="s">
        <v>7687</v>
      </c>
      <c r="U2979" s="656">
        <v>240401</v>
      </c>
    </row>
    <row r="2980" spans="17:21">
      <c r="Q2980" s="655">
        <v>4</v>
      </c>
      <c r="R2980" s="655">
        <v>24</v>
      </c>
      <c r="S2980" s="655">
        <v>33</v>
      </c>
      <c r="T2980" s="651" t="s">
        <v>7688</v>
      </c>
      <c r="U2980" s="656">
        <v>240402</v>
      </c>
    </row>
    <row r="2981" spans="17:21">
      <c r="Q2981" s="655">
        <v>4</v>
      </c>
      <c r="R2981" s="655">
        <v>24</v>
      </c>
      <c r="S2981" s="655">
        <v>34</v>
      </c>
      <c r="T2981" s="651" t="s">
        <v>7689</v>
      </c>
      <c r="U2981" s="656">
        <v>240403</v>
      </c>
    </row>
    <row r="2982" spans="17:21">
      <c r="Q2982" s="655">
        <v>4</v>
      </c>
      <c r="R2982" s="655">
        <v>24</v>
      </c>
      <c r="S2982" s="655">
        <v>35</v>
      </c>
      <c r="T2982" s="651" t="s">
        <v>7690</v>
      </c>
      <c r="U2982" s="656">
        <v>240404</v>
      </c>
    </row>
    <row r="2983" spans="17:21">
      <c r="Q2983" s="655">
        <v>4</v>
      </c>
      <c r="R2983" s="655">
        <v>24</v>
      </c>
      <c r="S2983" s="655">
        <v>36</v>
      </c>
      <c r="T2983" s="651" t="s">
        <v>7691</v>
      </c>
      <c r="U2983" s="656">
        <v>240406</v>
      </c>
    </row>
    <row r="2984" spans="17:21">
      <c r="Q2984" s="655">
        <v>4</v>
      </c>
      <c r="R2984" s="655">
        <v>24</v>
      </c>
      <c r="S2984" s="655">
        <v>37</v>
      </c>
      <c r="T2984" s="651" t="s">
        <v>7692</v>
      </c>
      <c r="U2984" s="656">
        <v>240407</v>
      </c>
    </row>
    <row r="2985" spans="17:21">
      <c r="Q2985" s="655">
        <v>4</v>
      </c>
      <c r="R2985" s="655">
        <v>24</v>
      </c>
      <c r="S2985" s="655">
        <v>38</v>
      </c>
      <c r="T2985" s="651" t="s">
        <v>7693</v>
      </c>
      <c r="U2985" s="656">
        <v>240408</v>
      </c>
    </row>
    <row r="2986" spans="17:21">
      <c r="Q2986" s="655">
        <v>4</v>
      </c>
      <c r="R2986" s="655">
        <v>24</v>
      </c>
      <c r="S2986" s="655">
        <v>39</v>
      </c>
      <c r="T2986" s="651" t="s">
        <v>7694</v>
      </c>
      <c r="U2986" s="656">
        <v>240409</v>
      </c>
    </row>
    <row r="2987" spans="17:21">
      <c r="Q2987" s="655">
        <v>4</v>
      </c>
      <c r="R2987" s="655">
        <v>24</v>
      </c>
      <c r="S2987" s="655">
        <v>40</v>
      </c>
      <c r="T2987" s="651" t="s">
        <v>7695</v>
      </c>
      <c r="U2987" s="656">
        <v>240410</v>
      </c>
    </row>
    <row r="2988" spans="17:21">
      <c r="Q2988" s="655">
        <v>4</v>
      </c>
      <c r="R2988" s="655">
        <v>24</v>
      </c>
      <c r="S2988" s="655">
        <v>41</v>
      </c>
      <c r="T2988" s="651" t="s">
        <v>7696</v>
      </c>
      <c r="U2988" s="656">
        <v>240411</v>
      </c>
    </row>
    <row r="2989" spans="17:21">
      <c r="Q2989" s="655">
        <v>4</v>
      </c>
      <c r="R2989" s="655">
        <v>24</v>
      </c>
      <c r="S2989" s="655">
        <v>42</v>
      </c>
      <c r="T2989" s="651" t="s">
        <v>7697</v>
      </c>
      <c r="U2989" s="656">
        <v>240412</v>
      </c>
    </row>
    <row r="2990" spans="17:21">
      <c r="Q2990" s="655">
        <v>4</v>
      </c>
      <c r="R2990" s="655">
        <v>24</v>
      </c>
      <c r="S2990" s="655">
        <v>43</v>
      </c>
      <c r="T2990" s="651" t="s">
        <v>9067</v>
      </c>
      <c r="U2990" s="656">
        <v>240413</v>
      </c>
    </row>
    <row r="2991" spans="17:21">
      <c r="Q2991" s="655">
        <v>4</v>
      </c>
      <c r="R2991" s="655">
        <v>24</v>
      </c>
      <c r="S2991" s="655">
        <v>44</v>
      </c>
      <c r="T2991" s="651" t="s">
        <v>7318</v>
      </c>
      <c r="U2991" s="656">
        <v>240700</v>
      </c>
    </row>
    <row r="2992" spans="17:21">
      <c r="Q2992" s="655">
        <v>4</v>
      </c>
      <c r="R2992" s="655">
        <v>24</v>
      </c>
      <c r="S2992" s="655">
        <v>45</v>
      </c>
      <c r="T2992" s="651" t="s">
        <v>7698</v>
      </c>
      <c r="U2992" s="656">
        <v>240703</v>
      </c>
    </row>
    <row r="2993" spans="17:21">
      <c r="Q2993" s="655">
        <v>4</v>
      </c>
      <c r="R2993" s="655">
        <v>24</v>
      </c>
      <c r="S2993" s="655">
        <v>46</v>
      </c>
      <c r="T2993" s="651" t="s">
        <v>7699</v>
      </c>
      <c r="U2993" s="656">
        <v>240704</v>
      </c>
    </row>
    <row r="2994" spans="17:21">
      <c r="Q2994" s="655">
        <v>4</v>
      </c>
      <c r="R2994" s="655">
        <v>24</v>
      </c>
      <c r="S2994" s="655">
        <v>47</v>
      </c>
      <c r="T2994" s="651" t="s">
        <v>7700</v>
      </c>
      <c r="U2994" s="656">
        <v>240705</v>
      </c>
    </row>
    <row r="2995" spans="17:21">
      <c r="Q2995" s="655">
        <v>4</v>
      </c>
      <c r="R2995" s="655">
        <v>24</v>
      </c>
      <c r="S2995" s="655">
        <v>48</v>
      </c>
      <c r="T2995" s="651" t="s">
        <v>7701</v>
      </c>
      <c r="U2995" s="656">
        <v>240801</v>
      </c>
    </row>
    <row r="2996" spans="17:21">
      <c r="Q2996" s="655">
        <v>4</v>
      </c>
      <c r="R2996" s="655">
        <v>24</v>
      </c>
      <c r="S2996" s="655">
        <v>49</v>
      </c>
      <c r="T2996" s="651" t="s">
        <v>7702</v>
      </c>
      <c r="U2996" s="656">
        <v>240804</v>
      </c>
    </row>
    <row r="2997" spans="17:21">
      <c r="Q2997" s="655">
        <v>4</v>
      </c>
      <c r="R2997" s="655">
        <v>24</v>
      </c>
      <c r="S2997" s="655">
        <v>50</v>
      </c>
      <c r="T2997" s="651" t="s">
        <v>8952</v>
      </c>
      <c r="U2997" s="656">
        <v>240805</v>
      </c>
    </row>
    <row r="2998" spans="17:21">
      <c r="Q2998" s="655">
        <v>4</v>
      </c>
      <c r="R2998" s="655">
        <v>24</v>
      </c>
      <c r="S2998" s="655">
        <v>51</v>
      </c>
      <c r="T2998" s="651" t="s">
        <v>6029</v>
      </c>
      <c r="U2998" s="656">
        <v>240806</v>
      </c>
    </row>
    <row r="2999" spans="17:21">
      <c r="Q2999" s="655">
        <v>4</v>
      </c>
      <c r="R2999" s="655">
        <v>24</v>
      </c>
      <c r="S2999" s="655">
        <v>52</v>
      </c>
      <c r="T2999" s="651" t="s">
        <v>6033</v>
      </c>
      <c r="U2999" s="656">
        <v>240808</v>
      </c>
    </row>
    <row r="3000" spans="17:21">
      <c r="Q3000" s="655">
        <v>4</v>
      </c>
      <c r="R3000" s="655">
        <v>24</v>
      </c>
      <c r="S3000" s="655">
        <v>53</v>
      </c>
      <c r="T3000" s="651" t="s">
        <v>7703</v>
      </c>
      <c r="U3000" s="656">
        <v>240810</v>
      </c>
    </row>
    <row r="3001" spans="17:21">
      <c r="Q3001" s="657">
        <v>4</v>
      </c>
      <c r="R3001" s="657">
        <v>24</v>
      </c>
      <c r="S3001" s="657">
        <v>54</v>
      </c>
      <c r="T3001" s="658" t="s">
        <v>6041</v>
      </c>
      <c r="U3001" s="659">
        <v>240999</v>
      </c>
    </row>
    <row r="3002" spans="17:21">
      <c r="Q3002" s="653">
        <v>4</v>
      </c>
      <c r="R3002" s="653">
        <v>25</v>
      </c>
      <c r="S3002" s="653">
        <v>1</v>
      </c>
      <c r="T3002" s="650" t="s">
        <v>9070</v>
      </c>
      <c r="U3002" s="654">
        <v>250102</v>
      </c>
    </row>
    <row r="3003" spans="17:21">
      <c r="Q3003" s="655">
        <v>4</v>
      </c>
      <c r="R3003" s="655">
        <v>25</v>
      </c>
      <c r="S3003" s="655">
        <v>2</v>
      </c>
      <c r="T3003" s="651" t="s">
        <v>7081</v>
      </c>
      <c r="U3003" s="656">
        <v>250113</v>
      </c>
    </row>
    <row r="3004" spans="17:21">
      <c r="Q3004" s="655">
        <v>4</v>
      </c>
      <c r="R3004" s="655">
        <v>25</v>
      </c>
      <c r="S3004" s="655">
        <v>3</v>
      </c>
      <c r="T3004" s="651" t="s">
        <v>3664</v>
      </c>
      <c r="U3004" s="656">
        <v>250101</v>
      </c>
    </row>
    <row r="3005" spans="17:21">
      <c r="Q3005" s="655">
        <v>4</v>
      </c>
      <c r="R3005" s="655">
        <v>25</v>
      </c>
      <c r="S3005" s="655">
        <v>4</v>
      </c>
      <c r="T3005" s="651" t="s">
        <v>6124</v>
      </c>
      <c r="U3005" s="656">
        <v>250114</v>
      </c>
    </row>
    <row r="3006" spans="17:21">
      <c r="Q3006" s="655">
        <v>4</v>
      </c>
      <c r="R3006" s="655">
        <v>25</v>
      </c>
      <c r="S3006" s="655">
        <v>5</v>
      </c>
      <c r="T3006" s="651" t="s">
        <v>7738</v>
      </c>
      <c r="U3006" s="656">
        <v>250103</v>
      </c>
    </row>
    <row r="3007" spans="17:21">
      <c r="Q3007" s="655">
        <v>4</v>
      </c>
      <c r="R3007" s="655">
        <v>25</v>
      </c>
      <c r="S3007" s="655">
        <v>6</v>
      </c>
      <c r="T3007" s="651" t="s">
        <v>7739</v>
      </c>
      <c r="U3007" s="656">
        <v>250104</v>
      </c>
    </row>
    <row r="3008" spans="17:21">
      <c r="Q3008" s="655">
        <v>4</v>
      </c>
      <c r="R3008" s="655">
        <v>25</v>
      </c>
      <c r="S3008" s="655">
        <v>7</v>
      </c>
      <c r="T3008" s="651" t="s">
        <v>7740</v>
      </c>
      <c r="U3008" s="656">
        <v>250105</v>
      </c>
    </row>
    <row r="3009" spans="17:21">
      <c r="Q3009" s="655">
        <v>4</v>
      </c>
      <c r="R3009" s="655">
        <v>25</v>
      </c>
      <c r="S3009" s="655">
        <v>8</v>
      </c>
      <c r="T3009" s="651" t="s">
        <v>7741</v>
      </c>
      <c r="U3009" s="656">
        <v>250106</v>
      </c>
    </row>
    <row r="3010" spans="17:21">
      <c r="Q3010" s="655">
        <v>4</v>
      </c>
      <c r="R3010" s="655">
        <v>25</v>
      </c>
      <c r="S3010" s="655">
        <v>9</v>
      </c>
      <c r="T3010" s="651" t="s">
        <v>7742</v>
      </c>
      <c r="U3010" s="656">
        <v>250107</v>
      </c>
    </row>
    <row r="3011" spans="17:21">
      <c r="Q3011" s="655">
        <v>4</v>
      </c>
      <c r="R3011" s="655">
        <v>25</v>
      </c>
      <c r="S3011" s="655">
        <v>10</v>
      </c>
      <c r="T3011" s="651" t="s">
        <v>7743</v>
      </c>
      <c r="U3011" s="656">
        <v>250108</v>
      </c>
    </row>
    <row r="3012" spans="17:21">
      <c r="Q3012" s="655">
        <v>4</v>
      </c>
      <c r="R3012" s="655">
        <v>25</v>
      </c>
      <c r="S3012" s="655">
        <v>11</v>
      </c>
      <c r="T3012" s="651" t="s">
        <v>6064</v>
      </c>
      <c r="U3012" s="656">
        <v>250109</v>
      </c>
    </row>
    <row r="3013" spans="17:21">
      <c r="Q3013" s="655">
        <v>4</v>
      </c>
      <c r="R3013" s="655">
        <v>25</v>
      </c>
      <c r="S3013" s="655">
        <v>12</v>
      </c>
      <c r="T3013" s="651" t="s">
        <v>5910</v>
      </c>
      <c r="U3013" s="656">
        <v>250110</v>
      </c>
    </row>
    <row r="3014" spans="17:21">
      <c r="Q3014" s="655">
        <v>4</v>
      </c>
      <c r="R3014" s="655">
        <v>25</v>
      </c>
      <c r="S3014" s="655">
        <v>13</v>
      </c>
      <c r="T3014" s="651" t="s">
        <v>7624</v>
      </c>
      <c r="U3014" s="656">
        <v>250111</v>
      </c>
    </row>
    <row r="3015" spans="17:21">
      <c r="Q3015" s="655">
        <v>4</v>
      </c>
      <c r="R3015" s="655">
        <v>25</v>
      </c>
      <c r="S3015" s="655">
        <v>14</v>
      </c>
      <c r="T3015" s="651" t="s">
        <v>7744</v>
      </c>
      <c r="U3015" s="656">
        <v>250209</v>
      </c>
    </row>
    <row r="3016" spans="17:21">
      <c r="Q3016" s="655">
        <v>4</v>
      </c>
      <c r="R3016" s="655">
        <v>25</v>
      </c>
      <c r="S3016" s="655">
        <v>15</v>
      </c>
      <c r="T3016" s="651" t="s">
        <v>7745</v>
      </c>
      <c r="U3016" s="656">
        <v>250208</v>
      </c>
    </row>
    <row r="3017" spans="17:21">
      <c r="Q3017" s="655">
        <v>4</v>
      </c>
      <c r="R3017" s="655">
        <v>25</v>
      </c>
      <c r="S3017" s="655">
        <v>16</v>
      </c>
      <c r="T3017" s="651" t="s">
        <v>7746</v>
      </c>
      <c r="U3017" s="656">
        <v>250210</v>
      </c>
    </row>
    <row r="3018" spans="17:21">
      <c r="Q3018" s="655">
        <v>4</v>
      </c>
      <c r="R3018" s="655">
        <v>25</v>
      </c>
      <c r="S3018" s="655">
        <v>17</v>
      </c>
      <c r="T3018" s="651" t="s">
        <v>7747</v>
      </c>
      <c r="U3018" s="656">
        <v>250211</v>
      </c>
    </row>
    <row r="3019" spans="17:21">
      <c r="Q3019" s="655">
        <v>4</v>
      </c>
      <c r="R3019" s="655">
        <v>25</v>
      </c>
      <c r="S3019" s="655">
        <v>18</v>
      </c>
      <c r="T3019" s="651" t="s">
        <v>7748</v>
      </c>
      <c r="U3019" s="656">
        <v>250212</v>
      </c>
    </row>
    <row r="3020" spans="17:21">
      <c r="Q3020" s="655">
        <v>4</v>
      </c>
      <c r="R3020" s="655">
        <v>25</v>
      </c>
      <c r="S3020" s="655">
        <v>19</v>
      </c>
      <c r="T3020" s="651" t="s">
        <v>7749</v>
      </c>
      <c r="U3020" s="656">
        <v>250213</v>
      </c>
    </row>
    <row r="3021" spans="17:21">
      <c r="Q3021" s="655">
        <v>4</v>
      </c>
      <c r="R3021" s="655">
        <v>25</v>
      </c>
      <c r="S3021" s="655">
        <v>20</v>
      </c>
      <c r="T3021" s="651" t="s">
        <v>7750</v>
      </c>
      <c r="U3021" s="656">
        <v>250301</v>
      </c>
    </row>
    <row r="3022" spans="17:21">
      <c r="Q3022" s="655">
        <v>4</v>
      </c>
      <c r="R3022" s="655">
        <v>25</v>
      </c>
      <c r="S3022" s="655">
        <v>21</v>
      </c>
      <c r="T3022" s="651" t="s">
        <v>7751</v>
      </c>
      <c r="U3022" s="656">
        <v>250303</v>
      </c>
    </row>
    <row r="3023" spans="17:21">
      <c r="Q3023" s="655">
        <v>4</v>
      </c>
      <c r="R3023" s="655">
        <v>25</v>
      </c>
      <c r="S3023" s="655">
        <v>22</v>
      </c>
      <c r="T3023" s="651" t="s">
        <v>7752</v>
      </c>
      <c r="U3023" s="656">
        <v>250304</v>
      </c>
    </row>
    <row r="3024" spans="17:21">
      <c r="Q3024" s="655">
        <v>4</v>
      </c>
      <c r="R3024" s="655">
        <v>25</v>
      </c>
      <c r="S3024" s="655">
        <v>23</v>
      </c>
      <c r="T3024" s="651" t="s">
        <v>7753</v>
      </c>
      <c r="U3024" s="656">
        <v>250305</v>
      </c>
    </row>
    <row r="3025" spans="17:21">
      <c r="Q3025" s="655">
        <v>4</v>
      </c>
      <c r="R3025" s="655">
        <v>25</v>
      </c>
      <c r="S3025" s="655">
        <v>24</v>
      </c>
      <c r="T3025" s="651" t="s">
        <v>7754</v>
      </c>
      <c r="U3025" s="656">
        <v>250306</v>
      </c>
    </row>
    <row r="3026" spans="17:21">
      <c r="Q3026" s="655">
        <v>4</v>
      </c>
      <c r="R3026" s="655">
        <v>25</v>
      </c>
      <c r="S3026" s="655">
        <v>25</v>
      </c>
      <c r="T3026" s="651" t="s">
        <v>7755</v>
      </c>
      <c r="U3026" s="656">
        <v>250201</v>
      </c>
    </row>
    <row r="3027" spans="17:21">
      <c r="Q3027" s="655">
        <v>4</v>
      </c>
      <c r="R3027" s="655">
        <v>25</v>
      </c>
      <c r="S3027" s="655">
        <v>26</v>
      </c>
      <c r="T3027" s="651" t="s">
        <v>7756</v>
      </c>
      <c r="U3027" s="656">
        <v>250202</v>
      </c>
    </row>
    <row r="3028" spans="17:21">
      <c r="Q3028" s="655">
        <v>4</v>
      </c>
      <c r="R3028" s="655">
        <v>25</v>
      </c>
      <c r="S3028" s="655">
        <v>27</v>
      </c>
      <c r="T3028" s="651" t="s">
        <v>7757</v>
      </c>
      <c r="U3028" s="656">
        <v>250203</v>
      </c>
    </row>
    <row r="3029" spans="17:21">
      <c r="Q3029" s="655">
        <v>4</v>
      </c>
      <c r="R3029" s="655">
        <v>25</v>
      </c>
      <c r="S3029" s="655">
        <v>28</v>
      </c>
      <c r="T3029" s="651" t="s">
        <v>7758</v>
      </c>
      <c r="U3029" s="656">
        <v>250204</v>
      </c>
    </row>
    <row r="3030" spans="17:21">
      <c r="Q3030" s="655">
        <v>4</v>
      </c>
      <c r="R3030" s="655">
        <v>25</v>
      </c>
      <c r="S3030" s="655">
        <v>29</v>
      </c>
      <c r="T3030" s="651" t="s">
        <v>7759</v>
      </c>
      <c r="U3030" s="656">
        <v>250205</v>
      </c>
    </row>
    <row r="3031" spans="17:21">
      <c r="Q3031" s="655">
        <v>4</v>
      </c>
      <c r="R3031" s="655">
        <v>25</v>
      </c>
      <c r="S3031" s="655">
        <v>30</v>
      </c>
      <c r="T3031" s="651" t="s">
        <v>7760</v>
      </c>
      <c r="U3031" s="656">
        <v>250206</v>
      </c>
    </row>
    <row r="3032" spans="17:21">
      <c r="Q3032" s="655">
        <v>4</v>
      </c>
      <c r="R3032" s="655">
        <v>25</v>
      </c>
      <c r="S3032" s="655">
        <v>31</v>
      </c>
      <c r="T3032" s="651" t="s">
        <v>7761</v>
      </c>
      <c r="U3032" s="656">
        <v>250401</v>
      </c>
    </row>
    <row r="3033" spans="17:21">
      <c r="Q3033" s="655">
        <v>4</v>
      </c>
      <c r="R3033" s="655">
        <v>25</v>
      </c>
      <c r="S3033" s="655">
        <v>32</v>
      </c>
      <c r="T3033" s="651" t="s">
        <v>7762</v>
      </c>
      <c r="U3033" s="656">
        <v>250402</v>
      </c>
    </row>
    <row r="3034" spans="17:21">
      <c r="Q3034" s="655">
        <v>4</v>
      </c>
      <c r="R3034" s="655">
        <v>25</v>
      </c>
      <c r="S3034" s="655">
        <v>33</v>
      </c>
      <c r="T3034" s="651" t="s">
        <v>7763</v>
      </c>
      <c r="U3034" s="656">
        <v>250403</v>
      </c>
    </row>
    <row r="3035" spans="17:21">
      <c r="Q3035" s="655">
        <v>4</v>
      </c>
      <c r="R3035" s="655">
        <v>25</v>
      </c>
      <c r="S3035" s="655">
        <v>34</v>
      </c>
      <c r="T3035" s="651" t="s">
        <v>7764</v>
      </c>
      <c r="U3035" s="656">
        <v>250404</v>
      </c>
    </row>
    <row r="3036" spans="17:21">
      <c r="Q3036" s="655">
        <v>4</v>
      </c>
      <c r="R3036" s="655">
        <v>25</v>
      </c>
      <c r="S3036" s="655">
        <v>35</v>
      </c>
      <c r="T3036" s="651" t="s">
        <v>7765</v>
      </c>
      <c r="U3036" s="656">
        <v>250405</v>
      </c>
    </row>
    <row r="3037" spans="17:21">
      <c r="Q3037" s="655">
        <v>4</v>
      </c>
      <c r="R3037" s="655">
        <v>25</v>
      </c>
      <c r="S3037" s="655">
        <v>36</v>
      </c>
      <c r="T3037" s="651" t="s">
        <v>7766</v>
      </c>
      <c r="U3037" s="656">
        <v>250406</v>
      </c>
    </row>
    <row r="3038" spans="17:21">
      <c r="Q3038" s="655">
        <v>4</v>
      </c>
      <c r="R3038" s="655">
        <v>25</v>
      </c>
      <c r="S3038" s="655">
        <v>37</v>
      </c>
      <c r="T3038" s="651" t="s">
        <v>7767</v>
      </c>
      <c r="U3038" s="656">
        <v>250407</v>
      </c>
    </row>
    <row r="3039" spans="17:21">
      <c r="Q3039" s="655">
        <v>4</v>
      </c>
      <c r="R3039" s="655">
        <v>25</v>
      </c>
      <c r="S3039" s="655">
        <v>38</v>
      </c>
      <c r="T3039" s="651" t="s">
        <v>7768</v>
      </c>
      <c r="U3039" s="656">
        <v>250408</v>
      </c>
    </row>
    <row r="3040" spans="17:21">
      <c r="Q3040" s="655">
        <v>4</v>
      </c>
      <c r="R3040" s="655">
        <v>25</v>
      </c>
      <c r="S3040" s="655">
        <v>39</v>
      </c>
      <c r="T3040" s="651" t="s">
        <v>7769</v>
      </c>
      <c r="U3040" s="656">
        <v>250417</v>
      </c>
    </row>
    <row r="3041" spans="17:21">
      <c r="Q3041" s="655">
        <v>4</v>
      </c>
      <c r="R3041" s="655">
        <v>25</v>
      </c>
      <c r="S3041" s="655">
        <v>40</v>
      </c>
      <c r="T3041" s="651" t="s">
        <v>7770</v>
      </c>
      <c r="U3041" s="656">
        <v>250419</v>
      </c>
    </row>
    <row r="3042" spans="17:21">
      <c r="Q3042" s="655">
        <v>4</v>
      </c>
      <c r="R3042" s="655">
        <v>25</v>
      </c>
      <c r="S3042" s="655">
        <v>41</v>
      </c>
      <c r="T3042" s="651" t="s">
        <v>7771</v>
      </c>
      <c r="U3042" s="656">
        <v>250420</v>
      </c>
    </row>
    <row r="3043" spans="17:21">
      <c r="Q3043" s="655">
        <v>4</v>
      </c>
      <c r="R3043" s="655">
        <v>25</v>
      </c>
      <c r="S3043" s="655">
        <v>42</v>
      </c>
      <c r="T3043" s="651" t="s">
        <v>7318</v>
      </c>
      <c r="U3043" s="656">
        <v>250700</v>
      </c>
    </row>
    <row r="3044" spans="17:21">
      <c r="Q3044" s="655">
        <v>4</v>
      </c>
      <c r="R3044" s="655">
        <v>25</v>
      </c>
      <c r="S3044" s="655">
        <v>43</v>
      </c>
      <c r="T3044" s="651" t="s">
        <v>7772</v>
      </c>
      <c r="U3044" s="656">
        <v>250801</v>
      </c>
    </row>
    <row r="3045" spans="17:21">
      <c r="Q3045" s="655">
        <v>4</v>
      </c>
      <c r="R3045" s="655">
        <v>25</v>
      </c>
      <c r="S3045" s="655">
        <v>44</v>
      </c>
      <c r="T3045" s="651" t="s">
        <v>7773</v>
      </c>
      <c r="U3045" s="656">
        <v>250803</v>
      </c>
    </row>
    <row r="3046" spans="17:21">
      <c r="Q3046" s="655">
        <v>4</v>
      </c>
      <c r="R3046" s="655">
        <v>25</v>
      </c>
      <c r="S3046" s="655">
        <v>45</v>
      </c>
      <c r="T3046" s="651" t="s">
        <v>8952</v>
      </c>
      <c r="U3046" s="656">
        <v>250804</v>
      </c>
    </row>
    <row r="3047" spans="17:21">
      <c r="Q3047" s="655">
        <v>4</v>
      </c>
      <c r="R3047" s="655">
        <v>25</v>
      </c>
      <c r="S3047" s="655">
        <v>46</v>
      </c>
      <c r="T3047" s="651" t="s">
        <v>6029</v>
      </c>
      <c r="U3047" s="656">
        <v>250805</v>
      </c>
    </row>
    <row r="3048" spans="17:21">
      <c r="Q3048" s="655">
        <v>4</v>
      </c>
      <c r="R3048" s="655">
        <v>25</v>
      </c>
      <c r="S3048" s="655">
        <v>47</v>
      </c>
      <c r="T3048" s="651" t="s">
        <v>6033</v>
      </c>
      <c r="U3048" s="656">
        <v>250807</v>
      </c>
    </row>
    <row r="3049" spans="17:21">
      <c r="Q3049" s="655">
        <v>4</v>
      </c>
      <c r="R3049" s="655">
        <v>25</v>
      </c>
      <c r="S3049" s="655">
        <v>48</v>
      </c>
      <c r="T3049" s="651" t="s">
        <v>6035</v>
      </c>
      <c r="U3049" s="656">
        <v>250808</v>
      </c>
    </row>
    <row r="3050" spans="17:21">
      <c r="Q3050" s="657">
        <v>4</v>
      </c>
      <c r="R3050" s="657">
        <v>25</v>
      </c>
      <c r="S3050" s="657">
        <v>49</v>
      </c>
      <c r="T3050" s="658" t="s">
        <v>6041</v>
      </c>
      <c r="U3050" s="659">
        <v>250999</v>
      </c>
    </row>
    <row r="3051" spans="17:21">
      <c r="Q3051" s="653">
        <v>4</v>
      </c>
      <c r="R3051" s="653">
        <v>26</v>
      </c>
      <c r="S3051" s="653">
        <v>1</v>
      </c>
      <c r="T3051" s="650" t="s">
        <v>6495</v>
      </c>
      <c r="U3051" s="654">
        <v>260115</v>
      </c>
    </row>
    <row r="3052" spans="17:21">
      <c r="Q3052" s="655">
        <v>4</v>
      </c>
      <c r="R3052" s="655">
        <v>26</v>
      </c>
      <c r="S3052" s="655">
        <v>2</v>
      </c>
      <c r="T3052" s="651" t="s">
        <v>3664</v>
      </c>
      <c r="U3052" s="656">
        <v>260101</v>
      </c>
    </row>
    <row r="3053" spans="17:21">
      <c r="Q3053" s="655">
        <v>4</v>
      </c>
      <c r="R3053" s="655">
        <v>26</v>
      </c>
      <c r="S3053" s="655">
        <v>3</v>
      </c>
      <c r="T3053" s="651" t="s">
        <v>9418</v>
      </c>
      <c r="U3053" s="656">
        <v>260102</v>
      </c>
    </row>
    <row r="3054" spans="17:21">
      <c r="Q3054" s="655">
        <v>4</v>
      </c>
      <c r="R3054" s="655">
        <v>26</v>
      </c>
      <c r="S3054" s="655">
        <v>4</v>
      </c>
      <c r="T3054" s="651" t="s">
        <v>9419</v>
      </c>
      <c r="U3054" s="656">
        <v>260113</v>
      </c>
    </row>
    <row r="3055" spans="17:21">
      <c r="Q3055" s="655">
        <v>4</v>
      </c>
      <c r="R3055" s="655">
        <v>26</v>
      </c>
      <c r="S3055" s="655">
        <v>5</v>
      </c>
      <c r="T3055" s="651" t="s">
        <v>6047</v>
      </c>
      <c r="U3055" s="656">
        <v>260104</v>
      </c>
    </row>
    <row r="3056" spans="17:21">
      <c r="Q3056" s="655">
        <v>4</v>
      </c>
      <c r="R3056" s="655">
        <v>26</v>
      </c>
      <c r="S3056" s="655">
        <v>6</v>
      </c>
      <c r="T3056" s="651" t="s">
        <v>6129</v>
      </c>
      <c r="U3056" s="656">
        <v>260105</v>
      </c>
    </row>
    <row r="3057" spans="17:21">
      <c r="Q3057" s="655">
        <v>4</v>
      </c>
      <c r="R3057" s="655">
        <v>26</v>
      </c>
      <c r="S3057" s="655">
        <v>7</v>
      </c>
      <c r="T3057" s="651" t="s">
        <v>4724</v>
      </c>
      <c r="U3057" s="656">
        <v>260106</v>
      </c>
    </row>
    <row r="3058" spans="17:21">
      <c r="Q3058" s="655">
        <v>4</v>
      </c>
      <c r="R3058" s="655">
        <v>26</v>
      </c>
      <c r="S3058" s="655">
        <v>8</v>
      </c>
      <c r="T3058" s="651" t="s">
        <v>7775</v>
      </c>
      <c r="U3058" s="656">
        <v>260107</v>
      </c>
    </row>
    <row r="3059" spans="17:21">
      <c r="Q3059" s="655">
        <v>4</v>
      </c>
      <c r="R3059" s="655">
        <v>26</v>
      </c>
      <c r="S3059" s="655">
        <v>9</v>
      </c>
      <c r="T3059" s="651" t="s">
        <v>7776</v>
      </c>
      <c r="U3059" s="656">
        <v>260111</v>
      </c>
    </row>
    <row r="3060" spans="17:21">
      <c r="Q3060" s="655">
        <v>4</v>
      </c>
      <c r="R3060" s="655">
        <v>26</v>
      </c>
      <c r="S3060" s="655">
        <v>10</v>
      </c>
      <c r="T3060" s="651" t="s">
        <v>7777</v>
      </c>
      <c r="U3060" s="656">
        <v>260415</v>
      </c>
    </row>
    <row r="3061" spans="17:21">
      <c r="Q3061" s="655">
        <v>4</v>
      </c>
      <c r="R3061" s="655">
        <v>26</v>
      </c>
      <c r="S3061" s="655">
        <v>11</v>
      </c>
      <c r="T3061" s="651" t="s">
        <v>6064</v>
      </c>
      <c r="U3061" s="656">
        <v>260109</v>
      </c>
    </row>
    <row r="3062" spans="17:21">
      <c r="Q3062" s="655">
        <v>4</v>
      </c>
      <c r="R3062" s="655">
        <v>26</v>
      </c>
      <c r="S3062" s="655">
        <v>12</v>
      </c>
      <c r="T3062" s="651" t="s">
        <v>5910</v>
      </c>
      <c r="U3062" s="656">
        <v>260110</v>
      </c>
    </row>
    <row r="3063" spans="17:21">
      <c r="Q3063" s="655">
        <v>4</v>
      </c>
      <c r="R3063" s="655">
        <v>26</v>
      </c>
      <c r="S3063" s="655">
        <v>13</v>
      </c>
      <c r="T3063" s="651" t="s">
        <v>7778</v>
      </c>
      <c r="U3063" s="656">
        <v>260201</v>
      </c>
    </row>
    <row r="3064" spans="17:21">
      <c r="Q3064" s="655">
        <v>4</v>
      </c>
      <c r="R3064" s="655">
        <v>26</v>
      </c>
      <c r="S3064" s="655">
        <v>14</v>
      </c>
      <c r="T3064" s="651" t="s">
        <v>7779</v>
      </c>
      <c r="U3064" s="656">
        <v>260205</v>
      </c>
    </row>
    <row r="3065" spans="17:21">
      <c r="Q3065" s="655">
        <v>4</v>
      </c>
      <c r="R3065" s="655">
        <v>26</v>
      </c>
      <c r="S3065" s="655">
        <v>15</v>
      </c>
      <c r="T3065" s="651" t="s">
        <v>7780</v>
      </c>
      <c r="U3065" s="656">
        <v>260208</v>
      </c>
    </row>
    <row r="3066" spans="17:21">
      <c r="Q3066" s="655">
        <v>4</v>
      </c>
      <c r="R3066" s="655">
        <v>26</v>
      </c>
      <c r="S3066" s="655">
        <v>16</v>
      </c>
      <c r="T3066" s="651" t="s">
        <v>7781</v>
      </c>
      <c r="U3066" s="656">
        <v>260211</v>
      </c>
    </row>
    <row r="3067" spans="17:21">
      <c r="Q3067" s="655">
        <v>4</v>
      </c>
      <c r="R3067" s="655">
        <v>26</v>
      </c>
      <c r="S3067" s="655">
        <v>17</v>
      </c>
      <c r="T3067" s="651" t="s">
        <v>7782</v>
      </c>
      <c r="U3067" s="656">
        <v>260301</v>
      </c>
    </row>
    <row r="3068" spans="17:21">
      <c r="Q3068" s="655">
        <v>4</v>
      </c>
      <c r="R3068" s="655">
        <v>26</v>
      </c>
      <c r="S3068" s="655">
        <v>18</v>
      </c>
      <c r="T3068" s="651" t="s">
        <v>7783</v>
      </c>
      <c r="U3068" s="656">
        <v>260303</v>
      </c>
    </row>
    <row r="3069" spans="17:21">
      <c r="Q3069" s="655">
        <v>4</v>
      </c>
      <c r="R3069" s="655">
        <v>26</v>
      </c>
      <c r="S3069" s="655">
        <v>19</v>
      </c>
      <c r="T3069" s="651" t="s">
        <v>7784</v>
      </c>
      <c r="U3069" s="656">
        <v>260304</v>
      </c>
    </row>
    <row r="3070" spans="17:21">
      <c r="Q3070" s="655">
        <v>4</v>
      </c>
      <c r="R3070" s="655">
        <v>26</v>
      </c>
      <c r="S3070" s="655">
        <v>20</v>
      </c>
      <c r="T3070" s="651" t="s">
        <v>7785</v>
      </c>
      <c r="U3070" s="656">
        <v>260305</v>
      </c>
    </row>
    <row r="3071" spans="17:21">
      <c r="Q3071" s="655">
        <v>4</v>
      </c>
      <c r="R3071" s="655">
        <v>26</v>
      </c>
      <c r="S3071" s="655">
        <v>21</v>
      </c>
      <c r="T3071" s="651" t="s">
        <v>7786</v>
      </c>
      <c r="U3071" s="656">
        <v>260306</v>
      </c>
    </row>
    <row r="3072" spans="17:21">
      <c r="Q3072" s="655">
        <v>4</v>
      </c>
      <c r="R3072" s="655">
        <v>26</v>
      </c>
      <c r="S3072" s="655">
        <v>22</v>
      </c>
      <c r="T3072" s="651" t="s">
        <v>7787</v>
      </c>
      <c r="U3072" s="656">
        <v>260307</v>
      </c>
    </row>
    <row r="3073" spans="17:21">
      <c r="Q3073" s="655">
        <v>4</v>
      </c>
      <c r="R3073" s="655">
        <v>26</v>
      </c>
      <c r="S3073" s="655">
        <v>23</v>
      </c>
      <c r="T3073" s="651" t="s">
        <v>7788</v>
      </c>
      <c r="U3073" s="656">
        <v>260401</v>
      </c>
    </row>
    <row r="3074" spans="17:21">
      <c r="Q3074" s="655">
        <v>4</v>
      </c>
      <c r="R3074" s="655">
        <v>26</v>
      </c>
      <c r="S3074" s="655">
        <v>24</v>
      </c>
      <c r="T3074" s="651" t="s">
        <v>7789</v>
      </c>
      <c r="U3074" s="656">
        <v>260402</v>
      </c>
    </row>
    <row r="3075" spans="17:21">
      <c r="Q3075" s="655">
        <v>4</v>
      </c>
      <c r="R3075" s="655">
        <v>26</v>
      </c>
      <c r="S3075" s="655">
        <v>25</v>
      </c>
      <c r="T3075" s="651" t="s">
        <v>7790</v>
      </c>
      <c r="U3075" s="656">
        <v>260403</v>
      </c>
    </row>
    <row r="3076" spans="17:21">
      <c r="Q3076" s="655">
        <v>4</v>
      </c>
      <c r="R3076" s="655">
        <v>26</v>
      </c>
      <c r="S3076" s="655">
        <v>26</v>
      </c>
      <c r="T3076" s="651" t="s">
        <v>7791</v>
      </c>
      <c r="U3076" s="656">
        <v>260405</v>
      </c>
    </row>
    <row r="3077" spans="17:21">
      <c r="Q3077" s="655">
        <v>4</v>
      </c>
      <c r="R3077" s="655">
        <v>26</v>
      </c>
      <c r="S3077" s="655">
        <v>27</v>
      </c>
      <c r="T3077" s="651" t="s">
        <v>7792</v>
      </c>
      <c r="U3077" s="656">
        <v>260406</v>
      </c>
    </row>
    <row r="3078" spans="17:21">
      <c r="Q3078" s="655">
        <v>4</v>
      </c>
      <c r="R3078" s="655">
        <v>26</v>
      </c>
      <c r="S3078" s="655">
        <v>28</v>
      </c>
      <c r="T3078" s="651" t="s">
        <v>7793</v>
      </c>
      <c r="U3078" s="656">
        <v>260409</v>
      </c>
    </row>
    <row r="3079" spans="17:21">
      <c r="Q3079" s="655">
        <v>4</v>
      </c>
      <c r="R3079" s="655">
        <v>26</v>
      </c>
      <c r="S3079" s="655">
        <v>29</v>
      </c>
      <c r="T3079" s="651" t="s">
        <v>7794</v>
      </c>
      <c r="U3079" s="656">
        <v>260410</v>
      </c>
    </row>
    <row r="3080" spans="17:21">
      <c r="Q3080" s="655">
        <v>4</v>
      </c>
      <c r="R3080" s="655">
        <v>26</v>
      </c>
      <c r="S3080" s="655">
        <v>30</v>
      </c>
      <c r="T3080" s="651" t="s">
        <v>7795</v>
      </c>
      <c r="U3080" s="656">
        <v>260412</v>
      </c>
    </row>
    <row r="3081" spans="17:21">
      <c r="Q3081" s="655">
        <v>4</v>
      </c>
      <c r="R3081" s="655">
        <v>26</v>
      </c>
      <c r="S3081" s="655">
        <v>31</v>
      </c>
      <c r="T3081" s="651" t="s">
        <v>7796</v>
      </c>
      <c r="U3081" s="656">
        <v>260414</v>
      </c>
    </row>
    <row r="3082" spans="17:21">
      <c r="Q3082" s="655">
        <v>4</v>
      </c>
      <c r="R3082" s="655">
        <v>26</v>
      </c>
      <c r="S3082" s="655">
        <v>32</v>
      </c>
      <c r="T3082" s="651" t="s">
        <v>6708</v>
      </c>
      <c r="U3082" s="656">
        <v>260416</v>
      </c>
    </row>
    <row r="3083" spans="17:21">
      <c r="Q3083" s="655">
        <v>4</v>
      </c>
      <c r="R3083" s="655">
        <v>26</v>
      </c>
      <c r="S3083" s="655">
        <v>33</v>
      </c>
      <c r="T3083" s="651" t="s">
        <v>7797</v>
      </c>
      <c r="U3083" s="656">
        <v>260701</v>
      </c>
    </row>
    <row r="3084" spans="17:21">
      <c r="Q3084" s="655">
        <v>4</v>
      </c>
      <c r="R3084" s="655">
        <v>26</v>
      </c>
      <c r="S3084" s="655">
        <v>34</v>
      </c>
      <c r="T3084" s="651" t="s">
        <v>7798</v>
      </c>
      <c r="U3084" s="656">
        <v>260702</v>
      </c>
    </row>
    <row r="3085" spans="17:21">
      <c r="Q3085" s="655">
        <v>4</v>
      </c>
      <c r="R3085" s="655">
        <v>26</v>
      </c>
      <c r="S3085" s="655">
        <v>35</v>
      </c>
      <c r="T3085" s="651" t="s">
        <v>7799</v>
      </c>
      <c r="U3085" s="656">
        <v>260801</v>
      </c>
    </row>
    <row r="3086" spans="17:21">
      <c r="Q3086" s="655">
        <v>4</v>
      </c>
      <c r="R3086" s="655">
        <v>26</v>
      </c>
      <c r="S3086" s="655">
        <v>36</v>
      </c>
      <c r="T3086" s="651" t="s">
        <v>7800</v>
      </c>
      <c r="U3086" s="656">
        <v>260802</v>
      </c>
    </row>
    <row r="3087" spans="17:21">
      <c r="Q3087" s="655">
        <v>4</v>
      </c>
      <c r="R3087" s="655">
        <v>26</v>
      </c>
      <c r="S3087" s="655">
        <v>37</v>
      </c>
      <c r="T3087" s="651" t="s">
        <v>7801</v>
      </c>
      <c r="U3087" s="656">
        <v>260803</v>
      </c>
    </row>
    <row r="3088" spans="17:21">
      <c r="Q3088" s="655">
        <v>4</v>
      </c>
      <c r="R3088" s="655">
        <v>26</v>
      </c>
      <c r="S3088" s="655">
        <v>38</v>
      </c>
      <c r="T3088" s="651" t="s">
        <v>8952</v>
      </c>
      <c r="U3088" s="656">
        <v>260804</v>
      </c>
    </row>
    <row r="3089" spans="17:21">
      <c r="Q3089" s="655">
        <v>4</v>
      </c>
      <c r="R3089" s="655">
        <v>26</v>
      </c>
      <c r="S3089" s="655">
        <v>39</v>
      </c>
      <c r="T3089" s="651" t="s">
        <v>6029</v>
      </c>
      <c r="U3089" s="656">
        <v>260805</v>
      </c>
    </row>
    <row r="3090" spans="17:21">
      <c r="Q3090" s="655">
        <v>4</v>
      </c>
      <c r="R3090" s="655">
        <v>26</v>
      </c>
      <c r="S3090" s="655">
        <v>40</v>
      </c>
      <c r="T3090" s="651" t="s">
        <v>6031</v>
      </c>
      <c r="U3090" s="656">
        <v>260806</v>
      </c>
    </row>
    <row r="3091" spans="17:21">
      <c r="Q3091" s="655">
        <v>4</v>
      </c>
      <c r="R3091" s="655">
        <v>26</v>
      </c>
      <c r="S3091" s="655">
        <v>41</v>
      </c>
      <c r="T3091" s="651" t="s">
        <v>6033</v>
      </c>
      <c r="U3091" s="656">
        <v>260807</v>
      </c>
    </row>
    <row r="3092" spans="17:21">
      <c r="Q3092" s="655">
        <v>4</v>
      </c>
      <c r="R3092" s="655">
        <v>26</v>
      </c>
      <c r="S3092" s="655">
        <v>42</v>
      </c>
      <c r="T3092" s="651" t="s">
        <v>6035</v>
      </c>
      <c r="U3092" s="656">
        <v>260808</v>
      </c>
    </row>
    <row r="3093" spans="17:21">
      <c r="Q3093" s="657">
        <v>4</v>
      </c>
      <c r="R3093" s="657">
        <v>26</v>
      </c>
      <c r="S3093" s="657">
        <v>43</v>
      </c>
      <c r="T3093" s="658" t="s">
        <v>6041</v>
      </c>
      <c r="U3093" s="659">
        <v>260999</v>
      </c>
    </row>
    <row r="3094" spans="17:21">
      <c r="Q3094" s="653">
        <v>4</v>
      </c>
      <c r="R3094" s="653">
        <v>27</v>
      </c>
      <c r="S3094" s="653">
        <v>1</v>
      </c>
      <c r="T3094" s="650" t="s">
        <v>7802</v>
      </c>
      <c r="U3094" s="654">
        <v>270117</v>
      </c>
    </row>
    <row r="3095" spans="17:21">
      <c r="Q3095" s="655">
        <v>4</v>
      </c>
      <c r="R3095" s="655">
        <v>27</v>
      </c>
      <c r="S3095" s="655">
        <v>2</v>
      </c>
      <c r="T3095" s="651" t="s">
        <v>7774</v>
      </c>
      <c r="U3095" s="656">
        <v>270102</v>
      </c>
    </row>
    <row r="3096" spans="17:21">
      <c r="Q3096" s="655">
        <v>4</v>
      </c>
      <c r="R3096" s="655">
        <v>27</v>
      </c>
      <c r="S3096" s="655">
        <v>3</v>
      </c>
      <c r="T3096" s="651" t="s">
        <v>9261</v>
      </c>
      <c r="U3096" s="656">
        <v>270122</v>
      </c>
    </row>
    <row r="3097" spans="17:21">
      <c r="Q3097" s="655">
        <v>4</v>
      </c>
      <c r="R3097" s="655">
        <v>27</v>
      </c>
      <c r="S3097" s="655">
        <v>4</v>
      </c>
      <c r="T3097" s="651" t="s">
        <v>3664</v>
      </c>
      <c r="U3097" s="656">
        <v>270101</v>
      </c>
    </row>
    <row r="3098" spans="17:21">
      <c r="Q3098" s="655">
        <v>4</v>
      </c>
      <c r="R3098" s="655">
        <v>27</v>
      </c>
      <c r="S3098" s="655">
        <v>5</v>
      </c>
      <c r="T3098" s="651" t="s">
        <v>4722</v>
      </c>
      <c r="U3098" s="656">
        <v>270118</v>
      </c>
    </row>
    <row r="3099" spans="17:21">
      <c r="Q3099" s="655">
        <v>4</v>
      </c>
      <c r="R3099" s="655">
        <v>27</v>
      </c>
      <c r="S3099" s="655">
        <v>6</v>
      </c>
      <c r="T3099" s="651" t="s">
        <v>9071</v>
      </c>
      <c r="U3099" s="656">
        <v>270120</v>
      </c>
    </row>
    <row r="3100" spans="17:21">
      <c r="Q3100" s="655">
        <v>4</v>
      </c>
      <c r="R3100" s="655">
        <v>27</v>
      </c>
      <c r="S3100" s="655">
        <v>7</v>
      </c>
      <c r="T3100" s="651" t="s">
        <v>7803</v>
      </c>
      <c r="U3100" s="656">
        <v>270103</v>
      </c>
    </row>
    <row r="3101" spans="17:21">
      <c r="Q3101" s="655">
        <v>4</v>
      </c>
      <c r="R3101" s="655">
        <v>27</v>
      </c>
      <c r="S3101" s="655">
        <v>8</v>
      </c>
      <c r="T3101" s="651" t="s">
        <v>7804</v>
      </c>
      <c r="U3101" s="656">
        <v>270119</v>
      </c>
    </row>
    <row r="3102" spans="17:21">
      <c r="Q3102" s="655">
        <v>4</v>
      </c>
      <c r="R3102" s="655">
        <v>27</v>
      </c>
      <c r="S3102" s="655">
        <v>9</v>
      </c>
      <c r="T3102" s="651" t="s">
        <v>6966</v>
      </c>
      <c r="U3102" s="656">
        <v>270104</v>
      </c>
    </row>
    <row r="3103" spans="17:21">
      <c r="Q3103" s="655">
        <v>4</v>
      </c>
      <c r="R3103" s="655">
        <v>27</v>
      </c>
      <c r="S3103" s="655">
        <v>10</v>
      </c>
      <c r="T3103" s="651" t="s">
        <v>7805</v>
      </c>
      <c r="U3103" s="656">
        <v>270116</v>
      </c>
    </row>
    <row r="3104" spans="17:21">
      <c r="Q3104" s="655">
        <v>4</v>
      </c>
      <c r="R3104" s="655">
        <v>27</v>
      </c>
      <c r="S3104" s="655">
        <v>11</v>
      </c>
      <c r="T3104" s="651" t="s">
        <v>6049</v>
      </c>
      <c r="U3104" s="656">
        <v>270106</v>
      </c>
    </row>
    <row r="3105" spans="17:21">
      <c r="Q3105" s="655">
        <v>4</v>
      </c>
      <c r="R3105" s="655">
        <v>27</v>
      </c>
      <c r="S3105" s="655">
        <v>12</v>
      </c>
      <c r="T3105" s="651" t="s">
        <v>7806</v>
      </c>
      <c r="U3105" s="656">
        <v>270107</v>
      </c>
    </row>
    <row r="3106" spans="17:21">
      <c r="Q3106" s="655">
        <v>4</v>
      </c>
      <c r="R3106" s="655">
        <v>27</v>
      </c>
      <c r="S3106" s="655">
        <v>13</v>
      </c>
      <c r="T3106" s="651" t="s">
        <v>6974</v>
      </c>
      <c r="U3106" s="656">
        <v>270109</v>
      </c>
    </row>
    <row r="3107" spans="17:21">
      <c r="Q3107" s="655">
        <v>4</v>
      </c>
      <c r="R3107" s="655">
        <v>27</v>
      </c>
      <c r="S3107" s="655">
        <v>14</v>
      </c>
      <c r="T3107" s="651" t="s">
        <v>9262</v>
      </c>
      <c r="U3107" s="656">
        <v>270110</v>
      </c>
    </row>
    <row r="3108" spans="17:21">
      <c r="Q3108" s="655">
        <v>4</v>
      </c>
      <c r="R3108" s="655">
        <v>27</v>
      </c>
      <c r="S3108" s="655">
        <v>15</v>
      </c>
      <c r="T3108" s="651" t="s">
        <v>9072</v>
      </c>
      <c r="U3108" s="656">
        <v>270121</v>
      </c>
    </row>
    <row r="3109" spans="17:21">
      <c r="Q3109" s="655">
        <v>4</v>
      </c>
      <c r="R3109" s="655">
        <v>27</v>
      </c>
      <c r="S3109" s="655">
        <v>16</v>
      </c>
      <c r="T3109" s="651" t="s">
        <v>9073</v>
      </c>
      <c r="U3109" s="656">
        <v>270111</v>
      </c>
    </row>
    <row r="3110" spans="17:21">
      <c r="Q3110" s="655">
        <v>4</v>
      </c>
      <c r="R3110" s="655">
        <v>27</v>
      </c>
      <c r="S3110" s="655">
        <v>17</v>
      </c>
      <c r="T3110" s="651" t="s">
        <v>6064</v>
      </c>
      <c r="U3110" s="656">
        <v>270112</v>
      </c>
    </row>
    <row r="3111" spans="17:21">
      <c r="Q3111" s="655">
        <v>4</v>
      </c>
      <c r="R3111" s="655">
        <v>27</v>
      </c>
      <c r="S3111" s="655">
        <v>18</v>
      </c>
      <c r="T3111" s="651" t="s">
        <v>5910</v>
      </c>
      <c r="U3111" s="656">
        <v>270113</v>
      </c>
    </row>
    <row r="3112" spans="17:21">
      <c r="Q3112" s="655">
        <v>4</v>
      </c>
      <c r="R3112" s="655">
        <v>27</v>
      </c>
      <c r="S3112" s="655">
        <v>19</v>
      </c>
      <c r="T3112" s="651" t="s">
        <v>7807</v>
      </c>
      <c r="U3112" s="656">
        <v>270114</v>
      </c>
    </row>
    <row r="3113" spans="17:21">
      <c r="Q3113" s="655">
        <v>4</v>
      </c>
      <c r="R3113" s="655">
        <v>27</v>
      </c>
      <c r="S3113" s="655">
        <v>20</v>
      </c>
      <c r="T3113" s="651" t="s">
        <v>7808</v>
      </c>
      <c r="U3113" s="656">
        <v>270151</v>
      </c>
    </row>
    <row r="3114" spans="17:21">
      <c r="Q3114" s="655">
        <v>4</v>
      </c>
      <c r="R3114" s="655">
        <v>27</v>
      </c>
      <c r="S3114" s="655">
        <v>21</v>
      </c>
      <c r="T3114" s="651" t="s">
        <v>7809</v>
      </c>
      <c r="U3114" s="656">
        <v>270201</v>
      </c>
    </row>
    <row r="3115" spans="17:21">
      <c r="Q3115" s="655">
        <v>4</v>
      </c>
      <c r="R3115" s="655">
        <v>27</v>
      </c>
      <c r="S3115" s="655">
        <v>22</v>
      </c>
      <c r="T3115" s="651" t="s">
        <v>7810</v>
      </c>
      <c r="U3115" s="656">
        <v>270202</v>
      </c>
    </row>
    <row r="3116" spans="17:21">
      <c r="Q3116" s="655">
        <v>4</v>
      </c>
      <c r="R3116" s="655">
        <v>27</v>
      </c>
      <c r="S3116" s="655">
        <v>23</v>
      </c>
      <c r="T3116" s="651" t="s">
        <v>7811</v>
      </c>
      <c r="U3116" s="656">
        <v>270203</v>
      </c>
    </row>
    <row r="3117" spans="17:21">
      <c r="Q3117" s="655">
        <v>4</v>
      </c>
      <c r="R3117" s="655">
        <v>27</v>
      </c>
      <c r="S3117" s="655">
        <v>24</v>
      </c>
      <c r="T3117" s="651" t="s">
        <v>7812</v>
      </c>
      <c r="U3117" s="656">
        <v>270204</v>
      </c>
    </row>
    <row r="3118" spans="17:21">
      <c r="Q3118" s="655">
        <v>4</v>
      </c>
      <c r="R3118" s="655">
        <v>27</v>
      </c>
      <c r="S3118" s="655">
        <v>25</v>
      </c>
      <c r="T3118" s="651" t="s">
        <v>7813</v>
      </c>
      <c r="U3118" s="656">
        <v>270301</v>
      </c>
    </row>
    <row r="3119" spans="17:21">
      <c r="Q3119" s="655">
        <v>4</v>
      </c>
      <c r="R3119" s="655">
        <v>27</v>
      </c>
      <c r="S3119" s="655">
        <v>26</v>
      </c>
      <c r="T3119" s="651" t="s">
        <v>7814</v>
      </c>
      <c r="U3119" s="656">
        <v>270302</v>
      </c>
    </row>
    <row r="3120" spans="17:21">
      <c r="Q3120" s="655">
        <v>4</v>
      </c>
      <c r="R3120" s="655">
        <v>27</v>
      </c>
      <c r="S3120" s="655">
        <v>27</v>
      </c>
      <c r="T3120" s="651" t="s">
        <v>7815</v>
      </c>
      <c r="U3120" s="656">
        <v>270303</v>
      </c>
    </row>
    <row r="3121" spans="17:21">
      <c r="Q3121" s="655">
        <v>4</v>
      </c>
      <c r="R3121" s="655">
        <v>27</v>
      </c>
      <c r="S3121" s="655">
        <v>28</v>
      </c>
      <c r="T3121" s="651" t="s">
        <v>7816</v>
      </c>
      <c r="U3121" s="656">
        <v>270304</v>
      </c>
    </row>
    <row r="3122" spans="17:21">
      <c r="Q3122" s="655">
        <v>4</v>
      </c>
      <c r="R3122" s="655">
        <v>27</v>
      </c>
      <c r="S3122" s="655">
        <v>29</v>
      </c>
      <c r="T3122" s="651" t="s">
        <v>7817</v>
      </c>
      <c r="U3122" s="656">
        <v>270305</v>
      </c>
    </row>
    <row r="3123" spans="17:21">
      <c r="Q3123" s="655">
        <v>4</v>
      </c>
      <c r="R3123" s="655">
        <v>27</v>
      </c>
      <c r="S3123" s="655">
        <v>30</v>
      </c>
      <c r="T3123" s="651" t="s">
        <v>7818</v>
      </c>
      <c r="U3123" s="656">
        <v>270306</v>
      </c>
    </row>
    <row r="3124" spans="17:21">
      <c r="Q3124" s="655">
        <v>4</v>
      </c>
      <c r="R3124" s="655">
        <v>27</v>
      </c>
      <c r="S3124" s="655">
        <v>31</v>
      </c>
      <c r="T3124" s="651" t="s">
        <v>7819</v>
      </c>
      <c r="U3124" s="656">
        <v>270307</v>
      </c>
    </row>
    <row r="3125" spans="17:21">
      <c r="Q3125" s="655">
        <v>4</v>
      </c>
      <c r="R3125" s="655">
        <v>27</v>
      </c>
      <c r="S3125" s="655">
        <v>32</v>
      </c>
      <c r="T3125" s="651" t="s">
        <v>7820</v>
      </c>
      <c r="U3125" s="656">
        <v>270308</v>
      </c>
    </row>
    <row r="3126" spans="17:21">
      <c r="Q3126" s="655">
        <v>4</v>
      </c>
      <c r="R3126" s="655">
        <v>27</v>
      </c>
      <c r="S3126" s="655">
        <v>33</v>
      </c>
      <c r="T3126" s="651" t="s">
        <v>7821</v>
      </c>
      <c r="U3126" s="656">
        <v>270309</v>
      </c>
    </row>
    <row r="3127" spans="17:21">
      <c r="Q3127" s="655">
        <v>4</v>
      </c>
      <c r="R3127" s="655">
        <v>27</v>
      </c>
      <c r="S3127" s="655">
        <v>34</v>
      </c>
      <c r="T3127" s="651" t="s">
        <v>7771</v>
      </c>
      <c r="U3127" s="656">
        <v>270311</v>
      </c>
    </row>
    <row r="3128" spans="17:21">
      <c r="Q3128" s="655">
        <v>4</v>
      </c>
      <c r="R3128" s="655">
        <v>27</v>
      </c>
      <c r="S3128" s="655">
        <v>35</v>
      </c>
      <c r="T3128" s="651" t="s">
        <v>7822</v>
      </c>
      <c r="U3128" s="656">
        <v>270312</v>
      </c>
    </row>
    <row r="3129" spans="17:21">
      <c r="Q3129" s="655">
        <v>4</v>
      </c>
      <c r="R3129" s="655">
        <v>27</v>
      </c>
      <c r="S3129" s="655">
        <v>36</v>
      </c>
      <c r="T3129" s="651" t="s">
        <v>7770</v>
      </c>
      <c r="U3129" s="656">
        <v>270313</v>
      </c>
    </row>
    <row r="3130" spans="17:21">
      <c r="Q3130" s="655">
        <v>4</v>
      </c>
      <c r="R3130" s="655">
        <v>27</v>
      </c>
      <c r="S3130" s="655">
        <v>37</v>
      </c>
      <c r="T3130" s="651" t="s">
        <v>7823</v>
      </c>
      <c r="U3130" s="656">
        <v>270315</v>
      </c>
    </row>
    <row r="3131" spans="17:21">
      <c r="Q3131" s="655">
        <v>4</v>
      </c>
      <c r="R3131" s="655">
        <v>27</v>
      </c>
      <c r="S3131" s="655">
        <v>38</v>
      </c>
      <c r="T3131" s="651" t="s">
        <v>9074</v>
      </c>
      <c r="U3131" s="656">
        <v>270319</v>
      </c>
    </row>
    <row r="3132" spans="17:21">
      <c r="Q3132" s="655">
        <v>4</v>
      </c>
      <c r="R3132" s="655">
        <v>27</v>
      </c>
      <c r="S3132" s="655">
        <v>39</v>
      </c>
      <c r="T3132" s="651" t="s">
        <v>9075</v>
      </c>
      <c r="U3132" s="656">
        <v>270317</v>
      </c>
    </row>
    <row r="3133" spans="17:21">
      <c r="Q3133" s="655">
        <v>4</v>
      </c>
      <c r="R3133" s="655">
        <v>27</v>
      </c>
      <c r="S3133" s="655">
        <v>40</v>
      </c>
      <c r="T3133" s="651" t="s">
        <v>9076</v>
      </c>
      <c r="U3133" s="656">
        <v>270318</v>
      </c>
    </row>
    <row r="3134" spans="17:21">
      <c r="Q3134" s="655">
        <v>4</v>
      </c>
      <c r="R3134" s="655">
        <v>27</v>
      </c>
      <c r="S3134" s="655">
        <v>41</v>
      </c>
      <c r="T3134" s="651" t="s">
        <v>9077</v>
      </c>
      <c r="U3134" s="656">
        <v>270801</v>
      </c>
    </row>
    <row r="3135" spans="17:21">
      <c r="Q3135" s="655">
        <v>4</v>
      </c>
      <c r="R3135" s="655">
        <v>27</v>
      </c>
      <c r="S3135" s="655">
        <v>42</v>
      </c>
      <c r="T3135" s="651" t="s">
        <v>7824</v>
      </c>
      <c r="U3135" s="656">
        <v>270810</v>
      </c>
    </row>
    <row r="3136" spans="17:21">
      <c r="Q3136" s="655">
        <v>4</v>
      </c>
      <c r="R3136" s="655">
        <v>27</v>
      </c>
      <c r="S3136" s="655">
        <v>43</v>
      </c>
      <c r="T3136" s="651" t="s">
        <v>9078</v>
      </c>
      <c r="U3136" s="656">
        <v>270813</v>
      </c>
    </row>
    <row r="3137" spans="17:21">
      <c r="Q3137" s="655">
        <v>4</v>
      </c>
      <c r="R3137" s="655">
        <v>27</v>
      </c>
      <c r="S3137" s="655">
        <v>44</v>
      </c>
      <c r="T3137" s="651" t="s">
        <v>7825</v>
      </c>
      <c r="U3137" s="656">
        <v>270802</v>
      </c>
    </row>
    <row r="3138" spans="17:21">
      <c r="Q3138" s="655">
        <v>4</v>
      </c>
      <c r="R3138" s="655">
        <v>27</v>
      </c>
      <c r="S3138" s="655">
        <v>45</v>
      </c>
      <c r="T3138" s="651" t="s">
        <v>7826</v>
      </c>
      <c r="U3138" s="656">
        <v>270803</v>
      </c>
    </row>
    <row r="3139" spans="17:21">
      <c r="Q3139" s="655">
        <v>4</v>
      </c>
      <c r="R3139" s="655">
        <v>27</v>
      </c>
      <c r="S3139" s="655">
        <v>46</v>
      </c>
      <c r="T3139" s="651" t="s">
        <v>7827</v>
      </c>
      <c r="U3139" s="656">
        <v>270804</v>
      </c>
    </row>
    <row r="3140" spans="17:21">
      <c r="Q3140" s="655">
        <v>4</v>
      </c>
      <c r="R3140" s="655">
        <v>27</v>
      </c>
      <c r="S3140" s="655">
        <v>47</v>
      </c>
      <c r="T3140" s="651" t="s">
        <v>7828</v>
      </c>
      <c r="U3140" s="656">
        <v>270812</v>
      </c>
    </row>
    <row r="3141" spans="17:21">
      <c r="Q3141" s="655">
        <v>4</v>
      </c>
      <c r="R3141" s="655">
        <v>27</v>
      </c>
      <c r="S3141" s="655">
        <v>48</v>
      </c>
      <c r="T3141" s="651" t="s">
        <v>8952</v>
      </c>
      <c r="U3141" s="656">
        <v>270805</v>
      </c>
    </row>
    <row r="3142" spans="17:21">
      <c r="Q3142" s="655">
        <v>4</v>
      </c>
      <c r="R3142" s="655">
        <v>27</v>
      </c>
      <c r="S3142" s="655">
        <v>49</v>
      </c>
      <c r="T3142" s="651" t="s">
        <v>6029</v>
      </c>
      <c r="U3142" s="656">
        <v>270806</v>
      </c>
    </row>
    <row r="3143" spans="17:21">
      <c r="Q3143" s="655">
        <v>4</v>
      </c>
      <c r="R3143" s="655">
        <v>27</v>
      </c>
      <c r="S3143" s="655">
        <v>50</v>
      </c>
      <c r="T3143" s="651" t="s">
        <v>6031</v>
      </c>
      <c r="U3143" s="656">
        <v>270807</v>
      </c>
    </row>
    <row r="3144" spans="17:21">
      <c r="Q3144" s="655">
        <v>4</v>
      </c>
      <c r="R3144" s="655">
        <v>27</v>
      </c>
      <c r="S3144" s="655">
        <v>51</v>
      </c>
      <c r="T3144" s="651" t="s">
        <v>6033</v>
      </c>
      <c r="U3144" s="656">
        <v>270808</v>
      </c>
    </row>
    <row r="3145" spans="17:21">
      <c r="Q3145" s="655">
        <v>4</v>
      </c>
      <c r="R3145" s="655">
        <v>27</v>
      </c>
      <c r="S3145" s="655">
        <v>52</v>
      </c>
      <c r="T3145" s="651" t="s">
        <v>6035</v>
      </c>
      <c r="U3145" s="656">
        <v>270809</v>
      </c>
    </row>
    <row r="3146" spans="17:21">
      <c r="Q3146" s="657">
        <v>4</v>
      </c>
      <c r="R3146" s="657">
        <v>27</v>
      </c>
      <c r="S3146" s="657">
        <v>53</v>
      </c>
      <c r="T3146" s="658" t="s">
        <v>6041</v>
      </c>
      <c r="U3146" s="659">
        <v>270999</v>
      </c>
    </row>
    <row r="3147" spans="17:21">
      <c r="Q3147" s="653">
        <v>4</v>
      </c>
      <c r="R3147" s="653">
        <v>28</v>
      </c>
      <c r="S3147" s="653">
        <v>1</v>
      </c>
      <c r="T3147" s="650" t="s">
        <v>3664</v>
      </c>
      <c r="U3147" s="654">
        <v>280115</v>
      </c>
    </row>
    <row r="3148" spans="17:21">
      <c r="Q3148" s="655">
        <v>4</v>
      </c>
      <c r="R3148" s="655">
        <v>28</v>
      </c>
      <c r="S3148" s="655">
        <v>2</v>
      </c>
      <c r="T3148" s="651" t="s">
        <v>3667</v>
      </c>
      <c r="U3148" s="656">
        <v>280117</v>
      </c>
    </row>
    <row r="3149" spans="17:21">
      <c r="Q3149" s="655">
        <v>4</v>
      </c>
      <c r="R3149" s="655">
        <v>28</v>
      </c>
      <c r="S3149" s="655">
        <v>3</v>
      </c>
      <c r="T3149" s="651" t="s">
        <v>4722</v>
      </c>
      <c r="U3149" s="656">
        <v>280118</v>
      </c>
    </row>
    <row r="3150" spans="17:21">
      <c r="Q3150" s="655">
        <v>4</v>
      </c>
      <c r="R3150" s="655">
        <v>28</v>
      </c>
      <c r="S3150" s="655">
        <v>4</v>
      </c>
      <c r="T3150" s="651" t="s">
        <v>6756</v>
      </c>
      <c r="U3150" s="656">
        <v>280119</v>
      </c>
    </row>
    <row r="3151" spans="17:21">
      <c r="Q3151" s="655">
        <v>4</v>
      </c>
      <c r="R3151" s="655">
        <v>28</v>
      </c>
      <c r="S3151" s="655">
        <v>5</v>
      </c>
      <c r="T3151" s="651" t="s">
        <v>6495</v>
      </c>
      <c r="U3151" s="656">
        <v>280120</v>
      </c>
    </row>
    <row r="3152" spans="17:21">
      <c r="Q3152" s="655">
        <v>4</v>
      </c>
      <c r="R3152" s="655">
        <v>28</v>
      </c>
      <c r="S3152" s="655">
        <v>6</v>
      </c>
      <c r="T3152" s="651" t="s">
        <v>6966</v>
      </c>
      <c r="U3152" s="656">
        <v>280102</v>
      </c>
    </row>
    <row r="3153" spans="17:21">
      <c r="Q3153" s="655">
        <v>4</v>
      </c>
      <c r="R3153" s="655">
        <v>28</v>
      </c>
      <c r="S3153" s="655">
        <v>7</v>
      </c>
      <c r="T3153" s="651" t="s">
        <v>6968</v>
      </c>
      <c r="U3153" s="656">
        <v>280121</v>
      </c>
    </row>
    <row r="3154" spans="17:21">
      <c r="Q3154" s="655">
        <v>4</v>
      </c>
      <c r="R3154" s="655">
        <v>28</v>
      </c>
      <c r="S3154" s="655">
        <v>8</v>
      </c>
      <c r="T3154" s="651" t="s">
        <v>6303</v>
      </c>
      <c r="U3154" s="656">
        <v>280105</v>
      </c>
    </row>
    <row r="3155" spans="17:21">
      <c r="Q3155" s="655">
        <v>4</v>
      </c>
      <c r="R3155" s="655">
        <v>28</v>
      </c>
      <c r="S3155" s="655">
        <v>9</v>
      </c>
      <c r="T3155" s="651" t="s">
        <v>4724</v>
      </c>
      <c r="U3155" s="656">
        <v>280106</v>
      </c>
    </row>
    <row r="3156" spans="17:21">
      <c r="Q3156" s="655">
        <v>4</v>
      </c>
      <c r="R3156" s="655">
        <v>28</v>
      </c>
      <c r="S3156" s="655">
        <v>10</v>
      </c>
      <c r="T3156" s="651" t="s">
        <v>6964</v>
      </c>
      <c r="U3156" s="656">
        <v>280122</v>
      </c>
    </row>
    <row r="3157" spans="17:21">
      <c r="Q3157" s="655">
        <v>4</v>
      </c>
      <c r="R3157" s="655">
        <v>28</v>
      </c>
      <c r="S3157" s="655">
        <v>11</v>
      </c>
      <c r="T3157" s="651" t="s">
        <v>6197</v>
      </c>
      <c r="U3157" s="656">
        <v>280107</v>
      </c>
    </row>
    <row r="3158" spans="17:21">
      <c r="Q3158" s="655">
        <v>4</v>
      </c>
      <c r="R3158" s="655">
        <v>28</v>
      </c>
      <c r="S3158" s="655">
        <v>12</v>
      </c>
      <c r="T3158" s="651" t="s">
        <v>9263</v>
      </c>
      <c r="U3158" s="656">
        <v>280108</v>
      </c>
    </row>
    <row r="3159" spans="17:21">
      <c r="Q3159" s="655">
        <v>4</v>
      </c>
      <c r="R3159" s="655">
        <v>28</v>
      </c>
      <c r="S3159" s="655">
        <v>13</v>
      </c>
      <c r="T3159" s="651" t="s">
        <v>6306</v>
      </c>
      <c r="U3159" s="656">
        <v>280110</v>
      </c>
    </row>
    <row r="3160" spans="17:21">
      <c r="Q3160" s="655">
        <v>4</v>
      </c>
      <c r="R3160" s="655">
        <v>28</v>
      </c>
      <c r="S3160" s="655">
        <v>14</v>
      </c>
      <c r="T3160" s="651" t="s">
        <v>7318</v>
      </c>
      <c r="U3160" s="656">
        <v>280111</v>
      </c>
    </row>
    <row r="3161" spans="17:21">
      <c r="Q3161" s="655">
        <v>4</v>
      </c>
      <c r="R3161" s="655">
        <v>28</v>
      </c>
      <c r="S3161" s="655">
        <v>15</v>
      </c>
      <c r="T3161" s="651" t="s">
        <v>6062</v>
      </c>
      <c r="U3161" s="656">
        <v>280116</v>
      </c>
    </row>
    <row r="3162" spans="17:21">
      <c r="Q3162" s="655">
        <v>4</v>
      </c>
      <c r="R3162" s="655">
        <v>28</v>
      </c>
      <c r="S3162" s="655">
        <v>16</v>
      </c>
      <c r="T3162" s="651" t="s">
        <v>6064</v>
      </c>
      <c r="U3162" s="656">
        <v>280112</v>
      </c>
    </row>
    <row r="3163" spans="17:21">
      <c r="Q3163" s="655">
        <v>4</v>
      </c>
      <c r="R3163" s="655">
        <v>28</v>
      </c>
      <c r="S3163" s="655">
        <v>17</v>
      </c>
      <c r="T3163" s="651" t="s">
        <v>5910</v>
      </c>
      <c r="U3163" s="656">
        <v>280113</v>
      </c>
    </row>
    <row r="3164" spans="17:21">
      <c r="Q3164" s="655">
        <v>4</v>
      </c>
      <c r="R3164" s="655">
        <v>28</v>
      </c>
      <c r="S3164" s="655">
        <v>18</v>
      </c>
      <c r="T3164" s="651" t="s">
        <v>7829</v>
      </c>
      <c r="U3164" s="656">
        <v>280501</v>
      </c>
    </row>
    <row r="3165" spans="17:21">
      <c r="Q3165" s="655">
        <v>4</v>
      </c>
      <c r="R3165" s="655">
        <v>28</v>
      </c>
      <c r="S3165" s="655">
        <v>19</v>
      </c>
      <c r="T3165" s="651" t="s">
        <v>7830</v>
      </c>
      <c r="U3165" s="656">
        <v>280202</v>
      </c>
    </row>
    <row r="3166" spans="17:21">
      <c r="Q3166" s="655">
        <v>4</v>
      </c>
      <c r="R3166" s="655">
        <v>28</v>
      </c>
      <c r="S3166" s="655">
        <v>20</v>
      </c>
      <c r="T3166" s="651" t="s">
        <v>7831</v>
      </c>
      <c r="U3166" s="656">
        <v>280213</v>
      </c>
    </row>
    <row r="3167" spans="17:21">
      <c r="Q3167" s="655">
        <v>4</v>
      </c>
      <c r="R3167" s="655">
        <v>28</v>
      </c>
      <c r="S3167" s="655">
        <v>21</v>
      </c>
      <c r="T3167" s="651" t="s">
        <v>7832</v>
      </c>
      <c r="U3167" s="656">
        <v>280223</v>
      </c>
    </row>
    <row r="3168" spans="17:21">
      <c r="Q3168" s="655">
        <v>4</v>
      </c>
      <c r="R3168" s="655">
        <v>28</v>
      </c>
      <c r="S3168" s="655">
        <v>22</v>
      </c>
      <c r="T3168" s="651" t="s">
        <v>7833</v>
      </c>
      <c r="U3168" s="656">
        <v>280301</v>
      </c>
    </row>
    <row r="3169" spans="17:21">
      <c r="Q3169" s="655">
        <v>4</v>
      </c>
      <c r="R3169" s="655">
        <v>28</v>
      </c>
      <c r="S3169" s="655">
        <v>23</v>
      </c>
      <c r="T3169" s="651" t="s">
        <v>7834</v>
      </c>
      <c r="U3169" s="656">
        <v>280502</v>
      </c>
    </row>
    <row r="3170" spans="17:21">
      <c r="Q3170" s="655">
        <v>4</v>
      </c>
      <c r="R3170" s="655">
        <v>28</v>
      </c>
      <c r="S3170" s="655">
        <v>24</v>
      </c>
      <c r="T3170" s="651" t="s">
        <v>7835</v>
      </c>
      <c r="U3170" s="656">
        <v>280302</v>
      </c>
    </row>
    <row r="3171" spans="17:21">
      <c r="Q3171" s="655">
        <v>4</v>
      </c>
      <c r="R3171" s="655">
        <v>28</v>
      </c>
      <c r="S3171" s="655">
        <v>25</v>
      </c>
      <c r="T3171" s="651" t="s">
        <v>7836</v>
      </c>
      <c r="U3171" s="656">
        <v>280318</v>
      </c>
    </row>
    <row r="3172" spans="17:21">
      <c r="Q3172" s="655">
        <v>4</v>
      </c>
      <c r="R3172" s="655">
        <v>28</v>
      </c>
      <c r="S3172" s="655">
        <v>26</v>
      </c>
      <c r="T3172" s="651" t="s">
        <v>7837</v>
      </c>
      <c r="U3172" s="656">
        <v>280503</v>
      </c>
    </row>
    <row r="3173" spans="17:21">
      <c r="Q3173" s="655">
        <v>4</v>
      </c>
      <c r="R3173" s="655">
        <v>28</v>
      </c>
      <c r="S3173" s="655">
        <v>27</v>
      </c>
      <c r="T3173" s="651" t="s">
        <v>7838</v>
      </c>
      <c r="U3173" s="656">
        <v>280231</v>
      </c>
    </row>
    <row r="3174" spans="17:21">
      <c r="Q3174" s="655">
        <v>4</v>
      </c>
      <c r="R3174" s="655">
        <v>28</v>
      </c>
      <c r="S3174" s="655">
        <v>28</v>
      </c>
      <c r="T3174" s="651" t="s">
        <v>7839</v>
      </c>
      <c r="U3174" s="656">
        <v>280319</v>
      </c>
    </row>
    <row r="3175" spans="17:21">
      <c r="Q3175" s="655">
        <v>4</v>
      </c>
      <c r="R3175" s="655">
        <v>28</v>
      </c>
      <c r="S3175" s="655">
        <v>29</v>
      </c>
      <c r="T3175" s="651" t="s">
        <v>7840</v>
      </c>
      <c r="U3175" s="656">
        <v>280504</v>
      </c>
    </row>
    <row r="3176" spans="17:21">
      <c r="Q3176" s="655">
        <v>4</v>
      </c>
      <c r="R3176" s="655">
        <v>28</v>
      </c>
      <c r="S3176" s="655">
        <v>30</v>
      </c>
      <c r="T3176" s="651" t="s">
        <v>7841</v>
      </c>
      <c r="U3176" s="656">
        <v>280203</v>
      </c>
    </row>
    <row r="3177" spans="17:21">
      <c r="Q3177" s="655">
        <v>4</v>
      </c>
      <c r="R3177" s="655">
        <v>28</v>
      </c>
      <c r="S3177" s="655">
        <v>31</v>
      </c>
      <c r="T3177" s="651" t="s">
        <v>7842</v>
      </c>
      <c r="U3177" s="656">
        <v>280304</v>
      </c>
    </row>
    <row r="3178" spans="17:21">
      <c r="Q3178" s="655">
        <v>4</v>
      </c>
      <c r="R3178" s="655">
        <v>28</v>
      </c>
      <c r="S3178" s="655">
        <v>32</v>
      </c>
      <c r="T3178" s="651" t="s">
        <v>7843</v>
      </c>
      <c r="U3178" s="656">
        <v>280505</v>
      </c>
    </row>
    <row r="3179" spans="17:21">
      <c r="Q3179" s="655">
        <v>4</v>
      </c>
      <c r="R3179" s="655">
        <v>28</v>
      </c>
      <c r="S3179" s="655">
        <v>33</v>
      </c>
      <c r="T3179" s="651" t="s">
        <v>7844</v>
      </c>
      <c r="U3179" s="656">
        <v>280204</v>
      </c>
    </row>
    <row r="3180" spans="17:21">
      <c r="Q3180" s="655">
        <v>4</v>
      </c>
      <c r="R3180" s="655">
        <v>28</v>
      </c>
      <c r="S3180" s="655">
        <v>34</v>
      </c>
      <c r="T3180" s="651" t="s">
        <v>7845</v>
      </c>
      <c r="U3180" s="656">
        <v>280215</v>
      </c>
    </row>
    <row r="3181" spans="17:21">
      <c r="Q3181" s="655">
        <v>4</v>
      </c>
      <c r="R3181" s="655">
        <v>28</v>
      </c>
      <c r="S3181" s="655">
        <v>35</v>
      </c>
      <c r="T3181" s="651" t="s">
        <v>7846</v>
      </c>
      <c r="U3181" s="656">
        <v>280303</v>
      </c>
    </row>
    <row r="3182" spans="17:21">
      <c r="Q3182" s="655">
        <v>4</v>
      </c>
      <c r="R3182" s="655">
        <v>28</v>
      </c>
      <c r="S3182" s="655">
        <v>36</v>
      </c>
      <c r="T3182" s="651" t="s">
        <v>7847</v>
      </c>
      <c r="U3182" s="656">
        <v>280506</v>
      </c>
    </row>
    <row r="3183" spans="17:21">
      <c r="Q3183" s="655">
        <v>4</v>
      </c>
      <c r="R3183" s="655">
        <v>28</v>
      </c>
      <c r="S3183" s="655">
        <v>37</v>
      </c>
      <c r="T3183" s="651" t="s">
        <v>7848</v>
      </c>
      <c r="U3183" s="656">
        <v>280205</v>
      </c>
    </row>
    <row r="3184" spans="17:21">
      <c r="Q3184" s="655">
        <v>4</v>
      </c>
      <c r="R3184" s="655">
        <v>28</v>
      </c>
      <c r="S3184" s="655">
        <v>38</v>
      </c>
      <c r="T3184" s="651" t="s">
        <v>7849</v>
      </c>
      <c r="U3184" s="656">
        <v>280216</v>
      </c>
    </row>
    <row r="3185" spans="17:21">
      <c r="Q3185" s="655">
        <v>4</v>
      </c>
      <c r="R3185" s="655">
        <v>28</v>
      </c>
      <c r="S3185" s="655">
        <v>39</v>
      </c>
      <c r="T3185" s="651" t="s">
        <v>7850</v>
      </c>
      <c r="U3185" s="656">
        <v>280305</v>
      </c>
    </row>
    <row r="3186" spans="17:21">
      <c r="Q3186" s="655">
        <v>4</v>
      </c>
      <c r="R3186" s="655">
        <v>28</v>
      </c>
      <c r="S3186" s="655">
        <v>40</v>
      </c>
      <c r="T3186" s="651" t="s">
        <v>7851</v>
      </c>
      <c r="U3186" s="656">
        <v>280315</v>
      </c>
    </row>
    <row r="3187" spans="17:21">
      <c r="Q3187" s="655">
        <v>4</v>
      </c>
      <c r="R3187" s="655">
        <v>28</v>
      </c>
      <c r="S3187" s="655">
        <v>41</v>
      </c>
      <c r="T3187" s="651" t="s">
        <v>7852</v>
      </c>
      <c r="U3187" s="656">
        <v>280507</v>
      </c>
    </row>
    <row r="3188" spans="17:21">
      <c r="Q3188" s="655">
        <v>4</v>
      </c>
      <c r="R3188" s="655">
        <v>28</v>
      </c>
      <c r="S3188" s="655">
        <v>42</v>
      </c>
      <c r="T3188" s="651" t="s">
        <v>7853</v>
      </c>
      <c r="U3188" s="656">
        <v>280207</v>
      </c>
    </row>
    <row r="3189" spans="17:21">
      <c r="Q3189" s="655">
        <v>4</v>
      </c>
      <c r="R3189" s="655">
        <v>28</v>
      </c>
      <c r="S3189" s="655">
        <v>43</v>
      </c>
      <c r="T3189" s="651" t="s">
        <v>7854</v>
      </c>
      <c r="U3189" s="656">
        <v>280232</v>
      </c>
    </row>
    <row r="3190" spans="17:21">
      <c r="Q3190" s="655">
        <v>4</v>
      </c>
      <c r="R3190" s="655">
        <v>28</v>
      </c>
      <c r="S3190" s="655">
        <v>44</v>
      </c>
      <c r="T3190" s="651" t="s">
        <v>7855</v>
      </c>
      <c r="U3190" s="656">
        <v>280307</v>
      </c>
    </row>
    <row r="3191" spans="17:21">
      <c r="Q3191" s="655">
        <v>4</v>
      </c>
      <c r="R3191" s="655">
        <v>28</v>
      </c>
      <c r="S3191" s="655">
        <v>45</v>
      </c>
      <c r="T3191" s="651" t="s">
        <v>7856</v>
      </c>
      <c r="U3191" s="656">
        <v>280306</v>
      </c>
    </row>
    <row r="3192" spans="17:21">
      <c r="Q3192" s="655">
        <v>4</v>
      </c>
      <c r="R3192" s="655">
        <v>28</v>
      </c>
      <c r="S3192" s="655">
        <v>46</v>
      </c>
      <c r="T3192" s="651" t="s">
        <v>7857</v>
      </c>
      <c r="U3192" s="656">
        <v>280508</v>
      </c>
    </row>
    <row r="3193" spans="17:21">
      <c r="Q3193" s="655">
        <v>4</v>
      </c>
      <c r="R3193" s="655">
        <v>28</v>
      </c>
      <c r="S3193" s="655">
        <v>47</v>
      </c>
      <c r="T3193" s="651" t="s">
        <v>7858</v>
      </c>
      <c r="U3193" s="656">
        <v>280208</v>
      </c>
    </row>
    <row r="3194" spans="17:21">
      <c r="Q3194" s="655">
        <v>4</v>
      </c>
      <c r="R3194" s="655">
        <v>28</v>
      </c>
      <c r="S3194" s="655">
        <v>48</v>
      </c>
      <c r="T3194" s="651" t="s">
        <v>7859</v>
      </c>
      <c r="U3194" s="656">
        <v>280209</v>
      </c>
    </row>
    <row r="3195" spans="17:21">
      <c r="Q3195" s="655">
        <v>4</v>
      </c>
      <c r="R3195" s="655">
        <v>28</v>
      </c>
      <c r="S3195" s="655">
        <v>49</v>
      </c>
      <c r="T3195" s="651" t="s">
        <v>7860</v>
      </c>
      <c r="U3195" s="656">
        <v>280212</v>
      </c>
    </row>
    <row r="3196" spans="17:21">
      <c r="Q3196" s="655">
        <v>4</v>
      </c>
      <c r="R3196" s="655">
        <v>28</v>
      </c>
      <c r="S3196" s="655">
        <v>50</v>
      </c>
      <c r="T3196" s="651" t="s">
        <v>7861</v>
      </c>
      <c r="U3196" s="656">
        <v>280219</v>
      </c>
    </row>
    <row r="3197" spans="17:21">
      <c r="Q3197" s="655">
        <v>4</v>
      </c>
      <c r="R3197" s="655">
        <v>28</v>
      </c>
      <c r="S3197" s="655">
        <v>51</v>
      </c>
      <c r="T3197" s="651" t="s">
        <v>7862</v>
      </c>
      <c r="U3197" s="656">
        <v>280218</v>
      </c>
    </row>
    <row r="3198" spans="17:21">
      <c r="Q3198" s="655">
        <v>4</v>
      </c>
      <c r="R3198" s="655">
        <v>28</v>
      </c>
      <c r="S3198" s="655">
        <v>52</v>
      </c>
      <c r="T3198" s="651" t="s">
        <v>7863</v>
      </c>
      <c r="U3198" s="656">
        <v>280309</v>
      </c>
    </row>
    <row r="3199" spans="17:21">
      <c r="Q3199" s="655">
        <v>4</v>
      </c>
      <c r="R3199" s="655">
        <v>28</v>
      </c>
      <c r="S3199" s="655">
        <v>53</v>
      </c>
      <c r="T3199" s="651" t="s">
        <v>7864</v>
      </c>
      <c r="U3199" s="656">
        <v>280310</v>
      </c>
    </row>
    <row r="3200" spans="17:21">
      <c r="Q3200" s="655">
        <v>4</v>
      </c>
      <c r="R3200" s="655">
        <v>28</v>
      </c>
      <c r="S3200" s="655">
        <v>54</v>
      </c>
      <c r="T3200" s="651" t="s">
        <v>7865</v>
      </c>
      <c r="U3200" s="656">
        <v>280308</v>
      </c>
    </row>
    <row r="3201" spans="17:21">
      <c r="Q3201" s="655">
        <v>4</v>
      </c>
      <c r="R3201" s="655">
        <v>28</v>
      </c>
      <c r="S3201" s="655">
        <v>55</v>
      </c>
      <c r="T3201" s="651" t="s">
        <v>7866</v>
      </c>
      <c r="U3201" s="656">
        <v>280509</v>
      </c>
    </row>
    <row r="3202" spans="17:21">
      <c r="Q3202" s="655">
        <v>4</v>
      </c>
      <c r="R3202" s="655">
        <v>28</v>
      </c>
      <c r="S3202" s="655">
        <v>56</v>
      </c>
      <c r="T3202" s="651" t="s">
        <v>7867</v>
      </c>
      <c r="U3202" s="656">
        <v>280210</v>
      </c>
    </row>
    <row r="3203" spans="17:21">
      <c r="Q3203" s="655">
        <v>4</v>
      </c>
      <c r="R3203" s="655">
        <v>28</v>
      </c>
      <c r="S3203" s="655">
        <v>57</v>
      </c>
      <c r="T3203" s="651" t="s">
        <v>7868</v>
      </c>
      <c r="U3203" s="656">
        <v>280220</v>
      </c>
    </row>
    <row r="3204" spans="17:21">
      <c r="Q3204" s="655">
        <v>4</v>
      </c>
      <c r="R3204" s="655">
        <v>28</v>
      </c>
      <c r="S3204" s="655">
        <v>58</v>
      </c>
      <c r="T3204" s="651" t="s">
        <v>7869</v>
      </c>
      <c r="U3204" s="656">
        <v>280311</v>
      </c>
    </row>
    <row r="3205" spans="17:21">
      <c r="Q3205" s="655">
        <v>4</v>
      </c>
      <c r="R3205" s="655">
        <v>28</v>
      </c>
      <c r="S3205" s="655">
        <v>59</v>
      </c>
      <c r="T3205" s="651" t="s">
        <v>7870</v>
      </c>
      <c r="U3205" s="656">
        <v>280510</v>
      </c>
    </row>
    <row r="3206" spans="17:21">
      <c r="Q3206" s="655">
        <v>4</v>
      </c>
      <c r="R3206" s="655">
        <v>28</v>
      </c>
      <c r="S3206" s="655">
        <v>60</v>
      </c>
      <c r="T3206" s="651" t="s">
        <v>7871</v>
      </c>
      <c r="U3206" s="656">
        <v>280211</v>
      </c>
    </row>
    <row r="3207" spans="17:21">
      <c r="Q3207" s="655">
        <v>4</v>
      </c>
      <c r="R3207" s="655">
        <v>28</v>
      </c>
      <c r="S3207" s="655">
        <v>61</v>
      </c>
      <c r="T3207" s="651" t="s">
        <v>7872</v>
      </c>
      <c r="U3207" s="656">
        <v>280221</v>
      </c>
    </row>
    <row r="3208" spans="17:21">
      <c r="Q3208" s="655">
        <v>4</v>
      </c>
      <c r="R3208" s="655">
        <v>28</v>
      </c>
      <c r="S3208" s="655">
        <v>62</v>
      </c>
      <c r="T3208" s="651" t="s">
        <v>7873</v>
      </c>
      <c r="U3208" s="656">
        <v>280312</v>
      </c>
    </row>
    <row r="3209" spans="17:21">
      <c r="Q3209" s="655">
        <v>4</v>
      </c>
      <c r="R3209" s="655">
        <v>28</v>
      </c>
      <c r="S3209" s="655">
        <v>63</v>
      </c>
      <c r="T3209" s="651" t="s">
        <v>9079</v>
      </c>
      <c r="U3209" s="656">
        <v>280703</v>
      </c>
    </row>
    <row r="3210" spans="17:21">
      <c r="Q3210" s="655">
        <v>4</v>
      </c>
      <c r="R3210" s="655">
        <v>28</v>
      </c>
      <c r="S3210" s="655">
        <v>64</v>
      </c>
      <c r="T3210" s="651" t="s">
        <v>9080</v>
      </c>
      <c r="U3210" s="656">
        <v>280706</v>
      </c>
    </row>
    <row r="3211" spans="17:21">
      <c r="Q3211" s="655">
        <v>4</v>
      </c>
      <c r="R3211" s="655">
        <v>28</v>
      </c>
      <c r="S3211" s="655">
        <v>65</v>
      </c>
      <c r="T3211" s="651" t="s">
        <v>7874</v>
      </c>
      <c r="U3211" s="656">
        <v>280708</v>
      </c>
    </row>
    <row r="3212" spans="17:21">
      <c r="Q3212" s="655">
        <v>4</v>
      </c>
      <c r="R3212" s="655">
        <v>28</v>
      </c>
      <c r="S3212" s="655">
        <v>66</v>
      </c>
      <c r="T3212" s="651" t="s">
        <v>7875</v>
      </c>
      <c r="U3212" s="656">
        <v>280704</v>
      </c>
    </row>
    <row r="3213" spans="17:21">
      <c r="Q3213" s="655">
        <v>4</v>
      </c>
      <c r="R3213" s="655">
        <v>28</v>
      </c>
      <c r="S3213" s="655">
        <v>67</v>
      </c>
      <c r="T3213" s="651" t="s">
        <v>7876</v>
      </c>
      <c r="U3213" s="656">
        <v>280701</v>
      </c>
    </row>
    <row r="3214" spans="17:21">
      <c r="Q3214" s="655">
        <v>4</v>
      </c>
      <c r="R3214" s="655">
        <v>28</v>
      </c>
      <c r="S3214" s="655">
        <v>68</v>
      </c>
      <c r="T3214" s="651" t="s">
        <v>7877</v>
      </c>
      <c r="U3214" s="656">
        <v>280801</v>
      </c>
    </row>
    <row r="3215" spans="17:21">
      <c r="Q3215" s="655">
        <v>4</v>
      </c>
      <c r="R3215" s="655">
        <v>28</v>
      </c>
      <c r="S3215" s="655">
        <v>69</v>
      </c>
      <c r="T3215" s="651" t="s">
        <v>7878</v>
      </c>
      <c r="U3215" s="656">
        <v>280802</v>
      </c>
    </row>
    <row r="3216" spans="17:21">
      <c r="Q3216" s="655">
        <v>4</v>
      </c>
      <c r="R3216" s="655">
        <v>28</v>
      </c>
      <c r="S3216" s="655">
        <v>70</v>
      </c>
      <c r="T3216" s="651" t="s">
        <v>7879</v>
      </c>
      <c r="U3216" s="656">
        <v>280803</v>
      </c>
    </row>
    <row r="3217" spans="17:21">
      <c r="Q3217" s="655">
        <v>4</v>
      </c>
      <c r="R3217" s="655">
        <v>28</v>
      </c>
      <c r="S3217" s="655">
        <v>71</v>
      </c>
      <c r="T3217" s="651" t="s">
        <v>6029</v>
      </c>
      <c r="U3217" s="656">
        <v>280805</v>
      </c>
    </row>
    <row r="3218" spans="17:21">
      <c r="Q3218" s="655">
        <v>4</v>
      </c>
      <c r="R3218" s="655">
        <v>28</v>
      </c>
      <c r="S3218" s="655">
        <v>72</v>
      </c>
      <c r="T3218" s="651" t="s">
        <v>6033</v>
      </c>
      <c r="U3218" s="656">
        <v>280807</v>
      </c>
    </row>
    <row r="3219" spans="17:21">
      <c r="Q3219" s="655">
        <v>4</v>
      </c>
      <c r="R3219" s="655">
        <v>28</v>
      </c>
      <c r="S3219" s="655">
        <v>73</v>
      </c>
      <c r="T3219" s="651" t="s">
        <v>6035</v>
      </c>
      <c r="U3219" s="656">
        <v>280808</v>
      </c>
    </row>
    <row r="3220" spans="17:21">
      <c r="Q3220" s="657">
        <v>4</v>
      </c>
      <c r="R3220" s="657">
        <v>28</v>
      </c>
      <c r="S3220" s="657">
        <v>74</v>
      </c>
      <c r="T3220" s="658" t="s">
        <v>6041</v>
      </c>
      <c r="U3220" s="659">
        <v>280999</v>
      </c>
    </row>
    <row r="3221" spans="17:21">
      <c r="Q3221" s="653">
        <v>4</v>
      </c>
      <c r="R3221" s="653">
        <v>29</v>
      </c>
      <c r="S3221" s="653">
        <v>1</v>
      </c>
      <c r="T3221" s="650" t="s">
        <v>3664</v>
      </c>
      <c r="U3221" s="654">
        <v>290101</v>
      </c>
    </row>
    <row r="3222" spans="17:21">
      <c r="Q3222" s="655">
        <v>4</v>
      </c>
      <c r="R3222" s="655">
        <v>29</v>
      </c>
      <c r="S3222" s="655">
        <v>2</v>
      </c>
      <c r="T3222" s="651" t="s">
        <v>9081</v>
      </c>
      <c r="U3222" s="656">
        <v>290110</v>
      </c>
    </row>
    <row r="3223" spans="17:21">
      <c r="Q3223" s="655">
        <v>4</v>
      </c>
      <c r="R3223" s="655">
        <v>29</v>
      </c>
      <c r="S3223" s="655">
        <v>3</v>
      </c>
      <c r="T3223" s="651" t="s">
        <v>9082</v>
      </c>
      <c r="U3223" s="656">
        <v>290114</v>
      </c>
    </row>
    <row r="3224" spans="17:21">
      <c r="Q3224" s="655">
        <v>4</v>
      </c>
      <c r="R3224" s="655">
        <v>29</v>
      </c>
      <c r="S3224" s="655">
        <v>4</v>
      </c>
      <c r="T3224" s="651" t="s">
        <v>9083</v>
      </c>
      <c r="U3224" s="656">
        <v>290109</v>
      </c>
    </row>
    <row r="3225" spans="17:21">
      <c r="Q3225" s="655">
        <v>4</v>
      </c>
      <c r="R3225" s="655">
        <v>29</v>
      </c>
      <c r="S3225" s="655">
        <v>5</v>
      </c>
      <c r="T3225" s="651" t="s">
        <v>9084</v>
      </c>
      <c r="U3225" s="656">
        <v>290117</v>
      </c>
    </row>
    <row r="3226" spans="17:21">
      <c r="Q3226" s="655">
        <v>4</v>
      </c>
      <c r="R3226" s="655">
        <v>29</v>
      </c>
      <c r="S3226" s="655">
        <v>6</v>
      </c>
      <c r="T3226" s="651" t="s">
        <v>9085</v>
      </c>
      <c r="U3226" s="656">
        <v>290112</v>
      </c>
    </row>
    <row r="3227" spans="17:21">
      <c r="Q3227" s="655">
        <v>4</v>
      </c>
      <c r="R3227" s="655">
        <v>29</v>
      </c>
      <c r="S3227" s="655">
        <v>7</v>
      </c>
      <c r="T3227" s="651" t="s">
        <v>9086</v>
      </c>
      <c r="U3227" s="656">
        <v>290111</v>
      </c>
    </row>
    <row r="3228" spans="17:21">
      <c r="Q3228" s="655">
        <v>4</v>
      </c>
      <c r="R3228" s="655">
        <v>29</v>
      </c>
      <c r="S3228" s="655">
        <v>8</v>
      </c>
      <c r="T3228" s="651" t="s">
        <v>9087</v>
      </c>
      <c r="U3228" s="656">
        <v>290210</v>
      </c>
    </row>
    <row r="3229" spans="17:21">
      <c r="Q3229" s="655">
        <v>4</v>
      </c>
      <c r="R3229" s="655">
        <v>29</v>
      </c>
      <c r="S3229" s="655">
        <v>9</v>
      </c>
      <c r="T3229" s="651" t="s">
        <v>9088</v>
      </c>
      <c r="U3229" s="656">
        <v>290104</v>
      </c>
    </row>
    <row r="3230" spans="17:21">
      <c r="Q3230" s="655">
        <v>4</v>
      </c>
      <c r="R3230" s="655">
        <v>29</v>
      </c>
      <c r="S3230" s="655">
        <v>10</v>
      </c>
      <c r="T3230" s="651" t="s">
        <v>9089</v>
      </c>
      <c r="U3230" s="656">
        <v>290113</v>
      </c>
    </row>
    <row r="3231" spans="17:21">
      <c r="Q3231" s="655">
        <v>4</v>
      </c>
      <c r="R3231" s="655">
        <v>29</v>
      </c>
      <c r="S3231" s="655">
        <v>11</v>
      </c>
      <c r="T3231" s="651" t="s">
        <v>6064</v>
      </c>
      <c r="U3231" s="656">
        <v>290107</v>
      </c>
    </row>
    <row r="3232" spans="17:21">
      <c r="Q3232" s="655">
        <v>4</v>
      </c>
      <c r="R3232" s="655">
        <v>29</v>
      </c>
      <c r="S3232" s="655">
        <v>12</v>
      </c>
      <c r="T3232" s="651" t="s">
        <v>5910</v>
      </c>
      <c r="U3232" s="656">
        <v>290108</v>
      </c>
    </row>
    <row r="3233" spans="17:21">
      <c r="Q3233" s="655">
        <v>4</v>
      </c>
      <c r="R3233" s="655">
        <v>29</v>
      </c>
      <c r="S3233" s="655">
        <v>13</v>
      </c>
      <c r="T3233" s="651" t="s">
        <v>9090</v>
      </c>
      <c r="U3233" s="656">
        <v>290105</v>
      </c>
    </row>
    <row r="3234" spans="17:21">
      <c r="Q3234" s="655">
        <v>4</v>
      </c>
      <c r="R3234" s="655">
        <v>29</v>
      </c>
      <c r="S3234" s="655">
        <v>14</v>
      </c>
      <c r="T3234" s="651" t="s">
        <v>7881</v>
      </c>
      <c r="U3234" s="656">
        <v>290201</v>
      </c>
    </row>
    <row r="3235" spans="17:21">
      <c r="Q3235" s="655">
        <v>4</v>
      </c>
      <c r="R3235" s="655">
        <v>29</v>
      </c>
      <c r="S3235" s="655">
        <v>15</v>
      </c>
      <c r="T3235" s="651" t="s">
        <v>7882</v>
      </c>
      <c r="U3235" s="656">
        <v>290202</v>
      </c>
    </row>
    <row r="3236" spans="17:21">
      <c r="Q3236" s="655">
        <v>4</v>
      </c>
      <c r="R3236" s="655">
        <v>29</v>
      </c>
      <c r="S3236" s="655">
        <v>16</v>
      </c>
      <c r="T3236" s="651" t="s">
        <v>7883</v>
      </c>
      <c r="U3236" s="656">
        <v>290204</v>
      </c>
    </row>
    <row r="3237" spans="17:21">
      <c r="Q3237" s="655">
        <v>4</v>
      </c>
      <c r="R3237" s="655">
        <v>29</v>
      </c>
      <c r="S3237" s="655">
        <v>17</v>
      </c>
      <c r="T3237" s="651" t="s">
        <v>7884</v>
      </c>
      <c r="U3237" s="656">
        <v>290203</v>
      </c>
    </row>
    <row r="3238" spans="17:21">
      <c r="Q3238" s="655">
        <v>4</v>
      </c>
      <c r="R3238" s="655">
        <v>29</v>
      </c>
      <c r="S3238" s="655">
        <v>18</v>
      </c>
      <c r="T3238" s="651" t="s">
        <v>9091</v>
      </c>
      <c r="U3238" s="656">
        <v>290299</v>
      </c>
    </row>
    <row r="3239" spans="17:21">
      <c r="Q3239" s="655">
        <v>4</v>
      </c>
      <c r="R3239" s="655">
        <v>29</v>
      </c>
      <c r="S3239" s="655">
        <v>19</v>
      </c>
      <c r="T3239" s="651" t="s">
        <v>7885</v>
      </c>
      <c r="U3239" s="656">
        <v>290106</v>
      </c>
    </row>
    <row r="3240" spans="17:21">
      <c r="Q3240" s="655">
        <v>4</v>
      </c>
      <c r="R3240" s="655">
        <v>29</v>
      </c>
      <c r="S3240" s="655">
        <v>20</v>
      </c>
      <c r="T3240" s="651" t="s">
        <v>7886</v>
      </c>
      <c r="U3240" s="656">
        <v>290301</v>
      </c>
    </row>
    <row r="3241" spans="17:21">
      <c r="Q3241" s="655">
        <v>4</v>
      </c>
      <c r="R3241" s="655">
        <v>29</v>
      </c>
      <c r="S3241" s="655">
        <v>21</v>
      </c>
      <c r="T3241" s="651" t="s">
        <v>7887</v>
      </c>
      <c r="U3241" s="656">
        <v>290302</v>
      </c>
    </row>
    <row r="3242" spans="17:21">
      <c r="Q3242" s="655">
        <v>4</v>
      </c>
      <c r="R3242" s="655">
        <v>29</v>
      </c>
      <c r="S3242" s="655">
        <v>22</v>
      </c>
      <c r="T3242" s="651" t="s">
        <v>7888</v>
      </c>
      <c r="U3242" s="656">
        <v>290303</v>
      </c>
    </row>
    <row r="3243" spans="17:21">
      <c r="Q3243" s="655">
        <v>4</v>
      </c>
      <c r="R3243" s="655">
        <v>29</v>
      </c>
      <c r="S3243" s="655">
        <v>23</v>
      </c>
      <c r="T3243" s="651" t="s">
        <v>7889</v>
      </c>
      <c r="U3243" s="656">
        <v>290304</v>
      </c>
    </row>
    <row r="3244" spans="17:21">
      <c r="Q3244" s="655">
        <v>4</v>
      </c>
      <c r="R3244" s="655">
        <v>29</v>
      </c>
      <c r="S3244" s="655">
        <v>24</v>
      </c>
      <c r="T3244" s="651" t="s">
        <v>7890</v>
      </c>
      <c r="U3244" s="656">
        <v>290305</v>
      </c>
    </row>
    <row r="3245" spans="17:21">
      <c r="Q3245" s="655">
        <v>4</v>
      </c>
      <c r="R3245" s="655">
        <v>29</v>
      </c>
      <c r="S3245" s="655">
        <v>25</v>
      </c>
      <c r="T3245" s="651" t="s">
        <v>7891</v>
      </c>
      <c r="U3245" s="656">
        <v>290306</v>
      </c>
    </row>
    <row r="3246" spans="17:21">
      <c r="Q3246" s="655">
        <v>4</v>
      </c>
      <c r="R3246" s="655">
        <v>29</v>
      </c>
      <c r="S3246" s="655">
        <v>26</v>
      </c>
      <c r="T3246" s="651" t="s">
        <v>7892</v>
      </c>
      <c r="U3246" s="656">
        <v>290307</v>
      </c>
    </row>
    <row r="3247" spans="17:21">
      <c r="Q3247" s="655">
        <v>4</v>
      </c>
      <c r="R3247" s="655">
        <v>29</v>
      </c>
      <c r="S3247" s="655">
        <v>27</v>
      </c>
      <c r="T3247" s="651" t="s">
        <v>7894</v>
      </c>
      <c r="U3247" s="656">
        <v>290321</v>
      </c>
    </row>
    <row r="3248" spans="17:21">
      <c r="Q3248" s="655">
        <v>4</v>
      </c>
      <c r="R3248" s="655">
        <v>29</v>
      </c>
      <c r="S3248" s="655">
        <v>28</v>
      </c>
      <c r="T3248" s="651" t="s">
        <v>7893</v>
      </c>
      <c r="U3248" s="656">
        <v>290317</v>
      </c>
    </row>
    <row r="3249" spans="17:21">
      <c r="Q3249" s="655">
        <v>4</v>
      </c>
      <c r="R3249" s="655">
        <v>29</v>
      </c>
      <c r="S3249" s="655">
        <v>29</v>
      </c>
      <c r="T3249" s="651" t="s">
        <v>7896</v>
      </c>
      <c r="U3249" s="656">
        <v>290308</v>
      </c>
    </row>
    <row r="3250" spans="17:21">
      <c r="Q3250" s="655">
        <v>4</v>
      </c>
      <c r="R3250" s="655">
        <v>29</v>
      </c>
      <c r="S3250" s="655">
        <v>30</v>
      </c>
      <c r="T3250" s="651" t="s">
        <v>9092</v>
      </c>
      <c r="U3250" s="656">
        <v>290399</v>
      </c>
    </row>
    <row r="3251" spans="17:21">
      <c r="Q3251" s="655">
        <v>4</v>
      </c>
      <c r="R3251" s="655">
        <v>29</v>
      </c>
      <c r="S3251" s="655">
        <v>31</v>
      </c>
      <c r="T3251" s="651" t="s">
        <v>9093</v>
      </c>
      <c r="U3251" s="656">
        <v>290116</v>
      </c>
    </row>
    <row r="3252" spans="17:21">
      <c r="Q3252" s="655">
        <v>4</v>
      </c>
      <c r="R3252" s="655">
        <v>29</v>
      </c>
      <c r="S3252" s="655">
        <v>32</v>
      </c>
      <c r="T3252" s="651" t="s">
        <v>9423</v>
      </c>
      <c r="U3252" s="656">
        <v>290316</v>
      </c>
    </row>
    <row r="3253" spans="17:21">
      <c r="Q3253" s="655">
        <v>4</v>
      </c>
      <c r="R3253" s="655">
        <v>29</v>
      </c>
      <c r="S3253" s="655">
        <v>33</v>
      </c>
      <c r="T3253" s="651" t="s">
        <v>9424</v>
      </c>
      <c r="U3253" s="656">
        <v>290315</v>
      </c>
    </row>
    <row r="3254" spans="17:21">
      <c r="Q3254" s="655">
        <v>4</v>
      </c>
      <c r="R3254" s="655">
        <v>29</v>
      </c>
      <c r="S3254" s="655">
        <v>34</v>
      </c>
      <c r="T3254" s="651" t="s">
        <v>9094</v>
      </c>
      <c r="U3254" s="656">
        <v>290309</v>
      </c>
    </row>
    <row r="3255" spans="17:21">
      <c r="Q3255" s="655">
        <v>4</v>
      </c>
      <c r="R3255" s="655">
        <v>29</v>
      </c>
      <c r="S3255" s="655">
        <v>35</v>
      </c>
      <c r="T3255" s="651" t="s">
        <v>7895</v>
      </c>
      <c r="U3255" s="656">
        <v>290318</v>
      </c>
    </row>
    <row r="3256" spans="17:21">
      <c r="Q3256" s="655">
        <v>4</v>
      </c>
      <c r="R3256" s="655">
        <v>29</v>
      </c>
      <c r="S3256" s="655">
        <v>36</v>
      </c>
      <c r="T3256" s="651" t="s">
        <v>7897</v>
      </c>
      <c r="U3256" s="656">
        <v>290319</v>
      </c>
    </row>
    <row r="3257" spans="17:21">
      <c r="Q3257" s="655">
        <v>4</v>
      </c>
      <c r="R3257" s="655">
        <v>29</v>
      </c>
      <c r="S3257" s="655">
        <v>37</v>
      </c>
      <c r="T3257" s="651" t="s">
        <v>9095</v>
      </c>
      <c r="U3257" s="656">
        <v>290322</v>
      </c>
    </row>
    <row r="3258" spans="17:21">
      <c r="Q3258" s="655">
        <v>4</v>
      </c>
      <c r="R3258" s="655">
        <v>29</v>
      </c>
      <c r="S3258" s="655">
        <v>38</v>
      </c>
      <c r="T3258" s="651" t="s">
        <v>7150</v>
      </c>
      <c r="U3258" s="656">
        <v>290600</v>
      </c>
    </row>
    <row r="3259" spans="17:21">
      <c r="Q3259" s="655">
        <v>4</v>
      </c>
      <c r="R3259" s="655">
        <v>29</v>
      </c>
      <c r="S3259" s="655">
        <v>39</v>
      </c>
      <c r="T3259" s="651" t="s">
        <v>7898</v>
      </c>
      <c r="U3259" s="656">
        <v>290604</v>
      </c>
    </row>
    <row r="3260" spans="17:21">
      <c r="Q3260" s="655">
        <v>4</v>
      </c>
      <c r="R3260" s="655">
        <v>29</v>
      </c>
      <c r="S3260" s="655">
        <v>40</v>
      </c>
      <c r="T3260" s="651" t="s">
        <v>7899</v>
      </c>
      <c r="U3260" s="656">
        <v>290602</v>
      </c>
    </row>
    <row r="3261" spans="17:21">
      <c r="Q3261" s="655">
        <v>4</v>
      </c>
      <c r="R3261" s="655">
        <v>29</v>
      </c>
      <c r="S3261" s="655">
        <v>41</v>
      </c>
      <c r="T3261" s="651" t="s">
        <v>7900</v>
      </c>
      <c r="U3261" s="656">
        <v>290603</v>
      </c>
    </row>
    <row r="3262" spans="17:21">
      <c r="Q3262" s="655">
        <v>4</v>
      </c>
      <c r="R3262" s="655">
        <v>29</v>
      </c>
      <c r="S3262" s="655">
        <v>42</v>
      </c>
      <c r="T3262" s="651" t="s">
        <v>7901</v>
      </c>
      <c r="U3262" s="656">
        <v>290801</v>
      </c>
    </row>
    <row r="3263" spans="17:21">
      <c r="Q3263" s="655">
        <v>4</v>
      </c>
      <c r="R3263" s="655">
        <v>29</v>
      </c>
      <c r="S3263" s="655">
        <v>43</v>
      </c>
      <c r="T3263" s="651" t="s">
        <v>6029</v>
      </c>
      <c r="U3263" s="656">
        <v>290805</v>
      </c>
    </row>
    <row r="3264" spans="17:21">
      <c r="Q3264" s="655">
        <v>4</v>
      </c>
      <c r="R3264" s="655">
        <v>29</v>
      </c>
      <c r="S3264" s="655">
        <v>44</v>
      </c>
      <c r="T3264" s="651" t="s">
        <v>6033</v>
      </c>
      <c r="U3264" s="656">
        <v>290807</v>
      </c>
    </row>
    <row r="3265" spans="17:21">
      <c r="Q3265" s="655">
        <v>4</v>
      </c>
      <c r="R3265" s="655">
        <v>29</v>
      </c>
      <c r="S3265" s="655">
        <v>45</v>
      </c>
      <c r="T3265" s="651" t="s">
        <v>6035</v>
      </c>
      <c r="U3265" s="656">
        <v>290808</v>
      </c>
    </row>
    <row r="3266" spans="17:21">
      <c r="Q3266" s="657">
        <v>4</v>
      </c>
      <c r="R3266" s="657">
        <v>29</v>
      </c>
      <c r="S3266" s="657">
        <v>46</v>
      </c>
      <c r="T3266" s="658" t="s">
        <v>6041</v>
      </c>
      <c r="U3266" s="659">
        <v>290999</v>
      </c>
    </row>
    <row r="3267" spans="17:21">
      <c r="Q3267" s="653">
        <v>4</v>
      </c>
      <c r="R3267" s="653">
        <v>30</v>
      </c>
      <c r="S3267" s="653">
        <v>1</v>
      </c>
      <c r="T3267" s="650" t="s">
        <v>3664</v>
      </c>
      <c r="U3267" s="654">
        <v>300101</v>
      </c>
    </row>
    <row r="3268" spans="17:21">
      <c r="Q3268" s="655">
        <v>4</v>
      </c>
      <c r="R3268" s="655">
        <v>30</v>
      </c>
      <c r="S3268" s="655">
        <v>2</v>
      </c>
      <c r="T3268" s="651" t="s">
        <v>3667</v>
      </c>
      <c r="U3268" s="656">
        <v>300102</v>
      </c>
    </row>
    <row r="3269" spans="17:21">
      <c r="Q3269" s="655">
        <v>4</v>
      </c>
      <c r="R3269" s="655">
        <v>30</v>
      </c>
      <c r="S3269" s="655">
        <v>3</v>
      </c>
      <c r="T3269" s="651" t="s">
        <v>5898</v>
      </c>
      <c r="U3269" s="656">
        <v>300103</v>
      </c>
    </row>
    <row r="3270" spans="17:21">
      <c r="Q3270" s="655">
        <v>4</v>
      </c>
      <c r="R3270" s="655">
        <v>30</v>
      </c>
      <c r="S3270" s="655">
        <v>4</v>
      </c>
      <c r="T3270" s="651" t="s">
        <v>7342</v>
      </c>
      <c r="U3270" s="656">
        <v>300104</v>
      </c>
    </row>
    <row r="3271" spans="17:21">
      <c r="Q3271" s="655">
        <v>4</v>
      </c>
      <c r="R3271" s="655">
        <v>30</v>
      </c>
      <c r="S3271" s="655">
        <v>5</v>
      </c>
      <c r="T3271" s="651" t="s">
        <v>7740</v>
      </c>
      <c r="U3271" s="656">
        <v>300105</v>
      </c>
    </row>
    <row r="3272" spans="17:21">
      <c r="Q3272" s="655">
        <v>4</v>
      </c>
      <c r="R3272" s="655">
        <v>30</v>
      </c>
      <c r="S3272" s="655">
        <v>6</v>
      </c>
      <c r="T3272" s="651" t="s">
        <v>4724</v>
      </c>
      <c r="U3272" s="656">
        <v>300106</v>
      </c>
    </row>
    <row r="3273" spans="17:21">
      <c r="Q3273" s="655">
        <v>4</v>
      </c>
      <c r="R3273" s="655">
        <v>30</v>
      </c>
      <c r="S3273" s="655">
        <v>7</v>
      </c>
      <c r="T3273" s="651" t="s">
        <v>6052</v>
      </c>
      <c r="U3273" s="656">
        <v>300107</v>
      </c>
    </row>
    <row r="3274" spans="17:21">
      <c r="Q3274" s="655">
        <v>4</v>
      </c>
      <c r="R3274" s="655">
        <v>30</v>
      </c>
      <c r="S3274" s="655">
        <v>8</v>
      </c>
      <c r="T3274" s="651" t="s">
        <v>6064</v>
      </c>
      <c r="U3274" s="656">
        <v>300109</v>
      </c>
    </row>
    <row r="3275" spans="17:21">
      <c r="Q3275" s="655">
        <v>4</v>
      </c>
      <c r="R3275" s="655">
        <v>30</v>
      </c>
      <c r="S3275" s="655">
        <v>9</v>
      </c>
      <c r="T3275" s="651" t="s">
        <v>5910</v>
      </c>
      <c r="U3275" s="656">
        <v>300110</v>
      </c>
    </row>
    <row r="3276" spans="17:21">
      <c r="Q3276" s="655">
        <v>4</v>
      </c>
      <c r="R3276" s="655">
        <v>30</v>
      </c>
      <c r="S3276" s="655">
        <v>10</v>
      </c>
      <c r="T3276" s="651" t="s">
        <v>7902</v>
      </c>
      <c r="U3276" s="656">
        <v>300201</v>
      </c>
    </row>
    <row r="3277" spans="17:21">
      <c r="Q3277" s="655">
        <v>4</v>
      </c>
      <c r="R3277" s="655">
        <v>30</v>
      </c>
      <c r="S3277" s="655">
        <v>11</v>
      </c>
      <c r="T3277" s="651" t="s">
        <v>7903</v>
      </c>
      <c r="U3277" s="656">
        <v>300202</v>
      </c>
    </row>
    <row r="3278" spans="17:21">
      <c r="Q3278" s="655">
        <v>4</v>
      </c>
      <c r="R3278" s="655">
        <v>30</v>
      </c>
      <c r="S3278" s="655">
        <v>12</v>
      </c>
      <c r="T3278" s="651" t="s">
        <v>7904</v>
      </c>
      <c r="U3278" s="656">
        <v>300203</v>
      </c>
    </row>
    <row r="3279" spans="17:21">
      <c r="Q3279" s="655">
        <v>4</v>
      </c>
      <c r="R3279" s="655">
        <v>30</v>
      </c>
      <c r="S3279" s="655">
        <v>13</v>
      </c>
      <c r="T3279" s="651" t="s">
        <v>7905</v>
      </c>
      <c r="U3279" s="656">
        <v>300204</v>
      </c>
    </row>
    <row r="3280" spans="17:21">
      <c r="Q3280" s="655">
        <v>4</v>
      </c>
      <c r="R3280" s="655">
        <v>30</v>
      </c>
      <c r="S3280" s="655">
        <v>14</v>
      </c>
      <c r="T3280" s="651" t="s">
        <v>7906</v>
      </c>
      <c r="U3280" s="656">
        <v>300205</v>
      </c>
    </row>
    <row r="3281" spans="17:21">
      <c r="Q3281" s="655">
        <v>4</v>
      </c>
      <c r="R3281" s="655">
        <v>30</v>
      </c>
      <c r="S3281" s="655">
        <v>15</v>
      </c>
      <c r="T3281" s="651" t="s">
        <v>7907</v>
      </c>
      <c r="U3281" s="656">
        <v>300206</v>
      </c>
    </row>
    <row r="3282" spans="17:21">
      <c r="Q3282" s="655">
        <v>4</v>
      </c>
      <c r="R3282" s="655">
        <v>30</v>
      </c>
      <c r="S3282" s="655">
        <v>16</v>
      </c>
      <c r="T3282" s="651" t="s">
        <v>7908</v>
      </c>
      <c r="U3282" s="656">
        <v>300207</v>
      </c>
    </row>
    <row r="3283" spans="17:21">
      <c r="Q3283" s="655">
        <v>4</v>
      </c>
      <c r="R3283" s="655">
        <v>30</v>
      </c>
      <c r="S3283" s="655">
        <v>17</v>
      </c>
      <c r="T3283" s="651" t="s">
        <v>7909</v>
      </c>
      <c r="U3283" s="656">
        <v>300301</v>
      </c>
    </row>
    <row r="3284" spans="17:21">
      <c r="Q3284" s="655">
        <v>4</v>
      </c>
      <c r="R3284" s="655">
        <v>30</v>
      </c>
      <c r="S3284" s="655">
        <v>18</v>
      </c>
      <c r="T3284" s="651" t="s">
        <v>7910</v>
      </c>
      <c r="U3284" s="656">
        <v>300326</v>
      </c>
    </row>
    <row r="3285" spans="17:21">
      <c r="Q3285" s="655">
        <v>4</v>
      </c>
      <c r="R3285" s="655">
        <v>30</v>
      </c>
      <c r="S3285" s="655">
        <v>19</v>
      </c>
      <c r="T3285" s="651" t="s">
        <v>7911</v>
      </c>
      <c r="U3285" s="656">
        <v>300302</v>
      </c>
    </row>
    <row r="3286" spans="17:21">
      <c r="Q3286" s="655">
        <v>4</v>
      </c>
      <c r="R3286" s="655">
        <v>30</v>
      </c>
      <c r="S3286" s="655">
        <v>20</v>
      </c>
      <c r="T3286" s="651" t="s">
        <v>7912</v>
      </c>
      <c r="U3286" s="656">
        <v>300320</v>
      </c>
    </row>
    <row r="3287" spans="17:21">
      <c r="Q3287" s="655">
        <v>4</v>
      </c>
      <c r="R3287" s="655">
        <v>30</v>
      </c>
      <c r="S3287" s="655">
        <v>21</v>
      </c>
      <c r="T3287" s="651" t="s">
        <v>7913</v>
      </c>
      <c r="U3287" s="656">
        <v>300303</v>
      </c>
    </row>
    <row r="3288" spans="17:21">
      <c r="Q3288" s="655">
        <v>4</v>
      </c>
      <c r="R3288" s="655">
        <v>30</v>
      </c>
      <c r="S3288" s="655">
        <v>22</v>
      </c>
      <c r="T3288" s="651" t="s">
        <v>7914</v>
      </c>
      <c r="U3288" s="656">
        <v>300304</v>
      </c>
    </row>
    <row r="3289" spans="17:21">
      <c r="Q3289" s="655">
        <v>4</v>
      </c>
      <c r="R3289" s="655">
        <v>30</v>
      </c>
      <c r="S3289" s="655">
        <v>23</v>
      </c>
      <c r="T3289" s="651" t="s">
        <v>7915</v>
      </c>
      <c r="U3289" s="656">
        <v>300324</v>
      </c>
    </row>
    <row r="3290" spans="17:21">
      <c r="Q3290" s="655">
        <v>4</v>
      </c>
      <c r="R3290" s="655">
        <v>30</v>
      </c>
      <c r="S3290" s="655">
        <v>24</v>
      </c>
      <c r="T3290" s="651" t="s">
        <v>7916</v>
      </c>
      <c r="U3290" s="656">
        <v>300305</v>
      </c>
    </row>
    <row r="3291" spans="17:21">
      <c r="Q3291" s="655">
        <v>4</v>
      </c>
      <c r="R3291" s="655">
        <v>30</v>
      </c>
      <c r="S3291" s="655">
        <v>25</v>
      </c>
      <c r="T3291" s="651" t="s">
        <v>7917</v>
      </c>
      <c r="U3291" s="656">
        <v>300306</v>
      </c>
    </row>
    <row r="3292" spans="17:21">
      <c r="Q3292" s="655">
        <v>4</v>
      </c>
      <c r="R3292" s="655">
        <v>30</v>
      </c>
      <c r="S3292" s="655">
        <v>26</v>
      </c>
      <c r="T3292" s="651" t="s">
        <v>7918</v>
      </c>
      <c r="U3292" s="656">
        <v>300307</v>
      </c>
    </row>
    <row r="3293" spans="17:21">
      <c r="Q3293" s="655">
        <v>4</v>
      </c>
      <c r="R3293" s="655">
        <v>30</v>
      </c>
      <c r="S3293" s="655">
        <v>27</v>
      </c>
      <c r="T3293" s="651" t="s">
        <v>7919</v>
      </c>
      <c r="U3293" s="656">
        <v>300329</v>
      </c>
    </row>
    <row r="3294" spans="17:21">
      <c r="Q3294" s="655">
        <v>4</v>
      </c>
      <c r="R3294" s="655">
        <v>30</v>
      </c>
      <c r="S3294" s="655">
        <v>28</v>
      </c>
      <c r="T3294" s="651" t="s">
        <v>7920</v>
      </c>
      <c r="U3294" s="656">
        <v>300308</v>
      </c>
    </row>
    <row r="3295" spans="17:21">
      <c r="Q3295" s="655">
        <v>4</v>
      </c>
      <c r="R3295" s="655">
        <v>30</v>
      </c>
      <c r="S3295" s="655">
        <v>29</v>
      </c>
      <c r="T3295" s="651" t="s">
        <v>7922</v>
      </c>
      <c r="U3295" s="656">
        <v>300328</v>
      </c>
    </row>
    <row r="3296" spans="17:21">
      <c r="Q3296" s="655">
        <v>4</v>
      </c>
      <c r="R3296" s="655">
        <v>30</v>
      </c>
      <c r="S3296" s="655">
        <v>30</v>
      </c>
      <c r="T3296" s="651" t="s">
        <v>7921</v>
      </c>
      <c r="U3296" s="656">
        <v>300312</v>
      </c>
    </row>
    <row r="3297" spans="17:21">
      <c r="Q3297" s="655">
        <v>4</v>
      </c>
      <c r="R3297" s="655">
        <v>30</v>
      </c>
      <c r="S3297" s="655">
        <v>31</v>
      </c>
      <c r="T3297" s="651" t="s">
        <v>7923</v>
      </c>
      <c r="U3297" s="656">
        <v>300801</v>
      </c>
    </row>
    <row r="3298" spans="17:21">
      <c r="Q3298" s="655">
        <v>4</v>
      </c>
      <c r="R3298" s="655">
        <v>30</v>
      </c>
      <c r="S3298" s="655">
        <v>32</v>
      </c>
      <c r="T3298" s="651" t="s">
        <v>7924</v>
      </c>
      <c r="U3298" s="656">
        <v>300802</v>
      </c>
    </row>
    <row r="3299" spans="17:21">
      <c r="Q3299" s="655">
        <v>4</v>
      </c>
      <c r="R3299" s="655">
        <v>30</v>
      </c>
      <c r="S3299" s="655">
        <v>33</v>
      </c>
      <c r="T3299" s="651" t="s">
        <v>8952</v>
      </c>
      <c r="U3299" s="656">
        <v>300804</v>
      </c>
    </row>
    <row r="3300" spans="17:21">
      <c r="Q3300" s="655">
        <v>4</v>
      </c>
      <c r="R3300" s="655">
        <v>30</v>
      </c>
      <c r="S3300" s="655">
        <v>34</v>
      </c>
      <c r="T3300" s="651" t="s">
        <v>6029</v>
      </c>
      <c r="U3300" s="656">
        <v>300805</v>
      </c>
    </row>
    <row r="3301" spans="17:21">
      <c r="Q3301" s="655">
        <v>4</v>
      </c>
      <c r="R3301" s="655">
        <v>30</v>
      </c>
      <c r="S3301" s="655">
        <v>35</v>
      </c>
      <c r="T3301" s="651" t="s">
        <v>6031</v>
      </c>
      <c r="U3301" s="656">
        <v>300806</v>
      </c>
    </row>
    <row r="3302" spans="17:21">
      <c r="Q3302" s="655">
        <v>4</v>
      </c>
      <c r="R3302" s="655">
        <v>30</v>
      </c>
      <c r="S3302" s="655">
        <v>36</v>
      </c>
      <c r="T3302" s="651" t="s">
        <v>6033</v>
      </c>
      <c r="U3302" s="656">
        <v>300807</v>
      </c>
    </row>
    <row r="3303" spans="17:21">
      <c r="Q3303" s="655">
        <v>4</v>
      </c>
      <c r="R3303" s="655">
        <v>30</v>
      </c>
      <c r="S3303" s="655">
        <v>37</v>
      </c>
      <c r="T3303" s="651" t="s">
        <v>6035</v>
      </c>
      <c r="U3303" s="656">
        <v>300808</v>
      </c>
    </row>
    <row r="3304" spans="17:21">
      <c r="Q3304" s="657">
        <v>4</v>
      </c>
      <c r="R3304" s="657">
        <v>30</v>
      </c>
      <c r="S3304" s="657">
        <v>38</v>
      </c>
      <c r="T3304" s="658" t="s">
        <v>6041</v>
      </c>
      <c r="U3304" s="659">
        <v>300999</v>
      </c>
    </row>
    <row r="3305" spans="17:21">
      <c r="Q3305" s="653">
        <v>4</v>
      </c>
      <c r="R3305" s="653">
        <v>31</v>
      </c>
      <c r="S3305" s="653">
        <v>1</v>
      </c>
      <c r="T3305" s="650" t="s">
        <v>9096</v>
      </c>
      <c r="U3305" s="654">
        <v>310115</v>
      </c>
    </row>
    <row r="3306" spans="17:21">
      <c r="Q3306" s="655">
        <v>4</v>
      </c>
      <c r="R3306" s="655">
        <v>31</v>
      </c>
      <c r="S3306" s="655">
        <v>2</v>
      </c>
      <c r="T3306" s="651" t="s">
        <v>9097</v>
      </c>
      <c r="U3306" s="656">
        <v>310116</v>
      </c>
    </row>
    <row r="3307" spans="17:21">
      <c r="Q3307" s="655">
        <v>4</v>
      </c>
      <c r="R3307" s="655">
        <v>31</v>
      </c>
      <c r="S3307" s="655">
        <v>3</v>
      </c>
      <c r="T3307" s="651" t="s">
        <v>9098</v>
      </c>
      <c r="U3307" s="656">
        <v>310111</v>
      </c>
    </row>
    <row r="3308" spans="17:21">
      <c r="Q3308" s="655">
        <v>4</v>
      </c>
      <c r="R3308" s="655">
        <v>31</v>
      </c>
      <c r="S3308" s="655">
        <v>4</v>
      </c>
      <c r="T3308" s="651" t="s">
        <v>6056</v>
      </c>
      <c r="U3308" s="656">
        <v>310113</v>
      </c>
    </row>
    <row r="3309" spans="17:21">
      <c r="Q3309" s="655">
        <v>4</v>
      </c>
      <c r="R3309" s="655">
        <v>31</v>
      </c>
      <c r="S3309" s="655">
        <v>5</v>
      </c>
      <c r="T3309" s="651" t="s">
        <v>3664</v>
      </c>
      <c r="U3309" s="656">
        <v>310101</v>
      </c>
    </row>
    <row r="3310" spans="17:21">
      <c r="Q3310" s="655">
        <v>4</v>
      </c>
      <c r="R3310" s="655">
        <v>31</v>
      </c>
      <c r="S3310" s="655">
        <v>6</v>
      </c>
      <c r="T3310" s="651" t="s">
        <v>9099</v>
      </c>
      <c r="U3310" s="656">
        <v>310117</v>
      </c>
    </row>
    <row r="3311" spans="17:21">
      <c r="Q3311" s="655">
        <v>4</v>
      </c>
      <c r="R3311" s="655">
        <v>31</v>
      </c>
      <c r="S3311" s="655">
        <v>7</v>
      </c>
      <c r="T3311" s="651" t="s">
        <v>7342</v>
      </c>
      <c r="U3311" s="656">
        <v>310109</v>
      </c>
    </row>
    <row r="3312" spans="17:21">
      <c r="Q3312" s="655">
        <v>4</v>
      </c>
      <c r="R3312" s="655">
        <v>31</v>
      </c>
      <c r="S3312" s="655">
        <v>8</v>
      </c>
      <c r="T3312" s="651" t="s">
        <v>9100</v>
      </c>
      <c r="U3312" s="656">
        <v>310118</v>
      </c>
    </row>
    <row r="3313" spans="17:21">
      <c r="Q3313" s="655">
        <v>4</v>
      </c>
      <c r="R3313" s="655">
        <v>31</v>
      </c>
      <c r="S3313" s="655">
        <v>9</v>
      </c>
      <c r="T3313" s="651" t="s">
        <v>6300</v>
      </c>
      <c r="U3313" s="656">
        <v>310103</v>
      </c>
    </row>
    <row r="3314" spans="17:21">
      <c r="Q3314" s="655">
        <v>4</v>
      </c>
      <c r="R3314" s="655">
        <v>31</v>
      </c>
      <c r="S3314" s="655">
        <v>10</v>
      </c>
      <c r="T3314" s="651" t="s">
        <v>6049</v>
      </c>
      <c r="U3314" s="656">
        <v>310110</v>
      </c>
    </row>
    <row r="3315" spans="17:21">
      <c r="Q3315" s="655">
        <v>4</v>
      </c>
      <c r="R3315" s="655">
        <v>31</v>
      </c>
      <c r="S3315" s="655">
        <v>11</v>
      </c>
      <c r="T3315" s="651" t="s">
        <v>4724</v>
      </c>
      <c r="U3315" s="656">
        <v>310104</v>
      </c>
    </row>
    <row r="3316" spans="17:21">
      <c r="Q3316" s="655">
        <v>4</v>
      </c>
      <c r="R3316" s="655">
        <v>31</v>
      </c>
      <c r="S3316" s="655">
        <v>12</v>
      </c>
      <c r="T3316" s="651" t="s">
        <v>6052</v>
      </c>
      <c r="U3316" s="656">
        <v>310105</v>
      </c>
    </row>
    <row r="3317" spans="17:21">
      <c r="Q3317" s="655">
        <v>4</v>
      </c>
      <c r="R3317" s="655">
        <v>31</v>
      </c>
      <c r="S3317" s="655">
        <v>13</v>
      </c>
      <c r="T3317" s="651" t="s">
        <v>6062</v>
      </c>
      <c r="U3317" s="656">
        <v>310114</v>
      </c>
    </row>
    <row r="3318" spans="17:21">
      <c r="Q3318" s="655">
        <v>4</v>
      </c>
      <c r="R3318" s="655">
        <v>31</v>
      </c>
      <c r="S3318" s="655">
        <v>14</v>
      </c>
      <c r="T3318" s="651" t="s">
        <v>6064</v>
      </c>
      <c r="U3318" s="656">
        <v>310106</v>
      </c>
    </row>
    <row r="3319" spans="17:21">
      <c r="Q3319" s="655">
        <v>4</v>
      </c>
      <c r="R3319" s="655">
        <v>31</v>
      </c>
      <c r="S3319" s="655">
        <v>15</v>
      </c>
      <c r="T3319" s="651" t="s">
        <v>5910</v>
      </c>
      <c r="U3319" s="656">
        <v>310107</v>
      </c>
    </row>
    <row r="3320" spans="17:21">
      <c r="Q3320" s="655">
        <v>4</v>
      </c>
      <c r="R3320" s="655">
        <v>31</v>
      </c>
      <c r="S3320" s="655">
        <v>16</v>
      </c>
      <c r="T3320" s="651" t="s">
        <v>7598</v>
      </c>
      <c r="U3320" s="656">
        <v>310201</v>
      </c>
    </row>
    <row r="3321" spans="17:21">
      <c r="Q3321" s="655">
        <v>4</v>
      </c>
      <c r="R3321" s="655">
        <v>31</v>
      </c>
      <c r="S3321" s="655">
        <v>17</v>
      </c>
      <c r="T3321" s="651" t="s">
        <v>7925</v>
      </c>
      <c r="U3321" s="660">
        <v>310202</v>
      </c>
    </row>
    <row r="3322" spans="17:21">
      <c r="Q3322" s="655">
        <v>4</v>
      </c>
      <c r="R3322" s="655">
        <v>31</v>
      </c>
      <c r="S3322" s="655">
        <v>18</v>
      </c>
      <c r="T3322" s="651" t="s">
        <v>7926</v>
      </c>
      <c r="U3322" s="656">
        <v>310301</v>
      </c>
    </row>
    <row r="3323" spans="17:21">
      <c r="Q3323" s="655">
        <v>4</v>
      </c>
      <c r="R3323" s="655">
        <v>31</v>
      </c>
      <c r="S3323" s="655">
        <v>19</v>
      </c>
      <c r="T3323" s="651" t="s">
        <v>7927</v>
      </c>
      <c r="U3323" s="656">
        <v>310302</v>
      </c>
    </row>
    <row r="3324" spans="17:21">
      <c r="Q3324" s="655">
        <v>4</v>
      </c>
      <c r="R3324" s="655">
        <v>31</v>
      </c>
      <c r="S3324" s="655">
        <v>20</v>
      </c>
      <c r="T3324" s="651" t="s">
        <v>7928</v>
      </c>
      <c r="U3324" s="656">
        <v>310503</v>
      </c>
    </row>
    <row r="3325" spans="17:21">
      <c r="Q3325" s="655">
        <v>4</v>
      </c>
      <c r="R3325" s="655">
        <v>31</v>
      </c>
      <c r="S3325" s="655">
        <v>21</v>
      </c>
      <c r="T3325" s="651" t="s">
        <v>7929</v>
      </c>
      <c r="U3325" s="656">
        <v>310203</v>
      </c>
    </row>
    <row r="3326" spans="17:21">
      <c r="Q3326" s="655">
        <v>4</v>
      </c>
      <c r="R3326" s="655">
        <v>31</v>
      </c>
      <c r="S3326" s="655">
        <v>22</v>
      </c>
      <c r="T3326" s="651" t="s">
        <v>7930</v>
      </c>
      <c r="U3326" s="656">
        <v>310303</v>
      </c>
    </row>
    <row r="3327" spans="17:21">
      <c r="Q3327" s="655">
        <v>4</v>
      </c>
      <c r="R3327" s="655">
        <v>31</v>
      </c>
      <c r="S3327" s="655">
        <v>23</v>
      </c>
      <c r="T3327" s="651" t="s">
        <v>7931</v>
      </c>
      <c r="U3327" s="656">
        <v>310504</v>
      </c>
    </row>
    <row r="3328" spans="17:21">
      <c r="Q3328" s="655">
        <v>4</v>
      </c>
      <c r="R3328" s="655">
        <v>31</v>
      </c>
      <c r="S3328" s="655">
        <v>24</v>
      </c>
      <c r="T3328" s="651" t="s">
        <v>7932</v>
      </c>
      <c r="U3328" s="656">
        <v>310204</v>
      </c>
    </row>
    <row r="3329" spans="17:21">
      <c r="Q3329" s="655">
        <v>4</v>
      </c>
      <c r="R3329" s="655">
        <v>31</v>
      </c>
      <c r="S3329" s="655">
        <v>25</v>
      </c>
      <c r="T3329" s="651" t="s">
        <v>7933</v>
      </c>
      <c r="U3329" s="656">
        <v>310304</v>
      </c>
    </row>
    <row r="3330" spans="17:21">
      <c r="Q3330" s="655">
        <v>4</v>
      </c>
      <c r="R3330" s="655">
        <v>31</v>
      </c>
      <c r="S3330" s="655">
        <v>26</v>
      </c>
      <c r="T3330" s="651" t="s">
        <v>7934</v>
      </c>
      <c r="U3330" s="656">
        <v>310505</v>
      </c>
    </row>
    <row r="3331" spans="17:21">
      <c r="Q3331" s="655">
        <v>4</v>
      </c>
      <c r="R3331" s="655">
        <v>31</v>
      </c>
      <c r="S3331" s="655">
        <v>27</v>
      </c>
      <c r="T3331" s="651" t="s">
        <v>7935</v>
      </c>
      <c r="U3331" s="656">
        <v>310205</v>
      </c>
    </row>
    <row r="3332" spans="17:21">
      <c r="Q3332" s="655">
        <v>4</v>
      </c>
      <c r="R3332" s="655">
        <v>31</v>
      </c>
      <c r="S3332" s="655">
        <v>28</v>
      </c>
      <c r="T3332" s="651" t="s">
        <v>7936</v>
      </c>
      <c r="U3332" s="656">
        <v>310305</v>
      </c>
    </row>
    <row r="3333" spans="17:21">
      <c r="Q3333" s="655">
        <v>4</v>
      </c>
      <c r="R3333" s="655">
        <v>31</v>
      </c>
      <c r="S3333" s="655">
        <v>29</v>
      </c>
      <c r="T3333" s="651" t="s">
        <v>7937</v>
      </c>
      <c r="U3333" s="656">
        <v>310306</v>
      </c>
    </row>
    <row r="3334" spans="17:21">
      <c r="Q3334" s="655">
        <v>4</v>
      </c>
      <c r="R3334" s="655">
        <v>31</v>
      </c>
      <c r="S3334" s="655">
        <v>30</v>
      </c>
      <c r="T3334" s="651" t="s">
        <v>6020</v>
      </c>
      <c r="U3334" s="656">
        <v>310700</v>
      </c>
    </row>
    <row r="3335" spans="17:21">
      <c r="Q3335" s="655">
        <v>4</v>
      </c>
      <c r="R3335" s="655">
        <v>31</v>
      </c>
      <c r="S3335" s="655">
        <v>31</v>
      </c>
      <c r="T3335" s="651" t="s">
        <v>7938</v>
      </c>
      <c r="U3335" s="656">
        <v>310701</v>
      </c>
    </row>
    <row r="3336" spans="17:21">
      <c r="Q3336" s="655">
        <v>4</v>
      </c>
      <c r="R3336" s="655">
        <v>31</v>
      </c>
      <c r="S3336" s="655">
        <v>32</v>
      </c>
      <c r="T3336" s="651" t="s">
        <v>7939</v>
      </c>
      <c r="U3336" s="656">
        <v>310702</v>
      </c>
    </row>
    <row r="3337" spans="17:21">
      <c r="Q3337" s="655">
        <v>4</v>
      </c>
      <c r="R3337" s="655">
        <v>31</v>
      </c>
      <c r="S3337" s="655">
        <v>33</v>
      </c>
      <c r="T3337" s="651" t="s">
        <v>7940</v>
      </c>
      <c r="U3337" s="656">
        <v>310801</v>
      </c>
    </row>
    <row r="3338" spans="17:21">
      <c r="Q3338" s="655">
        <v>4</v>
      </c>
      <c r="R3338" s="655">
        <v>31</v>
      </c>
      <c r="S3338" s="655">
        <v>34</v>
      </c>
      <c r="T3338" s="651" t="s">
        <v>7941</v>
      </c>
      <c r="U3338" s="656">
        <v>310802</v>
      </c>
    </row>
    <row r="3339" spans="17:21">
      <c r="Q3339" s="655">
        <v>4</v>
      </c>
      <c r="R3339" s="655">
        <v>31</v>
      </c>
      <c r="S3339" s="655">
        <v>35</v>
      </c>
      <c r="T3339" s="651" t="s">
        <v>8952</v>
      </c>
      <c r="U3339" s="656">
        <v>310803</v>
      </c>
    </row>
    <row r="3340" spans="17:21">
      <c r="Q3340" s="655">
        <v>4</v>
      </c>
      <c r="R3340" s="655">
        <v>31</v>
      </c>
      <c r="S3340" s="655">
        <v>36</v>
      </c>
      <c r="T3340" s="651" t="s">
        <v>6029</v>
      </c>
      <c r="U3340" s="656">
        <v>310804</v>
      </c>
    </row>
    <row r="3341" spans="17:21">
      <c r="Q3341" s="655">
        <v>4</v>
      </c>
      <c r="R3341" s="655">
        <v>31</v>
      </c>
      <c r="S3341" s="655">
        <v>37</v>
      </c>
      <c r="T3341" s="651" t="s">
        <v>6031</v>
      </c>
      <c r="U3341" s="656">
        <v>310805</v>
      </c>
    </row>
    <row r="3342" spans="17:21">
      <c r="Q3342" s="655">
        <v>4</v>
      </c>
      <c r="R3342" s="655">
        <v>31</v>
      </c>
      <c r="S3342" s="655">
        <v>38</v>
      </c>
      <c r="T3342" s="651" t="s">
        <v>6033</v>
      </c>
      <c r="U3342" s="656">
        <v>310806</v>
      </c>
    </row>
    <row r="3343" spans="17:21">
      <c r="Q3343" s="655">
        <v>4</v>
      </c>
      <c r="R3343" s="655">
        <v>31</v>
      </c>
      <c r="S3343" s="655">
        <v>39</v>
      </c>
      <c r="T3343" s="651" t="s">
        <v>6035</v>
      </c>
      <c r="U3343" s="656">
        <v>310807</v>
      </c>
    </row>
    <row r="3344" spans="17:21">
      <c r="Q3344" s="655">
        <v>4</v>
      </c>
      <c r="R3344" s="655">
        <v>31</v>
      </c>
      <c r="S3344" s="655">
        <v>40</v>
      </c>
      <c r="T3344" s="651" t="s">
        <v>7942</v>
      </c>
      <c r="U3344" s="656">
        <v>310808</v>
      </c>
    </row>
    <row r="3345" spans="17:21">
      <c r="Q3345" s="657">
        <v>4</v>
      </c>
      <c r="R3345" s="657">
        <v>31</v>
      </c>
      <c r="S3345" s="657">
        <v>41</v>
      </c>
      <c r="T3345" s="658" t="s">
        <v>6041</v>
      </c>
      <c r="U3345" s="659">
        <v>310999</v>
      </c>
    </row>
    <row r="3346" spans="17:21">
      <c r="Q3346" s="653">
        <v>4</v>
      </c>
      <c r="R3346" s="653">
        <v>32</v>
      </c>
      <c r="S3346" s="653">
        <v>1</v>
      </c>
      <c r="T3346" s="650" t="s">
        <v>7166</v>
      </c>
      <c r="U3346" s="654">
        <v>320108</v>
      </c>
    </row>
    <row r="3347" spans="17:21">
      <c r="Q3347" s="655">
        <v>4</v>
      </c>
      <c r="R3347" s="655">
        <v>32</v>
      </c>
      <c r="S3347" s="655">
        <v>2</v>
      </c>
      <c r="T3347" s="651" t="s">
        <v>3664</v>
      </c>
      <c r="U3347" s="656">
        <v>320101</v>
      </c>
    </row>
    <row r="3348" spans="17:21">
      <c r="Q3348" s="655">
        <v>4</v>
      </c>
      <c r="R3348" s="655">
        <v>32</v>
      </c>
      <c r="S3348" s="655">
        <v>3</v>
      </c>
      <c r="T3348" s="651" t="s">
        <v>7943</v>
      </c>
      <c r="U3348" s="656">
        <v>320112</v>
      </c>
    </row>
    <row r="3349" spans="17:21">
      <c r="Q3349" s="655">
        <v>4</v>
      </c>
      <c r="R3349" s="655">
        <v>32</v>
      </c>
      <c r="S3349" s="655">
        <v>4</v>
      </c>
      <c r="T3349" s="651" t="s">
        <v>7880</v>
      </c>
      <c r="U3349" s="656">
        <v>320102</v>
      </c>
    </row>
    <row r="3350" spans="17:21">
      <c r="Q3350" s="655">
        <v>4</v>
      </c>
      <c r="R3350" s="655">
        <v>32</v>
      </c>
      <c r="S3350" s="655">
        <v>5</v>
      </c>
      <c r="T3350" s="651" t="s">
        <v>5898</v>
      </c>
      <c r="U3350" s="656">
        <v>320103</v>
      </c>
    </row>
    <row r="3351" spans="17:21">
      <c r="Q3351" s="655">
        <v>4</v>
      </c>
      <c r="R3351" s="655">
        <v>32</v>
      </c>
      <c r="S3351" s="655">
        <v>6</v>
      </c>
      <c r="T3351" s="651" t="s">
        <v>6047</v>
      </c>
      <c r="U3351" s="656">
        <v>320110</v>
      </c>
    </row>
    <row r="3352" spans="17:21">
      <c r="Q3352" s="655">
        <v>4</v>
      </c>
      <c r="R3352" s="655">
        <v>32</v>
      </c>
      <c r="S3352" s="655">
        <v>7</v>
      </c>
      <c r="T3352" s="651" t="s">
        <v>4724</v>
      </c>
      <c r="U3352" s="656">
        <v>320104</v>
      </c>
    </row>
    <row r="3353" spans="17:21">
      <c r="Q3353" s="655">
        <v>4</v>
      </c>
      <c r="R3353" s="655">
        <v>32</v>
      </c>
      <c r="S3353" s="655">
        <v>8</v>
      </c>
      <c r="T3353" s="651" t="s">
        <v>6049</v>
      </c>
      <c r="U3353" s="656">
        <v>320111</v>
      </c>
    </row>
    <row r="3354" spans="17:21">
      <c r="Q3354" s="655">
        <v>4</v>
      </c>
      <c r="R3354" s="655">
        <v>32</v>
      </c>
      <c r="S3354" s="655">
        <v>9</v>
      </c>
      <c r="T3354" s="651" t="s">
        <v>6197</v>
      </c>
      <c r="U3354" s="656">
        <v>320105</v>
      </c>
    </row>
    <row r="3355" spans="17:21">
      <c r="Q3355" s="655">
        <v>4</v>
      </c>
      <c r="R3355" s="655">
        <v>32</v>
      </c>
      <c r="S3355" s="655">
        <v>10</v>
      </c>
      <c r="T3355" s="651" t="s">
        <v>6306</v>
      </c>
      <c r="U3355" s="656">
        <v>320109</v>
      </c>
    </row>
    <row r="3356" spans="17:21">
      <c r="Q3356" s="655">
        <v>4</v>
      </c>
      <c r="R3356" s="655">
        <v>32</v>
      </c>
      <c r="S3356" s="655">
        <v>11</v>
      </c>
      <c r="T3356" s="651" t="s">
        <v>6062</v>
      </c>
      <c r="U3356" s="656">
        <v>320114</v>
      </c>
    </row>
    <row r="3357" spans="17:21">
      <c r="Q3357" s="655">
        <v>4</v>
      </c>
      <c r="R3357" s="655">
        <v>32</v>
      </c>
      <c r="S3357" s="655">
        <v>12</v>
      </c>
      <c r="T3357" s="651" t="s">
        <v>6064</v>
      </c>
      <c r="U3357" s="656">
        <v>320106</v>
      </c>
    </row>
    <row r="3358" spans="17:21">
      <c r="Q3358" s="655">
        <v>4</v>
      </c>
      <c r="R3358" s="655">
        <v>32</v>
      </c>
      <c r="S3358" s="655">
        <v>13</v>
      </c>
      <c r="T3358" s="651" t="s">
        <v>5910</v>
      </c>
      <c r="U3358" s="656">
        <v>320107</v>
      </c>
    </row>
    <row r="3359" spans="17:21">
      <c r="Q3359" s="655">
        <v>4</v>
      </c>
      <c r="R3359" s="655">
        <v>32</v>
      </c>
      <c r="S3359" s="655">
        <v>14</v>
      </c>
      <c r="T3359" s="651" t="s">
        <v>7944</v>
      </c>
      <c r="U3359" s="656">
        <v>320404</v>
      </c>
    </row>
    <row r="3360" spans="17:21">
      <c r="Q3360" s="655">
        <v>4</v>
      </c>
      <c r="R3360" s="655">
        <v>32</v>
      </c>
      <c r="S3360" s="655">
        <v>15</v>
      </c>
      <c r="T3360" s="651" t="s">
        <v>9101</v>
      </c>
      <c r="U3360" s="656">
        <v>320204</v>
      </c>
    </row>
    <row r="3361" spans="17:21">
      <c r="Q3361" s="655">
        <v>4</v>
      </c>
      <c r="R3361" s="655">
        <v>32</v>
      </c>
      <c r="S3361" s="655">
        <v>16</v>
      </c>
      <c r="T3361" s="651" t="s">
        <v>9102</v>
      </c>
      <c r="U3361" s="656">
        <v>320210</v>
      </c>
    </row>
    <row r="3362" spans="17:21">
      <c r="Q3362" s="655">
        <v>4</v>
      </c>
      <c r="R3362" s="655">
        <v>32</v>
      </c>
      <c r="S3362" s="655">
        <v>17</v>
      </c>
      <c r="T3362" s="651" t="s">
        <v>7945</v>
      </c>
      <c r="U3362" s="656">
        <v>320301</v>
      </c>
    </row>
    <row r="3363" spans="17:21">
      <c r="Q3363" s="655">
        <v>4</v>
      </c>
      <c r="R3363" s="655">
        <v>32</v>
      </c>
      <c r="S3363" s="655">
        <v>18</v>
      </c>
      <c r="T3363" s="651" t="s">
        <v>7946</v>
      </c>
      <c r="U3363" s="656">
        <v>320303</v>
      </c>
    </row>
    <row r="3364" spans="17:21">
      <c r="Q3364" s="655">
        <v>4</v>
      </c>
      <c r="R3364" s="655">
        <v>32</v>
      </c>
      <c r="S3364" s="655">
        <v>19</v>
      </c>
      <c r="T3364" s="651" t="s">
        <v>7947</v>
      </c>
      <c r="U3364" s="656">
        <v>320305</v>
      </c>
    </row>
    <row r="3365" spans="17:21">
      <c r="Q3365" s="655">
        <v>4</v>
      </c>
      <c r="R3365" s="655">
        <v>32</v>
      </c>
      <c r="S3365" s="655">
        <v>20</v>
      </c>
      <c r="T3365" s="651" t="s">
        <v>7948</v>
      </c>
      <c r="U3365" s="656">
        <v>320307</v>
      </c>
    </row>
    <row r="3366" spans="17:21">
      <c r="Q3366" s="655">
        <v>4</v>
      </c>
      <c r="R3366" s="655">
        <v>32</v>
      </c>
      <c r="S3366" s="655">
        <v>21</v>
      </c>
      <c r="T3366" s="651" t="s">
        <v>7949</v>
      </c>
      <c r="U3366" s="656">
        <v>320308</v>
      </c>
    </row>
    <row r="3367" spans="17:21">
      <c r="Q3367" s="655">
        <v>4</v>
      </c>
      <c r="R3367" s="655">
        <v>32</v>
      </c>
      <c r="S3367" s="655">
        <v>22</v>
      </c>
      <c r="T3367" s="651" t="s">
        <v>7950</v>
      </c>
      <c r="U3367" s="656">
        <v>320309</v>
      </c>
    </row>
    <row r="3368" spans="17:21">
      <c r="Q3368" s="655">
        <v>4</v>
      </c>
      <c r="R3368" s="655">
        <v>32</v>
      </c>
      <c r="S3368" s="655">
        <v>23</v>
      </c>
      <c r="T3368" s="651" t="s">
        <v>7951</v>
      </c>
      <c r="U3368" s="656">
        <v>320405</v>
      </c>
    </row>
    <row r="3369" spans="17:21">
      <c r="Q3369" s="655">
        <v>4</v>
      </c>
      <c r="R3369" s="655">
        <v>32</v>
      </c>
      <c r="S3369" s="655">
        <v>24</v>
      </c>
      <c r="T3369" s="651" t="s">
        <v>7952</v>
      </c>
      <c r="U3369" s="656">
        <v>320312</v>
      </c>
    </row>
    <row r="3370" spans="17:21">
      <c r="Q3370" s="655">
        <v>4</v>
      </c>
      <c r="R3370" s="655">
        <v>32</v>
      </c>
      <c r="S3370" s="655">
        <v>25</v>
      </c>
      <c r="T3370" s="651" t="s">
        <v>7953</v>
      </c>
      <c r="U3370" s="656">
        <v>320315</v>
      </c>
    </row>
    <row r="3371" spans="17:21">
      <c r="Q3371" s="655">
        <v>4</v>
      </c>
      <c r="R3371" s="655">
        <v>32</v>
      </c>
      <c r="S3371" s="655">
        <v>26</v>
      </c>
      <c r="T3371" s="651" t="s">
        <v>9103</v>
      </c>
      <c r="U3371" s="656">
        <v>320401</v>
      </c>
    </row>
    <row r="3372" spans="17:21">
      <c r="Q3372" s="655">
        <v>4</v>
      </c>
      <c r="R3372" s="655">
        <v>32</v>
      </c>
      <c r="S3372" s="655">
        <v>27</v>
      </c>
      <c r="T3372" s="651" t="s">
        <v>7954</v>
      </c>
      <c r="U3372" s="656">
        <v>320407</v>
      </c>
    </row>
    <row r="3373" spans="17:21">
      <c r="Q3373" s="655">
        <v>4</v>
      </c>
      <c r="R3373" s="655">
        <v>32</v>
      </c>
      <c r="S3373" s="655">
        <v>28</v>
      </c>
      <c r="T3373" s="651" t="s">
        <v>8760</v>
      </c>
      <c r="U3373" s="656">
        <v>320408</v>
      </c>
    </row>
    <row r="3374" spans="17:21">
      <c r="Q3374" s="655">
        <v>4</v>
      </c>
      <c r="R3374" s="655">
        <v>32</v>
      </c>
      <c r="S3374" s="655">
        <v>29</v>
      </c>
      <c r="T3374" s="651" t="s">
        <v>8761</v>
      </c>
      <c r="U3374" s="656">
        <v>320409</v>
      </c>
    </row>
    <row r="3375" spans="17:21">
      <c r="Q3375" s="655">
        <v>4</v>
      </c>
      <c r="R3375" s="655">
        <v>32</v>
      </c>
      <c r="S3375" s="655">
        <v>30</v>
      </c>
      <c r="T3375" s="651" t="s">
        <v>8762</v>
      </c>
      <c r="U3375" s="656">
        <v>320410</v>
      </c>
    </row>
    <row r="3376" spans="17:21">
      <c r="Q3376" s="655">
        <v>4</v>
      </c>
      <c r="R3376" s="655">
        <v>32</v>
      </c>
      <c r="S3376" s="655">
        <v>31</v>
      </c>
      <c r="T3376" s="651" t="s">
        <v>8763</v>
      </c>
      <c r="U3376" s="656">
        <v>320411</v>
      </c>
    </row>
    <row r="3377" spans="17:21">
      <c r="Q3377" s="655">
        <v>4</v>
      </c>
      <c r="R3377" s="655">
        <v>32</v>
      </c>
      <c r="S3377" s="655">
        <v>32</v>
      </c>
      <c r="T3377" s="651" t="s">
        <v>8764</v>
      </c>
      <c r="U3377" s="656">
        <v>320412</v>
      </c>
    </row>
    <row r="3378" spans="17:21">
      <c r="Q3378" s="655">
        <v>4</v>
      </c>
      <c r="R3378" s="655">
        <v>32</v>
      </c>
      <c r="S3378" s="655">
        <v>33</v>
      </c>
      <c r="T3378" s="651" t="s">
        <v>8765</v>
      </c>
      <c r="U3378" s="656">
        <v>320413</v>
      </c>
    </row>
    <row r="3379" spans="17:21">
      <c r="Q3379" s="655">
        <v>4</v>
      </c>
      <c r="R3379" s="655">
        <v>32</v>
      </c>
      <c r="S3379" s="655">
        <v>34</v>
      </c>
      <c r="T3379" s="651" t="s">
        <v>8766</v>
      </c>
      <c r="U3379" s="656">
        <v>320414</v>
      </c>
    </row>
    <row r="3380" spans="17:21">
      <c r="Q3380" s="655">
        <v>4</v>
      </c>
      <c r="R3380" s="655">
        <v>32</v>
      </c>
      <c r="S3380" s="655">
        <v>35</v>
      </c>
      <c r="T3380" s="651" t="s">
        <v>9104</v>
      </c>
      <c r="U3380" s="656">
        <v>320415</v>
      </c>
    </row>
    <row r="3381" spans="17:21">
      <c r="Q3381" s="655">
        <v>4</v>
      </c>
      <c r="R3381" s="655">
        <v>32</v>
      </c>
      <c r="S3381" s="655">
        <v>36</v>
      </c>
      <c r="T3381" s="651" t="s">
        <v>6020</v>
      </c>
      <c r="U3381" s="656">
        <v>320700</v>
      </c>
    </row>
    <row r="3382" spans="17:21">
      <c r="Q3382" s="655">
        <v>4</v>
      </c>
      <c r="R3382" s="655">
        <v>32</v>
      </c>
      <c r="S3382" s="655">
        <v>37</v>
      </c>
      <c r="T3382" s="651" t="s">
        <v>7616</v>
      </c>
      <c r="U3382" s="656">
        <v>320701</v>
      </c>
    </row>
    <row r="3383" spans="17:21">
      <c r="Q3383" s="655">
        <v>4</v>
      </c>
      <c r="R3383" s="655">
        <v>32</v>
      </c>
      <c r="S3383" s="655">
        <v>38</v>
      </c>
      <c r="T3383" s="651" t="s">
        <v>7618</v>
      </c>
      <c r="U3383" s="656">
        <v>320702</v>
      </c>
    </row>
    <row r="3384" spans="17:21">
      <c r="Q3384" s="655">
        <v>4</v>
      </c>
      <c r="R3384" s="655">
        <v>32</v>
      </c>
      <c r="S3384" s="655">
        <v>39</v>
      </c>
      <c r="T3384" s="651" t="s">
        <v>7955</v>
      </c>
      <c r="U3384" s="656">
        <v>320801</v>
      </c>
    </row>
    <row r="3385" spans="17:21">
      <c r="Q3385" s="655">
        <v>4</v>
      </c>
      <c r="R3385" s="655">
        <v>32</v>
      </c>
      <c r="S3385" s="655">
        <v>40</v>
      </c>
      <c r="T3385" s="651" t="s">
        <v>7956</v>
      </c>
      <c r="U3385" s="656">
        <v>320802</v>
      </c>
    </row>
    <row r="3386" spans="17:21">
      <c r="Q3386" s="655">
        <v>4</v>
      </c>
      <c r="R3386" s="655">
        <v>32</v>
      </c>
      <c r="S3386" s="655">
        <v>41</v>
      </c>
      <c r="T3386" s="651" t="s">
        <v>7957</v>
      </c>
      <c r="U3386" s="656">
        <v>320809</v>
      </c>
    </row>
    <row r="3387" spans="17:21">
      <c r="Q3387" s="655">
        <v>4</v>
      </c>
      <c r="R3387" s="655">
        <v>32</v>
      </c>
      <c r="S3387" s="655">
        <v>42</v>
      </c>
      <c r="T3387" s="651" t="s">
        <v>6029</v>
      </c>
      <c r="U3387" s="656">
        <v>320805</v>
      </c>
    </row>
    <row r="3388" spans="17:21">
      <c r="Q3388" s="655">
        <v>4</v>
      </c>
      <c r="R3388" s="655">
        <v>32</v>
      </c>
      <c r="S3388" s="655">
        <v>43</v>
      </c>
      <c r="T3388" s="651" t="s">
        <v>6033</v>
      </c>
      <c r="U3388" s="656">
        <v>320807</v>
      </c>
    </row>
    <row r="3389" spans="17:21">
      <c r="Q3389" s="655">
        <v>4</v>
      </c>
      <c r="R3389" s="655">
        <v>32</v>
      </c>
      <c r="S3389" s="655">
        <v>44</v>
      </c>
      <c r="T3389" s="651" t="s">
        <v>6035</v>
      </c>
      <c r="U3389" s="656">
        <v>320808</v>
      </c>
    </row>
    <row r="3390" spans="17:21">
      <c r="Q3390" s="657">
        <v>4</v>
      </c>
      <c r="R3390" s="657">
        <v>32</v>
      </c>
      <c r="S3390" s="657">
        <v>45</v>
      </c>
      <c r="T3390" s="658" t="s">
        <v>6041</v>
      </c>
      <c r="U3390" s="659">
        <v>320999</v>
      </c>
    </row>
    <row r="3391" spans="17:21">
      <c r="Q3391" s="653">
        <v>4</v>
      </c>
      <c r="R3391" s="653">
        <v>33</v>
      </c>
      <c r="S3391" s="653">
        <v>1</v>
      </c>
      <c r="T3391" s="650" t="s">
        <v>9105</v>
      </c>
      <c r="U3391" s="654">
        <v>330101</v>
      </c>
    </row>
    <row r="3392" spans="17:21">
      <c r="Q3392" s="655">
        <v>4</v>
      </c>
      <c r="R3392" s="655">
        <v>33</v>
      </c>
      <c r="S3392" s="655">
        <v>2</v>
      </c>
      <c r="T3392" s="651" t="s">
        <v>6756</v>
      </c>
      <c r="U3392" s="656">
        <v>330102</v>
      </c>
    </row>
    <row r="3393" spans="17:21">
      <c r="Q3393" s="655">
        <v>4</v>
      </c>
      <c r="R3393" s="655">
        <v>33</v>
      </c>
      <c r="S3393" s="655">
        <v>3</v>
      </c>
      <c r="T3393" s="651" t="s">
        <v>7958</v>
      </c>
      <c r="U3393" s="656">
        <v>330103</v>
      </c>
    </row>
    <row r="3394" spans="17:21">
      <c r="Q3394" s="655">
        <v>4</v>
      </c>
      <c r="R3394" s="655">
        <v>33</v>
      </c>
      <c r="S3394" s="655">
        <v>4</v>
      </c>
      <c r="T3394" s="651" t="s">
        <v>6968</v>
      </c>
      <c r="U3394" s="656">
        <v>330118</v>
      </c>
    </row>
    <row r="3395" spans="17:21">
      <c r="Q3395" s="655">
        <v>4</v>
      </c>
      <c r="R3395" s="655">
        <v>33</v>
      </c>
      <c r="S3395" s="655">
        <v>5</v>
      </c>
      <c r="T3395" s="651" t="s">
        <v>9066</v>
      </c>
      <c r="U3395" s="656">
        <v>330122</v>
      </c>
    </row>
    <row r="3396" spans="17:21">
      <c r="Q3396" s="655">
        <v>4</v>
      </c>
      <c r="R3396" s="655">
        <v>33</v>
      </c>
      <c r="S3396" s="655">
        <v>6</v>
      </c>
      <c r="T3396" s="651" t="s">
        <v>6303</v>
      </c>
      <c r="U3396" s="656">
        <v>330119</v>
      </c>
    </row>
    <row r="3397" spans="17:21">
      <c r="Q3397" s="655">
        <v>4</v>
      </c>
      <c r="R3397" s="655">
        <v>33</v>
      </c>
      <c r="S3397" s="655">
        <v>7</v>
      </c>
      <c r="T3397" s="651" t="s">
        <v>4724</v>
      </c>
      <c r="U3397" s="656">
        <v>330104</v>
      </c>
    </row>
    <row r="3398" spans="17:21">
      <c r="Q3398" s="655">
        <v>4</v>
      </c>
      <c r="R3398" s="655">
        <v>33</v>
      </c>
      <c r="S3398" s="655">
        <v>8</v>
      </c>
      <c r="T3398" s="651" t="s">
        <v>6197</v>
      </c>
      <c r="U3398" s="656">
        <v>330105</v>
      </c>
    </row>
    <row r="3399" spans="17:21">
      <c r="Q3399" s="655">
        <v>4</v>
      </c>
      <c r="R3399" s="655">
        <v>33</v>
      </c>
      <c r="S3399" s="655">
        <v>9</v>
      </c>
      <c r="T3399" s="651" t="s">
        <v>6306</v>
      </c>
      <c r="U3399" s="656">
        <v>330121</v>
      </c>
    </row>
    <row r="3400" spans="17:21">
      <c r="Q3400" s="655">
        <v>4</v>
      </c>
      <c r="R3400" s="655">
        <v>33</v>
      </c>
      <c r="S3400" s="655">
        <v>10</v>
      </c>
      <c r="T3400" s="651" t="s">
        <v>6064</v>
      </c>
      <c r="U3400" s="656">
        <v>330107</v>
      </c>
    </row>
    <row r="3401" spans="17:21">
      <c r="Q3401" s="655">
        <v>4</v>
      </c>
      <c r="R3401" s="655">
        <v>33</v>
      </c>
      <c r="S3401" s="655">
        <v>11</v>
      </c>
      <c r="T3401" s="651" t="s">
        <v>5910</v>
      </c>
      <c r="U3401" s="656">
        <v>330108</v>
      </c>
    </row>
    <row r="3402" spans="17:21">
      <c r="Q3402" s="655">
        <v>4</v>
      </c>
      <c r="R3402" s="655">
        <v>33</v>
      </c>
      <c r="S3402" s="655">
        <v>12</v>
      </c>
      <c r="T3402" s="651" t="s">
        <v>7959</v>
      </c>
      <c r="U3402" s="656">
        <v>330109</v>
      </c>
    </row>
    <row r="3403" spans="17:21">
      <c r="Q3403" s="655">
        <v>4</v>
      </c>
      <c r="R3403" s="655">
        <v>33</v>
      </c>
      <c r="S3403" s="655">
        <v>13</v>
      </c>
      <c r="T3403" s="651" t="s">
        <v>7960</v>
      </c>
      <c r="U3403" s="656">
        <v>330201</v>
      </c>
    </row>
    <row r="3404" spans="17:21">
      <c r="Q3404" s="655">
        <v>4</v>
      </c>
      <c r="R3404" s="655">
        <v>33</v>
      </c>
      <c r="S3404" s="655">
        <v>14</v>
      </c>
      <c r="T3404" s="651" t="s">
        <v>7961</v>
      </c>
      <c r="U3404" s="656">
        <v>330204</v>
      </c>
    </row>
    <row r="3405" spans="17:21">
      <c r="Q3405" s="655">
        <v>4</v>
      </c>
      <c r="R3405" s="655">
        <v>33</v>
      </c>
      <c r="S3405" s="655">
        <v>15</v>
      </c>
      <c r="T3405" s="651" t="s">
        <v>7962</v>
      </c>
      <c r="U3405" s="656">
        <v>330212</v>
      </c>
    </row>
    <row r="3406" spans="17:21">
      <c r="Q3406" s="655">
        <v>4</v>
      </c>
      <c r="R3406" s="655">
        <v>33</v>
      </c>
      <c r="S3406" s="655">
        <v>16</v>
      </c>
      <c r="T3406" s="651" t="s">
        <v>9106</v>
      </c>
      <c r="U3406" s="656">
        <v>330110</v>
      </c>
    </row>
    <row r="3407" spans="17:21">
      <c r="Q3407" s="655">
        <v>4</v>
      </c>
      <c r="R3407" s="655">
        <v>33</v>
      </c>
      <c r="S3407" s="655">
        <v>17</v>
      </c>
      <c r="T3407" s="651" t="s">
        <v>9107</v>
      </c>
      <c r="U3407" s="656">
        <v>330211</v>
      </c>
    </row>
    <row r="3408" spans="17:21">
      <c r="Q3408" s="655">
        <v>4</v>
      </c>
      <c r="R3408" s="655">
        <v>33</v>
      </c>
      <c r="S3408" s="655">
        <v>18</v>
      </c>
      <c r="T3408" s="651" t="s">
        <v>7963</v>
      </c>
      <c r="U3408" s="656">
        <v>330111</v>
      </c>
    </row>
    <row r="3409" spans="17:21">
      <c r="Q3409" s="655">
        <v>4</v>
      </c>
      <c r="R3409" s="655">
        <v>33</v>
      </c>
      <c r="S3409" s="655">
        <v>19</v>
      </c>
      <c r="T3409" s="651" t="s">
        <v>7964</v>
      </c>
      <c r="U3409" s="656">
        <v>330221</v>
      </c>
    </row>
    <row r="3410" spans="17:21">
      <c r="Q3410" s="655">
        <v>4</v>
      </c>
      <c r="R3410" s="655">
        <v>33</v>
      </c>
      <c r="S3410" s="655">
        <v>20</v>
      </c>
      <c r="T3410" s="651" t="s">
        <v>7967</v>
      </c>
      <c r="U3410" s="656">
        <v>330222</v>
      </c>
    </row>
    <row r="3411" spans="17:21">
      <c r="Q3411" s="655">
        <v>4</v>
      </c>
      <c r="R3411" s="655">
        <v>33</v>
      </c>
      <c r="S3411" s="655">
        <v>21</v>
      </c>
      <c r="T3411" s="651" t="s">
        <v>9108</v>
      </c>
      <c r="U3411" s="656">
        <v>330112</v>
      </c>
    </row>
    <row r="3412" spans="17:21">
      <c r="Q3412" s="655">
        <v>4</v>
      </c>
      <c r="R3412" s="655">
        <v>33</v>
      </c>
      <c r="S3412" s="655">
        <v>22</v>
      </c>
      <c r="T3412" s="651" t="s">
        <v>9109</v>
      </c>
      <c r="U3412" s="656">
        <v>330231</v>
      </c>
    </row>
    <row r="3413" spans="17:21">
      <c r="Q3413" s="655">
        <v>4</v>
      </c>
      <c r="R3413" s="655">
        <v>33</v>
      </c>
      <c r="S3413" s="655">
        <v>23</v>
      </c>
      <c r="T3413" s="651" t="s">
        <v>9110</v>
      </c>
      <c r="U3413" s="656">
        <v>330113</v>
      </c>
    </row>
    <row r="3414" spans="17:21">
      <c r="Q3414" s="655">
        <v>4</v>
      </c>
      <c r="R3414" s="655">
        <v>33</v>
      </c>
      <c r="S3414" s="655">
        <v>24</v>
      </c>
      <c r="T3414" s="651" t="s">
        <v>9111</v>
      </c>
      <c r="U3414" s="656">
        <v>330241</v>
      </c>
    </row>
    <row r="3415" spans="17:21">
      <c r="Q3415" s="655">
        <v>4</v>
      </c>
      <c r="R3415" s="655">
        <v>33</v>
      </c>
      <c r="S3415" s="655">
        <v>25</v>
      </c>
      <c r="T3415" s="651" t="s">
        <v>7966</v>
      </c>
      <c r="U3415" s="656">
        <v>330242</v>
      </c>
    </row>
    <row r="3416" spans="17:21">
      <c r="Q3416" s="655">
        <v>4</v>
      </c>
      <c r="R3416" s="655">
        <v>33</v>
      </c>
      <c r="S3416" s="655">
        <v>26</v>
      </c>
      <c r="T3416" s="651" t="s">
        <v>9112</v>
      </c>
      <c r="U3416" s="656">
        <v>330114</v>
      </c>
    </row>
    <row r="3417" spans="17:21">
      <c r="Q3417" s="655">
        <v>4</v>
      </c>
      <c r="R3417" s="655">
        <v>33</v>
      </c>
      <c r="S3417" s="655">
        <v>27</v>
      </c>
      <c r="T3417" s="651" t="s">
        <v>9113</v>
      </c>
      <c r="U3417" s="656">
        <v>330251</v>
      </c>
    </row>
    <row r="3418" spans="17:21">
      <c r="Q3418" s="655">
        <v>4</v>
      </c>
      <c r="R3418" s="655">
        <v>33</v>
      </c>
      <c r="S3418" s="655">
        <v>28</v>
      </c>
      <c r="T3418" s="651" t="s">
        <v>7965</v>
      </c>
      <c r="U3418" s="656">
        <v>330252</v>
      </c>
    </row>
    <row r="3419" spans="17:21">
      <c r="Q3419" s="655">
        <v>4</v>
      </c>
      <c r="R3419" s="655">
        <v>33</v>
      </c>
      <c r="S3419" s="655">
        <v>29</v>
      </c>
      <c r="T3419" s="651" t="s">
        <v>7968</v>
      </c>
      <c r="U3419" s="656">
        <v>330116</v>
      </c>
    </row>
    <row r="3420" spans="17:21">
      <c r="Q3420" s="655">
        <v>4</v>
      </c>
      <c r="R3420" s="655">
        <v>33</v>
      </c>
      <c r="S3420" s="655">
        <v>30</v>
      </c>
      <c r="T3420" s="651" t="s">
        <v>7972</v>
      </c>
      <c r="U3420" s="656">
        <v>330263</v>
      </c>
    </row>
    <row r="3421" spans="17:21">
      <c r="Q3421" s="655">
        <v>4</v>
      </c>
      <c r="R3421" s="655">
        <v>33</v>
      </c>
      <c r="S3421" s="655">
        <v>31</v>
      </c>
      <c r="T3421" s="651" t="s">
        <v>7969</v>
      </c>
      <c r="U3421" s="656">
        <v>330271</v>
      </c>
    </row>
    <row r="3422" spans="17:21">
      <c r="Q3422" s="655">
        <v>4</v>
      </c>
      <c r="R3422" s="655">
        <v>33</v>
      </c>
      <c r="S3422" s="655">
        <v>32</v>
      </c>
      <c r="T3422" s="651" t="s">
        <v>7970</v>
      </c>
      <c r="U3422" s="656">
        <v>330272</v>
      </c>
    </row>
    <row r="3423" spans="17:21">
      <c r="Q3423" s="655">
        <v>4</v>
      </c>
      <c r="R3423" s="655">
        <v>33</v>
      </c>
      <c r="S3423" s="655">
        <v>33</v>
      </c>
      <c r="T3423" s="651" t="s">
        <v>9114</v>
      </c>
      <c r="U3423" s="656">
        <v>330115</v>
      </c>
    </row>
    <row r="3424" spans="17:21">
      <c r="Q3424" s="655">
        <v>4</v>
      </c>
      <c r="R3424" s="655">
        <v>33</v>
      </c>
      <c r="S3424" s="655">
        <v>34</v>
      </c>
      <c r="T3424" s="651" t="s">
        <v>9115</v>
      </c>
      <c r="U3424" s="656">
        <v>330261</v>
      </c>
    </row>
    <row r="3425" spans="17:21">
      <c r="Q3425" s="655">
        <v>4</v>
      </c>
      <c r="R3425" s="655">
        <v>33</v>
      </c>
      <c r="S3425" s="655">
        <v>35</v>
      </c>
      <c r="T3425" s="651" t="s">
        <v>7971</v>
      </c>
      <c r="U3425" s="656">
        <v>330262</v>
      </c>
    </row>
    <row r="3426" spans="17:21">
      <c r="Q3426" s="655">
        <v>4</v>
      </c>
      <c r="R3426" s="655">
        <v>33</v>
      </c>
      <c r="S3426" s="655">
        <v>36</v>
      </c>
      <c r="T3426" s="651" t="s">
        <v>9116</v>
      </c>
      <c r="U3426" s="656">
        <v>330117</v>
      </c>
    </row>
    <row r="3427" spans="17:21">
      <c r="Q3427" s="655">
        <v>4</v>
      </c>
      <c r="R3427" s="655">
        <v>33</v>
      </c>
      <c r="S3427" s="655">
        <v>37</v>
      </c>
      <c r="T3427" s="651" t="s">
        <v>9117</v>
      </c>
      <c r="U3427" s="656">
        <v>330281</v>
      </c>
    </row>
    <row r="3428" spans="17:21">
      <c r="Q3428" s="655">
        <v>4</v>
      </c>
      <c r="R3428" s="655">
        <v>33</v>
      </c>
      <c r="S3428" s="655">
        <v>38</v>
      </c>
      <c r="T3428" s="651" t="s">
        <v>7973</v>
      </c>
      <c r="U3428" s="656">
        <v>330307</v>
      </c>
    </row>
    <row r="3429" spans="17:21">
      <c r="Q3429" s="655">
        <v>4</v>
      </c>
      <c r="R3429" s="655">
        <v>33</v>
      </c>
      <c r="S3429" s="655">
        <v>39</v>
      </c>
      <c r="T3429" s="651" t="s">
        <v>7974</v>
      </c>
      <c r="U3429" s="656">
        <v>330304</v>
      </c>
    </row>
    <row r="3430" spans="17:21">
      <c r="Q3430" s="655">
        <v>4</v>
      </c>
      <c r="R3430" s="655">
        <v>33</v>
      </c>
      <c r="S3430" s="655">
        <v>40</v>
      </c>
      <c r="T3430" s="651" t="s">
        <v>6020</v>
      </c>
      <c r="U3430" s="656">
        <v>330700</v>
      </c>
    </row>
    <row r="3431" spans="17:21">
      <c r="Q3431" s="655">
        <v>4</v>
      </c>
      <c r="R3431" s="655">
        <v>33</v>
      </c>
      <c r="S3431" s="655">
        <v>41</v>
      </c>
      <c r="T3431" s="651" t="s">
        <v>9118</v>
      </c>
      <c r="U3431" s="656">
        <v>330705</v>
      </c>
    </row>
    <row r="3432" spans="17:21">
      <c r="Q3432" s="655">
        <v>4</v>
      </c>
      <c r="R3432" s="655">
        <v>33</v>
      </c>
      <c r="S3432" s="655">
        <v>42</v>
      </c>
      <c r="T3432" s="651" t="s">
        <v>9119</v>
      </c>
      <c r="U3432" s="656">
        <v>330701</v>
      </c>
    </row>
    <row r="3433" spans="17:21">
      <c r="Q3433" s="655">
        <v>4</v>
      </c>
      <c r="R3433" s="655">
        <v>33</v>
      </c>
      <c r="S3433" s="655">
        <v>43</v>
      </c>
      <c r="T3433" s="651" t="s">
        <v>7975</v>
      </c>
      <c r="U3433" s="656">
        <v>330801</v>
      </c>
    </row>
    <row r="3434" spans="17:21">
      <c r="Q3434" s="655">
        <v>4</v>
      </c>
      <c r="R3434" s="655">
        <v>33</v>
      </c>
      <c r="S3434" s="655">
        <v>44</v>
      </c>
      <c r="T3434" s="651" t="s">
        <v>7976</v>
      </c>
      <c r="U3434" s="656">
        <v>330804</v>
      </c>
    </row>
    <row r="3435" spans="17:21">
      <c r="Q3435" s="657">
        <v>4</v>
      </c>
      <c r="R3435" s="657">
        <v>33</v>
      </c>
      <c r="S3435" s="657">
        <v>45</v>
      </c>
      <c r="T3435" s="658" t="s">
        <v>6041</v>
      </c>
      <c r="U3435" s="659">
        <v>330999</v>
      </c>
    </row>
    <row r="3436" spans="17:21">
      <c r="Q3436" s="653">
        <v>4</v>
      </c>
      <c r="R3436" s="653">
        <v>34</v>
      </c>
      <c r="S3436" s="653">
        <v>1</v>
      </c>
      <c r="T3436" s="650" t="s">
        <v>7167</v>
      </c>
      <c r="U3436" s="654">
        <v>340107</v>
      </c>
    </row>
    <row r="3437" spans="17:21">
      <c r="Q3437" s="655">
        <v>4</v>
      </c>
      <c r="R3437" s="655">
        <v>34</v>
      </c>
      <c r="S3437" s="655">
        <v>2</v>
      </c>
      <c r="T3437" s="651" t="s">
        <v>7977</v>
      </c>
      <c r="U3437" s="656">
        <v>340109</v>
      </c>
    </row>
    <row r="3438" spans="17:21">
      <c r="Q3438" s="655">
        <v>4</v>
      </c>
      <c r="R3438" s="655">
        <v>34</v>
      </c>
      <c r="S3438" s="655">
        <v>3</v>
      </c>
      <c r="T3438" s="651" t="s">
        <v>7978</v>
      </c>
      <c r="U3438" s="656">
        <v>340110</v>
      </c>
    </row>
    <row r="3439" spans="17:21">
      <c r="Q3439" s="655">
        <v>4</v>
      </c>
      <c r="R3439" s="655">
        <v>34</v>
      </c>
      <c r="S3439" s="655">
        <v>4</v>
      </c>
      <c r="T3439" s="651" t="s">
        <v>7979</v>
      </c>
      <c r="U3439" s="656">
        <v>340112</v>
      </c>
    </row>
    <row r="3440" spans="17:21">
      <c r="Q3440" s="655">
        <v>4</v>
      </c>
      <c r="R3440" s="655">
        <v>34</v>
      </c>
      <c r="S3440" s="655">
        <v>5</v>
      </c>
      <c r="T3440" s="651" t="s">
        <v>7980</v>
      </c>
      <c r="U3440" s="656">
        <v>340113</v>
      </c>
    </row>
    <row r="3441" spans="17:21">
      <c r="Q3441" s="655">
        <v>4</v>
      </c>
      <c r="R3441" s="655">
        <v>34</v>
      </c>
      <c r="S3441" s="655">
        <v>6</v>
      </c>
      <c r="T3441" s="651" t="s">
        <v>7981</v>
      </c>
      <c r="U3441" s="656">
        <v>340101</v>
      </c>
    </row>
    <row r="3442" spans="17:21">
      <c r="Q3442" s="655">
        <v>4</v>
      </c>
      <c r="R3442" s="655">
        <v>34</v>
      </c>
      <c r="S3442" s="655">
        <v>7</v>
      </c>
      <c r="T3442" s="651" t="s">
        <v>7982</v>
      </c>
      <c r="U3442" s="656">
        <v>340102</v>
      </c>
    </row>
    <row r="3443" spans="17:21">
      <c r="Q3443" s="655">
        <v>4</v>
      </c>
      <c r="R3443" s="655">
        <v>34</v>
      </c>
      <c r="S3443" s="655">
        <v>8</v>
      </c>
      <c r="T3443" s="651" t="s">
        <v>7983</v>
      </c>
      <c r="U3443" s="656">
        <v>340106</v>
      </c>
    </row>
    <row r="3444" spans="17:21">
      <c r="Q3444" s="655">
        <v>4</v>
      </c>
      <c r="R3444" s="655">
        <v>34</v>
      </c>
      <c r="S3444" s="655">
        <v>9</v>
      </c>
      <c r="T3444" s="651" t="s">
        <v>7984</v>
      </c>
      <c r="U3444" s="656">
        <v>340115</v>
      </c>
    </row>
    <row r="3445" spans="17:21">
      <c r="Q3445" s="655">
        <v>4</v>
      </c>
      <c r="R3445" s="655">
        <v>34</v>
      </c>
      <c r="S3445" s="655">
        <v>10</v>
      </c>
      <c r="T3445" s="651" t="s">
        <v>6064</v>
      </c>
      <c r="U3445" s="656">
        <v>340104</v>
      </c>
    </row>
    <row r="3446" spans="17:21">
      <c r="Q3446" s="655">
        <v>4</v>
      </c>
      <c r="R3446" s="655">
        <v>34</v>
      </c>
      <c r="S3446" s="655">
        <v>11</v>
      </c>
      <c r="T3446" s="651" t="s">
        <v>5910</v>
      </c>
      <c r="U3446" s="656">
        <v>340105</v>
      </c>
    </row>
    <row r="3447" spans="17:21">
      <c r="Q3447" s="655">
        <v>4</v>
      </c>
      <c r="R3447" s="655">
        <v>34</v>
      </c>
      <c r="S3447" s="655">
        <v>12</v>
      </c>
      <c r="T3447" s="651" t="s">
        <v>7985</v>
      </c>
      <c r="U3447" s="656">
        <v>340201</v>
      </c>
    </row>
    <row r="3448" spans="17:21">
      <c r="Q3448" s="655">
        <v>4</v>
      </c>
      <c r="R3448" s="655">
        <v>34</v>
      </c>
      <c r="S3448" s="655">
        <v>13</v>
      </c>
      <c r="T3448" s="651" t="s">
        <v>7986</v>
      </c>
      <c r="U3448" s="656">
        <v>340202</v>
      </c>
    </row>
    <row r="3449" spans="17:21">
      <c r="Q3449" s="655">
        <v>4</v>
      </c>
      <c r="R3449" s="655">
        <v>34</v>
      </c>
      <c r="S3449" s="655">
        <v>14</v>
      </c>
      <c r="T3449" s="651" t="s">
        <v>7987</v>
      </c>
      <c r="U3449" s="656">
        <v>340204</v>
      </c>
    </row>
    <row r="3450" spans="17:21">
      <c r="Q3450" s="655">
        <v>4</v>
      </c>
      <c r="R3450" s="655">
        <v>34</v>
      </c>
      <c r="S3450" s="655">
        <v>15</v>
      </c>
      <c r="T3450" s="651" t="s">
        <v>7988</v>
      </c>
      <c r="U3450" s="656">
        <v>340206</v>
      </c>
    </row>
    <row r="3451" spans="17:21">
      <c r="Q3451" s="655">
        <v>4</v>
      </c>
      <c r="R3451" s="655">
        <v>34</v>
      </c>
      <c r="S3451" s="655">
        <v>16</v>
      </c>
      <c r="T3451" s="651" t="s">
        <v>7989</v>
      </c>
      <c r="U3451" s="656">
        <v>340209</v>
      </c>
    </row>
    <row r="3452" spans="17:21">
      <c r="Q3452" s="655">
        <v>4</v>
      </c>
      <c r="R3452" s="655">
        <v>34</v>
      </c>
      <c r="S3452" s="655">
        <v>17</v>
      </c>
      <c r="T3452" s="651" t="s">
        <v>7990</v>
      </c>
      <c r="U3452" s="656">
        <v>340205</v>
      </c>
    </row>
    <row r="3453" spans="17:21">
      <c r="Q3453" s="655">
        <v>4</v>
      </c>
      <c r="R3453" s="655">
        <v>34</v>
      </c>
      <c r="S3453" s="655">
        <v>18</v>
      </c>
      <c r="T3453" s="651" t="s">
        <v>7991</v>
      </c>
      <c r="U3453" s="656">
        <v>340207</v>
      </c>
    </row>
    <row r="3454" spans="17:21">
      <c r="Q3454" s="655">
        <v>4</v>
      </c>
      <c r="R3454" s="655">
        <v>34</v>
      </c>
      <c r="S3454" s="655">
        <v>19</v>
      </c>
      <c r="T3454" s="651" t="s">
        <v>7992</v>
      </c>
      <c r="U3454" s="656">
        <v>340301</v>
      </c>
    </row>
    <row r="3455" spans="17:21">
      <c r="Q3455" s="655">
        <v>4</v>
      </c>
      <c r="R3455" s="655">
        <v>34</v>
      </c>
      <c r="S3455" s="655">
        <v>20</v>
      </c>
      <c r="T3455" s="651" t="s">
        <v>7993</v>
      </c>
      <c r="U3455" s="656">
        <v>340302</v>
      </c>
    </row>
    <row r="3456" spans="17:21">
      <c r="Q3456" s="655">
        <v>4</v>
      </c>
      <c r="R3456" s="655">
        <v>34</v>
      </c>
      <c r="S3456" s="655">
        <v>21</v>
      </c>
      <c r="T3456" s="651" t="s">
        <v>7994</v>
      </c>
      <c r="U3456" s="656">
        <v>340303</v>
      </c>
    </row>
    <row r="3457" spans="17:21">
      <c r="Q3457" s="655">
        <v>4</v>
      </c>
      <c r="R3457" s="655">
        <v>34</v>
      </c>
      <c r="S3457" s="655">
        <v>22</v>
      </c>
      <c r="T3457" s="651" t="s">
        <v>7995</v>
      </c>
      <c r="U3457" s="656">
        <v>340309</v>
      </c>
    </row>
    <row r="3458" spans="17:21">
      <c r="Q3458" s="655">
        <v>4</v>
      </c>
      <c r="R3458" s="655">
        <v>34</v>
      </c>
      <c r="S3458" s="655">
        <v>23</v>
      </c>
      <c r="T3458" s="651" t="s">
        <v>7996</v>
      </c>
      <c r="U3458" s="656">
        <v>340304</v>
      </c>
    </row>
    <row r="3459" spans="17:21">
      <c r="Q3459" s="655">
        <v>4</v>
      </c>
      <c r="R3459" s="655">
        <v>34</v>
      </c>
      <c r="S3459" s="655">
        <v>24</v>
      </c>
      <c r="T3459" s="651" t="s">
        <v>7997</v>
      </c>
      <c r="U3459" s="656">
        <v>340306</v>
      </c>
    </row>
    <row r="3460" spans="17:21">
      <c r="Q3460" s="655">
        <v>4</v>
      </c>
      <c r="R3460" s="655">
        <v>34</v>
      </c>
      <c r="S3460" s="655">
        <v>25</v>
      </c>
      <c r="T3460" s="651" t="s">
        <v>7998</v>
      </c>
      <c r="U3460" s="656">
        <v>340305</v>
      </c>
    </row>
    <row r="3461" spans="17:21">
      <c r="Q3461" s="655">
        <v>4</v>
      </c>
      <c r="R3461" s="655">
        <v>34</v>
      </c>
      <c r="S3461" s="655">
        <v>26</v>
      </c>
      <c r="T3461" s="651" t="s">
        <v>7999</v>
      </c>
      <c r="U3461" s="656">
        <v>340307</v>
      </c>
    </row>
    <row r="3462" spans="17:21">
      <c r="Q3462" s="655">
        <v>4</v>
      </c>
      <c r="R3462" s="655">
        <v>34</v>
      </c>
      <c r="S3462" s="655">
        <v>27</v>
      </c>
      <c r="T3462" s="651" t="s">
        <v>8000</v>
      </c>
      <c r="U3462" s="656">
        <v>340313</v>
      </c>
    </row>
    <row r="3463" spans="17:21">
      <c r="Q3463" s="655">
        <v>4</v>
      </c>
      <c r="R3463" s="655">
        <v>34</v>
      </c>
      <c r="S3463" s="655">
        <v>28</v>
      </c>
      <c r="T3463" s="651" t="s">
        <v>8001</v>
      </c>
      <c r="U3463" s="656">
        <v>340314</v>
      </c>
    </row>
    <row r="3464" spans="17:21">
      <c r="Q3464" s="655">
        <v>4</v>
      </c>
      <c r="R3464" s="655">
        <v>34</v>
      </c>
      <c r="S3464" s="655">
        <v>29</v>
      </c>
      <c r="T3464" s="651" t="s">
        <v>8459</v>
      </c>
      <c r="U3464" s="656">
        <v>340700</v>
      </c>
    </row>
    <row r="3465" spans="17:21">
      <c r="Q3465" s="655">
        <v>4</v>
      </c>
      <c r="R3465" s="655">
        <v>34</v>
      </c>
      <c r="S3465" s="655">
        <v>30</v>
      </c>
      <c r="T3465" s="651" t="s">
        <v>8002</v>
      </c>
      <c r="U3465" s="656">
        <v>340801</v>
      </c>
    </row>
    <row r="3466" spans="17:21">
      <c r="Q3466" s="655">
        <v>4</v>
      </c>
      <c r="R3466" s="655">
        <v>34</v>
      </c>
      <c r="S3466" s="655">
        <v>31</v>
      </c>
      <c r="T3466" s="651" t="s">
        <v>8003</v>
      </c>
      <c r="U3466" s="656">
        <v>340802</v>
      </c>
    </row>
    <row r="3467" spans="17:21">
      <c r="Q3467" s="655">
        <v>4</v>
      </c>
      <c r="R3467" s="655">
        <v>34</v>
      </c>
      <c r="S3467" s="655">
        <v>32</v>
      </c>
      <c r="T3467" s="651" t="s">
        <v>8004</v>
      </c>
      <c r="U3467" s="656">
        <v>340803</v>
      </c>
    </row>
    <row r="3468" spans="17:21">
      <c r="Q3468" s="655">
        <v>4</v>
      </c>
      <c r="R3468" s="655">
        <v>34</v>
      </c>
      <c r="S3468" s="655">
        <v>33</v>
      </c>
      <c r="T3468" s="651" t="s">
        <v>8005</v>
      </c>
      <c r="U3468" s="656">
        <v>340804</v>
      </c>
    </row>
    <row r="3469" spans="17:21">
      <c r="Q3469" s="655">
        <v>4</v>
      </c>
      <c r="R3469" s="655">
        <v>34</v>
      </c>
      <c r="S3469" s="655">
        <v>34</v>
      </c>
      <c r="T3469" s="651" t="s">
        <v>9425</v>
      </c>
      <c r="U3469" s="656">
        <v>340805</v>
      </c>
    </row>
    <row r="3470" spans="17:21">
      <c r="Q3470" s="657">
        <v>4</v>
      </c>
      <c r="R3470" s="657">
        <v>34</v>
      </c>
      <c r="S3470" s="657">
        <v>35</v>
      </c>
      <c r="T3470" s="658" t="s">
        <v>6041</v>
      </c>
      <c r="U3470" s="659">
        <v>340999</v>
      </c>
    </row>
    <row r="3471" spans="17:21">
      <c r="Q3471" s="653">
        <v>4</v>
      </c>
      <c r="R3471" s="653">
        <v>35</v>
      </c>
      <c r="S3471" s="653">
        <v>1</v>
      </c>
      <c r="T3471" s="650" t="s">
        <v>3664</v>
      </c>
      <c r="U3471" s="654">
        <v>350101</v>
      </c>
    </row>
    <row r="3472" spans="17:21">
      <c r="Q3472" s="655">
        <v>4</v>
      </c>
      <c r="R3472" s="655">
        <v>35</v>
      </c>
      <c r="S3472" s="655">
        <v>2</v>
      </c>
      <c r="T3472" s="651" t="s">
        <v>7081</v>
      </c>
      <c r="U3472" s="656">
        <v>350109</v>
      </c>
    </row>
    <row r="3473" spans="17:21">
      <c r="Q3473" s="655">
        <v>4</v>
      </c>
      <c r="R3473" s="655">
        <v>35</v>
      </c>
      <c r="S3473" s="655">
        <v>3</v>
      </c>
      <c r="T3473" s="651" t="s">
        <v>5898</v>
      </c>
      <c r="U3473" s="656">
        <v>350103</v>
      </c>
    </row>
    <row r="3474" spans="17:21">
      <c r="Q3474" s="655">
        <v>4</v>
      </c>
      <c r="R3474" s="655">
        <v>35</v>
      </c>
      <c r="S3474" s="655">
        <v>4</v>
      </c>
      <c r="T3474" s="651" t="s">
        <v>6047</v>
      </c>
      <c r="U3474" s="656">
        <v>350110</v>
      </c>
    </row>
    <row r="3475" spans="17:21">
      <c r="Q3475" s="655">
        <v>4</v>
      </c>
      <c r="R3475" s="655">
        <v>35</v>
      </c>
      <c r="S3475" s="655">
        <v>5</v>
      </c>
      <c r="T3475" s="651" t="s">
        <v>6303</v>
      </c>
      <c r="U3475" s="656">
        <v>350112</v>
      </c>
    </row>
    <row r="3476" spans="17:21">
      <c r="Q3476" s="655">
        <v>4</v>
      </c>
      <c r="R3476" s="655">
        <v>35</v>
      </c>
      <c r="S3476" s="655">
        <v>6</v>
      </c>
      <c r="T3476" s="651" t="s">
        <v>8007</v>
      </c>
      <c r="U3476" s="656">
        <v>350113</v>
      </c>
    </row>
    <row r="3477" spans="17:21">
      <c r="Q3477" s="655">
        <v>4</v>
      </c>
      <c r="R3477" s="655">
        <v>35</v>
      </c>
      <c r="S3477" s="655">
        <v>7</v>
      </c>
      <c r="T3477" s="651" t="s">
        <v>4724</v>
      </c>
      <c r="U3477" s="656">
        <v>350104</v>
      </c>
    </row>
    <row r="3478" spans="17:21">
      <c r="Q3478" s="655">
        <v>4</v>
      </c>
      <c r="R3478" s="655">
        <v>35</v>
      </c>
      <c r="S3478" s="655">
        <v>8</v>
      </c>
      <c r="T3478" s="651" t="s">
        <v>8008</v>
      </c>
      <c r="U3478" s="656">
        <v>350106</v>
      </c>
    </row>
    <row r="3479" spans="17:21">
      <c r="Q3479" s="655">
        <v>4</v>
      </c>
      <c r="R3479" s="655">
        <v>35</v>
      </c>
      <c r="S3479" s="655">
        <v>9</v>
      </c>
      <c r="T3479" s="651" t="s">
        <v>6064</v>
      </c>
      <c r="U3479" s="656">
        <v>350107</v>
      </c>
    </row>
    <row r="3480" spans="17:21">
      <c r="Q3480" s="655">
        <v>4</v>
      </c>
      <c r="R3480" s="655">
        <v>35</v>
      </c>
      <c r="S3480" s="655">
        <v>10</v>
      </c>
      <c r="T3480" s="651" t="s">
        <v>5910</v>
      </c>
      <c r="U3480" s="656">
        <v>350108</v>
      </c>
    </row>
    <row r="3481" spans="17:21">
      <c r="Q3481" s="655">
        <v>4</v>
      </c>
      <c r="R3481" s="655">
        <v>35</v>
      </c>
      <c r="S3481" s="655">
        <v>11</v>
      </c>
      <c r="T3481" s="651" t="s">
        <v>9120</v>
      </c>
      <c r="U3481" s="656">
        <v>350201</v>
      </c>
    </row>
    <row r="3482" spans="17:21">
      <c r="Q3482" s="655">
        <v>4</v>
      </c>
      <c r="R3482" s="655">
        <v>35</v>
      </c>
      <c r="S3482" s="655">
        <v>12</v>
      </c>
      <c r="T3482" s="651" t="s">
        <v>9121</v>
      </c>
      <c r="U3482" s="656">
        <v>350202</v>
      </c>
    </row>
    <row r="3483" spans="17:21">
      <c r="Q3483" s="655">
        <v>4</v>
      </c>
      <c r="R3483" s="655">
        <v>35</v>
      </c>
      <c r="S3483" s="655">
        <v>13</v>
      </c>
      <c r="T3483" s="651" t="s">
        <v>9122</v>
      </c>
      <c r="U3483" s="656">
        <v>350203</v>
      </c>
    </row>
    <row r="3484" spans="17:21">
      <c r="Q3484" s="655">
        <v>4</v>
      </c>
      <c r="R3484" s="655">
        <v>35</v>
      </c>
      <c r="S3484" s="655">
        <v>14</v>
      </c>
      <c r="T3484" s="651" t="s">
        <v>9123</v>
      </c>
      <c r="U3484" s="656">
        <v>350204</v>
      </c>
    </row>
    <row r="3485" spans="17:21">
      <c r="Q3485" s="655">
        <v>4</v>
      </c>
      <c r="R3485" s="655">
        <v>35</v>
      </c>
      <c r="S3485" s="655">
        <v>15</v>
      </c>
      <c r="T3485" s="651" t="s">
        <v>9124</v>
      </c>
      <c r="U3485" s="656">
        <v>350207</v>
      </c>
    </row>
    <row r="3486" spans="17:21">
      <c r="Q3486" s="655">
        <v>4</v>
      </c>
      <c r="R3486" s="655">
        <v>35</v>
      </c>
      <c r="S3486" s="655">
        <v>16</v>
      </c>
      <c r="T3486" s="651" t="s">
        <v>8009</v>
      </c>
      <c r="U3486" s="656">
        <v>350208</v>
      </c>
    </row>
    <row r="3487" spans="17:21">
      <c r="Q3487" s="655">
        <v>4</v>
      </c>
      <c r="R3487" s="655">
        <v>35</v>
      </c>
      <c r="S3487" s="655">
        <v>17</v>
      </c>
      <c r="T3487" s="651" t="s">
        <v>9125</v>
      </c>
      <c r="U3487" s="656">
        <v>350209</v>
      </c>
    </row>
    <row r="3488" spans="17:21">
      <c r="Q3488" s="655">
        <v>4</v>
      </c>
      <c r="R3488" s="655">
        <v>35</v>
      </c>
      <c r="S3488" s="655">
        <v>18</v>
      </c>
      <c r="T3488" s="651" t="s">
        <v>9126</v>
      </c>
      <c r="U3488" s="656">
        <v>350205</v>
      </c>
    </row>
    <row r="3489" spans="17:21">
      <c r="Q3489" s="655">
        <v>4</v>
      </c>
      <c r="R3489" s="655">
        <v>35</v>
      </c>
      <c r="S3489" s="655">
        <v>19</v>
      </c>
      <c r="T3489" s="651" t="s">
        <v>8010</v>
      </c>
      <c r="U3489" s="656">
        <v>350210</v>
      </c>
    </row>
    <row r="3490" spans="17:21">
      <c r="Q3490" s="655">
        <v>4</v>
      </c>
      <c r="R3490" s="655">
        <v>35</v>
      </c>
      <c r="S3490" s="655">
        <v>20</v>
      </c>
      <c r="T3490" s="651" t="s">
        <v>8011</v>
      </c>
      <c r="U3490" s="656">
        <v>350301</v>
      </c>
    </row>
    <row r="3491" spans="17:21">
      <c r="Q3491" s="655">
        <v>4</v>
      </c>
      <c r="R3491" s="655">
        <v>35</v>
      </c>
      <c r="S3491" s="655">
        <v>21</v>
      </c>
      <c r="T3491" s="651" t="s">
        <v>8012</v>
      </c>
      <c r="U3491" s="656">
        <v>350303</v>
      </c>
    </row>
    <row r="3492" spans="17:21">
      <c r="Q3492" s="655">
        <v>4</v>
      </c>
      <c r="R3492" s="655">
        <v>35</v>
      </c>
      <c r="S3492" s="655">
        <v>22</v>
      </c>
      <c r="T3492" s="651" t="s">
        <v>8013</v>
      </c>
      <c r="U3492" s="656">
        <v>350305</v>
      </c>
    </row>
    <row r="3493" spans="17:21">
      <c r="Q3493" s="655">
        <v>4</v>
      </c>
      <c r="R3493" s="655">
        <v>35</v>
      </c>
      <c r="S3493" s="655">
        <v>23</v>
      </c>
      <c r="T3493" s="651" t="s">
        <v>8014</v>
      </c>
      <c r="U3493" s="656">
        <v>350306</v>
      </c>
    </row>
    <row r="3494" spans="17:21">
      <c r="Q3494" s="655">
        <v>4</v>
      </c>
      <c r="R3494" s="655">
        <v>35</v>
      </c>
      <c r="S3494" s="655">
        <v>24</v>
      </c>
      <c r="T3494" s="651" t="s">
        <v>8015</v>
      </c>
      <c r="U3494" s="656">
        <v>350307</v>
      </c>
    </row>
    <row r="3495" spans="17:21">
      <c r="Q3495" s="655">
        <v>4</v>
      </c>
      <c r="R3495" s="655">
        <v>35</v>
      </c>
      <c r="S3495" s="655">
        <v>25</v>
      </c>
      <c r="T3495" s="651" t="s">
        <v>8016</v>
      </c>
      <c r="U3495" s="656">
        <v>350309</v>
      </c>
    </row>
    <row r="3496" spans="17:21">
      <c r="Q3496" s="655">
        <v>4</v>
      </c>
      <c r="R3496" s="655">
        <v>35</v>
      </c>
      <c r="S3496" s="655">
        <v>26</v>
      </c>
      <c r="T3496" s="651" t="s">
        <v>8017</v>
      </c>
      <c r="U3496" s="656">
        <v>350310</v>
      </c>
    </row>
    <row r="3497" spans="17:21">
      <c r="Q3497" s="655">
        <v>4</v>
      </c>
      <c r="R3497" s="655">
        <v>35</v>
      </c>
      <c r="S3497" s="655">
        <v>27</v>
      </c>
      <c r="T3497" s="651" t="s">
        <v>8018</v>
      </c>
      <c r="U3497" s="656">
        <v>350311</v>
      </c>
    </row>
    <row r="3498" spans="17:21">
      <c r="Q3498" s="655">
        <v>4</v>
      </c>
      <c r="R3498" s="655">
        <v>35</v>
      </c>
      <c r="S3498" s="655">
        <v>28</v>
      </c>
      <c r="T3498" s="651" t="s">
        <v>8019</v>
      </c>
      <c r="U3498" s="656">
        <v>350313</v>
      </c>
    </row>
    <row r="3499" spans="17:21">
      <c r="Q3499" s="655">
        <v>4</v>
      </c>
      <c r="R3499" s="655">
        <v>35</v>
      </c>
      <c r="S3499" s="655">
        <v>29</v>
      </c>
      <c r="T3499" s="651" t="s">
        <v>8020</v>
      </c>
      <c r="U3499" s="656">
        <v>350314</v>
      </c>
    </row>
    <row r="3500" spans="17:21">
      <c r="Q3500" s="655">
        <v>4</v>
      </c>
      <c r="R3500" s="655">
        <v>35</v>
      </c>
      <c r="S3500" s="655">
        <v>30</v>
      </c>
      <c r="T3500" s="651" t="s">
        <v>8021</v>
      </c>
      <c r="U3500" s="656">
        <v>350315</v>
      </c>
    </row>
    <row r="3501" spans="17:21">
      <c r="Q3501" s="655">
        <v>4</v>
      </c>
      <c r="R3501" s="655">
        <v>35</v>
      </c>
      <c r="S3501" s="655">
        <v>31</v>
      </c>
      <c r="T3501" s="651" t="s">
        <v>8022</v>
      </c>
      <c r="U3501" s="656">
        <v>350316</v>
      </c>
    </row>
    <row r="3502" spans="17:21">
      <c r="Q3502" s="655">
        <v>4</v>
      </c>
      <c r="R3502" s="655">
        <v>35</v>
      </c>
      <c r="S3502" s="655">
        <v>32</v>
      </c>
      <c r="T3502" s="651" t="s">
        <v>8023</v>
      </c>
      <c r="U3502" s="656">
        <v>350317</v>
      </c>
    </row>
    <row r="3503" spans="17:21">
      <c r="Q3503" s="655">
        <v>4</v>
      </c>
      <c r="R3503" s="655">
        <v>35</v>
      </c>
      <c r="S3503" s="655">
        <v>33</v>
      </c>
      <c r="T3503" s="651" t="s">
        <v>8024</v>
      </c>
      <c r="U3503" s="656">
        <v>350318</v>
      </c>
    </row>
    <row r="3504" spans="17:21">
      <c r="Q3504" s="655">
        <v>4</v>
      </c>
      <c r="R3504" s="655">
        <v>35</v>
      </c>
      <c r="S3504" s="655">
        <v>34</v>
      </c>
      <c r="T3504" s="651" t="s">
        <v>8025</v>
      </c>
      <c r="U3504" s="656">
        <v>350319</v>
      </c>
    </row>
    <row r="3505" spans="17:21">
      <c r="Q3505" s="655">
        <v>4</v>
      </c>
      <c r="R3505" s="655">
        <v>35</v>
      </c>
      <c r="S3505" s="655">
        <v>35</v>
      </c>
      <c r="T3505" s="651" t="s">
        <v>8026</v>
      </c>
      <c r="U3505" s="656">
        <v>350320</v>
      </c>
    </row>
    <row r="3506" spans="17:21">
      <c r="Q3506" s="655">
        <v>4</v>
      </c>
      <c r="R3506" s="655">
        <v>35</v>
      </c>
      <c r="S3506" s="655">
        <v>36</v>
      </c>
      <c r="T3506" s="651" t="s">
        <v>8027</v>
      </c>
      <c r="U3506" s="656">
        <v>350322</v>
      </c>
    </row>
    <row r="3507" spans="17:21">
      <c r="Q3507" s="655">
        <v>4</v>
      </c>
      <c r="R3507" s="655">
        <v>35</v>
      </c>
      <c r="S3507" s="655">
        <v>37</v>
      </c>
      <c r="T3507" s="651" t="s">
        <v>8028</v>
      </c>
      <c r="U3507" s="656">
        <v>350323</v>
      </c>
    </row>
    <row r="3508" spans="17:21">
      <c r="Q3508" s="655">
        <v>4</v>
      </c>
      <c r="R3508" s="655">
        <v>35</v>
      </c>
      <c r="S3508" s="655">
        <v>38</v>
      </c>
      <c r="T3508" s="651" t="s">
        <v>8029</v>
      </c>
      <c r="U3508" s="656">
        <v>350324</v>
      </c>
    </row>
    <row r="3509" spans="17:21">
      <c r="Q3509" s="655">
        <v>4</v>
      </c>
      <c r="R3509" s="655">
        <v>35</v>
      </c>
      <c r="S3509" s="655">
        <v>39</v>
      </c>
      <c r="T3509" s="651" t="s">
        <v>8030</v>
      </c>
      <c r="U3509" s="656">
        <v>350325</v>
      </c>
    </row>
    <row r="3510" spans="17:21">
      <c r="Q3510" s="655">
        <v>4</v>
      </c>
      <c r="R3510" s="655">
        <v>35</v>
      </c>
      <c r="S3510" s="655">
        <v>40</v>
      </c>
      <c r="T3510" s="651" t="s">
        <v>8031</v>
      </c>
      <c r="U3510" s="656">
        <v>350326</v>
      </c>
    </row>
    <row r="3511" spans="17:21">
      <c r="Q3511" s="655">
        <v>4</v>
      </c>
      <c r="R3511" s="655">
        <v>35</v>
      </c>
      <c r="S3511" s="655">
        <v>41</v>
      </c>
      <c r="T3511" s="651" t="s">
        <v>8032</v>
      </c>
      <c r="U3511" s="656">
        <v>350327</v>
      </c>
    </row>
    <row r="3512" spans="17:21">
      <c r="Q3512" s="655">
        <v>4</v>
      </c>
      <c r="R3512" s="655">
        <v>35</v>
      </c>
      <c r="S3512" s="655">
        <v>42</v>
      </c>
      <c r="T3512" s="651" t="s">
        <v>8033</v>
      </c>
      <c r="U3512" s="656">
        <v>350328</v>
      </c>
    </row>
    <row r="3513" spans="17:21">
      <c r="Q3513" s="655">
        <v>4</v>
      </c>
      <c r="R3513" s="655">
        <v>35</v>
      </c>
      <c r="S3513" s="655">
        <v>43</v>
      </c>
      <c r="T3513" s="651" t="s">
        <v>8034</v>
      </c>
      <c r="U3513" s="656">
        <v>350329</v>
      </c>
    </row>
    <row r="3514" spans="17:21">
      <c r="Q3514" s="655">
        <v>4</v>
      </c>
      <c r="R3514" s="655">
        <v>35</v>
      </c>
      <c r="S3514" s="655">
        <v>44</v>
      </c>
      <c r="T3514" s="651" t="s">
        <v>8035</v>
      </c>
      <c r="U3514" s="656">
        <v>350330</v>
      </c>
    </row>
    <row r="3515" spans="17:21">
      <c r="Q3515" s="655">
        <v>4</v>
      </c>
      <c r="R3515" s="655">
        <v>35</v>
      </c>
      <c r="S3515" s="655">
        <v>45</v>
      </c>
      <c r="T3515" s="651" t="s">
        <v>8036</v>
      </c>
      <c r="U3515" s="656">
        <v>350331</v>
      </c>
    </row>
    <row r="3516" spans="17:21">
      <c r="Q3516" s="655">
        <v>4</v>
      </c>
      <c r="R3516" s="655">
        <v>35</v>
      </c>
      <c r="S3516" s="655">
        <v>46</v>
      </c>
      <c r="T3516" s="651" t="s">
        <v>6020</v>
      </c>
      <c r="U3516" s="656">
        <v>350700</v>
      </c>
    </row>
    <row r="3517" spans="17:21">
      <c r="Q3517" s="655">
        <v>4</v>
      </c>
      <c r="R3517" s="655">
        <v>35</v>
      </c>
      <c r="S3517" s="655">
        <v>47</v>
      </c>
      <c r="T3517" s="651" t="s">
        <v>8037</v>
      </c>
      <c r="U3517" s="656">
        <v>350702</v>
      </c>
    </row>
    <row r="3518" spans="17:21">
      <c r="Q3518" s="655">
        <v>4</v>
      </c>
      <c r="R3518" s="655">
        <v>35</v>
      </c>
      <c r="S3518" s="655">
        <v>48</v>
      </c>
      <c r="T3518" s="651" t="s">
        <v>9127</v>
      </c>
      <c r="U3518" s="656">
        <v>350709</v>
      </c>
    </row>
    <row r="3519" spans="17:21">
      <c r="Q3519" s="655">
        <v>4</v>
      </c>
      <c r="R3519" s="655">
        <v>35</v>
      </c>
      <c r="S3519" s="655">
        <v>49</v>
      </c>
      <c r="T3519" s="651" t="s">
        <v>8038</v>
      </c>
      <c r="U3519" s="656">
        <v>350708</v>
      </c>
    </row>
    <row r="3520" spans="17:21">
      <c r="Q3520" s="655">
        <v>4</v>
      </c>
      <c r="R3520" s="655">
        <v>35</v>
      </c>
      <c r="S3520" s="655">
        <v>50</v>
      </c>
      <c r="T3520" s="651" t="s">
        <v>9128</v>
      </c>
      <c r="U3520" s="656">
        <v>350710</v>
      </c>
    </row>
    <row r="3521" spans="17:21">
      <c r="Q3521" s="655">
        <v>4</v>
      </c>
      <c r="R3521" s="655">
        <v>35</v>
      </c>
      <c r="S3521" s="655">
        <v>51</v>
      </c>
      <c r="T3521" s="651" t="s">
        <v>8039</v>
      </c>
      <c r="U3521" s="656">
        <v>350703</v>
      </c>
    </row>
    <row r="3522" spans="17:21">
      <c r="Q3522" s="655">
        <v>4</v>
      </c>
      <c r="R3522" s="655">
        <v>35</v>
      </c>
      <c r="S3522" s="655">
        <v>52</v>
      </c>
      <c r="T3522" s="651" t="s">
        <v>8040</v>
      </c>
      <c r="U3522" s="656">
        <v>350704</v>
      </c>
    </row>
    <row r="3523" spans="17:21">
      <c r="Q3523" s="655">
        <v>4</v>
      </c>
      <c r="R3523" s="655">
        <v>35</v>
      </c>
      <c r="S3523" s="655">
        <v>53</v>
      </c>
      <c r="T3523" s="651" t="s">
        <v>8041</v>
      </c>
      <c r="U3523" s="656">
        <v>350705</v>
      </c>
    </row>
    <row r="3524" spans="17:21">
      <c r="Q3524" s="655">
        <v>4</v>
      </c>
      <c r="R3524" s="655">
        <v>35</v>
      </c>
      <c r="S3524" s="655">
        <v>54</v>
      </c>
      <c r="T3524" s="651" t="s">
        <v>8042</v>
      </c>
      <c r="U3524" s="656">
        <v>350701</v>
      </c>
    </row>
    <row r="3525" spans="17:21">
      <c r="Q3525" s="655">
        <v>4</v>
      </c>
      <c r="R3525" s="655">
        <v>35</v>
      </c>
      <c r="S3525" s="655">
        <v>55</v>
      </c>
      <c r="T3525" s="651" t="s">
        <v>8043</v>
      </c>
      <c r="U3525" s="656">
        <v>350706</v>
      </c>
    </row>
    <row r="3526" spans="17:21">
      <c r="Q3526" s="655">
        <v>4</v>
      </c>
      <c r="R3526" s="655">
        <v>35</v>
      </c>
      <c r="S3526" s="655">
        <v>56</v>
      </c>
      <c r="T3526" s="651" t="s">
        <v>8952</v>
      </c>
      <c r="U3526" s="656">
        <v>350804</v>
      </c>
    </row>
    <row r="3527" spans="17:21">
      <c r="Q3527" s="655">
        <v>4</v>
      </c>
      <c r="R3527" s="655">
        <v>35</v>
      </c>
      <c r="S3527" s="655">
        <v>57</v>
      </c>
      <c r="T3527" s="651" t="s">
        <v>6029</v>
      </c>
      <c r="U3527" s="660">
        <v>350805</v>
      </c>
    </row>
    <row r="3528" spans="17:21">
      <c r="Q3528" s="655">
        <v>4</v>
      </c>
      <c r="R3528" s="655">
        <v>35</v>
      </c>
      <c r="S3528" s="655">
        <v>58</v>
      </c>
      <c r="T3528" s="651" t="s">
        <v>6031</v>
      </c>
      <c r="U3528" s="656">
        <v>350806</v>
      </c>
    </row>
    <row r="3529" spans="17:21">
      <c r="Q3529" s="655">
        <v>4</v>
      </c>
      <c r="R3529" s="655">
        <v>35</v>
      </c>
      <c r="S3529" s="655">
        <v>59</v>
      </c>
      <c r="T3529" s="651" t="s">
        <v>6033</v>
      </c>
      <c r="U3529" s="656">
        <v>350807</v>
      </c>
    </row>
    <row r="3530" spans="17:21">
      <c r="Q3530" s="655">
        <v>4</v>
      </c>
      <c r="R3530" s="655">
        <v>35</v>
      </c>
      <c r="S3530" s="655">
        <v>60</v>
      </c>
      <c r="T3530" s="651" t="s">
        <v>6035</v>
      </c>
      <c r="U3530" s="656">
        <v>350808</v>
      </c>
    </row>
    <row r="3531" spans="17:21">
      <c r="Q3531" s="657">
        <v>4</v>
      </c>
      <c r="R3531" s="657">
        <v>35</v>
      </c>
      <c r="S3531" s="657">
        <v>61</v>
      </c>
      <c r="T3531" s="658" t="s">
        <v>6041</v>
      </c>
      <c r="U3531" s="659">
        <v>350999</v>
      </c>
    </row>
    <row r="3532" spans="17:21">
      <c r="Q3532" s="653">
        <v>4</v>
      </c>
      <c r="R3532" s="653">
        <v>36</v>
      </c>
      <c r="S3532" s="653">
        <v>1</v>
      </c>
      <c r="T3532" s="650" t="s">
        <v>9129</v>
      </c>
      <c r="U3532" s="654">
        <v>360109</v>
      </c>
    </row>
    <row r="3533" spans="17:21">
      <c r="Q3533" s="655">
        <v>4</v>
      </c>
      <c r="R3533" s="655">
        <v>36</v>
      </c>
      <c r="S3533" s="655">
        <v>2</v>
      </c>
      <c r="T3533" s="651" t="s">
        <v>9130</v>
      </c>
      <c r="U3533" s="656">
        <v>360107</v>
      </c>
    </row>
    <row r="3534" spans="17:21">
      <c r="Q3534" s="655">
        <v>4</v>
      </c>
      <c r="R3534" s="655">
        <v>36</v>
      </c>
      <c r="S3534" s="655">
        <v>3</v>
      </c>
      <c r="T3534" s="651" t="s">
        <v>9131</v>
      </c>
      <c r="U3534" s="656">
        <v>360110</v>
      </c>
    </row>
    <row r="3535" spans="17:21">
      <c r="Q3535" s="655">
        <v>4</v>
      </c>
      <c r="R3535" s="655">
        <v>36</v>
      </c>
      <c r="S3535" s="655">
        <v>4</v>
      </c>
      <c r="T3535" s="651" t="s">
        <v>8044</v>
      </c>
      <c r="U3535" s="656">
        <v>360112</v>
      </c>
    </row>
    <row r="3536" spans="17:21">
      <c r="Q3536" s="655">
        <v>4</v>
      </c>
      <c r="R3536" s="655">
        <v>36</v>
      </c>
      <c r="S3536" s="655">
        <v>5</v>
      </c>
      <c r="T3536" s="651" t="s">
        <v>8045</v>
      </c>
      <c r="U3536" s="656">
        <v>360118</v>
      </c>
    </row>
    <row r="3537" spans="17:21">
      <c r="Q3537" s="655">
        <v>4</v>
      </c>
      <c r="R3537" s="655">
        <v>36</v>
      </c>
      <c r="S3537" s="655">
        <v>6</v>
      </c>
      <c r="T3537" s="651" t="s">
        <v>9132</v>
      </c>
      <c r="U3537" s="656">
        <v>360113</v>
      </c>
    </row>
    <row r="3538" spans="17:21">
      <c r="Q3538" s="655">
        <v>4</v>
      </c>
      <c r="R3538" s="655">
        <v>36</v>
      </c>
      <c r="S3538" s="655">
        <v>7</v>
      </c>
      <c r="T3538" s="651" t="s">
        <v>5900</v>
      </c>
      <c r="U3538" s="656">
        <v>360114</v>
      </c>
    </row>
    <row r="3539" spans="17:21">
      <c r="Q3539" s="655">
        <v>4</v>
      </c>
      <c r="R3539" s="655">
        <v>36</v>
      </c>
      <c r="S3539" s="655">
        <v>8</v>
      </c>
      <c r="T3539" s="651" t="s">
        <v>6129</v>
      </c>
      <c r="U3539" s="656">
        <v>360115</v>
      </c>
    </row>
    <row r="3540" spans="17:21">
      <c r="Q3540" s="655">
        <v>4</v>
      </c>
      <c r="R3540" s="655">
        <v>36</v>
      </c>
      <c r="S3540" s="655">
        <v>9</v>
      </c>
      <c r="T3540" s="651" t="s">
        <v>4724</v>
      </c>
      <c r="U3540" s="656">
        <v>360116</v>
      </c>
    </row>
    <row r="3541" spans="17:21">
      <c r="Q3541" s="655">
        <v>4</v>
      </c>
      <c r="R3541" s="655">
        <v>36</v>
      </c>
      <c r="S3541" s="655">
        <v>10</v>
      </c>
      <c r="T3541" s="651" t="s">
        <v>8047</v>
      </c>
      <c r="U3541" s="656">
        <v>360102</v>
      </c>
    </row>
    <row r="3542" spans="17:21">
      <c r="Q3542" s="655">
        <v>4</v>
      </c>
      <c r="R3542" s="655">
        <v>36</v>
      </c>
      <c r="S3542" s="655">
        <v>11</v>
      </c>
      <c r="T3542" s="651" t="s">
        <v>6052</v>
      </c>
      <c r="U3542" s="656">
        <v>360117</v>
      </c>
    </row>
    <row r="3543" spans="17:21">
      <c r="Q3543" s="655">
        <v>4</v>
      </c>
      <c r="R3543" s="655">
        <v>36</v>
      </c>
      <c r="S3543" s="655">
        <v>12</v>
      </c>
      <c r="T3543" s="651" t="s">
        <v>8048</v>
      </c>
      <c r="U3543" s="656">
        <v>360103</v>
      </c>
    </row>
    <row r="3544" spans="17:21">
      <c r="Q3544" s="655">
        <v>4</v>
      </c>
      <c r="R3544" s="655">
        <v>36</v>
      </c>
      <c r="S3544" s="655">
        <v>13</v>
      </c>
      <c r="T3544" s="651" t="s">
        <v>8049</v>
      </c>
      <c r="U3544" s="656">
        <v>360108</v>
      </c>
    </row>
    <row r="3545" spans="17:21">
      <c r="Q3545" s="655">
        <v>4</v>
      </c>
      <c r="R3545" s="655">
        <v>36</v>
      </c>
      <c r="S3545" s="655">
        <v>14</v>
      </c>
      <c r="T3545" s="651" t="s">
        <v>6064</v>
      </c>
      <c r="U3545" s="656">
        <v>360105</v>
      </c>
    </row>
    <row r="3546" spans="17:21">
      <c r="Q3546" s="655">
        <v>4</v>
      </c>
      <c r="R3546" s="655">
        <v>36</v>
      </c>
      <c r="S3546" s="655">
        <v>15</v>
      </c>
      <c r="T3546" s="651" t="s">
        <v>5910</v>
      </c>
      <c r="U3546" s="656">
        <v>360106</v>
      </c>
    </row>
    <row r="3547" spans="17:21">
      <c r="Q3547" s="655">
        <v>4</v>
      </c>
      <c r="R3547" s="655">
        <v>36</v>
      </c>
      <c r="S3547" s="655">
        <v>16</v>
      </c>
      <c r="T3547" s="651" t="s">
        <v>8050</v>
      </c>
      <c r="U3547" s="656">
        <v>360201</v>
      </c>
    </row>
    <row r="3548" spans="17:21">
      <c r="Q3548" s="655">
        <v>4</v>
      </c>
      <c r="R3548" s="655">
        <v>36</v>
      </c>
      <c r="S3548" s="655">
        <v>17</v>
      </c>
      <c r="T3548" s="651" t="s">
        <v>8051</v>
      </c>
      <c r="U3548" s="656">
        <v>360204</v>
      </c>
    </row>
    <row r="3549" spans="17:21">
      <c r="Q3549" s="655">
        <v>4</v>
      </c>
      <c r="R3549" s="655">
        <v>36</v>
      </c>
      <c r="S3549" s="655">
        <v>18</v>
      </c>
      <c r="T3549" s="651" t="s">
        <v>9133</v>
      </c>
      <c r="U3549" s="656">
        <v>360202</v>
      </c>
    </row>
    <row r="3550" spans="17:21">
      <c r="Q3550" s="655">
        <v>4</v>
      </c>
      <c r="R3550" s="655">
        <v>36</v>
      </c>
      <c r="S3550" s="655">
        <v>19</v>
      </c>
      <c r="T3550" s="651" t="s">
        <v>9134</v>
      </c>
      <c r="U3550" s="656">
        <v>360203</v>
      </c>
    </row>
    <row r="3551" spans="17:21">
      <c r="Q3551" s="655">
        <v>4</v>
      </c>
      <c r="R3551" s="655">
        <v>36</v>
      </c>
      <c r="S3551" s="655">
        <v>20</v>
      </c>
      <c r="T3551" s="651" t="s">
        <v>8052</v>
      </c>
      <c r="U3551" s="656">
        <v>360206</v>
      </c>
    </row>
    <row r="3552" spans="17:21">
      <c r="Q3552" s="655">
        <v>4</v>
      </c>
      <c r="R3552" s="655">
        <v>36</v>
      </c>
      <c r="S3552" s="655">
        <v>21</v>
      </c>
      <c r="T3552" s="651" t="s">
        <v>8053</v>
      </c>
      <c r="U3552" s="656">
        <v>360205</v>
      </c>
    </row>
    <row r="3553" spans="17:21">
      <c r="Q3553" s="655">
        <v>4</v>
      </c>
      <c r="R3553" s="655">
        <v>36</v>
      </c>
      <c r="S3553" s="655">
        <v>22</v>
      </c>
      <c r="T3553" s="651" t="s">
        <v>8054</v>
      </c>
      <c r="U3553" s="656">
        <v>360104</v>
      </c>
    </row>
    <row r="3554" spans="17:21">
      <c r="Q3554" s="655">
        <v>4</v>
      </c>
      <c r="R3554" s="655">
        <v>36</v>
      </c>
      <c r="S3554" s="655">
        <v>23</v>
      </c>
      <c r="T3554" s="651" t="s">
        <v>8055</v>
      </c>
      <c r="U3554" s="656">
        <v>360310</v>
      </c>
    </row>
    <row r="3555" spans="17:21">
      <c r="Q3555" s="655">
        <v>4</v>
      </c>
      <c r="R3555" s="655">
        <v>36</v>
      </c>
      <c r="S3555" s="655">
        <v>24</v>
      </c>
      <c r="T3555" s="651" t="s">
        <v>8056</v>
      </c>
      <c r="U3555" s="656">
        <v>360301</v>
      </c>
    </row>
    <row r="3556" spans="17:21">
      <c r="Q3556" s="655">
        <v>4</v>
      </c>
      <c r="R3556" s="655">
        <v>36</v>
      </c>
      <c r="S3556" s="655">
        <v>25</v>
      </c>
      <c r="T3556" s="651" t="s">
        <v>8057</v>
      </c>
      <c r="U3556" s="656">
        <v>360302</v>
      </c>
    </row>
    <row r="3557" spans="17:21">
      <c r="Q3557" s="655">
        <v>4</v>
      </c>
      <c r="R3557" s="655">
        <v>36</v>
      </c>
      <c r="S3557" s="655">
        <v>26</v>
      </c>
      <c r="T3557" s="651" t="s">
        <v>8058</v>
      </c>
      <c r="U3557" s="656">
        <v>360306</v>
      </c>
    </row>
    <row r="3558" spans="17:21">
      <c r="Q3558" s="655">
        <v>4</v>
      </c>
      <c r="R3558" s="655">
        <v>36</v>
      </c>
      <c r="S3558" s="655">
        <v>27</v>
      </c>
      <c r="T3558" s="651" t="s">
        <v>9135</v>
      </c>
      <c r="U3558" s="656">
        <v>360311</v>
      </c>
    </row>
    <row r="3559" spans="17:21">
      <c r="Q3559" s="655">
        <v>4</v>
      </c>
      <c r="R3559" s="655">
        <v>36</v>
      </c>
      <c r="S3559" s="655">
        <v>28</v>
      </c>
      <c r="T3559" s="651" t="s">
        <v>8059</v>
      </c>
      <c r="U3559" s="656">
        <v>360303</v>
      </c>
    </row>
    <row r="3560" spans="17:21">
      <c r="Q3560" s="655">
        <v>4</v>
      </c>
      <c r="R3560" s="655">
        <v>36</v>
      </c>
      <c r="S3560" s="655">
        <v>29</v>
      </c>
      <c r="T3560" s="651" t="s">
        <v>8060</v>
      </c>
      <c r="U3560" s="656">
        <v>360304</v>
      </c>
    </row>
    <row r="3561" spans="17:21">
      <c r="Q3561" s="655">
        <v>4</v>
      </c>
      <c r="R3561" s="655">
        <v>36</v>
      </c>
      <c r="S3561" s="655">
        <v>30</v>
      </c>
      <c r="T3561" s="651" t="s">
        <v>8061</v>
      </c>
      <c r="U3561" s="656">
        <v>360305</v>
      </c>
    </row>
    <row r="3562" spans="17:21">
      <c r="Q3562" s="655">
        <v>4</v>
      </c>
      <c r="R3562" s="655">
        <v>36</v>
      </c>
      <c r="S3562" s="655">
        <v>31</v>
      </c>
      <c r="T3562" s="651" t="s">
        <v>8062</v>
      </c>
      <c r="U3562" s="656">
        <v>360308</v>
      </c>
    </row>
    <row r="3563" spans="17:21">
      <c r="Q3563" s="655">
        <v>4</v>
      </c>
      <c r="R3563" s="655">
        <v>36</v>
      </c>
      <c r="S3563" s="655">
        <v>32</v>
      </c>
      <c r="T3563" s="651" t="s">
        <v>8063</v>
      </c>
      <c r="U3563" s="656">
        <v>360307</v>
      </c>
    </row>
    <row r="3564" spans="17:21">
      <c r="Q3564" s="655">
        <v>4</v>
      </c>
      <c r="R3564" s="655">
        <v>36</v>
      </c>
      <c r="S3564" s="655">
        <v>33</v>
      </c>
      <c r="T3564" s="651" t="s">
        <v>6062</v>
      </c>
      <c r="U3564" s="656">
        <v>360400</v>
      </c>
    </row>
    <row r="3565" spans="17:21">
      <c r="Q3565" s="655">
        <v>4</v>
      </c>
      <c r="R3565" s="655">
        <v>36</v>
      </c>
      <c r="S3565" s="655">
        <v>34</v>
      </c>
      <c r="T3565" s="651" t="s">
        <v>6020</v>
      </c>
      <c r="U3565" s="656">
        <v>360700</v>
      </c>
    </row>
    <row r="3566" spans="17:21">
      <c r="Q3566" s="655">
        <v>4</v>
      </c>
      <c r="R3566" s="655">
        <v>36</v>
      </c>
      <c r="S3566" s="655">
        <v>35</v>
      </c>
      <c r="T3566" s="651" t="s">
        <v>9136</v>
      </c>
      <c r="U3566" s="656">
        <v>360701</v>
      </c>
    </row>
    <row r="3567" spans="17:21">
      <c r="Q3567" s="655">
        <v>4</v>
      </c>
      <c r="R3567" s="655">
        <v>36</v>
      </c>
      <c r="S3567" s="655">
        <v>36</v>
      </c>
      <c r="T3567" s="651" t="s">
        <v>8064</v>
      </c>
      <c r="U3567" s="656">
        <v>360801</v>
      </c>
    </row>
    <row r="3568" spans="17:21">
      <c r="Q3568" s="655">
        <v>4</v>
      </c>
      <c r="R3568" s="655">
        <v>36</v>
      </c>
      <c r="S3568" s="655">
        <v>37</v>
      </c>
      <c r="T3568" s="651" t="s">
        <v>8065</v>
      </c>
      <c r="U3568" s="656">
        <v>360802</v>
      </c>
    </row>
    <row r="3569" spans="17:21">
      <c r="Q3569" s="657">
        <v>4</v>
      </c>
      <c r="R3569" s="657">
        <v>36</v>
      </c>
      <c r="S3569" s="657">
        <v>38</v>
      </c>
      <c r="T3569" s="658" t="s">
        <v>6041</v>
      </c>
      <c r="U3569" s="659">
        <v>360999</v>
      </c>
    </row>
    <row r="3570" spans="17:21">
      <c r="Q3570" s="653">
        <v>4</v>
      </c>
      <c r="R3570" s="653">
        <v>37</v>
      </c>
      <c r="S3570" s="653">
        <v>1</v>
      </c>
      <c r="T3570" s="650" t="s">
        <v>6197</v>
      </c>
      <c r="U3570" s="654">
        <v>370106</v>
      </c>
    </row>
    <row r="3571" spans="17:21">
      <c r="Q3571" s="655">
        <v>4</v>
      </c>
      <c r="R3571" s="655">
        <v>37</v>
      </c>
      <c r="S3571" s="655">
        <v>2</v>
      </c>
      <c r="T3571" s="651" t="s">
        <v>8066</v>
      </c>
      <c r="U3571" s="656">
        <v>370407</v>
      </c>
    </row>
    <row r="3572" spans="17:21">
      <c r="Q3572" s="655">
        <v>4</v>
      </c>
      <c r="R3572" s="655">
        <v>37</v>
      </c>
      <c r="S3572" s="655">
        <v>3</v>
      </c>
      <c r="T3572" s="651" t="s">
        <v>8067</v>
      </c>
      <c r="U3572" s="656">
        <v>370408</v>
      </c>
    </row>
    <row r="3573" spans="17:21">
      <c r="Q3573" s="655">
        <v>4</v>
      </c>
      <c r="R3573" s="655">
        <v>37</v>
      </c>
      <c r="S3573" s="655">
        <v>4</v>
      </c>
      <c r="T3573" s="651" t="s">
        <v>8068</v>
      </c>
      <c r="U3573" s="656">
        <v>370401</v>
      </c>
    </row>
    <row r="3574" spans="17:21">
      <c r="Q3574" s="655">
        <v>4</v>
      </c>
      <c r="R3574" s="655">
        <v>37</v>
      </c>
      <c r="S3574" s="655">
        <v>5</v>
      </c>
      <c r="T3574" s="651" t="s">
        <v>8069</v>
      </c>
      <c r="U3574" s="656">
        <v>370403</v>
      </c>
    </row>
    <row r="3575" spans="17:21">
      <c r="Q3575" s="655">
        <v>4</v>
      </c>
      <c r="R3575" s="655">
        <v>37</v>
      </c>
      <c r="S3575" s="655">
        <v>6</v>
      </c>
      <c r="T3575" s="651" t="s">
        <v>8070</v>
      </c>
      <c r="U3575" s="656">
        <v>370404</v>
      </c>
    </row>
    <row r="3576" spans="17:21">
      <c r="Q3576" s="655">
        <v>4</v>
      </c>
      <c r="R3576" s="655">
        <v>37</v>
      </c>
      <c r="S3576" s="655">
        <v>7</v>
      </c>
      <c r="T3576" s="651" t="s">
        <v>8071</v>
      </c>
      <c r="U3576" s="656">
        <v>370406</v>
      </c>
    </row>
    <row r="3577" spans="17:21">
      <c r="Q3577" s="655">
        <v>4</v>
      </c>
      <c r="R3577" s="655">
        <v>37</v>
      </c>
      <c r="S3577" s="655">
        <v>8</v>
      </c>
      <c r="T3577" s="651" t="s">
        <v>8072</v>
      </c>
      <c r="U3577" s="656">
        <v>370415</v>
      </c>
    </row>
    <row r="3578" spans="17:21">
      <c r="Q3578" s="655">
        <v>4</v>
      </c>
      <c r="R3578" s="655">
        <v>37</v>
      </c>
      <c r="S3578" s="655">
        <v>9</v>
      </c>
      <c r="T3578" s="651" t="s">
        <v>7741</v>
      </c>
      <c r="U3578" s="656">
        <v>370105</v>
      </c>
    </row>
    <row r="3579" spans="17:21">
      <c r="Q3579" s="655">
        <v>4</v>
      </c>
      <c r="R3579" s="655">
        <v>37</v>
      </c>
      <c r="S3579" s="655">
        <v>10</v>
      </c>
      <c r="T3579" s="651" t="s">
        <v>8073</v>
      </c>
      <c r="U3579" s="656">
        <v>370309</v>
      </c>
    </row>
    <row r="3580" spans="17:21">
      <c r="Q3580" s="655">
        <v>4</v>
      </c>
      <c r="R3580" s="655">
        <v>37</v>
      </c>
      <c r="S3580" s="655">
        <v>11</v>
      </c>
      <c r="T3580" s="651" t="s">
        <v>8074</v>
      </c>
      <c r="U3580" s="656">
        <v>370302</v>
      </c>
    </row>
    <row r="3581" spans="17:21">
      <c r="Q3581" s="655">
        <v>4</v>
      </c>
      <c r="R3581" s="655">
        <v>37</v>
      </c>
      <c r="S3581" s="655">
        <v>12</v>
      </c>
      <c r="T3581" s="651" t="s">
        <v>8075</v>
      </c>
      <c r="U3581" s="656">
        <v>370304</v>
      </c>
    </row>
    <row r="3582" spans="17:21">
      <c r="Q3582" s="655">
        <v>4</v>
      </c>
      <c r="R3582" s="655">
        <v>37</v>
      </c>
      <c r="S3582" s="655">
        <v>13</v>
      </c>
      <c r="T3582" s="651" t="s">
        <v>8076</v>
      </c>
      <c r="U3582" s="656">
        <v>370306</v>
      </c>
    </row>
    <row r="3583" spans="17:21">
      <c r="Q3583" s="655">
        <v>4</v>
      </c>
      <c r="R3583" s="655">
        <v>37</v>
      </c>
      <c r="S3583" s="655">
        <v>14</v>
      </c>
      <c r="T3583" s="651" t="s">
        <v>3664</v>
      </c>
      <c r="U3583" s="656">
        <v>370101</v>
      </c>
    </row>
    <row r="3584" spans="17:21">
      <c r="Q3584" s="655">
        <v>4</v>
      </c>
      <c r="R3584" s="655">
        <v>37</v>
      </c>
      <c r="S3584" s="655">
        <v>15</v>
      </c>
      <c r="T3584" s="651" t="s">
        <v>8077</v>
      </c>
      <c r="U3584" s="656">
        <v>370102</v>
      </c>
    </row>
    <row r="3585" spans="17:21">
      <c r="Q3585" s="655">
        <v>4</v>
      </c>
      <c r="R3585" s="655">
        <v>37</v>
      </c>
      <c r="S3585" s="655">
        <v>16</v>
      </c>
      <c r="T3585" s="651" t="s">
        <v>8078</v>
      </c>
      <c r="U3585" s="656">
        <v>370110</v>
      </c>
    </row>
    <row r="3586" spans="17:21">
      <c r="Q3586" s="655">
        <v>4</v>
      </c>
      <c r="R3586" s="655">
        <v>37</v>
      </c>
      <c r="S3586" s="655">
        <v>17</v>
      </c>
      <c r="T3586" s="651" t="s">
        <v>8079</v>
      </c>
      <c r="U3586" s="656">
        <v>370410</v>
      </c>
    </row>
    <row r="3587" spans="17:21">
      <c r="Q3587" s="655">
        <v>4</v>
      </c>
      <c r="R3587" s="655">
        <v>37</v>
      </c>
      <c r="S3587" s="655">
        <v>18</v>
      </c>
      <c r="T3587" s="651" t="s">
        <v>8080</v>
      </c>
      <c r="U3587" s="656">
        <v>370417</v>
      </c>
    </row>
    <row r="3588" spans="17:21">
      <c r="Q3588" s="655">
        <v>4</v>
      </c>
      <c r="R3588" s="655">
        <v>37</v>
      </c>
      <c r="S3588" s="655">
        <v>19</v>
      </c>
      <c r="T3588" s="651" t="s">
        <v>6049</v>
      </c>
      <c r="U3588" s="656">
        <v>370103</v>
      </c>
    </row>
    <row r="3589" spans="17:21">
      <c r="Q3589" s="655">
        <v>4</v>
      </c>
      <c r="R3589" s="655">
        <v>37</v>
      </c>
      <c r="S3589" s="655">
        <v>20</v>
      </c>
      <c r="T3589" s="651" t="s">
        <v>8081</v>
      </c>
      <c r="U3589" s="656">
        <v>370413</v>
      </c>
    </row>
    <row r="3590" spans="17:21">
      <c r="Q3590" s="655">
        <v>4</v>
      </c>
      <c r="R3590" s="655">
        <v>37</v>
      </c>
      <c r="S3590" s="655">
        <v>21</v>
      </c>
      <c r="T3590" s="651" t="s">
        <v>6047</v>
      </c>
      <c r="U3590" s="656">
        <v>370109</v>
      </c>
    </row>
    <row r="3591" spans="17:21">
      <c r="Q3591" s="655">
        <v>4</v>
      </c>
      <c r="R3591" s="655">
        <v>37</v>
      </c>
      <c r="S3591" s="655">
        <v>22</v>
      </c>
      <c r="T3591" s="651" t="s">
        <v>6758</v>
      </c>
      <c r="U3591" s="656">
        <v>370104</v>
      </c>
    </row>
    <row r="3592" spans="17:21">
      <c r="Q3592" s="655">
        <v>4</v>
      </c>
      <c r="R3592" s="655">
        <v>37</v>
      </c>
      <c r="S3592" s="655">
        <v>23</v>
      </c>
      <c r="T3592" s="651" t="s">
        <v>8082</v>
      </c>
      <c r="U3592" s="656">
        <v>370409</v>
      </c>
    </row>
    <row r="3593" spans="17:21">
      <c r="Q3593" s="655">
        <v>4</v>
      </c>
      <c r="R3593" s="655">
        <v>37</v>
      </c>
      <c r="S3593" s="655">
        <v>24</v>
      </c>
      <c r="T3593" s="651" t="s">
        <v>9426</v>
      </c>
      <c r="U3593" s="656">
        <v>370310</v>
      </c>
    </row>
    <row r="3594" spans="17:21">
      <c r="Q3594" s="655">
        <v>4</v>
      </c>
      <c r="R3594" s="655">
        <v>37</v>
      </c>
      <c r="S3594" s="655">
        <v>25</v>
      </c>
      <c r="T3594" s="651" t="s">
        <v>9427</v>
      </c>
      <c r="U3594" s="656">
        <v>370414</v>
      </c>
    </row>
    <row r="3595" spans="17:21">
      <c r="Q3595" s="655">
        <v>4</v>
      </c>
      <c r="R3595" s="655">
        <v>37</v>
      </c>
      <c r="S3595" s="655">
        <v>26</v>
      </c>
      <c r="T3595" s="651" t="s">
        <v>8083</v>
      </c>
      <c r="U3595" s="656">
        <v>370307</v>
      </c>
    </row>
    <row r="3596" spans="17:21">
      <c r="Q3596" s="655">
        <v>4</v>
      </c>
      <c r="R3596" s="655">
        <v>37</v>
      </c>
      <c r="S3596" s="655">
        <v>27</v>
      </c>
      <c r="T3596" s="651" t="s">
        <v>8084</v>
      </c>
      <c r="U3596" s="656">
        <v>370308</v>
      </c>
    </row>
    <row r="3597" spans="17:21">
      <c r="Q3597" s="655">
        <v>4</v>
      </c>
      <c r="R3597" s="655">
        <v>37</v>
      </c>
      <c r="S3597" s="655">
        <v>28</v>
      </c>
      <c r="T3597" s="651" t="s">
        <v>8085</v>
      </c>
      <c r="U3597" s="656">
        <v>370402</v>
      </c>
    </row>
    <row r="3598" spans="17:21">
      <c r="Q3598" s="655">
        <v>4</v>
      </c>
      <c r="R3598" s="655">
        <v>37</v>
      </c>
      <c r="S3598" s="655">
        <v>29</v>
      </c>
      <c r="T3598" s="651" t="s">
        <v>8086</v>
      </c>
      <c r="U3598" s="656">
        <v>370311</v>
      </c>
    </row>
    <row r="3599" spans="17:21">
      <c r="Q3599" s="655">
        <v>4</v>
      </c>
      <c r="R3599" s="655">
        <v>37</v>
      </c>
      <c r="S3599" s="655">
        <v>30</v>
      </c>
      <c r="T3599" s="651" t="s">
        <v>8087</v>
      </c>
      <c r="U3599" s="656">
        <v>370301</v>
      </c>
    </row>
    <row r="3600" spans="17:21">
      <c r="Q3600" s="655">
        <v>4</v>
      </c>
      <c r="R3600" s="655">
        <v>37</v>
      </c>
      <c r="S3600" s="655">
        <v>31</v>
      </c>
      <c r="T3600" s="651" t="s">
        <v>6064</v>
      </c>
      <c r="U3600" s="656">
        <v>370107</v>
      </c>
    </row>
    <row r="3601" spans="17:21">
      <c r="Q3601" s="655">
        <v>4</v>
      </c>
      <c r="R3601" s="655">
        <v>37</v>
      </c>
      <c r="S3601" s="655">
        <v>32</v>
      </c>
      <c r="T3601" s="651" t="s">
        <v>8088</v>
      </c>
      <c r="U3601" s="656">
        <v>370108</v>
      </c>
    </row>
    <row r="3602" spans="17:21">
      <c r="Q3602" s="655">
        <v>4</v>
      </c>
      <c r="R3602" s="655">
        <v>37</v>
      </c>
      <c r="S3602" s="655">
        <v>33</v>
      </c>
      <c r="T3602" s="651" t="s">
        <v>8089</v>
      </c>
      <c r="U3602" s="656">
        <v>370809</v>
      </c>
    </row>
    <row r="3603" spans="17:21">
      <c r="Q3603" s="655">
        <v>4</v>
      </c>
      <c r="R3603" s="655">
        <v>37</v>
      </c>
      <c r="S3603" s="655">
        <v>34</v>
      </c>
      <c r="T3603" s="651" t="s">
        <v>8090</v>
      </c>
      <c r="U3603" s="656">
        <v>370810</v>
      </c>
    </row>
    <row r="3604" spans="17:21">
      <c r="Q3604" s="655">
        <v>4</v>
      </c>
      <c r="R3604" s="655">
        <v>37</v>
      </c>
      <c r="S3604" s="655">
        <v>35</v>
      </c>
      <c r="T3604" s="651" t="s">
        <v>8952</v>
      </c>
      <c r="U3604" s="656">
        <v>370804</v>
      </c>
    </row>
    <row r="3605" spans="17:21">
      <c r="Q3605" s="655">
        <v>4</v>
      </c>
      <c r="R3605" s="655">
        <v>37</v>
      </c>
      <c r="S3605" s="655">
        <v>36</v>
      </c>
      <c r="T3605" s="651" t="s">
        <v>9137</v>
      </c>
      <c r="U3605" s="656">
        <v>370811</v>
      </c>
    </row>
    <row r="3606" spans="17:21">
      <c r="Q3606" s="655">
        <v>4</v>
      </c>
      <c r="R3606" s="655">
        <v>37</v>
      </c>
      <c r="S3606" s="655">
        <v>37</v>
      </c>
      <c r="T3606" s="651" t="s">
        <v>6029</v>
      </c>
      <c r="U3606" s="656">
        <v>370805</v>
      </c>
    </row>
    <row r="3607" spans="17:21">
      <c r="Q3607" s="655">
        <v>4</v>
      </c>
      <c r="R3607" s="655">
        <v>37</v>
      </c>
      <c r="S3607" s="655">
        <v>38</v>
      </c>
      <c r="T3607" s="651" t="s">
        <v>6031</v>
      </c>
      <c r="U3607" s="656">
        <v>370806</v>
      </c>
    </row>
    <row r="3608" spans="17:21">
      <c r="Q3608" s="655">
        <v>4</v>
      </c>
      <c r="R3608" s="655">
        <v>37</v>
      </c>
      <c r="S3608" s="655">
        <v>39</v>
      </c>
      <c r="T3608" s="651" t="s">
        <v>6033</v>
      </c>
      <c r="U3608" s="656">
        <v>370807</v>
      </c>
    </row>
    <row r="3609" spans="17:21">
      <c r="Q3609" s="655">
        <v>4</v>
      </c>
      <c r="R3609" s="655">
        <v>37</v>
      </c>
      <c r="S3609" s="655">
        <v>40</v>
      </c>
      <c r="T3609" s="651" t="s">
        <v>6035</v>
      </c>
      <c r="U3609" s="656">
        <v>370808</v>
      </c>
    </row>
    <row r="3610" spans="17:21">
      <c r="Q3610" s="657">
        <v>4</v>
      </c>
      <c r="R3610" s="657">
        <v>37</v>
      </c>
      <c r="S3610" s="657">
        <v>41</v>
      </c>
      <c r="T3610" s="658" t="s">
        <v>6041</v>
      </c>
      <c r="U3610" s="659">
        <v>370999</v>
      </c>
    </row>
    <row r="3611" spans="17:21">
      <c r="Q3611" s="653">
        <v>4</v>
      </c>
      <c r="R3611" s="653">
        <v>38</v>
      </c>
      <c r="S3611" s="653">
        <v>1</v>
      </c>
      <c r="T3611" s="650" t="s">
        <v>3664</v>
      </c>
      <c r="U3611" s="654">
        <v>380108</v>
      </c>
    </row>
    <row r="3612" spans="17:21">
      <c r="Q3612" s="655">
        <v>4</v>
      </c>
      <c r="R3612" s="655">
        <v>38</v>
      </c>
      <c r="S3612" s="655">
        <v>2</v>
      </c>
      <c r="T3612" s="651" t="s">
        <v>6292</v>
      </c>
      <c r="U3612" s="656">
        <v>380109</v>
      </c>
    </row>
    <row r="3613" spans="17:21">
      <c r="Q3613" s="655">
        <v>4</v>
      </c>
      <c r="R3613" s="655">
        <v>38</v>
      </c>
      <c r="S3613" s="655">
        <v>3</v>
      </c>
      <c r="T3613" s="651" t="s">
        <v>8007</v>
      </c>
      <c r="U3613" s="656">
        <v>380119</v>
      </c>
    </row>
    <row r="3614" spans="17:21">
      <c r="Q3614" s="655">
        <v>4</v>
      </c>
      <c r="R3614" s="655">
        <v>38</v>
      </c>
      <c r="S3614" s="655">
        <v>4</v>
      </c>
      <c r="T3614" s="651" t="s">
        <v>8046</v>
      </c>
      <c r="U3614" s="656">
        <v>380101</v>
      </c>
    </row>
    <row r="3615" spans="17:21">
      <c r="Q3615" s="655">
        <v>4</v>
      </c>
      <c r="R3615" s="655">
        <v>38</v>
      </c>
      <c r="S3615" s="655">
        <v>5</v>
      </c>
      <c r="T3615" s="651" t="s">
        <v>5900</v>
      </c>
      <c r="U3615" s="656">
        <v>380110</v>
      </c>
    </row>
    <row r="3616" spans="17:21">
      <c r="Q3616" s="655">
        <v>4</v>
      </c>
      <c r="R3616" s="655">
        <v>38</v>
      </c>
      <c r="S3616" s="655">
        <v>6</v>
      </c>
      <c r="T3616" s="651" t="s">
        <v>8091</v>
      </c>
      <c r="U3616" s="656">
        <v>380111</v>
      </c>
    </row>
    <row r="3617" spans="17:21">
      <c r="Q3617" s="655">
        <v>4</v>
      </c>
      <c r="R3617" s="655">
        <v>38</v>
      </c>
      <c r="S3617" s="655">
        <v>7</v>
      </c>
      <c r="T3617" s="651" t="s">
        <v>4724</v>
      </c>
      <c r="U3617" s="656">
        <v>380102</v>
      </c>
    </row>
    <row r="3618" spans="17:21">
      <c r="Q3618" s="655">
        <v>4</v>
      </c>
      <c r="R3618" s="655">
        <v>38</v>
      </c>
      <c r="S3618" s="655">
        <v>8</v>
      </c>
      <c r="T3618" s="651" t="s">
        <v>6197</v>
      </c>
      <c r="U3618" s="656">
        <v>380112</v>
      </c>
    </row>
    <row r="3619" spans="17:21">
      <c r="Q3619" s="655">
        <v>4</v>
      </c>
      <c r="R3619" s="655">
        <v>38</v>
      </c>
      <c r="S3619" s="655">
        <v>9</v>
      </c>
      <c r="T3619" s="651" t="s">
        <v>8092</v>
      </c>
      <c r="U3619" s="656">
        <v>380104</v>
      </c>
    </row>
    <row r="3620" spans="17:21">
      <c r="Q3620" s="655">
        <v>4</v>
      </c>
      <c r="R3620" s="655">
        <v>38</v>
      </c>
      <c r="S3620" s="655">
        <v>10</v>
      </c>
      <c r="T3620" s="651" t="s">
        <v>8093</v>
      </c>
      <c r="U3620" s="656">
        <v>380105</v>
      </c>
    </row>
    <row r="3621" spans="17:21">
      <c r="Q3621" s="655">
        <v>4</v>
      </c>
      <c r="R3621" s="655">
        <v>38</v>
      </c>
      <c r="S3621" s="655">
        <v>11</v>
      </c>
      <c r="T3621" s="651" t="s">
        <v>6064</v>
      </c>
      <c r="U3621" s="656">
        <v>380106</v>
      </c>
    </row>
    <row r="3622" spans="17:21">
      <c r="Q3622" s="655">
        <v>4</v>
      </c>
      <c r="R3622" s="655">
        <v>38</v>
      </c>
      <c r="S3622" s="655">
        <v>12</v>
      </c>
      <c r="T3622" s="651" t="s">
        <v>5910</v>
      </c>
      <c r="U3622" s="656">
        <v>380107</v>
      </c>
    </row>
    <row r="3623" spans="17:21">
      <c r="Q3623" s="655">
        <v>4</v>
      </c>
      <c r="R3623" s="655">
        <v>38</v>
      </c>
      <c r="S3623" s="655">
        <v>13</v>
      </c>
      <c r="T3623" s="651" t="s">
        <v>8094</v>
      </c>
      <c r="U3623" s="656">
        <v>380151</v>
      </c>
    </row>
    <row r="3624" spans="17:21">
      <c r="Q3624" s="655">
        <v>4</v>
      </c>
      <c r="R3624" s="655">
        <v>38</v>
      </c>
      <c r="S3624" s="655">
        <v>14</v>
      </c>
      <c r="T3624" s="651" t="s">
        <v>9138</v>
      </c>
      <c r="U3624" s="656">
        <v>380201</v>
      </c>
    </row>
    <row r="3625" spans="17:21">
      <c r="Q3625" s="655">
        <v>4</v>
      </c>
      <c r="R3625" s="655">
        <v>38</v>
      </c>
      <c r="S3625" s="655">
        <v>15</v>
      </c>
      <c r="T3625" s="651" t="s">
        <v>8095</v>
      </c>
      <c r="U3625" s="656">
        <v>380202</v>
      </c>
    </row>
    <row r="3626" spans="17:21">
      <c r="Q3626" s="655">
        <v>4</v>
      </c>
      <c r="R3626" s="655">
        <v>38</v>
      </c>
      <c r="S3626" s="655">
        <v>16</v>
      </c>
      <c r="T3626" s="651" t="s">
        <v>8096</v>
      </c>
      <c r="U3626" s="656">
        <v>380203</v>
      </c>
    </row>
    <row r="3627" spans="17:21">
      <c r="Q3627" s="655">
        <v>4</v>
      </c>
      <c r="R3627" s="655">
        <v>38</v>
      </c>
      <c r="S3627" s="655">
        <v>17</v>
      </c>
      <c r="T3627" s="651" t="s">
        <v>8097</v>
      </c>
      <c r="U3627" s="656">
        <v>380205</v>
      </c>
    </row>
    <row r="3628" spans="17:21">
      <c r="Q3628" s="655">
        <v>4</v>
      </c>
      <c r="R3628" s="655">
        <v>38</v>
      </c>
      <c r="S3628" s="655">
        <v>18</v>
      </c>
      <c r="T3628" s="651" t="s">
        <v>8098</v>
      </c>
      <c r="U3628" s="656">
        <v>380206</v>
      </c>
    </row>
    <row r="3629" spans="17:21">
      <c r="Q3629" s="655">
        <v>4</v>
      </c>
      <c r="R3629" s="655">
        <v>38</v>
      </c>
      <c r="S3629" s="655">
        <v>19</v>
      </c>
      <c r="T3629" s="651" t="s">
        <v>8099</v>
      </c>
      <c r="U3629" s="656">
        <v>380152</v>
      </c>
    </row>
    <row r="3630" spans="17:21">
      <c r="Q3630" s="655">
        <v>4</v>
      </c>
      <c r="R3630" s="655">
        <v>38</v>
      </c>
      <c r="S3630" s="655">
        <v>20</v>
      </c>
      <c r="T3630" s="651" t="s">
        <v>9139</v>
      </c>
      <c r="U3630" s="656">
        <v>380301</v>
      </c>
    </row>
    <row r="3631" spans="17:21">
      <c r="Q3631" s="655">
        <v>4</v>
      </c>
      <c r="R3631" s="655">
        <v>38</v>
      </c>
      <c r="S3631" s="655">
        <v>21</v>
      </c>
      <c r="T3631" s="651" t="s">
        <v>8100</v>
      </c>
      <c r="U3631" s="656">
        <v>380302</v>
      </c>
    </row>
    <row r="3632" spans="17:21">
      <c r="Q3632" s="655">
        <v>4</v>
      </c>
      <c r="R3632" s="655">
        <v>38</v>
      </c>
      <c r="S3632" s="655">
        <v>22</v>
      </c>
      <c r="T3632" s="651" t="s">
        <v>8101</v>
      </c>
      <c r="U3632" s="656">
        <v>380303</v>
      </c>
    </row>
    <row r="3633" spans="17:21">
      <c r="Q3633" s="655">
        <v>4</v>
      </c>
      <c r="R3633" s="655">
        <v>38</v>
      </c>
      <c r="S3633" s="655">
        <v>23</v>
      </c>
      <c r="T3633" s="651" t="s">
        <v>8102</v>
      </c>
      <c r="U3633" s="656">
        <v>380304</v>
      </c>
    </row>
    <row r="3634" spans="17:21">
      <c r="Q3634" s="655">
        <v>4</v>
      </c>
      <c r="R3634" s="655">
        <v>38</v>
      </c>
      <c r="S3634" s="655">
        <v>24</v>
      </c>
      <c r="T3634" s="651" t="s">
        <v>8103</v>
      </c>
      <c r="U3634" s="656">
        <v>380153</v>
      </c>
    </row>
    <row r="3635" spans="17:21">
      <c r="Q3635" s="655">
        <v>4</v>
      </c>
      <c r="R3635" s="655">
        <v>38</v>
      </c>
      <c r="S3635" s="655">
        <v>25</v>
      </c>
      <c r="T3635" s="651" t="s">
        <v>9140</v>
      </c>
      <c r="U3635" s="656">
        <v>380401</v>
      </c>
    </row>
    <row r="3636" spans="17:21">
      <c r="Q3636" s="655">
        <v>4</v>
      </c>
      <c r="R3636" s="655">
        <v>38</v>
      </c>
      <c r="S3636" s="655">
        <v>26</v>
      </c>
      <c r="T3636" s="651" t="s">
        <v>8104</v>
      </c>
      <c r="U3636" s="656">
        <v>380402</v>
      </c>
    </row>
    <row r="3637" spans="17:21">
      <c r="Q3637" s="655">
        <v>4</v>
      </c>
      <c r="R3637" s="655">
        <v>38</v>
      </c>
      <c r="S3637" s="655">
        <v>27</v>
      </c>
      <c r="T3637" s="651" t="s">
        <v>8105</v>
      </c>
      <c r="U3637" s="656">
        <v>380403</v>
      </c>
    </row>
    <row r="3638" spans="17:21">
      <c r="Q3638" s="655">
        <v>4</v>
      </c>
      <c r="R3638" s="655">
        <v>38</v>
      </c>
      <c r="S3638" s="655">
        <v>28</v>
      </c>
      <c r="T3638" s="651" t="s">
        <v>8106</v>
      </c>
      <c r="U3638" s="656">
        <v>380155</v>
      </c>
    </row>
    <row r="3639" spans="17:21">
      <c r="Q3639" s="655">
        <v>4</v>
      </c>
      <c r="R3639" s="655">
        <v>38</v>
      </c>
      <c r="S3639" s="655">
        <v>29</v>
      </c>
      <c r="T3639" s="651" t="s">
        <v>9141</v>
      </c>
      <c r="U3639" s="656">
        <v>380601</v>
      </c>
    </row>
    <row r="3640" spans="17:21">
      <c r="Q3640" s="655">
        <v>4</v>
      </c>
      <c r="R3640" s="655">
        <v>38</v>
      </c>
      <c r="S3640" s="655">
        <v>30</v>
      </c>
      <c r="T3640" s="651" t="s">
        <v>8107</v>
      </c>
      <c r="U3640" s="656">
        <v>380602</v>
      </c>
    </row>
    <row r="3641" spans="17:21">
      <c r="Q3641" s="655">
        <v>4</v>
      </c>
      <c r="R3641" s="655">
        <v>38</v>
      </c>
      <c r="S3641" s="655">
        <v>31</v>
      </c>
      <c r="T3641" s="651" t="s">
        <v>8108</v>
      </c>
      <c r="U3641" s="656">
        <v>380603</v>
      </c>
    </row>
    <row r="3642" spans="17:21">
      <c r="Q3642" s="655">
        <v>4</v>
      </c>
      <c r="R3642" s="655">
        <v>38</v>
      </c>
      <c r="S3642" s="655">
        <v>32</v>
      </c>
      <c r="T3642" s="651" t="s">
        <v>8109</v>
      </c>
      <c r="U3642" s="656">
        <v>380604</v>
      </c>
    </row>
    <row r="3643" spans="17:21">
      <c r="Q3643" s="655">
        <v>4</v>
      </c>
      <c r="R3643" s="655">
        <v>38</v>
      </c>
      <c r="S3643" s="655">
        <v>33</v>
      </c>
      <c r="T3643" s="651" t="s">
        <v>8110</v>
      </c>
      <c r="U3643" s="656">
        <v>380605</v>
      </c>
    </row>
    <row r="3644" spans="17:21">
      <c r="Q3644" s="655">
        <v>4</v>
      </c>
      <c r="R3644" s="655">
        <v>38</v>
      </c>
      <c r="S3644" s="655">
        <v>34</v>
      </c>
      <c r="T3644" s="651" t="s">
        <v>8111</v>
      </c>
      <c r="U3644" s="656">
        <v>380154</v>
      </c>
    </row>
    <row r="3645" spans="17:21">
      <c r="Q3645" s="655">
        <v>4</v>
      </c>
      <c r="R3645" s="655">
        <v>38</v>
      </c>
      <c r="S3645" s="655">
        <v>35</v>
      </c>
      <c r="T3645" s="651" t="s">
        <v>9142</v>
      </c>
      <c r="U3645" s="656">
        <v>380501</v>
      </c>
    </row>
    <row r="3646" spans="17:21">
      <c r="Q3646" s="655">
        <v>4</v>
      </c>
      <c r="R3646" s="655">
        <v>38</v>
      </c>
      <c r="S3646" s="655">
        <v>36</v>
      </c>
      <c r="T3646" s="651" t="s">
        <v>8112</v>
      </c>
      <c r="U3646" s="656">
        <v>380502</v>
      </c>
    </row>
    <row r="3647" spans="17:21">
      <c r="Q3647" s="655">
        <v>4</v>
      </c>
      <c r="R3647" s="655">
        <v>38</v>
      </c>
      <c r="S3647" s="655">
        <v>37</v>
      </c>
      <c r="T3647" s="651" t="s">
        <v>8113</v>
      </c>
      <c r="U3647" s="656">
        <v>380503</v>
      </c>
    </row>
    <row r="3648" spans="17:21">
      <c r="Q3648" s="655">
        <v>4</v>
      </c>
      <c r="R3648" s="655">
        <v>38</v>
      </c>
      <c r="S3648" s="655">
        <v>38</v>
      </c>
      <c r="T3648" s="651" t="s">
        <v>8114</v>
      </c>
      <c r="U3648" s="656">
        <v>380504</v>
      </c>
    </row>
    <row r="3649" spans="17:21">
      <c r="Q3649" s="655">
        <v>4</v>
      </c>
      <c r="R3649" s="655">
        <v>38</v>
      </c>
      <c r="S3649" s="655">
        <v>39</v>
      </c>
      <c r="T3649" s="651" t="s">
        <v>8115</v>
      </c>
      <c r="U3649" s="656">
        <v>380703</v>
      </c>
    </row>
    <row r="3650" spans="17:21">
      <c r="Q3650" s="655">
        <v>4</v>
      </c>
      <c r="R3650" s="655">
        <v>38</v>
      </c>
      <c r="S3650" s="655">
        <v>40</v>
      </c>
      <c r="T3650" s="651" t="s">
        <v>8116</v>
      </c>
      <c r="U3650" s="656">
        <v>380705</v>
      </c>
    </row>
    <row r="3651" spans="17:21">
      <c r="Q3651" s="655">
        <v>4</v>
      </c>
      <c r="R3651" s="655">
        <v>38</v>
      </c>
      <c r="S3651" s="655">
        <v>41</v>
      </c>
      <c r="T3651" s="651" t="s">
        <v>8117</v>
      </c>
      <c r="U3651" s="656">
        <v>380801</v>
      </c>
    </row>
    <row r="3652" spans="17:21">
      <c r="Q3652" s="657">
        <v>4</v>
      </c>
      <c r="R3652" s="657">
        <v>38</v>
      </c>
      <c r="S3652" s="657">
        <v>42</v>
      </c>
      <c r="T3652" s="658" t="s">
        <v>6041</v>
      </c>
      <c r="U3652" s="659">
        <v>380999</v>
      </c>
    </row>
    <row r="3653" spans="17:21">
      <c r="Q3653" s="653">
        <v>4</v>
      </c>
      <c r="R3653" s="653">
        <v>39</v>
      </c>
      <c r="S3653" s="653">
        <v>1</v>
      </c>
      <c r="T3653" s="650" t="s">
        <v>3664</v>
      </c>
      <c r="U3653" s="654">
        <v>390101</v>
      </c>
    </row>
    <row r="3654" spans="17:21">
      <c r="Q3654" s="655">
        <v>4</v>
      </c>
      <c r="R3654" s="655">
        <v>39</v>
      </c>
      <c r="S3654" s="655">
        <v>2</v>
      </c>
      <c r="T3654" s="651" t="s">
        <v>6495</v>
      </c>
      <c r="U3654" s="656">
        <v>390116</v>
      </c>
    </row>
    <row r="3655" spans="17:21">
      <c r="Q3655" s="655">
        <v>4</v>
      </c>
      <c r="R3655" s="655">
        <v>39</v>
      </c>
      <c r="S3655" s="655">
        <v>3</v>
      </c>
      <c r="T3655" s="651" t="s">
        <v>8118</v>
      </c>
      <c r="U3655" s="656">
        <v>390115</v>
      </c>
    </row>
    <row r="3656" spans="17:21">
      <c r="Q3656" s="655">
        <v>4</v>
      </c>
      <c r="R3656" s="655">
        <v>39</v>
      </c>
      <c r="S3656" s="655">
        <v>4</v>
      </c>
      <c r="T3656" s="651" t="s">
        <v>9143</v>
      </c>
      <c r="U3656" s="656">
        <v>390120</v>
      </c>
    </row>
    <row r="3657" spans="17:21">
      <c r="Q3657" s="655">
        <v>4</v>
      </c>
      <c r="R3657" s="655">
        <v>39</v>
      </c>
      <c r="S3657" s="655">
        <v>5</v>
      </c>
      <c r="T3657" s="651" t="s">
        <v>8119</v>
      </c>
      <c r="U3657" s="656">
        <v>390104</v>
      </c>
    </row>
    <row r="3658" spans="17:21">
      <c r="Q3658" s="655">
        <v>4</v>
      </c>
      <c r="R3658" s="655">
        <v>39</v>
      </c>
      <c r="S3658" s="655">
        <v>6</v>
      </c>
      <c r="T3658" s="651" t="s">
        <v>8120</v>
      </c>
      <c r="U3658" s="656">
        <v>390102</v>
      </c>
    </row>
    <row r="3659" spans="17:21">
      <c r="Q3659" s="655">
        <v>4</v>
      </c>
      <c r="R3659" s="655">
        <v>39</v>
      </c>
      <c r="S3659" s="655">
        <v>7</v>
      </c>
      <c r="T3659" s="651" t="s">
        <v>8121</v>
      </c>
      <c r="U3659" s="656">
        <v>390121</v>
      </c>
    </row>
    <row r="3660" spans="17:21">
      <c r="Q3660" s="655">
        <v>4</v>
      </c>
      <c r="R3660" s="655">
        <v>39</v>
      </c>
      <c r="S3660" s="655">
        <v>8</v>
      </c>
      <c r="T3660" s="651" t="s">
        <v>6049</v>
      </c>
      <c r="U3660" s="656">
        <v>390103</v>
      </c>
    </row>
    <row r="3661" spans="17:21">
      <c r="Q3661" s="655">
        <v>4</v>
      </c>
      <c r="R3661" s="655">
        <v>39</v>
      </c>
      <c r="S3661" s="655">
        <v>9</v>
      </c>
      <c r="T3661" s="651" t="s">
        <v>8122</v>
      </c>
      <c r="U3661" s="656">
        <v>390117</v>
      </c>
    </row>
    <row r="3662" spans="17:21">
      <c r="Q3662" s="655">
        <v>4</v>
      </c>
      <c r="R3662" s="655">
        <v>39</v>
      </c>
      <c r="S3662" s="655">
        <v>10</v>
      </c>
      <c r="T3662" s="651" t="s">
        <v>9428</v>
      </c>
      <c r="U3662" s="656">
        <v>390105</v>
      </c>
    </row>
    <row r="3663" spans="17:21">
      <c r="Q3663" s="655">
        <v>4</v>
      </c>
      <c r="R3663" s="655">
        <v>39</v>
      </c>
      <c r="S3663" s="655">
        <v>11</v>
      </c>
      <c r="T3663" s="651" t="s">
        <v>8123</v>
      </c>
      <c r="U3663" s="656">
        <v>390106</v>
      </c>
    </row>
    <row r="3664" spans="17:21">
      <c r="Q3664" s="655">
        <v>4</v>
      </c>
      <c r="R3664" s="655">
        <v>39</v>
      </c>
      <c r="S3664" s="655">
        <v>12</v>
      </c>
      <c r="T3664" s="651" t="s">
        <v>8124</v>
      </c>
      <c r="U3664" s="656">
        <v>390107</v>
      </c>
    </row>
    <row r="3665" spans="17:21">
      <c r="Q3665" s="655">
        <v>4</v>
      </c>
      <c r="R3665" s="655">
        <v>39</v>
      </c>
      <c r="S3665" s="655">
        <v>13</v>
      </c>
      <c r="T3665" s="651" t="s">
        <v>8125</v>
      </c>
      <c r="U3665" s="656">
        <v>390109</v>
      </c>
    </row>
    <row r="3666" spans="17:21">
      <c r="Q3666" s="655">
        <v>4</v>
      </c>
      <c r="R3666" s="655">
        <v>39</v>
      </c>
      <c r="S3666" s="655">
        <v>14</v>
      </c>
      <c r="T3666" s="651" t="s">
        <v>8126</v>
      </c>
      <c r="U3666" s="656">
        <v>390113</v>
      </c>
    </row>
    <row r="3667" spans="17:21">
      <c r="Q3667" s="655">
        <v>4</v>
      </c>
      <c r="R3667" s="655">
        <v>39</v>
      </c>
      <c r="S3667" s="655">
        <v>15</v>
      </c>
      <c r="T3667" s="651" t="s">
        <v>8127</v>
      </c>
      <c r="U3667" s="656">
        <v>390114</v>
      </c>
    </row>
    <row r="3668" spans="17:21">
      <c r="Q3668" s="655">
        <v>4</v>
      </c>
      <c r="R3668" s="655">
        <v>39</v>
      </c>
      <c r="S3668" s="655">
        <v>16</v>
      </c>
      <c r="T3668" s="651" t="s">
        <v>7743</v>
      </c>
      <c r="U3668" s="656">
        <v>390119</v>
      </c>
    </row>
    <row r="3669" spans="17:21">
      <c r="Q3669" s="655">
        <v>4</v>
      </c>
      <c r="R3669" s="655">
        <v>39</v>
      </c>
      <c r="S3669" s="655">
        <v>17</v>
      </c>
      <c r="T3669" s="651" t="s">
        <v>6064</v>
      </c>
      <c r="U3669" s="656">
        <v>390110</v>
      </c>
    </row>
    <row r="3670" spans="17:21">
      <c r="Q3670" s="655">
        <v>4</v>
      </c>
      <c r="R3670" s="655">
        <v>39</v>
      </c>
      <c r="S3670" s="655">
        <v>18</v>
      </c>
      <c r="T3670" s="651" t="s">
        <v>5910</v>
      </c>
      <c r="U3670" s="656">
        <v>390111</v>
      </c>
    </row>
    <row r="3671" spans="17:21">
      <c r="Q3671" s="655">
        <v>4</v>
      </c>
      <c r="R3671" s="655">
        <v>39</v>
      </c>
      <c r="S3671" s="655">
        <v>19</v>
      </c>
      <c r="T3671" s="651" t="s">
        <v>8128</v>
      </c>
      <c r="U3671" s="656">
        <v>390201</v>
      </c>
    </row>
    <row r="3672" spans="17:21">
      <c r="Q3672" s="655">
        <v>4</v>
      </c>
      <c r="R3672" s="655">
        <v>39</v>
      </c>
      <c r="S3672" s="655">
        <v>20</v>
      </c>
      <c r="T3672" s="651" t="s">
        <v>8129</v>
      </c>
      <c r="U3672" s="656">
        <v>390202</v>
      </c>
    </row>
    <row r="3673" spans="17:21">
      <c r="Q3673" s="655">
        <v>4</v>
      </c>
      <c r="R3673" s="655">
        <v>39</v>
      </c>
      <c r="S3673" s="655">
        <v>21</v>
      </c>
      <c r="T3673" s="651" t="s">
        <v>8130</v>
      </c>
      <c r="U3673" s="656">
        <v>390203</v>
      </c>
    </row>
    <row r="3674" spans="17:21">
      <c r="Q3674" s="655">
        <v>4</v>
      </c>
      <c r="R3674" s="655">
        <v>39</v>
      </c>
      <c r="S3674" s="655">
        <v>22</v>
      </c>
      <c r="T3674" s="651" t="s">
        <v>8131</v>
      </c>
      <c r="U3674" s="656">
        <v>390204</v>
      </c>
    </row>
    <row r="3675" spans="17:21">
      <c r="Q3675" s="655">
        <v>4</v>
      </c>
      <c r="R3675" s="655">
        <v>39</v>
      </c>
      <c r="S3675" s="655">
        <v>23</v>
      </c>
      <c r="T3675" s="651" t="s">
        <v>8132</v>
      </c>
      <c r="U3675" s="656">
        <v>390205</v>
      </c>
    </row>
    <row r="3676" spans="17:21">
      <c r="Q3676" s="655">
        <v>4</v>
      </c>
      <c r="R3676" s="655">
        <v>39</v>
      </c>
      <c r="S3676" s="655">
        <v>24</v>
      </c>
      <c r="T3676" s="651" t="s">
        <v>8133</v>
      </c>
      <c r="U3676" s="656">
        <v>390206</v>
      </c>
    </row>
    <row r="3677" spans="17:21">
      <c r="Q3677" s="655">
        <v>4</v>
      </c>
      <c r="R3677" s="655">
        <v>39</v>
      </c>
      <c r="S3677" s="655">
        <v>25</v>
      </c>
      <c r="T3677" s="651" t="s">
        <v>8134</v>
      </c>
      <c r="U3677" s="656">
        <v>390207</v>
      </c>
    </row>
    <row r="3678" spans="17:21">
      <c r="Q3678" s="655">
        <v>4</v>
      </c>
      <c r="R3678" s="655">
        <v>39</v>
      </c>
      <c r="S3678" s="655">
        <v>26</v>
      </c>
      <c r="T3678" s="651" t="s">
        <v>8135</v>
      </c>
      <c r="U3678" s="656">
        <v>390211</v>
      </c>
    </row>
    <row r="3679" spans="17:21">
      <c r="Q3679" s="655">
        <v>4</v>
      </c>
      <c r="R3679" s="655">
        <v>39</v>
      </c>
      <c r="S3679" s="655">
        <v>27</v>
      </c>
      <c r="T3679" s="651" t="s">
        <v>8136</v>
      </c>
      <c r="U3679" s="656">
        <v>390208</v>
      </c>
    </row>
    <row r="3680" spans="17:21">
      <c r="Q3680" s="655">
        <v>4</v>
      </c>
      <c r="R3680" s="655">
        <v>39</v>
      </c>
      <c r="S3680" s="655">
        <v>28</v>
      </c>
      <c r="T3680" s="651" t="s">
        <v>8137</v>
      </c>
      <c r="U3680" s="656">
        <v>390209</v>
      </c>
    </row>
    <row r="3681" spans="17:21">
      <c r="Q3681" s="655">
        <v>4</v>
      </c>
      <c r="R3681" s="655">
        <v>39</v>
      </c>
      <c r="S3681" s="655">
        <v>29</v>
      </c>
      <c r="T3681" s="651" t="s">
        <v>8138</v>
      </c>
      <c r="U3681" s="656">
        <v>390210</v>
      </c>
    </row>
    <row r="3682" spans="17:21">
      <c r="Q3682" s="655">
        <v>4</v>
      </c>
      <c r="R3682" s="655">
        <v>39</v>
      </c>
      <c r="S3682" s="655">
        <v>30</v>
      </c>
      <c r="T3682" s="651" t="s">
        <v>8139</v>
      </c>
      <c r="U3682" s="656">
        <v>390302</v>
      </c>
    </row>
    <row r="3683" spans="17:21">
      <c r="Q3683" s="655">
        <v>4</v>
      </c>
      <c r="R3683" s="655">
        <v>39</v>
      </c>
      <c r="S3683" s="655">
        <v>31</v>
      </c>
      <c r="T3683" s="651" t="s">
        <v>8140</v>
      </c>
      <c r="U3683" s="656">
        <v>390301</v>
      </c>
    </row>
    <row r="3684" spans="17:21">
      <c r="Q3684" s="655">
        <v>4</v>
      </c>
      <c r="R3684" s="655">
        <v>39</v>
      </c>
      <c r="S3684" s="655">
        <v>32</v>
      </c>
      <c r="T3684" s="651" t="s">
        <v>8141</v>
      </c>
      <c r="U3684" s="656">
        <v>390322</v>
      </c>
    </row>
    <row r="3685" spans="17:21">
      <c r="Q3685" s="655">
        <v>4</v>
      </c>
      <c r="R3685" s="655">
        <v>39</v>
      </c>
      <c r="S3685" s="655">
        <v>33</v>
      </c>
      <c r="T3685" s="651" t="s">
        <v>8142</v>
      </c>
      <c r="U3685" s="656">
        <v>390303</v>
      </c>
    </row>
    <row r="3686" spans="17:21">
      <c r="Q3686" s="655">
        <v>4</v>
      </c>
      <c r="R3686" s="655">
        <v>39</v>
      </c>
      <c r="S3686" s="655">
        <v>34</v>
      </c>
      <c r="T3686" s="651" t="s">
        <v>8143</v>
      </c>
      <c r="U3686" s="656">
        <v>390304</v>
      </c>
    </row>
    <row r="3687" spans="17:21">
      <c r="Q3687" s="655">
        <v>4</v>
      </c>
      <c r="R3687" s="655">
        <v>39</v>
      </c>
      <c r="S3687" s="655">
        <v>35</v>
      </c>
      <c r="T3687" s="651" t="s">
        <v>8144</v>
      </c>
      <c r="U3687" s="656">
        <v>390316</v>
      </c>
    </row>
    <row r="3688" spans="17:21">
      <c r="Q3688" s="655">
        <v>4</v>
      </c>
      <c r="R3688" s="655">
        <v>39</v>
      </c>
      <c r="S3688" s="655">
        <v>36</v>
      </c>
      <c r="T3688" s="651" t="s">
        <v>8145</v>
      </c>
      <c r="U3688" s="656">
        <v>390305</v>
      </c>
    </row>
    <row r="3689" spans="17:21">
      <c r="Q3689" s="655">
        <v>4</v>
      </c>
      <c r="R3689" s="655">
        <v>39</v>
      </c>
      <c r="S3689" s="655">
        <v>37</v>
      </c>
      <c r="T3689" s="651" t="s">
        <v>8146</v>
      </c>
      <c r="U3689" s="656">
        <v>390317</v>
      </c>
    </row>
    <row r="3690" spans="17:21">
      <c r="Q3690" s="655">
        <v>4</v>
      </c>
      <c r="R3690" s="655">
        <v>39</v>
      </c>
      <c r="S3690" s="655">
        <v>38</v>
      </c>
      <c r="T3690" s="651" t="s">
        <v>8147</v>
      </c>
      <c r="U3690" s="656">
        <v>390307</v>
      </c>
    </row>
    <row r="3691" spans="17:21">
      <c r="Q3691" s="655">
        <v>4</v>
      </c>
      <c r="R3691" s="655">
        <v>39</v>
      </c>
      <c r="S3691" s="655">
        <v>39</v>
      </c>
      <c r="T3691" s="651" t="s">
        <v>8148</v>
      </c>
      <c r="U3691" s="660">
        <v>390308</v>
      </c>
    </row>
    <row r="3692" spans="17:21">
      <c r="Q3692" s="655">
        <v>4</v>
      </c>
      <c r="R3692" s="655">
        <v>39</v>
      </c>
      <c r="S3692" s="655">
        <v>40</v>
      </c>
      <c r="T3692" s="651" t="s">
        <v>8149</v>
      </c>
      <c r="U3692" s="656">
        <v>390310</v>
      </c>
    </row>
    <row r="3693" spans="17:21">
      <c r="Q3693" s="655">
        <v>4</v>
      </c>
      <c r="R3693" s="655">
        <v>39</v>
      </c>
      <c r="S3693" s="655">
        <v>41</v>
      </c>
      <c r="T3693" s="651" t="s">
        <v>8150</v>
      </c>
      <c r="U3693" s="656">
        <v>390311</v>
      </c>
    </row>
    <row r="3694" spans="17:21">
      <c r="Q3694" s="655">
        <v>4</v>
      </c>
      <c r="R3694" s="655">
        <v>39</v>
      </c>
      <c r="S3694" s="655">
        <v>42</v>
      </c>
      <c r="T3694" s="651" t="s">
        <v>8151</v>
      </c>
      <c r="U3694" s="660">
        <v>390312</v>
      </c>
    </row>
    <row r="3695" spans="17:21">
      <c r="Q3695" s="655">
        <v>4</v>
      </c>
      <c r="R3695" s="655">
        <v>39</v>
      </c>
      <c r="S3695" s="655">
        <v>43</v>
      </c>
      <c r="T3695" s="651" t="s">
        <v>8152</v>
      </c>
      <c r="U3695" s="656">
        <v>390313</v>
      </c>
    </row>
    <row r="3696" spans="17:21">
      <c r="Q3696" s="655">
        <v>4</v>
      </c>
      <c r="R3696" s="655">
        <v>39</v>
      </c>
      <c r="S3696" s="655">
        <v>44</v>
      </c>
      <c r="T3696" s="651" t="s">
        <v>8153</v>
      </c>
      <c r="U3696" s="656">
        <v>390314</v>
      </c>
    </row>
    <row r="3697" spans="17:21">
      <c r="Q3697" s="655">
        <v>4</v>
      </c>
      <c r="R3697" s="655">
        <v>39</v>
      </c>
      <c r="S3697" s="655">
        <v>45</v>
      </c>
      <c r="T3697" s="651" t="s">
        <v>8154</v>
      </c>
      <c r="U3697" s="660">
        <v>390700</v>
      </c>
    </row>
    <row r="3698" spans="17:21">
      <c r="Q3698" s="655">
        <v>4</v>
      </c>
      <c r="R3698" s="655">
        <v>39</v>
      </c>
      <c r="S3698" s="655">
        <v>46</v>
      </c>
      <c r="T3698" s="651" t="s">
        <v>8155</v>
      </c>
      <c r="U3698" s="656">
        <v>390701</v>
      </c>
    </row>
    <row r="3699" spans="17:21">
      <c r="Q3699" s="655">
        <v>4</v>
      </c>
      <c r="R3699" s="655">
        <v>39</v>
      </c>
      <c r="S3699" s="655">
        <v>47</v>
      </c>
      <c r="T3699" s="651" t="s">
        <v>8156</v>
      </c>
      <c r="U3699" s="656">
        <v>390702</v>
      </c>
    </row>
    <row r="3700" spans="17:21">
      <c r="Q3700" s="655">
        <v>4</v>
      </c>
      <c r="R3700" s="655">
        <v>39</v>
      </c>
      <c r="S3700" s="655">
        <v>48</v>
      </c>
      <c r="T3700" s="651" t="s">
        <v>8157</v>
      </c>
      <c r="U3700" s="656">
        <v>390801</v>
      </c>
    </row>
    <row r="3701" spans="17:21">
      <c r="Q3701" s="655">
        <v>4</v>
      </c>
      <c r="R3701" s="655">
        <v>39</v>
      </c>
      <c r="S3701" s="655">
        <v>49</v>
      </c>
      <c r="T3701" s="651" t="s">
        <v>8158</v>
      </c>
      <c r="U3701" s="660">
        <v>390802</v>
      </c>
    </row>
    <row r="3702" spans="17:21">
      <c r="Q3702" s="655">
        <v>4</v>
      </c>
      <c r="R3702" s="655">
        <v>39</v>
      </c>
      <c r="S3702" s="655">
        <v>50</v>
      </c>
      <c r="T3702" s="651" t="s">
        <v>8952</v>
      </c>
      <c r="U3702" s="656">
        <v>390804</v>
      </c>
    </row>
    <row r="3703" spans="17:21">
      <c r="Q3703" s="655">
        <v>4</v>
      </c>
      <c r="R3703" s="655">
        <v>39</v>
      </c>
      <c r="S3703" s="655">
        <v>51</v>
      </c>
      <c r="T3703" s="651" t="s">
        <v>6029</v>
      </c>
      <c r="U3703" s="656">
        <v>390805</v>
      </c>
    </row>
    <row r="3704" spans="17:21">
      <c r="Q3704" s="655">
        <v>4</v>
      </c>
      <c r="R3704" s="655">
        <v>39</v>
      </c>
      <c r="S3704" s="655">
        <v>52</v>
      </c>
      <c r="T3704" s="651" t="s">
        <v>6031</v>
      </c>
      <c r="U3704" s="656">
        <v>390806</v>
      </c>
    </row>
    <row r="3705" spans="17:21">
      <c r="Q3705" s="655">
        <v>4</v>
      </c>
      <c r="R3705" s="655">
        <v>39</v>
      </c>
      <c r="S3705" s="655">
        <v>53</v>
      </c>
      <c r="T3705" s="651" t="s">
        <v>6033</v>
      </c>
      <c r="U3705" s="656">
        <v>390807</v>
      </c>
    </row>
    <row r="3706" spans="17:21">
      <c r="Q3706" s="655">
        <v>4</v>
      </c>
      <c r="R3706" s="655">
        <v>39</v>
      </c>
      <c r="S3706" s="655">
        <v>54</v>
      </c>
      <c r="T3706" s="651" t="s">
        <v>6035</v>
      </c>
      <c r="U3706" s="656">
        <v>390808</v>
      </c>
    </row>
    <row r="3707" spans="17:21">
      <c r="Q3707" s="657">
        <v>4</v>
      </c>
      <c r="R3707" s="657">
        <v>39</v>
      </c>
      <c r="S3707" s="657">
        <v>55</v>
      </c>
      <c r="T3707" s="658" t="s">
        <v>6041</v>
      </c>
      <c r="U3707" s="659">
        <v>390999</v>
      </c>
    </row>
    <row r="3708" spans="17:21">
      <c r="Q3708" s="645">
        <v>4</v>
      </c>
      <c r="R3708" s="645">
        <v>40</v>
      </c>
      <c r="S3708" s="645">
        <v>1</v>
      </c>
      <c r="T3708" s="492" t="s">
        <v>3664</v>
      </c>
      <c r="U3708" s="496">
        <v>400101</v>
      </c>
    </row>
    <row r="3709" spans="17:21">
      <c r="Q3709" s="645">
        <v>4</v>
      </c>
      <c r="R3709" s="645">
        <v>40</v>
      </c>
      <c r="S3709" s="645">
        <v>2</v>
      </c>
      <c r="T3709" s="492" t="s">
        <v>8159</v>
      </c>
      <c r="U3709" s="496">
        <v>400102</v>
      </c>
    </row>
    <row r="3710" spans="17:21">
      <c r="Q3710" s="645">
        <v>4</v>
      </c>
      <c r="R3710" s="645">
        <v>40</v>
      </c>
      <c r="S3710" s="645">
        <v>3</v>
      </c>
      <c r="T3710" s="492" t="s">
        <v>8160</v>
      </c>
      <c r="U3710" s="496">
        <v>400111</v>
      </c>
    </row>
    <row r="3711" spans="17:21">
      <c r="Q3711" s="645">
        <v>4</v>
      </c>
      <c r="R3711" s="645">
        <v>40</v>
      </c>
      <c r="S3711" s="645">
        <v>4</v>
      </c>
      <c r="T3711" s="492" t="s">
        <v>8161</v>
      </c>
      <c r="U3711" s="496">
        <v>400110</v>
      </c>
    </row>
    <row r="3712" spans="17:21">
      <c r="Q3712" s="645">
        <v>4</v>
      </c>
      <c r="R3712" s="645">
        <v>40</v>
      </c>
      <c r="S3712" s="645">
        <v>5</v>
      </c>
      <c r="T3712" s="492" t="s">
        <v>8162</v>
      </c>
      <c r="U3712" s="496">
        <v>400113</v>
      </c>
    </row>
    <row r="3713" spans="17:21">
      <c r="Q3713" s="645">
        <v>4</v>
      </c>
      <c r="R3713" s="645">
        <v>40</v>
      </c>
      <c r="S3713" s="645">
        <v>6</v>
      </c>
      <c r="T3713" s="492" t="s">
        <v>6964</v>
      </c>
      <c r="U3713" s="496">
        <v>400103</v>
      </c>
    </row>
    <row r="3714" spans="17:21">
      <c r="Q3714" s="645">
        <v>4</v>
      </c>
      <c r="R3714" s="645">
        <v>40</v>
      </c>
      <c r="S3714" s="645">
        <v>7</v>
      </c>
      <c r="T3714" s="492" t="s">
        <v>8163</v>
      </c>
      <c r="U3714" s="496">
        <v>400112</v>
      </c>
    </row>
    <row r="3715" spans="17:21">
      <c r="Q3715" s="645">
        <v>4</v>
      </c>
      <c r="R3715" s="645">
        <v>40</v>
      </c>
      <c r="S3715" s="645">
        <v>8</v>
      </c>
      <c r="T3715" s="492" t="s">
        <v>4724</v>
      </c>
      <c r="U3715" s="496">
        <v>400104</v>
      </c>
    </row>
    <row r="3716" spans="17:21">
      <c r="Q3716" s="645">
        <v>4</v>
      </c>
      <c r="R3716" s="645">
        <v>40</v>
      </c>
      <c r="S3716" s="645">
        <v>9</v>
      </c>
      <c r="T3716" s="492" t="s">
        <v>6052</v>
      </c>
      <c r="U3716" s="496">
        <v>400106</v>
      </c>
    </row>
    <row r="3717" spans="17:21">
      <c r="Q3717" s="645">
        <v>4</v>
      </c>
      <c r="R3717" s="645">
        <v>40</v>
      </c>
      <c r="S3717" s="645">
        <v>10</v>
      </c>
      <c r="T3717" s="492" t="s">
        <v>8164</v>
      </c>
      <c r="U3717" s="496">
        <v>400107</v>
      </c>
    </row>
    <row r="3718" spans="17:21">
      <c r="Q3718" s="645">
        <v>4</v>
      </c>
      <c r="R3718" s="645">
        <v>40</v>
      </c>
      <c r="S3718" s="645">
        <v>11</v>
      </c>
      <c r="T3718" s="492" t="s">
        <v>6064</v>
      </c>
      <c r="U3718" s="496">
        <v>400108</v>
      </c>
    </row>
    <row r="3719" spans="17:21">
      <c r="Q3719" s="645">
        <v>4</v>
      </c>
      <c r="R3719" s="645">
        <v>40</v>
      </c>
      <c r="S3719" s="645">
        <v>12</v>
      </c>
      <c r="T3719" s="492" t="s">
        <v>5910</v>
      </c>
      <c r="U3719" s="496">
        <v>400109</v>
      </c>
    </row>
    <row r="3720" spans="17:21">
      <c r="Q3720" s="645">
        <v>4</v>
      </c>
      <c r="R3720" s="645">
        <v>40</v>
      </c>
      <c r="S3720" s="645">
        <v>13</v>
      </c>
      <c r="T3720" s="492" t="s">
        <v>8165</v>
      </c>
      <c r="U3720" s="496">
        <v>400201</v>
      </c>
    </row>
    <row r="3721" spans="17:21">
      <c r="Q3721" s="645">
        <v>4</v>
      </c>
      <c r="R3721" s="645">
        <v>40</v>
      </c>
      <c r="S3721" s="645">
        <v>14</v>
      </c>
      <c r="T3721" s="492" t="s">
        <v>8166</v>
      </c>
      <c r="U3721" s="496">
        <v>400202</v>
      </c>
    </row>
    <row r="3722" spans="17:21">
      <c r="Q3722" s="645">
        <v>4</v>
      </c>
      <c r="R3722" s="645">
        <v>40</v>
      </c>
      <c r="S3722" s="645">
        <v>15</v>
      </c>
      <c r="T3722" s="492" t="s">
        <v>8167</v>
      </c>
      <c r="U3722" s="496">
        <v>400203</v>
      </c>
    </row>
    <row r="3723" spans="17:21">
      <c r="Q3723" s="645">
        <v>4</v>
      </c>
      <c r="R3723" s="645">
        <v>40</v>
      </c>
      <c r="S3723" s="645">
        <v>16</v>
      </c>
      <c r="T3723" s="492" t="s">
        <v>8168</v>
      </c>
      <c r="U3723" s="496">
        <v>400204</v>
      </c>
    </row>
    <row r="3724" spans="17:21">
      <c r="Q3724" s="645">
        <v>4</v>
      </c>
      <c r="R3724" s="645">
        <v>40</v>
      </c>
      <c r="S3724" s="645">
        <v>17</v>
      </c>
      <c r="T3724" s="492" t="s">
        <v>8169</v>
      </c>
      <c r="U3724" s="496">
        <v>400205</v>
      </c>
    </row>
    <row r="3725" spans="17:21">
      <c r="Q3725" s="645">
        <v>4</v>
      </c>
      <c r="R3725" s="645">
        <v>40</v>
      </c>
      <c r="S3725" s="645">
        <v>18</v>
      </c>
      <c r="T3725" s="492" t="s">
        <v>8170</v>
      </c>
      <c r="U3725" s="496">
        <v>400206</v>
      </c>
    </row>
    <row r="3726" spans="17:21">
      <c r="Q3726" s="645">
        <v>4</v>
      </c>
      <c r="R3726" s="645">
        <v>40</v>
      </c>
      <c r="S3726" s="645">
        <v>19</v>
      </c>
      <c r="T3726" s="492" t="s">
        <v>8171</v>
      </c>
      <c r="U3726" s="496">
        <v>400207</v>
      </c>
    </row>
    <row r="3727" spans="17:21">
      <c r="Q3727" s="645">
        <v>4</v>
      </c>
      <c r="R3727" s="645">
        <v>40</v>
      </c>
      <c r="S3727" s="645">
        <v>20</v>
      </c>
      <c r="T3727" s="492" t="s">
        <v>8172</v>
      </c>
      <c r="U3727" s="496">
        <v>400301</v>
      </c>
    </row>
    <row r="3728" spans="17:21">
      <c r="Q3728" s="645">
        <v>4</v>
      </c>
      <c r="R3728" s="645">
        <v>40</v>
      </c>
      <c r="S3728" s="645">
        <v>21</v>
      </c>
      <c r="T3728" s="492" t="s">
        <v>9144</v>
      </c>
      <c r="U3728" s="496">
        <v>400323</v>
      </c>
    </row>
    <row r="3729" spans="17:21">
      <c r="Q3729" s="645">
        <v>4</v>
      </c>
      <c r="R3729" s="645">
        <v>40</v>
      </c>
      <c r="S3729" s="645">
        <v>22</v>
      </c>
      <c r="T3729" s="492" t="s">
        <v>8173</v>
      </c>
      <c r="U3729" s="496">
        <v>400302</v>
      </c>
    </row>
    <row r="3730" spans="17:21">
      <c r="Q3730" s="645">
        <v>4</v>
      </c>
      <c r="R3730" s="645">
        <v>40</v>
      </c>
      <c r="S3730" s="645">
        <v>23</v>
      </c>
      <c r="T3730" s="492" t="s">
        <v>8174</v>
      </c>
      <c r="U3730" s="496">
        <v>400303</v>
      </c>
    </row>
    <row r="3731" spans="17:21">
      <c r="Q3731" s="645">
        <v>4</v>
      </c>
      <c r="R3731" s="645">
        <v>40</v>
      </c>
      <c r="S3731" s="645">
        <v>24</v>
      </c>
      <c r="T3731" s="492" t="s">
        <v>9145</v>
      </c>
      <c r="U3731" s="496">
        <v>400324</v>
      </c>
    </row>
    <row r="3732" spans="17:21">
      <c r="Q3732" s="645">
        <v>4</v>
      </c>
      <c r="R3732" s="645">
        <v>40</v>
      </c>
      <c r="S3732" s="645">
        <v>25</v>
      </c>
      <c r="T3732" s="492" t="s">
        <v>8175</v>
      </c>
      <c r="U3732" s="496">
        <v>400304</v>
      </c>
    </row>
    <row r="3733" spans="17:21">
      <c r="Q3733" s="645">
        <v>4</v>
      </c>
      <c r="R3733" s="645">
        <v>40</v>
      </c>
      <c r="S3733" s="645">
        <v>26</v>
      </c>
      <c r="T3733" s="492" t="s">
        <v>8176</v>
      </c>
      <c r="U3733" s="496">
        <v>400305</v>
      </c>
    </row>
    <row r="3734" spans="17:21">
      <c r="Q3734" s="645">
        <v>4</v>
      </c>
      <c r="R3734" s="645">
        <v>40</v>
      </c>
      <c r="S3734" s="645">
        <v>27</v>
      </c>
      <c r="T3734" s="492" t="s">
        <v>9146</v>
      </c>
      <c r="U3734" s="496">
        <v>400325</v>
      </c>
    </row>
    <row r="3735" spans="17:21">
      <c r="Q3735" s="645">
        <v>4</v>
      </c>
      <c r="R3735" s="645">
        <v>40</v>
      </c>
      <c r="S3735" s="645">
        <v>28</v>
      </c>
      <c r="T3735" s="492" t="s">
        <v>8177</v>
      </c>
      <c r="U3735" s="496">
        <v>400307</v>
      </c>
    </row>
    <row r="3736" spans="17:21">
      <c r="Q3736" s="645">
        <v>4</v>
      </c>
      <c r="R3736" s="645">
        <v>40</v>
      </c>
      <c r="S3736" s="645">
        <v>29</v>
      </c>
      <c r="T3736" s="492" t="s">
        <v>8178</v>
      </c>
      <c r="U3736" s="496">
        <v>400308</v>
      </c>
    </row>
    <row r="3737" spans="17:21">
      <c r="Q3737" s="645">
        <v>4</v>
      </c>
      <c r="R3737" s="645">
        <v>40</v>
      </c>
      <c r="S3737" s="645">
        <v>30</v>
      </c>
      <c r="T3737" s="492" t="s">
        <v>8179</v>
      </c>
      <c r="U3737" s="496">
        <v>400309</v>
      </c>
    </row>
    <row r="3738" spans="17:21">
      <c r="Q3738" s="645">
        <v>4</v>
      </c>
      <c r="R3738" s="645">
        <v>40</v>
      </c>
      <c r="S3738" s="645">
        <v>31</v>
      </c>
      <c r="T3738" s="492" t="s">
        <v>9147</v>
      </c>
      <c r="U3738" s="496">
        <v>400326</v>
      </c>
    </row>
    <row r="3739" spans="17:21">
      <c r="Q3739" s="645">
        <v>4</v>
      </c>
      <c r="R3739" s="645">
        <v>40</v>
      </c>
      <c r="S3739" s="645">
        <v>32</v>
      </c>
      <c r="T3739" s="492" t="s">
        <v>8180</v>
      </c>
      <c r="U3739" s="496">
        <v>400310</v>
      </c>
    </row>
    <row r="3740" spans="17:21">
      <c r="Q3740" s="645">
        <v>4</v>
      </c>
      <c r="R3740" s="645">
        <v>40</v>
      </c>
      <c r="S3740" s="645">
        <v>33</v>
      </c>
      <c r="T3740" s="492" t="s">
        <v>8181</v>
      </c>
      <c r="U3740" s="496">
        <v>400311</v>
      </c>
    </row>
    <row r="3741" spans="17:21">
      <c r="Q3741" s="645">
        <v>4</v>
      </c>
      <c r="R3741" s="645">
        <v>40</v>
      </c>
      <c r="S3741" s="645">
        <v>34</v>
      </c>
      <c r="T3741" s="492" t="s">
        <v>8182</v>
      </c>
      <c r="U3741" s="496">
        <v>400312</v>
      </c>
    </row>
    <row r="3742" spans="17:21">
      <c r="Q3742" s="645">
        <v>4</v>
      </c>
      <c r="R3742" s="645">
        <v>40</v>
      </c>
      <c r="S3742" s="645">
        <v>35</v>
      </c>
      <c r="T3742" s="492" t="s">
        <v>8183</v>
      </c>
      <c r="U3742" s="496">
        <v>400316</v>
      </c>
    </row>
    <row r="3743" spans="17:21">
      <c r="Q3743" s="645">
        <v>4</v>
      </c>
      <c r="R3743" s="645">
        <v>40</v>
      </c>
      <c r="S3743" s="645">
        <v>36</v>
      </c>
      <c r="T3743" s="492" t="s">
        <v>6708</v>
      </c>
      <c r="U3743" s="496">
        <v>400402</v>
      </c>
    </row>
    <row r="3744" spans="17:21">
      <c r="Q3744" s="645">
        <v>4</v>
      </c>
      <c r="R3744" s="645">
        <v>40</v>
      </c>
      <c r="S3744" s="645">
        <v>37</v>
      </c>
      <c r="T3744" s="492" t="s">
        <v>6020</v>
      </c>
      <c r="U3744" s="496">
        <v>400700</v>
      </c>
    </row>
    <row r="3745" spans="17:21">
      <c r="Q3745" s="645">
        <v>4</v>
      </c>
      <c r="R3745" s="645">
        <v>40</v>
      </c>
      <c r="S3745" s="645">
        <v>38</v>
      </c>
      <c r="T3745" s="492" t="s">
        <v>8184</v>
      </c>
      <c r="U3745" s="496">
        <v>400701</v>
      </c>
    </row>
    <row r="3746" spans="17:21">
      <c r="Q3746" s="645">
        <v>4</v>
      </c>
      <c r="R3746" s="645">
        <v>40</v>
      </c>
      <c r="S3746" s="645">
        <v>39</v>
      </c>
      <c r="T3746" s="492" t="s">
        <v>8185</v>
      </c>
      <c r="U3746" s="496">
        <v>400702</v>
      </c>
    </row>
    <row r="3747" spans="17:21">
      <c r="Q3747" s="645">
        <v>4</v>
      </c>
      <c r="R3747" s="645">
        <v>40</v>
      </c>
      <c r="S3747" s="645">
        <v>40</v>
      </c>
      <c r="T3747" s="492" t="s">
        <v>8186</v>
      </c>
      <c r="U3747" s="496">
        <v>400802</v>
      </c>
    </row>
    <row r="3748" spans="17:21">
      <c r="Q3748" s="645">
        <v>4</v>
      </c>
      <c r="R3748" s="645">
        <v>40</v>
      </c>
      <c r="S3748" s="645">
        <v>41</v>
      </c>
      <c r="T3748" s="492" t="s">
        <v>8187</v>
      </c>
      <c r="U3748" s="496">
        <v>400803</v>
      </c>
    </row>
    <row r="3749" spans="17:21">
      <c r="Q3749" s="645">
        <v>4</v>
      </c>
      <c r="R3749" s="645">
        <v>40</v>
      </c>
      <c r="S3749" s="645">
        <v>42</v>
      </c>
      <c r="T3749" s="492" t="s">
        <v>8188</v>
      </c>
      <c r="U3749" s="496">
        <v>400804</v>
      </c>
    </row>
    <row r="3750" spans="17:21">
      <c r="Q3750" s="645">
        <v>4</v>
      </c>
      <c r="R3750" s="645">
        <v>40</v>
      </c>
      <c r="S3750" s="645">
        <v>43</v>
      </c>
      <c r="T3750" s="492" t="s">
        <v>8952</v>
      </c>
      <c r="U3750" s="496">
        <v>400805</v>
      </c>
    </row>
    <row r="3751" spans="17:21">
      <c r="Q3751" s="645">
        <v>4</v>
      </c>
      <c r="R3751" s="645">
        <v>40</v>
      </c>
      <c r="S3751" s="645">
        <v>44</v>
      </c>
      <c r="T3751" s="492" t="s">
        <v>6029</v>
      </c>
      <c r="U3751" s="496">
        <v>400806</v>
      </c>
    </row>
    <row r="3752" spans="17:21">
      <c r="Q3752" s="645">
        <v>4</v>
      </c>
      <c r="R3752" s="645">
        <v>40</v>
      </c>
      <c r="S3752" s="645">
        <v>45</v>
      </c>
      <c r="T3752" s="492" t="s">
        <v>6031</v>
      </c>
      <c r="U3752" s="496">
        <v>400807</v>
      </c>
    </row>
    <row r="3753" spans="17:21">
      <c r="Q3753" s="645">
        <v>4</v>
      </c>
      <c r="R3753" s="645">
        <v>40</v>
      </c>
      <c r="S3753" s="645">
        <v>46</v>
      </c>
      <c r="T3753" s="492" t="s">
        <v>6033</v>
      </c>
      <c r="U3753" s="496">
        <v>400808</v>
      </c>
    </row>
    <row r="3754" spans="17:21">
      <c r="Q3754" s="645">
        <v>4</v>
      </c>
      <c r="R3754" s="645">
        <v>40</v>
      </c>
      <c r="S3754" s="645">
        <v>47</v>
      </c>
      <c r="T3754" s="492" t="s">
        <v>6035</v>
      </c>
      <c r="U3754" s="496">
        <v>400809</v>
      </c>
    </row>
    <row r="3755" spans="17:21">
      <c r="Q3755" s="645">
        <v>4</v>
      </c>
      <c r="R3755" s="645">
        <v>40</v>
      </c>
      <c r="S3755" s="645">
        <v>48</v>
      </c>
      <c r="T3755" s="492" t="s">
        <v>6041</v>
      </c>
      <c r="U3755" s="496">
        <v>400999</v>
      </c>
    </row>
    <row r="3756" spans="17:21">
      <c r="Q3756" s="645">
        <v>4</v>
      </c>
      <c r="R3756" s="645">
        <v>41</v>
      </c>
      <c r="S3756" s="645">
        <v>1</v>
      </c>
      <c r="T3756" s="492" t="s">
        <v>8077</v>
      </c>
      <c r="U3756" s="496">
        <v>410111</v>
      </c>
    </row>
    <row r="3757" spans="17:21">
      <c r="Q3757" s="645">
        <v>4</v>
      </c>
      <c r="R3757" s="645">
        <v>41</v>
      </c>
      <c r="S3757" s="645">
        <v>2</v>
      </c>
      <c r="T3757" s="492" t="s">
        <v>3664</v>
      </c>
      <c r="U3757" s="496">
        <v>410112</v>
      </c>
    </row>
    <row r="3758" spans="17:21">
      <c r="Q3758" s="645">
        <v>4</v>
      </c>
      <c r="R3758" s="645">
        <v>41</v>
      </c>
      <c r="S3758" s="645">
        <v>3</v>
      </c>
      <c r="T3758" s="492" t="s">
        <v>8189</v>
      </c>
      <c r="U3758" s="496">
        <v>410113</v>
      </c>
    </row>
    <row r="3759" spans="17:21">
      <c r="Q3759" s="645">
        <v>4</v>
      </c>
      <c r="R3759" s="645">
        <v>41</v>
      </c>
      <c r="S3759" s="645">
        <v>4</v>
      </c>
      <c r="T3759" s="492" t="s">
        <v>8046</v>
      </c>
      <c r="U3759" s="496">
        <v>410114</v>
      </c>
    </row>
    <row r="3760" spans="17:21">
      <c r="Q3760" s="645">
        <v>4</v>
      </c>
      <c r="R3760" s="645">
        <v>41</v>
      </c>
      <c r="S3760" s="645">
        <v>5</v>
      </c>
      <c r="T3760" s="492" t="s">
        <v>6047</v>
      </c>
      <c r="U3760" s="496">
        <v>410106</v>
      </c>
    </row>
    <row r="3761" spans="17:21">
      <c r="Q3761" s="645">
        <v>4</v>
      </c>
      <c r="R3761" s="645">
        <v>41</v>
      </c>
      <c r="S3761" s="645">
        <v>6</v>
      </c>
      <c r="T3761" s="492" t="s">
        <v>6303</v>
      </c>
      <c r="U3761" s="496">
        <v>410116</v>
      </c>
    </row>
    <row r="3762" spans="17:21">
      <c r="Q3762" s="645">
        <v>4</v>
      </c>
      <c r="R3762" s="645">
        <v>41</v>
      </c>
      <c r="S3762" s="645">
        <v>7</v>
      </c>
      <c r="T3762" s="492" t="s">
        <v>4724</v>
      </c>
      <c r="U3762" s="496">
        <v>410117</v>
      </c>
    </row>
    <row r="3763" spans="17:21">
      <c r="Q3763" s="645">
        <v>4</v>
      </c>
      <c r="R3763" s="645">
        <v>41</v>
      </c>
      <c r="S3763" s="645">
        <v>8</v>
      </c>
      <c r="T3763" s="492" t="s">
        <v>6052</v>
      </c>
      <c r="U3763" s="496">
        <v>410101</v>
      </c>
    </row>
    <row r="3764" spans="17:21">
      <c r="Q3764" s="645">
        <v>4</v>
      </c>
      <c r="R3764" s="645">
        <v>41</v>
      </c>
      <c r="S3764" s="645">
        <v>9</v>
      </c>
      <c r="T3764" s="492" t="s">
        <v>6064</v>
      </c>
      <c r="U3764" s="496">
        <v>410109</v>
      </c>
    </row>
    <row r="3765" spans="17:21">
      <c r="Q3765" s="645">
        <v>4</v>
      </c>
      <c r="R3765" s="645">
        <v>41</v>
      </c>
      <c r="S3765" s="645">
        <v>10</v>
      </c>
      <c r="T3765" s="492" t="s">
        <v>5910</v>
      </c>
      <c r="U3765" s="496">
        <v>410110</v>
      </c>
    </row>
    <row r="3766" spans="17:21">
      <c r="Q3766" s="645">
        <v>4</v>
      </c>
      <c r="R3766" s="645">
        <v>41</v>
      </c>
      <c r="S3766" s="645">
        <v>11</v>
      </c>
      <c r="T3766" s="492" t="s">
        <v>8190</v>
      </c>
      <c r="U3766" s="496">
        <v>410201</v>
      </c>
    </row>
    <row r="3767" spans="17:21">
      <c r="Q3767" s="645">
        <v>4</v>
      </c>
      <c r="R3767" s="645">
        <v>41</v>
      </c>
      <c r="S3767" s="645">
        <v>12</v>
      </c>
      <c r="T3767" s="492" t="s">
        <v>7598</v>
      </c>
      <c r="U3767" s="496">
        <v>410202</v>
      </c>
    </row>
    <row r="3768" spans="17:21">
      <c r="Q3768" s="645">
        <v>4</v>
      </c>
      <c r="R3768" s="645">
        <v>41</v>
      </c>
      <c r="S3768" s="645">
        <v>13</v>
      </c>
      <c r="T3768" s="492" t="s">
        <v>8191</v>
      </c>
      <c r="U3768" s="496">
        <v>410203</v>
      </c>
    </row>
    <row r="3769" spans="17:21">
      <c r="Q3769" s="645">
        <v>4</v>
      </c>
      <c r="R3769" s="645">
        <v>41</v>
      </c>
      <c r="S3769" s="645">
        <v>14</v>
      </c>
      <c r="T3769" s="492" t="s">
        <v>8192</v>
      </c>
      <c r="U3769" s="496">
        <v>410204</v>
      </c>
    </row>
    <row r="3770" spans="17:21">
      <c r="Q3770" s="645">
        <v>4</v>
      </c>
      <c r="R3770" s="645">
        <v>41</v>
      </c>
      <c r="S3770" s="645">
        <v>15</v>
      </c>
      <c r="T3770" s="492" t="s">
        <v>8193</v>
      </c>
      <c r="U3770" s="496">
        <v>410207</v>
      </c>
    </row>
    <row r="3771" spans="17:21">
      <c r="Q3771" s="645">
        <v>4</v>
      </c>
      <c r="R3771" s="645">
        <v>41</v>
      </c>
      <c r="S3771" s="645">
        <v>16</v>
      </c>
      <c r="T3771" s="492" t="s">
        <v>8194</v>
      </c>
      <c r="U3771" s="496">
        <v>410301</v>
      </c>
    </row>
    <row r="3772" spans="17:21">
      <c r="Q3772" s="645">
        <v>4</v>
      </c>
      <c r="R3772" s="645">
        <v>41</v>
      </c>
      <c r="S3772" s="645">
        <v>17</v>
      </c>
      <c r="T3772" s="492" t="s">
        <v>6246</v>
      </c>
      <c r="U3772" s="496">
        <v>410313</v>
      </c>
    </row>
    <row r="3773" spans="17:21">
      <c r="Q3773" s="645">
        <v>4</v>
      </c>
      <c r="R3773" s="645">
        <v>41</v>
      </c>
      <c r="S3773" s="645">
        <v>18</v>
      </c>
      <c r="T3773" s="492" t="s">
        <v>8195</v>
      </c>
      <c r="U3773" s="496">
        <v>410305</v>
      </c>
    </row>
    <row r="3774" spans="17:21">
      <c r="Q3774" s="645">
        <v>4</v>
      </c>
      <c r="R3774" s="645">
        <v>41</v>
      </c>
      <c r="S3774" s="645">
        <v>19</v>
      </c>
      <c r="T3774" s="492" t="s">
        <v>8196</v>
      </c>
      <c r="U3774" s="496">
        <v>410306</v>
      </c>
    </row>
    <row r="3775" spans="17:21">
      <c r="Q3775" s="645">
        <v>4</v>
      </c>
      <c r="R3775" s="645">
        <v>41</v>
      </c>
      <c r="S3775" s="645">
        <v>20</v>
      </c>
      <c r="T3775" s="492" t="s">
        <v>8197</v>
      </c>
      <c r="U3775" s="496">
        <v>410314</v>
      </c>
    </row>
    <row r="3776" spans="17:21">
      <c r="Q3776" s="645">
        <v>4</v>
      </c>
      <c r="R3776" s="645">
        <v>41</v>
      </c>
      <c r="S3776" s="645">
        <v>21</v>
      </c>
      <c r="T3776" s="492" t="s">
        <v>8198</v>
      </c>
      <c r="U3776" s="496">
        <v>410310</v>
      </c>
    </row>
    <row r="3777" spans="17:21">
      <c r="Q3777" s="645">
        <v>4</v>
      </c>
      <c r="R3777" s="645">
        <v>41</v>
      </c>
      <c r="S3777" s="645">
        <v>22</v>
      </c>
      <c r="T3777" s="492" t="s">
        <v>8199</v>
      </c>
      <c r="U3777" s="496">
        <v>410312</v>
      </c>
    </row>
    <row r="3778" spans="17:21">
      <c r="Q3778" s="645">
        <v>4</v>
      </c>
      <c r="R3778" s="645">
        <v>41</v>
      </c>
      <c r="S3778" s="645">
        <v>23</v>
      </c>
      <c r="T3778" s="492" t="s">
        <v>8200</v>
      </c>
      <c r="U3778" s="496">
        <v>410311</v>
      </c>
    </row>
    <row r="3779" spans="17:21">
      <c r="Q3779" s="645">
        <v>4</v>
      </c>
      <c r="R3779" s="645">
        <v>41</v>
      </c>
      <c r="S3779" s="645">
        <v>24</v>
      </c>
      <c r="T3779" s="492" t="s">
        <v>9148</v>
      </c>
      <c r="U3779" s="496">
        <v>410401</v>
      </c>
    </row>
    <row r="3780" spans="17:21">
      <c r="Q3780" s="645">
        <v>4</v>
      </c>
      <c r="R3780" s="645">
        <v>41</v>
      </c>
      <c r="S3780" s="645">
        <v>25</v>
      </c>
      <c r="T3780" s="492" t="s">
        <v>8201</v>
      </c>
      <c r="U3780" s="496">
        <v>410801</v>
      </c>
    </row>
    <row r="3781" spans="17:21">
      <c r="Q3781" s="645">
        <v>4</v>
      </c>
      <c r="R3781" s="645">
        <v>41</v>
      </c>
      <c r="S3781" s="645">
        <v>26</v>
      </c>
      <c r="T3781" s="492" t="s">
        <v>8202</v>
      </c>
      <c r="U3781" s="496">
        <v>410803</v>
      </c>
    </row>
    <row r="3782" spans="17:21">
      <c r="Q3782" s="645">
        <v>4</v>
      </c>
      <c r="R3782" s="645">
        <v>41</v>
      </c>
      <c r="S3782" s="645">
        <v>27</v>
      </c>
      <c r="T3782" s="492" t="s">
        <v>6029</v>
      </c>
      <c r="U3782" s="496">
        <v>410804</v>
      </c>
    </row>
    <row r="3783" spans="17:21">
      <c r="Q3783" s="645">
        <v>4</v>
      </c>
      <c r="R3783" s="645">
        <v>41</v>
      </c>
      <c r="S3783" s="645">
        <v>28</v>
      </c>
      <c r="T3783" s="492" t="s">
        <v>9429</v>
      </c>
      <c r="U3783" s="496">
        <v>410805</v>
      </c>
    </row>
    <row r="3784" spans="17:21">
      <c r="Q3784" s="645">
        <v>4</v>
      </c>
      <c r="R3784" s="645">
        <v>41</v>
      </c>
      <c r="S3784" s="645">
        <v>29</v>
      </c>
      <c r="T3784" s="492" t="s">
        <v>6041</v>
      </c>
      <c r="U3784" s="496">
        <v>410999</v>
      </c>
    </row>
    <row r="3785" spans="17:21">
      <c r="Q3785" s="645">
        <v>4</v>
      </c>
      <c r="R3785" s="645">
        <v>42</v>
      </c>
      <c r="S3785" s="645">
        <v>1</v>
      </c>
      <c r="T3785" s="492" t="s">
        <v>3667</v>
      </c>
      <c r="U3785" s="496">
        <v>420113</v>
      </c>
    </row>
    <row r="3786" spans="17:21">
      <c r="Q3786" s="645">
        <v>4</v>
      </c>
      <c r="R3786" s="645">
        <v>42</v>
      </c>
      <c r="S3786" s="645">
        <v>2</v>
      </c>
      <c r="T3786" s="492" t="s">
        <v>3664</v>
      </c>
      <c r="U3786" s="496">
        <v>420107</v>
      </c>
    </row>
    <row r="3787" spans="17:21">
      <c r="Q3787" s="645">
        <v>4</v>
      </c>
      <c r="R3787" s="645">
        <v>42</v>
      </c>
      <c r="S3787" s="645">
        <v>3</v>
      </c>
      <c r="T3787" s="492" t="s">
        <v>7880</v>
      </c>
      <c r="U3787" s="496">
        <v>420116</v>
      </c>
    </row>
    <row r="3788" spans="17:21">
      <c r="Q3788" s="645">
        <v>4</v>
      </c>
      <c r="R3788" s="645">
        <v>42</v>
      </c>
      <c r="S3788" s="645">
        <v>4</v>
      </c>
      <c r="T3788" s="492" t="s">
        <v>8203</v>
      </c>
      <c r="U3788" s="496">
        <v>420115</v>
      </c>
    </row>
    <row r="3789" spans="17:21">
      <c r="Q3789" s="645">
        <v>4</v>
      </c>
      <c r="R3789" s="645">
        <v>42</v>
      </c>
      <c r="S3789" s="645">
        <v>5</v>
      </c>
      <c r="T3789" s="492" t="s">
        <v>8990</v>
      </c>
      <c r="U3789" s="496">
        <v>420105</v>
      </c>
    </row>
    <row r="3790" spans="17:21">
      <c r="Q3790" s="645">
        <v>4</v>
      </c>
      <c r="R3790" s="645">
        <v>42</v>
      </c>
      <c r="S3790" s="645">
        <v>6</v>
      </c>
      <c r="T3790" s="492" t="s">
        <v>7342</v>
      </c>
      <c r="U3790" s="496">
        <v>420109</v>
      </c>
    </row>
    <row r="3791" spans="17:21">
      <c r="Q3791" s="645">
        <v>4</v>
      </c>
      <c r="R3791" s="645">
        <v>42</v>
      </c>
      <c r="S3791" s="645">
        <v>7</v>
      </c>
      <c r="T3791" s="492" t="s">
        <v>6303</v>
      </c>
      <c r="U3791" s="496">
        <v>420110</v>
      </c>
    </row>
    <row r="3792" spans="17:21">
      <c r="Q3792" s="645">
        <v>4</v>
      </c>
      <c r="R3792" s="645">
        <v>42</v>
      </c>
      <c r="S3792" s="645">
        <v>8</v>
      </c>
      <c r="T3792" s="492" t="s">
        <v>8204</v>
      </c>
      <c r="U3792" s="496">
        <v>420103</v>
      </c>
    </row>
    <row r="3793" spans="17:21">
      <c r="Q3793" s="645">
        <v>4</v>
      </c>
      <c r="R3793" s="645">
        <v>42</v>
      </c>
      <c r="S3793" s="645">
        <v>9</v>
      </c>
      <c r="T3793" s="492" t="s">
        <v>6971</v>
      </c>
      <c r="U3793" s="496">
        <v>420104</v>
      </c>
    </row>
    <row r="3794" spans="17:21">
      <c r="Q3794" s="645">
        <v>4</v>
      </c>
      <c r="R3794" s="645">
        <v>42</v>
      </c>
      <c r="S3794" s="645">
        <v>10</v>
      </c>
      <c r="T3794" s="492" t="s">
        <v>6197</v>
      </c>
      <c r="U3794" s="496">
        <v>420101</v>
      </c>
    </row>
    <row r="3795" spans="17:21">
      <c r="Q3795" s="645">
        <v>4</v>
      </c>
      <c r="R3795" s="645">
        <v>42</v>
      </c>
      <c r="S3795" s="645">
        <v>11</v>
      </c>
      <c r="T3795" s="492" t="s">
        <v>6064</v>
      </c>
      <c r="U3795" s="496">
        <v>420117</v>
      </c>
    </row>
    <row r="3796" spans="17:21">
      <c r="Q3796" s="645">
        <v>4</v>
      </c>
      <c r="R3796" s="645">
        <v>42</v>
      </c>
      <c r="S3796" s="645">
        <v>12</v>
      </c>
      <c r="T3796" s="492" t="s">
        <v>5910</v>
      </c>
      <c r="U3796" s="496">
        <v>420102</v>
      </c>
    </row>
    <row r="3797" spans="17:21">
      <c r="Q3797" s="645">
        <v>4</v>
      </c>
      <c r="R3797" s="645">
        <v>42</v>
      </c>
      <c r="S3797" s="645">
        <v>13</v>
      </c>
      <c r="T3797" s="492" t="s">
        <v>8205</v>
      </c>
      <c r="U3797" s="496">
        <v>420247</v>
      </c>
    </row>
    <row r="3798" spans="17:21">
      <c r="Q3798" s="645">
        <v>4</v>
      </c>
      <c r="R3798" s="645">
        <v>42</v>
      </c>
      <c r="S3798" s="645">
        <v>14</v>
      </c>
      <c r="T3798" s="492" t="s">
        <v>8206</v>
      </c>
      <c r="U3798" s="496">
        <v>420401</v>
      </c>
    </row>
    <row r="3799" spans="17:21">
      <c r="Q3799" s="645">
        <v>4</v>
      </c>
      <c r="R3799" s="645">
        <v>42</v>
      </c>
      <c r="S3799" s="645">
        <v>15</v>
      </c>
      <c r="T3799" s="492" t="s">
        <v>8207</v>
      </c>
      <c r="U3799" s="496">
        <v>420250</v>
      </c>
    </row>
    <row r="3800" spans="17:21">
      <c r="Q3800" s="645">
        <v>4</v>
      </c>
      <c r="R3800" s="645">
        <v>42</v>
      </c>
      <c r="S3800" s="645">
        <v>16</v>
      </c>
      <c r="T3800" s="492" t="s">
        <v>8208</v>
      </c>
      <c r="U3800" s="496">
        <v>420251</v>
      </c>
    </row>
    <row r="3801" spans="17:21">
      <c r="Q3801" s="645">
        <v>4</v>
      </c>
      <c r="R3801" s="645">
        <v>42</v>
      </c>
      <c r="S3801" s="645">
        <v>17</v>
      </c>
      <c r="T3801" s="492" t="s">
        <v>8209</v>
      </c>
      <c r="U3801" s="496">
        <v>420248</v>
      </c>
    </row>
    <row r="3802" spans="17:21">
      <c r="Q3802" s="645">
        <v>4</v>
      </c>
      <c r="R3802" s="645">
        <v>42</v>
      </c>
      <c r="S3802" s="645">
        <v>18</v>
      </c>
      <c r="T3802" s="492" t="s">
        <v>8210</v>
      </c>
      <c r="U3802" s="496">
        <v>420249</v>
      </c>
    </row>
    <row r="3803" spans="17:21">
      <c r="Q3803" s="645">
        <v>4</v>
      </c>
      <c r="R3803" s="645">
        <v>42</v>
      </c>
      <c r="S3803" s="645">
        <v>19</v>
      </c>
      <c r="T3803" s="492" t="s">
        <v>8211</v>
      </c>
      <c r="U3803" s="496">
        <v>420403</v>
      </c>
    </row>
    <row r="3804" spans="17:21">
      <c r="Q3804" s="645">
        <v>4</v>
      </c>
      <c r="R3804" s="645">
        <v>42</v>
      </c>
      <c r="S3804" s="645">
        <v>20</v>
      </c>
      <c r="T3804" s="492" t="s">
        <v>8212</v>
      </c>
      <c r="U3804" s="496">
        <v>420302</v>
      </c>
    </row>
    <row r="3805" spans="17:21">
      <c r="Q3805" s="645">
        <v>4</v>
      </c>
      <c r="R3805" s="645">
        <v>42</v>
      </c>
      <c r="S3805" s="645">
        <v>21</v>
      </c>
      <c r="T3805" s="492" t="s">
        <v>8213</v>
      </c>
      <c r="U3805" s="496">
        <v>420211</v>
      </c>
    </row>
    <row r="3806" spans="17:21">
      <c r="Q3806" s="645">
        <v>4</v>
      </c>
      <c r="R3806" s="645">
        <v>42</v>
      </c>
      <c r="S3806" s="645">
        <v>22</v>
      </c>
      <c r="T3806" s="492" t="s">
        <v>8214</v>
      </c>
      <c r="U3806" s="496">
        <v>420212</v>
      </c>
    </row>
    <row r="3807" spans="17:21">
      <c r="Q3807" s="645">
        <v>4</v>
      </c>
      <c r="R3807" s="645">
        <v>42</v>
      </c>
      <c r="S3807" s="645">
        <v>23</v>
      </c>
      <c r="T3807" s="492" t="s">
        <v>8215</v>
      </c>
      <c r="U3807" s="496">
        <v>420213</v>
      </c>
    </row>
    <row r="3808" spans="17:21">
      <c r="Q3808" s="645">
        <v>4</v>
      </c>
      <c r="R3808" s="645">
        <v>42</v>
      </c>
      <c r="S3808" s="645">
        <v>24</v>
      </c>
      <c r="T3808" s="492" t="s">
        <v>8216</v>
      </c>
      <c r="U3808" s="496">
        <v>420201</v>
      </c>
    </row>
    <row r="3809" spans="17:21">
      <c r="Q3809" s="645">
        <v>4</v>
      </c>
      <c r="R3809" s="645">
        <v>42</v>
      </c>
      <c r="S3809" s="645">
        <v>25</v>
      </c>
      <c r="T3809" s="492" t="s">
        <v>8217</v>
      </c>
      <c r="U3809" s="496">
        <v>420202</v>
      </c>
    </row>
    <row r="3810" spans="17:21">
      <c r="Q3810" s="645">
        <v>4</v>
      </c>
      <c r="R3810" s="645">
        <v>42</v>
      </c>
      <c r="S3810" s="645">
        <v>26</v>
      </c>
      <c r="T3810" s="492" t="s">
        <v>8218</v>
      </c>
      <c r="U3810" s="496">
        <v>420203</v>
      </c>
    </row>
    <row r="3811" spans="17:21">
      <c r="Q3811" s="645">
        <v>4</v>
      </c>
      <c r="R3811" s="645">
        <v>42</v>
      </c>
      <c r="S3811" s="645">
        <v>27</v>
      </c>
      <c r="T3811" s="492" t="s">
        <v>8219</v>
      </c>
      <c r="U3811" s="496">
        <v>420204</v>
      </c>
    </row>
    <row r="3812" spans="17:21">
      <c r="Q3812" s="645">
        <v>4</v>
      </c>
      <c r="R3812" s="645">
        <v>42</v>
      </c>
      <c r="S3812" s="645">
        <v>28</v>
      </c>
      <c r="T3812" s="492" t="s">
        <v>8220</v>
      </c>
      <c r="U3812" s="496">
        <v>420206</v>
      </c>
    </row>
    <row r="3813" spans="17:21">
      <c r="Q3813" s="645">
        <v>4</v>
      </c>
      <c r="R3813" s="645">
        <v>42</v>
      </c>
      <c r="S3813" s="645">
        <v>29</v>
      </c>
      <c r="T3813" s="492" t="s">
        <v>8221</v>
      </c>
      <c r="U3813" s="496">
        <v>420402</v>
      </c>
    </row>
    <row r="3814" spans="17:21">
      <c r="Q3814" s="645">
        <v>4</v>
      </c>
      <c r="R3814" s="645">
        <v>42</v>
      </c>
      <c r="S3814" s="645">
        <v>30</v>
      </c>
      <c r="T3814" s="492" t="s">
        <v>8222</v>
      </c>
      <c r="U3814" s="496">
        <v>420207</v>
      </c>
    </row>
    <row r="3815" spans="17:21">
      <c r="Q3815" s="645">
        <v>4</v>
      </c>
      <c r="R3815" s="645">
        <v>42</v>
      </c>
      <c r="S3815" s="645">
        <v>31</v>
      </c>
      <c r="T3815" s="492" t="s">
        <v>8223</v>
      </c>
      <c r="U3815" s="496">
        <v>420215</v>
      </c>
    </row>
    <row r="3816" spans="17:21">
      <c r="Q3816" s="645">
        <v>4</v>
      </c>
      <c r="R3816" s="645">
        <v>42</v>
      </c>
      <c r="S3816" s="645">
        <v>32</v>
      </c>
      <c r="T3816" s="492" t="s">
        <v>8224</v>
      </c>
      <c r="U3816" s="496">
        <v>420221</v>
      </c>
    </row>
    <row r="3817" spans="17:21">
      <c r="Q3817" s="645">
        <v>4</v>
      </c>
      <c r="R3817" s="645">
        <v>42</v>
      </c>
      <c r="S3817" s="645">
        <v>33</v>
      </c>
      <c r="T3817" s="492" t="s">
        <v>8225</v>
      </c>
      <c r="U3817" s="496">
        <v>420222</v>
      </c>
    </row>
    <row r="3818" spans="17:21">
      <c r="Q3818" s="645">
        <v>4</v>
      </c>
      <c r="R3818" s="645">
        <v>42</v>
      </c>
      <c r="S3818" s="645">
        <v>34</v>
      </c>
      <c r="T3818" s="492" t="s">
        <v>8226</v>
      </c>
      <c r="U3818" s="496">
        <v>420223</v>
      </c>
    </row>
    <row r="3819" spans="17:21">
      <c r="Q3819" s="645">
        <v>4</v>
      </c>
      <c r="R3819" s="645">
        <v>42</v>
      </c>
      <c r="S3819" s="645">
        <v>35</v>
      </c>
      <c r="T3819" s="492" t="s">
        <v>8227</v>
      </c>
      <c r="U3819" s="496">
        <v>420224</v>
      </c>
    </row>
    <row r="3820" spans="17:21">
      <c r="Q3820" s="645">
        <v>4</v>
      </c>
      <c r="R3820" s="645">
        <v>42</v>
      </c>
      <c r="S3820" s="645">
        <v>36</v>
      </c>
      <c r="T3820" s="492" t="s">
        <v>8228</v>
      </c>
      <c r="U3820" s="496">
        <v>420225</v>
      </c>
    </row>
    <row r="3821" spans="17:21">
      <c r="Q3821" s="645">
        <v>4</v>
      </c>
      <c r="R3821" s="645">
        <v>42</v>
      </c>
      <c r="S3821" s="645">
        <v>37</v>
      </c>
      <c r="T3821" s="492" t="s">
        <v>8229</v>
      </c>
      <c r="U3821" s="496">
        <v>420226</v>
      </c>
    </row>
    <row r="3822" spans="17:21">
      <c r="Q3822" s="645">
        <v>4</v>
      </c>
      <c r="R3822" s="645">
        <v>42</v>
      </c>
      <c r="S3822" s="645">
        <v>38</v>
      </c>
      <c r="T3822" s="492" t="s">
        <v>8230</v>
      </c>
      <c r="U3822" s="496">
        <v>420231</v>
      </c>
    </row>
    <row r="3823" spans="17:21">
      <c r="Q3823" s="645">
        <v>4</v>
      </c>
      <c r="R3823" s="645">
        <v>42</v>
      </c>
      <c r="S3823" s="645">
        <v>39</v>
      </c>
      <c r="T3823" s="492" t="s">
        <v>8231</v>
      </c>
      <c r="U3823" s="496">
        <v>420232</v>
      </c>
    </row>
    <row r="3824" spans="17:21">
      <c r="Q3824" s="645">
        <v>4</v>
      </c>
      <c r="R3824" s="645">
        <v>42</v>
      </c>
      <c r="S3824" s="645">
        <v>40</v>
      </c>
      <c r="T3824" s="492" t="s">
        <v>8232</v>
      </c>
      <c r="U3824" s="496">
        <v>420233</v>
      </c>
    </row>
    <row r="3825" spans="17:21">
      <c r="Q3825" s="645">
        <v>4</v>
      </c>
      <c r="R3825" s="645">
        <v>42</v>
      </c>
      <c r="S3825" s="645">
        <v>41</v>
      </c>
      <c r="T3825" s="492" t="s">
        <v>8233</v>
      </c>
      <c r="U3825" s="496">
        <v>420234</v>
      </c>
    </row>
    <row r="3826" spans="17:21">
      <c r="Q3826" s="645">
        <v>4</v>
      </c>
      <c r="R3826" s="645">
        <v>42</v>
      </c>
      <c r="S3826" s="645">
        <v>42</v>
      </c>
      <c r="T3826" s="492" t="s">
        <v>8234</v>
      </c>
      <c r="U3826" s="496">
        <v>420241</v>
      </c>
    </row>
    <row r="3827" spans="17:21">
      <c r="Q3827" s="645">
        <v>4</v>
      </c>
      <c r="R3827" s="645">
        <v>42</v>
      </c>
      <c r="S3827" s="645">
        <v>43</v>
      </c>
      <c r="T3827" s="492" t="s">
        <v>8235</v>
      </c>
      <c r="U3827" s="496">
        <v>420242</v>
      </c>
    </row>
    <row r="3828" spans="17:21">
      <c r="Q3828" s="645">
        <v>4</v>
      </c>
      <c r="R3828" s="645">
        <v>42</v>
      </c>
      <c r="S3828" s="645">
        <v>44</v>
      </c>
      <c r="T3828" s="492" t="s">
        <v>8236</v>
      </c>
      <c r="U3828" s="496">
        <v>420243</v>
      </c>
    </row>
    <row r="3829" spans="17:21">
      <c r="Q3829" s="645">
        <v>4</v>
      </c>
      <c r="R3829" s="645">
        <v>42</v>
      </c>
      <c r="S3829" s="645">
        <v>45</v>
      </c>
      <c r="T3829" s="492" t="s">
        <v>8237</v>
      </c>
      <c r="U3829" s="496">
        <v>420246</v>
      </c>
    </row>
    <row r="3830" spans="17:21">
      <c r="Q3830" s="645">
        <v>4</v>
      </c>
      <c r="R3830" s="645">
        <v>42</v>
      </c>
      <c r="S3830" s="645">
        <v>46</v>
      </c>
      <c r="T3830" s="492" t="s">
        <v>8238</v>
      </c>
      <c r="U3830" s="496">
        <v>420245</v>
      </c>
    </row>
    <row r="3831" spans="17:21">
      <c r="Q3831" s="645">
        <v>4</v>
      </c>
      <c r="R3831" s="645">
        <v>42</v>
      </c>
      <c r="S3831" s="645">
        <v>47</v>
      </c>
      <c r="T3831" s="492" t="s">
        <v>8239</v>
      </c>
      <c r="U3831" s="496">
        <v>420407</v>
      </c>
    </row>
    <row r="3832" spans="17:21">
      <c r="Q3832" s="645">
        <v>4</v>
      </c>
      <c r="R3832" s="645">
        <v>42</v>
      </c>
      <c r="S3832" s="645">
        <v>48</v>
      </c>
      <c r="T3832" s="492" t="s">
        <v>8240</v>
      </c>
      <c r="U3832" s="496">
        <v>420801</v>
      </c>
    </row>
    <row r="3833" spans="17:21">
      <c r="Q3833" s="645">
        <v>4</v>
      </c>
      <c r="R3833" s="645">
        <v>42</v>
      </c>
      <c r="S3833" s="645">
        <v>49</v>
      </c>
      <c r="T3833" s="492" t="s">
        <v>8241</v>
      </c>
      <c r="U3833" s="496">
        <v>420802</v>
      </c>
    </row>
    <row r="3834" spans="17:21">
      <c r="Q3834" s="645">
        <v>4</v>
      </c>
      <c r="R3834" s="645">
        <v>42</v>
      </c>
      <c r="S3834" s="645">
        <v>50</v>
      </c>
      <c r="T3834" s="492" t="s">
        <v>8242</v>
      </c>
      <c r="U3834" s="496">
        <v>420803</v>
      </c>
    </row>
    <row r="3835" spans="17:21">
      <c r="Q3835" s="645">
        <v>4</v>
      </c>
      <c r="R3835" s="645">
        <v>42</v>
      </c>
      <c r="S3835" s="645">
        <v>51</v>
      </c>
      <c r="T3835" s="492" t="s">
        <v>6029</v>
      </c>
      <c r="U3835" s="496">
        <v>420804</v>
      </c>
    </row>
    <row r="3836" spans="17:21">
      <c r="Q3836" s="645">
        <v>4</v>
      </c>
      <c r="R3836" s="645">
        <v>42</v>
      </c>
      <c r="S3836" s="645">
        <v>52</v>
      </c>
      <c r="T3836" s="492" t="s">
        <v>6031</v>
      </c>
      <c r="U3836" s="496">
        <v>420805</v>
      </c>
    </row>
    <row r="3837" spans="17:21">
      <c r="Q3837" s="645">
        <v>4</v>
      </c>
      <c r="R3837" s="645">
        <v>42</v>
      </c>
      <c r="S3837" s="645">
        <v>53</v>
      </c>
      <c r="T3837" s="492" t="s">
        <v>6033</v>
      </c>
      <c r="U3837" s="496">
        <v>420806</v>
      </c>
    </row>
    <row r="3838" spans="17:21">
      <c r="Q3838" s="645">
        <v>4</v>
      </c>
      <c r="R3838" s="645">
        <v>42</v>
      </c>
      <c r="S3838" s="645">
        <v>54</v>
      </c>
      <c r="T3838" s="492" t="s">
        <v>6035</v>
      </c>
      <c r="U3838" s="496">
        <v>420807</v>
      </c>
    </row>
    <row r="3839" spans="17:21">
      <c r="Q3839" s="645">
        <v>4</v>
      </c>
      <c r="R3839" s="645">
        <v>42</v>
      </c>
      <c r="S3839" s="645">
        <v>55</v>
      </c>
      <c r="T3839" s="492" t="s">
        <v>6041</v>
      </c>
      <c r="U3839" s="496">
        <v>420999</v>
      </c>
    </row>
    <row r="3840" spans="17:21">
      <c r="Q3840" s="645">
        <v>4</v>
      </c>
      <c r="R3840" s="645">
        <v>43</v>
      </c>
      <c r="S3840" s="645">
        <v>1</v>
      </c>
      <c r="T3840" s="492" t="s">
        <v>9070</v>
      </c>
      <c r="U3840" s="496">
        <v>430113</v>
      </c>
    </row>
    <row r="3841" spans="17:21">
      <c r="Q3841" s="645">
        <v>4</v>
      </c>
      <c r="R3841" s="645">
        <v>43</v>
      </c>
      <c r="S3841" s="645">
        <v>2</v>
      </c>
      <c r="T3841" s="492" t="s">
        <v>3664</v>
      </c>
      <c r="U3841" s="496">
        <v>430101</v>
      </c>
    </row>
    <row r="3842" spans="17:21">
      <c r="Q3842" s="645">
        <v>4</v>
      </c>
      <c r="R3842" s="645">
        <v>43</v>
      </c>
      <c r="S3842" s="645">
        <v>3</v>
      </c>
      <c r="T3842" s="492" t="s">
        <v>6292</v>
      </c>
      <c r="U3842" s="496">
        <v>430102</v>
      </c>
    </row>
    <row r="3843" spans="17:21">
      <c r="Q3843" s="645">
        <v>4</v>
      </c>
      <c r="R3843" s="645">
        <v>43</v>
      </c>
      <c r="S3843" s="645">
        <v>4</v>
      </c>
      <c r="T3843" s="492" t="s">
        <v>6047</v>
      </c>
      <c r="U3843" s="496">
        <v>430109</v>
      </c>
    </row>
    <row r="3844" spans="17:21">
      <c r="Q3844" s="645">
        <v>4</v>
      </c>
      <c r="R3844" s="645">
        <v>43</v>
      </c>
      <c r="S3844" s="645">
        <v>5</v>
      </c>
      <c r="T3844" s="492" t="s">
        <v>5898</v>
      </c>
      <c r="U3844" s="496">
        <v>430103</v>
      </c>
    </row>
    <row r="3845" spans="17:21">
      <c r="Q3845" s="645">
        <v>4</v>
      </c>
      <c r="R3845" s="645">
        <v>43</v>
      </c>
      <c r="S3845" s="645">
        <v>6</v>
      </c>
      <c r="T3845" s="492" t="s">
        <v>6049</v>
      </c>
      <c r="U3845" s="496">
        <v>430110</v>
      </c>
    </row>
    <row r="3846" spans="17:21">
      <c r="Q3846" s="645">
        <v>4</v>
      </c>
      <c r="R3846" s="645">
        <v>43</v>
      </c>
      <c r="S3846" s="645">
        <v>7</v>
      </c>
      <c r="T3846" s="492" t="s">
        <v>9149</v>
      </c>
      <c r="U3846" s="496">
        <v>430114</v>
      </c>
    </row>
    <row r="3847" spans="17:21">
      <c r="Q3847" s="645">
        <v>4</v>
      </c>
      <c r="R3847" s="645">
        <v>43</v>
      </c>
      <c r="S3847" s="645">
        <v>8</v>
      </c>
      <c r="T3847" s="492" t="s">
        <v>4724</v>
      </c>
      <c r="U3847" s="496">
        <v>430104</v>
      </c>
    </row>
    <row r="3848" spans="17:21">
      <c r="Q3848" s="645">
        <v>4</v>
      </c>
      <c r="R3848" s="645">
        <v>43</v>
      </c>
      <c r="S3848" s="645">
        <v>9</v>
      </c>
      <c r="T3848" s="492" t="s">
        <v>6197</v>
      </c>
      <c r="U3848" s="496">
        <v>430106</v>
      </c>
    </row>
    <row r="3849" spans="17:21">
      <c r="Q3849" s="645">
        <v>4</v>
      </c>
      <c r="R3849" s="645">
        <v>43</v>
      </c>
      <c r="S3849" s="645">
        <v>10</v>
      </c>
      <c r="T3849" s="492" t="s">
        <v>6062</v>
      </c>
      <c r="U3849" s="496">
        <v>430111</v>
      </c>
    </row>
    <row r="3850" spans="17:21">
      <c r="Q3850" s="645">
        <v>4</v>
      </c>
      <c r="R3850" s="645">
        <v>43</v>
      </c>
      <c r="S3850" s="645">
        <v>11</v>
      </c>
      <c r="T3850" s="492" t="s">
        <v>6064</v>
      </c>
      <c r="U3850" s="496">
        <v>430107</v>
      </c>
    </row>
    <row r="3851" spans="17:21">
      <c r="Q3851" s="645">
        <v>4</v>
      </c>
      <c r="R3851" s="645">
        <v>43</v>
      </c>
      <c r="S3851" s="645">
        <v>12</v>
      </c>
      <c r="T3851" s="492" t="s">
        <v>5910</v>
      </c>
      <c r="U3851" s="496">
        <v>430108</v>
      </c>
    </row>
    <row r="3852" spans="17:21">
      <c r="Q3852" s="645">
        <v>4</v>
      </c>
      <c r="R3852" s="645">
        <v>43</v>
      </c>
      <c r="S3852" s="645">
        <v>13</v>
      </c>
      <c r="T3852" s="492" t="s">
        <v>8243</v>
      </c>
      <c r="U3852" s="496">
        <v>430201</v>
      </c>
    </row>
    <row r="3853" spans="17:21">
      <c r="Q3853" s="645">
        <v>4</v>
      </c>
      <c r="R3853" s="645">
        <v>43</v>
      </c>
      <c r="S3853" s="645">
        <v>14</v>
      </c>
      <c r="T3853" s="492" t="s">
        <v>8244</v>
      </c>
      <c r="U3853" s="496">
        <v>430202</v>
      </c>
    </row>
    <row r="3854" spans="17:21">
      <c r="Q3854" s="645">
        <v>4</v>
      </c>
      <c r="R3854" s="645">
        <v>43</v>
      </c>
      <c r="S3854" s="645">
        <v>15</v>
      </c>
      <c r="T3854" s="492" t="s">
        <v>8245</v>
      </c>
      <c r="U3854" s="496">
        <v>430207</v>
      </c>
    </row>
    <row r="3855" spans="17:21">
      <c r="Q3855" s="645">
        <v>4</v>
      </c>
      <c r="R3855" s="645">
        <v>43</v>
      </c>
      <c r="S3855" s="645">
        <v>16</v>
      </c>
      <c r="T3855" s="492" t="s">
        <v>8246</v>
      </c>
      <c r="U3855" s="496">
        <v>430203</v>
      </c>
    </row>
    <row r="3856" spans="17:21">
      <c r="Q3856" s="645">
        <v>4</v>
      </c>
      <c r="R3856" s="645">
        <v>43</v>
      </c>
      <c r="S3856" s="645">
        <v>17</v>
      </c>
      <c r="T3856" s="492" t="s">
        <v>8247</v>
      </c>
      <c r="U3856" s="496">
        <v>430204</v>
      </c>
    </row>
    <row r="3857" spans="17:21">
      <c r="Q3857" s="645">
        <v>4</v>
      </c>
      <c r="R3857" s="645">
        <v>43</v>
      </c>
      <c r="S3857" s="645">
        <v>18</v>
      </c>
      <c r="T3857" s="492" t="s">
        <v>8248</v>
      </c>
      <c r="U3857" s="496">
        <v>430205</v>
      </c>
    </row>
    <row r="3858" spans="17:21">
      <c r="Q3858" s="645">
        <v>4</v>
      </c>
      <c r="R3858" s="645">
        <v>43</v>
      </c>
      <c r="S3858" s="645">
        <v>19</v>
      </c>
      <c r="T3858" s="492" t="s">
        <v>8249</v>
      </c>
      <c r="U3858" s="496">
        <v>430206</v>
      </c>
    </row>
    <row r="3859" spans="17:21">
      <c r="Q3859" s="645">
        <v>4</v>
      </c>
      <c r="R3859" s="645">
        <v>43</v>
      </c>
      <c r="S3859" s="645">
        <v>20</v>
      </c>
      <c r="T3859" s="492" t="s">
        <v>8250</v>
      </c>
      <c r="U3859" s="496">
        <v>430208</v>
      </c>
    </row>
    <row r="3860" spans="17:21">
      <c r="Q3860" s="645">
        <v>4</v>
      </c>
      <c r="R3860" s="645">
        <v>43</v>
      </c>
      <c r="S3860" s="645">
        <v>21</v>
      </c>
      <c r="T3860" s="492" t="s">
        <v>8251</v>
      </c>
      <c r="U3860" s="496">
        <v>430209</v>
      </c>
    </row>
    <row r="3861" spans="17:21">
      <c r="Q3861" s="645">
        <v>4</v>
      </c>
      <c r="R3861" s="645">
        <v>43</v>
      </c>
      <c r="S3861" s="645">
        <v>22</v>
      </c>
      <c r="T3861" s="492" t="s">
        <v>8252</v>
      </c>
      <c r="U3861" s="496">
        <v>430210</v>
      </c>
    </row>
    <row r="3862" spans="17:21">
      <c r="Q3862" s="645">
        <v>4</v>
      </c>
      <c r="R3862" s="645">
        <v>43</v>
      </c>
      <c r="S3862" s="645">
        <v>23</v>
      </c>
      <c r="T3862" s="492" t="s">
        <v>8253</v>
      </c>
      <c r="U3862" s="496">
        <v>430211</v>
      </c>
    </row>
    <row r="3863" spans="17:21">
      <c r="Q3863" s="645">
        <v>4</v>
      </c>
      <c r="R3863" s="645">
        <v>43</v>
      </c>
      <c r="S3863" s="645">
        <v>24</v>
      </c>
      <c r="T3863" s="492" t="s">
        <v>8254</v>
      </c>
      <c r="U3863" s="496">
        <v>430301</v>
      </c>
    </row>
    <row r="3864" spans="17:21">
      <c r="Q3864" s="645">
        <v>4</v>
      </c>
      <c r="R3864" s="645">
        <v>43</v>
      </c>
      <c r="S3864" s="645">
        <v>25</v>
      </c>
      <c r="T3864" s="492" t="s">
        <v>8255</v>
      </c>
      <c r="U3864" s="496">
        <v>430302</v>
      </c>
    </row>
    <row r="3865" spans="17:21">
      <c r="Q3865" s="645">
        <v>4</v>
      </c>
      <c r="R3865" s="645">
        <v>43</v>
      </c>
      <c r="S3865" s="645">
        <v>26</v>
      </c>
      <c r="T3865" s="492" t="s">
        <v>8256</v>
      </c>
      <c r="U3865" s="496">
        <v>430307</v>
      </c>
    </row>
    <row r="3866" spans="17:21">
      <c r="Q3866" s="645">
        <v>4</v>
      </c>
      <c r="R3866" s="645">
        <v>43</v>
      </c>
      <c r="S3866" s="645">
        <v>27</v>
      </c>
      <c r="T3866" s="492" t="s">
        <v>8257</v>
      </c>
      <c r="U3866" s="496">
        <v>430303</v>
      </c>
    </row>
    <row r="3867" spans="17:21">
      <c r="Q3867" s="645">
        <v>4</v>
      </c>
      <c r="R3867" s="645">
        <v>43</v>
      </c>
      <c r="S3867" s="645">
        <v>28</v>
      </c>
      <c r="T3867" s="492" t="s">
        <v>8258</v>
      </c>
      <c r="U3867" s="496">
        <v>430304</v>
      </c>
    </row>
    <row r="3868" spans="17:21">
      <c r="Q3868" s="645">
        <v>4</v>
      </c>
      <c r="R3868" s="645">
        <v>43</v>
      </c>
      <c r="S3868" s="645">
        <v>29</v>
      </c>
      <c r="T3868" s="492" t="s">
        <v>8259</v>
      </c>
      <c r="U3868" s="496">
        <v>430305</v>
      </c>
    </row>
    <row r="3869" spans="17:21">
      <c r="Q3869" s="645">
        <v>4</v>
      </c>
      <c r="R3869" s="645">
        <v>43</v>
      </c>
      <c r="S3869" s="645">
        <v>30</v>
      </c>
      <c r="T3869" s="492" t="s">
        <v>8260</v>
      </c>
      <c r="U3869" s="496">
        <v>430306</v>
      </c>
    </row>
    <row r="3870" spans="17:21">
      <c r="Q3870" s="645">
        <v>4</v>
      </c>
      <c r="R3870" s="645">
        <v>43</v>
      </c>
      <c r="S3870" s="645">
        <v>31</v>
      </c>
      <c r="T3870" s="492" t="s">
        <v>8261</v>
      </c>
      <c r="U3870" s="496">
        <v>430308</v>
      </c>
    </row>
    <row r="3871" spans="17:21">
      <c r="Q3871" s="645">
        <v>4</v>
      </c>
      <c r="R3871" s="645">
        <v>43</v>
      </c>
      <c r="S3871" s="645">
        <v>32</v>
      </c>
      <c r="T3871" s="492" t="s">
        <v>8262</v>
      </c>
      <c r="U3871" s="496">
        <v>430309</v>
      </c>
    </row>
    <row r="3872" spans="17:21">
      <c r="Q3872" s="645">
        <v>4</v>
      </c>
      <c r="R3872" s="645">
        <v>43</v>
      </c>
      <c r="S3872" s="645">
        <v>33</v>
      </c>
      <c r="T3872" s="492" t="s">
        <v>8263</v>
      </c>
      <c r="U3872" s="496">
        <v>430310</v>
      </c>
    </row>
    <row r="3873" spans="17:21">
      <c r="Q3873" s="645">
        <v>4</v>
      </c>
      <c r="R3873" s="645">
        <v>43</v>
      </c>
      <c r="S3873" s="645">
        <v>34</v>
      </c>
      <c r="T3873" s="492" t="s">
        <v>8264</v>
      </c>
      <c r="U3873" s="496">
        <v>430311</v>
      </c>
    </row>
    <row r="3874" spans="17:21">
      <c r="Q3874" s="645">
        <v>4</v>
      </c>
      <c r="R3874" s="645">
        <v>43</v>
      </c>
      <c r="S3874" s="645">
        <v>35</v>
      </c>
      <c r="T3874" s="492" t="s">
        <v>8265</v>
      </c>
      <c r="U3874" s="496">
        <v>430313</v>
      </c>
    </row>
    <row r="3875" spans="17:21">
      <c r="Q3875" s="645">
        <v>4</v>
      </c>
      <c r="R3875" s="645">
        <v>43</v>
      </c>
      <c r="S3875" s="645">
        <v>36</v>
      </c>
      <c r="T3875" s="492" t="s">
        <v>8266</v>
      </c>
      <c r="U3875" s="496">
        <v>430314</v>
      </c>
    </row>
    <row r="3876" spans="17:21">
      <c r="Q3876" s="645">
        <v>4</v>
      </c>
      <c r="R3876" s="645">
        <v>43</v>
      </c>
      <c r="S3876" s="645">
        <v>37</v>
      </c>
      <c r="T3876" s="492" t="s">
        <v>8267</v>
      </c>
      <c r="U3876" s="496">
        <v>430318</v>
      </c>
    </row>
    <row r="3877" spans="17:21">
      <c r="Q3877" s="645">
        <v>4</v>
      </c>
      <c r="R3877" s="645">
        <v>43</v>
      </c>
      <c r="S3877" s="645">
        <v>38</v>
      </c>
      <c r="T3877" s="492" t="s">
        <v>8268</v>
      </c>
      <c r="U3877" s="496">
        <v>430319</v>
      </c>
    </row>
    <row r="3878" spans="17:21">
      <c r="Q3878" s="645">
        <v>4</v>
      </c>
      <c r="R3878" s="645">
        <v>43</v>
      </c>
      <c r="S3878" s="645">
        <v>39</v>
      </c>
      <c r="T3878" s="492" t="s">
        <v>8269</v>
      </c>
      <c r="U3878" s="496">
        <v>430320</v>
      </c>
    </row>
    <row r="3879" spans="17:21">
      <c r="Q3879" s="645">
        <v>4</v>
      </c>
      <c r="R3879" s="645">
        <v>43</v>
      </c>
      <c r="S3879" s="645">
        <v>40</v>
      </c>
      <c r="T3879" s="492" t="s">
        <v>8270</v>
      </c>
      <c r="U3879" s="496">
        <v>430321</v>
      </c>
    </row>
    <row r="3880" spans="17:21">
      <c r="Q3880" s="645">
        <v>4</v>
      </c>
      <c r="R3880" s="645">
        <v>43</v>
      </c>
      <c r="S3880" s="645">
        <v>41</v>
      </c>
      <c r="T3880" s="492" t="s">
        <v>8271</v>
      </c>
      <c r="U3880" s="496">
        <v>430325</v>
      </c>
    </row>
    <row r="3881" spans="17:21">
      <c r="Q3881" s="645">
        <v>4</v>
      </c>
      <c r="R3881" s="645">
        <v>43</v>
      </c>
      <c r="S3881" s="645">
        <v>42</v>
      </c>
      <c r="T3881" s="492" t="s">
        <v>6020</v>
      </c>
      <c r="U3881" s="496">
        <v>430700</v>
      </c>
    </row>
    <row r="3882" spans="17:21">
      <c r="Q3882" s="645">
        <v>4</v>
      </c>
      <c r="R3882" s="645">
        <v>43</v>
      </c>
      <c r="S3882" s="645">
        <v>43</v>
      </c>
      <c r="T3882" s="492" t="s">
        <v>8272</v>
      </c>
      <c r="U3882" s="496">
        <v>430701</v>
      </c>
    </row>
    <row r="3883" spans="17:21">
      <c r="Q3883" s="645">
        <v>4</v>
      </c>
      <c r="R3883" s="645">
        <v>43</v>
      </c>
      <c r="S3883" s="645">
        <v>44</v>
      </c>
      <c r="T3883" s="492" t="s">
        <v>8273</v>
      </c>
      <c r="U3883" s="496">
        <v>430702</v>
      </c>
    </row>
    <row r="3884" spans="17:21">
      <c r="Q3884" s="645">
        <v>4</v>
      </c>
      <c r="R3884" s="645">
        <v>43</v>
      </c>
      <c r="S3884" s="645">
        <v>45</v>
      </c>
      <c r="T3884" s="492" t="s">
        <v>8274</v>
      </c>
      <c r="U3884" s="496">
        <v>430803</v>
      </c>
    </row>
    <row r="3885" spans="17:21">
      <c r="Q3885" s="645">
        <v>4</v>
      </c>
      <c r="R3885" s="645">
        <v>43</v>
      </c>
      <c r="S3885" s="645">
        <v>46</v>
      </c>
      <c r="T3885" s="492" t="s">
        <v>8952</v>
      </c>
      <c r="U3885" s="496">
        <v>430804</v>
      </c>
    </row>
    <row r="3886" spans="17:21">
      <c r="Q3886" s="645">
        <v>4</v>
      </c>
      <c r="R3886" s="645">
        <v>43</v>
      </c>
      <c r="S3886" s="645">
        <v>47</v>
      </c>
      <c r="T3886" s="492" t="s">
        <v>6029</v>
      </c>
      <c r="U3886" s="496">
        <v>430805</v>
      </c>
    </row>
    <row r="3887" spans="17:21">
      <c r="Q3887" s="645">
        <v>4</v>
      </c>
      <c r="R3887" s="645">
        <v>43</v>
      </c>
      <c r="S3887" s="645">
        <v>48</v>
      </c>
      <c r="T3887" s="492" t="s">
        <v>6031</v>
      </c>
      <c r="U3887" s="496">
        <v>430806</v>
      </c>
    </row>
    <row r="3888" spans="17:21">
      <c r="Q3888" s="645">
        <v>4</v>
      </c>
      <c r="R3888" s="645">
        <v>43</v>
      </c>
      <c r="S3888" s="645">
        <v>49</v>
      </c>
      <c r="T3888" s="492" t="s">
        <v>6033</v>
      </c>
      <c r="U3888" s="496">
        <v>430807</v>
      </c>
    </row>
    <row r="3889" spans="17:21">
      <c r="Q3889" s="645">
        <v>4</v>
      </c>
      <c r="R3889" s="645">
        <v>43</v>
      </c>
      <c r="S3889" s="645">
        <v>50</v>
      </c>
      <c r="T3889" s="492" t="s">
        <v>6035</v>
      </c>
      <c r="U3889" s="496">
        <v>430808</v>
      </c>
    </row>
    <row r="3890" spans="17:21">
      <c r="Q3890" s="645">
        <v>4</v>
      </c>
      <c r="R3890" s="645">
        <v>43</v>
      </c>
      <c r="S3890" s="645">
        <v>51</v>
      </c>
      <c r="T3890" s="492" t="s">
        <v>6041</v>
      </c>
      <c r="U3890" s="496">
        <v>430999</v>
      </c>
    </row>
    <row r="3891" spans="17:21">
      <c r="Q3891" s="645">
        <v>4</v>
      </c>
      <c r="R3891" s="645">
        <v>44</v>
      </c>
      <c r="S3891" s="645">
        <v>1</v>
      </c>
      <c r="T3891" s="492" t="s">
        <v>3664</v>
      </c>
      <c r="U3891" s="496">
        <v>440101</v>
      </c>
    </row>
    <row r="3892" spans="17:21">
      <c r="Q3892" s="645">
        <v>4</v>
      </c>
      <c r="R3892" s="645">
        <v>44</v>
      </c>
      <c r="S3892" s="645">
        <v>2</v>
      </c>
      <c r="T3892" s="492" t="s">
        <v>6292</v>
      </c>
      <c r="U3892" s="496">
        <v>440108</v>
      </c>
    </row>
    <row r="3893" spans="17:21">
      <c r="Q3893" s="645">
        <v>4</v>
      </c>
      <c r="R3893" s="645">
        <v>44</v>
      </c>
      <c r="S3893" s="645">
        <v>3</v>
      </c>
      <c r="T3893" s="492" t="s">
        <v>7342</v>
      </c>
      <c r="U3893" s="496">
        <v>440109</v>
      </c>
    </row>
    <row r="3894" spans="17:21">
      <c r="Q3894" s="645">
        <v>4</v>
      </c>
      <c r="R3894" s="645">
        <v>44</v>
      </c>
      <c r="S3894" s="645">
        <v>4</v>
      </c>
      <c r="T3894" s="492" t="s">
        <v>6300</v>
      </c>
      <c r="U3894" s="496">
        <v>440102</v>
      </c>
    </row>
    <row r="3895" spans="17:21">
      <c r="Q3895" s="645">
        <v>4</v>
      </c>
      <c r="R3895" s="645">
        <v>44</v>
      </c>
      <c r="S3895" s="645">
        <v>5</v>
      </c>
      <c r="T3895" s="492" t="s">
        <v>7740</v>
      </c>
      <c r="U3895" s="496">
        <v>440110</v>
      </c>
    </row>
    <row r="3896" spans="17:21">
      <c r="Q3896" s="645">
        <v>4</v>
      </c>
      <c r="R3896" s="645">
        <v>44</v>
      </c>
      <c r="S3896" s="645">
        <v>6</v>
      </c>
      <c r="T3896" s="492" t="s">
        <v>4724</v>
      </c>
      <c r="U3896" s="496">
        <v>440103</v>
      </c>
    </row>
    <row r="3897" spans="17:21">
      <c r="Q3897" s="645">
        <v>4</v>
      </c>
      <c r="R3897" s="645">
        <v>44</v>
      </c>
      <c r="S3897" s="645">
        <v>7</v>
      </c>
      <c r="T3897" s="492" t="s">
        <v>8008</v>
      </c>
      <c r="U3897" s="496">
        <v>440105</v>
      </c>
    </row>
    <row r="3898" spans="17:21">
      <c r="Q3898" s="645">
        <v>4</v>
      </c>
      <c r="R3898" s="645">
        <v>44</v>
      </c>
      <c r="S3898" s="645">
        <v>8</v>
      </c>
      <c r="T3898" s="492" t="s">
        <v>6064</v>
      </c>
      <c r="U3898" s="496">
        <v>440106</v>
      </c>
    </row>
    <row r="3899" spans="17:21">
      <c r="Q3899" s="645">
        <v>4</v>
      </c>
      <c r="R3899" s="645">
        <v>44</v>
      </c>
      <c r="S3899" s="645">
        <v>9</v>
      </c>
      <c r="T3899" s="492" t="s">
        <v>6062</v>
      </c>
      <c r="U3899" s="496">
        <v>440111</v>
      </c>
    </row>
    <row r="3900" spans="17:21">
      <c r="Q3900" s="645">
        <v>4</v>
      </c>
      <c r="R3900" s="645">
        <v>44</v>
      </c>
      <c r="S3900" s="645">
        <v>10</v>
      </c>
      <c r="T3900" s="492" t="s">
        <v>5910</v>
      </c>
      <c r="U3900" s="496">
        <v>440107</v>
      </c>
    </row>
    <row r="3901" spans="17:21">
      <c r="Q3901" s="645">
        <v>4</v>
      </c>
      <c r="R3901" s="645">
        <v>44</v>
      </c>
      <c r="S3901" s="645">
        <v>11</v>
      </c>
      <c r="T3901" s="492" t="s">
        <v>8275</v>
      </c>
      <c r="U3901" s="496">
        <v>440202</v>
      </c>
    </row>
    <row r="3902" spans="17:21">
      <c r="Q3902" s="645">
        <v>4</v>
      </c>
      <c r="R3902" s="645">
        <v>44</v>
      </c>
      <c r="S3902" s="645">
        <v>12</v>
      </c>
      <c r="T3902" s="492" t="s">
        <v>8276</v>
      </c>
      <c r="U3902" s="496">
        <v>440203</v>
      </c>
    </row>
    <row r="3903" spans="17:21">
      <c r="Q3903" s="645">
        <v>4</v>
      </c>
      <c r="R3903" s="645">
        <v>44</v>
      </c>
      <c r="S3903" s="645">
        <v>13</v>
      </c>
      <c r="T3903" s="492" t="s">
        <v>8277</v>
      </c>
      <c r="U3903" s="496">
        <v>440204</v>
      </c>
    </row>
    <row r="3904" spans="17:21">
      <c r="Q3904" s="645">
        <v>4</v>
      </c>
      <c r="R3904" s="645">
        <v>44</v>
      </c>
      <c r="S3904" s="645">
        <v>14</v>
      </c>
      <c r="T3904" s="492" t="s">
        <v>8278</v>
      </c>
      <c r="U3904" s="496">
        <v>440206</v>
      </c>
    </row>
    <row r="3905" spans="17:21">
      <c r="Q3905" s="645">
        <v>4</v>
      </c>
      <c r="R3905" s="645">
        <v>44</v>
      </c>
      <c r="S3905" s="645">
        <v>15</v>
      </c>
      <c r="T3905" s="492" t="s">
        <v>8279</v>
      </c>
      <c r="U3905" s="496">
        <v>440208</v>
      </c>
    </row>
    <row r="3906" spans="17:21">
      <c r="Q3906" s="645">
        <v>4</v>
      </c>
      <c r="R3906" s="645">
        <v>44</v>
      </c>
      <c r="S3906" s="645">
        <v>16</v>
      </c>
      <c r="T3906" s="492" t="s">
        <v>8280</v>
      </c>
      <c r="U3906" s="496">
        <v>440221</v>
      </c>
    </row>
    <row r="3907" spans="17:21">
      <c r="Q3907" s="645">
        <v>4</v>
      </c>
      <c r="R3907" s="645">
        <v>44</v>
      </c>
      <c r="S3907" s="645">
        <v>17</v>
      </c>
      <c r="T3907" s="492" t="s">
        <v>8281</v>
      </c>
      <c r="U3907" s="496">
        <v>440215</v>
      </c>
    </row>
    <row r="3908" spans="17:21">
      <c r="Q3908" s="645">
        <v>4</v>
      </c>
      <c r="R3908" s="645">
        <v>44</v>
      </c>
      <c r="S3908" s="645">
        <v>18</v>
      </c>
      <c r="T3908" s="492" t="s">
        <v>8282</v>
      </c>
      <c r="U3908" s="496">
        <v>440210</v>
      </c>
    </row>
    <row r="3909" spans="17:21">
      <c r="Q3909" s="645">
        <v>4</v>
      </c>
      <c r="R3909" s="645">
        <v>44</v>
      </c>
      <c r="S3909" s="645">
        <v>19</v>
      </c>
      <c r="T3909" s="492" t="s">
        <v>8283</v>
      </c>
      <c r="U3909" s="496">
        <v>440212</v>
      </c>
    </row>
    <row r="3910" spans="17:21">
      <c r="Q3910" s="645">
        <v>4</v>
      </c>
      <c r="R3910" s="645">
        <v>44</v>
      </c>
      <c r="S3910" s="645">
        <v>20</v>
      </c>
      <c r="T3910" s="492" t="s">
        <v>8284</v>
      </c>
      <c r="U3910" s="496">
        <v>440301</v>
      </c>
    </row>
    <row r="3911" spans="17:21">
      <c r="Q3911" s="645">
        <v>4</v>
      </c>
      <c r="R3911" s="645">
        <v>44</v>
      </c>
      <c r="S3911" s="645">
        <v>21</v>
      </c>
      <c r="T3911" s="492" t="s">
        <v>8285</v>
      </c>
      <c r="U3911" s="496">
        <v>440302</v>
      </c>
    </row>
    <row r="3912" spans="17:21">
      <c r="Q3912" s="645">
        <v>4</v>
      </c>
      <c r="R3912" s="645">
        <v>44</v>
      </c>
      <c r="S3912" s="645">
        <v>22</v>
      </c>
      <c r="T3912" s="492" t="s">
        <v>8286</v>
      </c>
      <c r="U3912" s="496">
        <v>440303</v>
      </c>
    </row>
    <row r="3913" spans="17:21">
      <c r="Q3913" s="645">
        <v>4</v>
      </c>
      <c r="R3913" s="645">
        <v>44</v>
      </c>
      <c r="S3913" s="645">
        <v>23</v>
      </c>
      <c r="T3913" s="492" t="s">
        <v>8287</v>
      </c>
      <c r="U3913" s="496">
        <v>440304</v>
      </c>
    </row>
    <row r="3914" spans="17:21">
      <c r="Q3914" s="645">
        <v>4</v>
      </c>
      <c r="R3914" s="645">
        <v>44</v>
      </c>
      <c r="S3914" s="645">
        <v>24</v>
      </c>
      <c r="T3914" s="492" t="s">
        <v>8288</v>
      </c>
      <c r="U3914" s="496">
        <v>440305</v>
      </c>
    </row>
    <row r="3915" spans="17:21">
      <c r="Q3915" s="645">
        <v>4</v>
      </c>
      <c r="R3915" s="645">
        <v>44</v>
      </c>
      <c r="S3915" s="645">
        <v>25</v>
      </c>
      <c r="T3915" s="492" t="s">
        <v>8289</v>
      </c>
      <c r="U3915" s="496">
        <v>440306</v>
      </c>
    </row>
    <row r="3916" spans="17:21">
      <c r="Q3916" s="645">
        <v>4</v>
      </c>
      <c r="R3916" s="645">
        <v>44</v>
      </c>
      <c r="S3916" s="645">
        <v>26</v>
      </c>
      <c r="T3916" s="492" t="s">
        <v>8290</v>
      </c>
      <c r="U3916" s="496">
        <v>440307</v>
      </c>
    </row>
    <row r="3917" spans="17:21">
      <c r="Q3917" s="645">
        <v>4</v>
      </c>
      <c r="R3917" s="645">
        <v>44</v>
      </c>
      <c r="S3917" s="645">
        <v>27</v>
      </c>
      <c r="T3917" s="492" t="s">
        <v>8291</v>
      </c>
      <c r="U3917" s="496">
        <v>440308</v>
      </c>
    </row>
    <row r="3918" spans="17:21">
      <c r="Q3918" s="645">
        <v>4</v>
      </c>
      <c r="R3918" s="645">
        <v>44</v>
      </c>
      <c r="S3918" s="645">
        <v>28</v>
      </c>
      <c r="T3918" s="492" t="s">
        <v>8292</v>
      </c>
      <c r="U3918" s="496">
        <v>440309</v>
      </c>
    </row>
    <row r="3919" spans="17:21">
      <c r="Q3919" s="645">
        <v>4</v>
      </c>
      <c r="R3919" s="645">
        <v>44</v>
      </c>
      <c r="S3919" s="645">
        <v>29</v>
      </c>
      <c r="T3919" s="492" t="s">
        <v>8293</v>
      </c>
      <c r="U3919" s="496">
        <v>440310</v>
      </c>
    </row>
    <row r="3920" spans="17:21">
      <c r="Q3920" s="645">
        <v>4</v>
      </c>
      <c r="R3920" s="645">
        <v>44</v>
      </c>
      <c r="S3920" s="645">
        <v>30</v>
      </c>
      <c r="T3920" s="492" t="s">
        <v>8294</v>
      </c>
      <c r="U3920" s="496">
        <v>440311</v>
      </c>
    </row>
    <row r="3921" spans="17:21">
      <c r="Q3921" s="645">
        <v>4</v>
      </c>
      <c r="R3921" s="645">
        <v>44</v>
      </c>
      <c r="S3921" s="645">
        <v>31</v>
      </c>
      <c r="T3921" s="492" t="s">
        <v>8295</v>
      </c>
      <c r="U3921" s="496">
        <v>440312</v>
      </c>
    </row>
    <row r="3922" spans="17:21">
      <c r="Q3922" s="645">
        <v>4</v>
      </c>
      <c r="R3922" s="645">
        <v>44</v>
      </c>
      <c r="S3922" s="645">
        <v>32</v>
      </c>
      <c r="T3922" s="492" t="s">
        <v>6020</v>
      </c>
      <c r="U3922" s="496">
        <v>440700</v>
      </c>
    </row>
    <row r="3923" spans="17:21">
      <c r="Q3923" s="645">
        <v>4</v>
      </c>
      <c r="R3923" s="645">
        <v>44</v>
      </c>
      <c r="S3923" s="645">
        <v>33</v>
      </c>
      <c r="T3923" s="492" t="s">
        <v>8296</v>
      </c>
      <c r="U3923" s="496">
        <v>440701</v>
      </c>
    </row>
    <row r="3924" spans="17:21">
      <c r="Q3924" s="645">
        <v>4</v>
      </c>
      <c r="R3924" s="645">
        <v>44</v>
      </c>
      <c r="S3924" s="645">
        <v>34</v>
      </c>
      <c r="T3924" s="492" t="s">
        <v>8297</v>
      </c>
      <c r="U3924" s="496">
        <v>440317</v>
      </c>
    </row>
    <row r="3925" spans="17:21">
      <c r="Q3925" s="645">
        <v>4</v>
      </c>
      <c r="R3925" s="645">
        <v>44</v>
      </c>
      <c r="S3925" s="645">
        <v>35</v>
      </c>
      <c r="T3925" s="492" t="s">
        <v>8298</v>
      </c>
      <c r="U3925" s="496">
        <v>440702</v>
      </c>
    </row>
    <row r="3926" spans="17:21">
      <c r="Q3926" s="645">
        <v>4</v>
      </c>
      <c r="R3926" s="645">
        <v>44</v>
      </c>
      <c r="S3926" s="645">
        <v>36</v>
      </c>
      <c r="T3926" s="492" t="s">
        <v>8299</v>
      </c>
      <c r="U3926" s="496">
        <v>440801</v>
      </c>
    </row>
    <row r="3927" spans="17:21">
      <c r="Q3927" s="645">
        <v>4</v>
      </c>
      <c r="R3927" s="645">
        <v>44</v>
      </c>
      <c r="S3927" s="645">
        <v>37</v>
      </c>
      <c r="T3927" s="492" t="s">
        <v>8300</v>
      </c>
      <c r="U3927" s="496">
        <v>440802</v>
      </c>
    </row>
    <row r="3928" spans="17:21">
      <c r="Q3928" s="645">
        <v>4</v>
      </c>
      <c r="R3928" s="645">
        <v>44</v>
      </c>
      <c r="S3928" s="645">
        <v>38</v>
      </c>
      <c r="T3928" s="492" t="s">
        <v>6033</v>
      </c>
      <c r="U3928" s="496">
        <v>440804</v>
      </c>
    </row>
    <row r="3929" spans="17:21">
      <c r="Q3929" s="645">
        <v>4</v>
      </c>
      <c r="R3929" s="645">
        <v>44</v>
      </c>
      <c r="S3929" s="645">
        <v>39</v>
      </c>
      <c r="T3929" s="492" t="s">
        <v>6041</v>
      </c>
      <c r="U3929" s="496">
        <v>440999</v>
      </c>
    </row>
    <row r="3930" spans="17:21">
      <c r="Q3930" s="645">
        <v>4</v>
      </c>
      <c r="R3930" s="645">
        <v>45</v>
      </c>
      <c r="S3930" s="645">
        <v>1</v>
      </c>
      <c r="T3930" s="492" t="s">
        <v>5896</v>
      </c>
      <c r="U3930" s="496">
        <v>450102</v>
      </c>
    </row>
    <row r="3931" spans="17:21">
      <c r="Q3931" s="645">
        <v>4</v>
      </c>
      <c r="R3931" s="645">
        <v>45</v>
      </c>
      <c r="S3931" s="645">
        <v>2</v>
      </c>
      <c r="T3931" s="492" t="s">
        <v>3664</v>
      </c>
      <c r="U3931" s="496">
        <v>450101</v>
      </c>
    </row>
    <row r="3932" spans="17:21">
      <c r="Q3932" s="645">
        <v>4</v>
      </c>
      <c r="R3932" s="645">
        <v>45</v>
      </c>
      <c r="S3932" s="645">
        <v>3</v>
      </c>
      <c r="T3932" s="492" t="s">
        <v>7342</v>
      </c>
      <c r="U3932" s="496">
        <v>450110</v>
      </c>
    </row>
    <row r="3933" spans="17:21">
      <c r="Q3933" s="645">
        <v>4</v>
      </c>
      <c r="R3933" s="645">
        <v>45</v>
      </c>
      <c r="S3933" s="645">
        <v>4</v>
      </c>
      <c r="T3933" s="492" t="s">
        <v>6758</v>
      </c>
      <c r="U3933" s="496">
        <v>450103</v>
      </c>
    </row>
    <row r="3934" spans="17:21">
      <c r="Q3934" s="645">
        <v>4</v>
      </c>
      <c r="R3934" s="645">
        <v>45</v>
      </c>
      <c r="S3934" s="645">
        <v>5</v>
      </c>
      <c r="T3934" s="492" t="s">
        <v>7740</v>
      </c>
      <c r="U3934" s="496">
        <v>450111</v>
      </c>
    </row>
    <row r="3935" spans="17:21">
      <c r="Q3935" s="645">
        <v>4</v>
      </c>
      <c r="R3935" s="645">
        <v>45</v>
      </c>
      <c r="S3935" s="645">
        <v>6</v>
      </c>
      <c r="T3935" s="492" t="s">
        <v>7741</v>
      </c>
      <c r="U3935" s="496">
        <v>450104</v>
      </c>
    </row>
    <row r="3936" spans="17:21">
      <c r="Q3936" s="645">
        <v>4</v>
      </c>
      <c r="R3936" s="645">
        <v>45</v>
      </c>
      <c r="S3936" s="645">
        <v>7</v>
      </c>
      <c r="T3936" s="492" t="s">
        <v>6052</v>
      </c>
      <c r="U3936" s="496">
        <v>450106</v>
      </c>
    </row>
    <row r="3937" spans="17:21">
      <c r="Q3937" s="645">
        <v>4</v>
      </c>
      <c r="R3937" s="645">
        <v>45</v>
      </c>
      <c r="S3937" s="645">
        <v>8</v>
      </c>
      <c r="T3937" s="492" t="s">
        <v>6062</v>
      </c>
      <c r="U3937" s="496">
        <v>450112</v>
      </c>
    </row>
    <row r="3938" spans="17:21">
      <c r="Q3938" s="645">
        <v>4</v>
      </c>
      <c r="R3938" s="645">
        <v>45</v>
      </c>
      <c r="S3938" s="645">
        <v>9</v>
      </c>
      <c r="T3938" s="492" t="s">
        <v>6064</v>
      </c>
      <c r="U3938" s="496">
        <v>450107</v>
      </c>
    </row>
    <row r="3939" spans="17:21">
      <c r="Q3939" s="645">
        <v>4</v>
      </c>
      <c r="R3939" s="645">
        <v>45</v>
      </c>
      <c r="S3939" s="645">
        <v>10</v>
      </c>
      <c r="T3939" s="492" t="s">
        <v>5910</v>
      </c>
      <c r="U3939" s="496">
        <v>450108</v>
      </c>
    </row>
    <row r="3940" spans="17:21">
      <c r="Q3940" s="645">
        <v>4</v>
      </c>
      <c r="R3940" s="645">
        <v>45</v>
      </c>
      <c r="S3940" s="645">
        <v>11</v>
      </c>
      <c r="T3940" s="492" t="s">
        <v>8301</v>
      </c>
      <c r="U3940" s="496">
        <v>450201</v>
      </c>
    </row>
    <row r="3941" spans="17:21">
      <c r="Q3941" s="645">
        <v>4</v>
      </c>
      <c r="R3941" s="645">
        <v>45</v>
      </c>
      <c r="S3941" s="645">
        <v>12</v>
      </c>
      <c r="T3941" s="492" t="s">
        <v>8302</v>
      </c>
      <c r="U3941" s="496">
        <v>450202</v>
      </c>
    </row>
    <row r="3942" spans="17:21">
      <c r="Q3942" s="645">
        <v>4</v>
      </c>
      <c r="R3942" s="645">
        <v>45</v>
      </c>
      <c r="S3942" s="645">
        <v>13</v>
      </c>
      <c r="T3942" s="492" t="s">
        <v>8303</v>
      </c>
      <c r="U3942" s="496">
        <v>450203</v>
      </c>
    </row>
    <row r="3943" spans="17:21">
      <c r="Q3943" s="645">
        <v>4</v>
      </c>
      <c r="R3943" s="645">
        <v>45</v>
      </c>
      <c r="S3943" s="645">
        <v>14</v>
      </c>
      <c r="T3943" s="492" t="s">
        <v>8304</v>
      </c>
      <c r="U3943" s="496">
        <v>450204</v>
      </c>
    </row>
    <row r="3944" spans="17:21">
      <c r="Q3944" s="645">
        <v>4</v>
      </c>
      <c r="R3944" s="645">
        <v>45</v>
      </c>
      <c r="S3944" s="645">
        <v>15</v>
      </c>
      <c r="T3944" s="492" t="s">
        <v>8305</v>
      </c>
      <c r="U3944" s="496">
        <v>450205</v>
      </c>
    </row>
    <row r="3945" spans="17:21">
      <c r="Q3945" s="645">
        <v>4</v>
      </c>
      <c r="R3945" s="645">
        <v>45</v>
      </c>
      <c r="S3945" s="645">
        <v>16</v>
      </c>
      <c r="T3945" s="492" t="s">
        <v>8306</v>
      </c>
      <c r="U3945" s="496">
        <v>450206</v>
      </c>
    </row>
    <row r="3946" spans="17:21">
      <c r="Q3946" s="645">
        <v>4</v>
      </c>
      <c r="R3946" s="645">
        <v>45</v>
      </c>
      <c r="S3946" s="645">
        <v>17</v>
      </c>
      <c r="T3946" s="492" t="s">
        <v>8307</v>
      </c>
      <c r="U3946" s="496">
        <v>450301</v>
      </c>
    </row>
    <row r="3947" spans="17:21">
      <c r="Q3947" s="645">
        <v>4</v>
      </c>
      <c r="R3947" s="645">
        <v>45</v>
      </c>
      <c r="S3947" s="645">
        <v>18</v>
      </c>
      <c r="T3947" s="492" t="s">
        <v>8308</v>
      </c>
      <c r="U3947" s="496">
        <v>450302</v>
      </c>
    </row>
    <row r="3948" spans="17:21">
      <c r="Q3948" s="645">
        <v>4</v>
      </c>
      <c r="R3948" s="645">
        <v>45</v>
      </c>
      <c r="S3948" s="645">
        <v>19</v>
      </c>
      <c r="T3948" s="492" t="s">
        <v>8309</v>
      </c>
      <c r="U3948" s="496">
        <v>450303</v>
      </c>
    </row>
    <row r="3949" spans="17:21">
      <c r="Q3949" s="645">
        <v>4</v>
      </c>
      <c r="R3949" s="645">
        <v>45</v>
      </c>
      <c r="S3949" s="645">
        <v>20</v>
      </c>
      <c r="T3949" s="492" t="s">
        <v>8310</v>
      </c>
      <c r="U3949" s="496">
        <v>450304</v>
      </c>
    </row>
    <row r="3950" spans="17:21">
      <c r="Q3950" s="645">
        <v>4</v>
      </c>
      <c r="R3950" s="645">
        <v>45</v>
      </c>
      <c r="S3950" s="645">
        <v>21</v>
      </c>
      <c r="T3950" s="492" t="s">
        <v>8311</v>
      </c>
      <c r="U3950" s="496">
        <v>450305</v>
      </c>
    </row>
    <row r="3951" spans="17:21">
      <c r="Q3951" s="645">
        <v>4</v>
      </c>
      <c r="R3951" s="645">
        <v>45</v>
      </c>
      <c r="S3951" s="645">
        <v>22</v>
      </c>
      <c r="T3951" s="492" t="s">
        <v>8312</v>
      </c>
      <c r="U3951" s="496">
        <v>450306</v>
      </c>
    </row>
    <row r="3952" spans="17:21">
      <c r="Q3952" s="645">
        <v>4</v>
      </c>
      <c r="R3952" s="645">
        <v>45</v>
      </c>
      <c r="S3952" s="645">
        <v>23</v>
      </c>
      <c r="T3952" s="492" t="s">
        <v>8313</v>
      </c>
      <c r="U3952" s="496">
        <v>450307</v>
      </c>
    </row>
    <row r="3953" spans="17:21">
      <c r="Q3953" s="645">
        <v>4</v>
      </c>
      <c r="R3953" s="645">
        <v>45</v>
      </c>
      <c r="S3953" s="645">
        <v>24</v>
      </c>
      <c r="T3953" s="492" t="s">
        <v>8314</v>
      </c>
      <c r="U3953" s="496">
        <v>450308</v>
      </c>
    </row>
    <row r="3954" spans="17:21">
      <c r="Q3954" s="645">
        <v>4</v>
      </c>
      <c r="R3954" s="645">
        <v>45</v>
      </c>
      <c r="S3954" s="645">
        <v>25</v>
      </c>
      <c r="T3954" s="492" t="s">
        <v>8315</v>
      </c>
      <c r="U3954" s="496">
        <v>450309</v>
      </c>
    </row>
    <row r="3955" spans="17:21">
      <c r="Q3955" s="645">
        <v>4</v>
      </c>
      <c r="R3955" s="645">
        <v>45</v>
      </c>
      <c r="S3955" s="645">
        <v>26</v>
      </c>
      <c r="T3955" s="492" t="s">
        <v>8316</v>
      </c>
      <c r="U3955" s="496">
        <v>450310</v>
      </c>
    </row>
    <row r="3956" spans="17:21">
      <c r="Q3956" s="645">
        <v>4</v>
      </c>
      <c r="R3956" s="645">
        <v>45</v>
      </c>
      <c r="S3956" s="645">
        <v>27</v>
      </c>
      <c r="T3956" s="492" t="s">
        <v>8317</v>
      </c>
      <c r="U3956" s="496">
        <v>450311</v>
      </c>
    </row>
    <row r="3957" spans="17:21">
      <c r="Q3957" s="645">
        <v>4</v>
      </c>
      <c r="R3957" s="645">
        <v>45</v>
      </c>
      <c r="S3957" s="645">
        <v>28</v>
      </c>
      <c r="T3957" s="492" t="s">
        <v>8318</v>
      </c>
      <c r="U3957" s="496">
        <v>450312</v>
      </c>
    </row>
    <row r="3958" spans="17:21">
      <c r="Q3958" s="645">
        <v>4</v>
      </c>
      <c r="R3958" s="645">
        <v>45</v>
      </c>
      <c r="S3958" s="645">
        <v>29</v>
      </c>
      <c r="T3958" s="492" t="s">
        <v>8319</v>
      </c>
      <c r="U3958" s="496">
        <v>450313</v>
      </c>
    </row>
    <row r="3959" spans="17:21">
      <c r="Q3959" s="645">
        <v>4</v>
      </c>
      <c r="R3959" s="645">
        <v>45</v>
      </c>
      <c r="S3959" s="645">
        <v>30</v>
      </c>
      <c r="T3959" s="492" t="s">
        <v>8320</v>
      </c>
      <c r="U3959" s="496">
        <v>450314</v>
      </c>
    </row>
    <row r="3960" spans="17:21">
      <c r="Q3960" s="645">
        <v>4</v>
      </c>
      <c r="R3960" s="645">
        <v>45</v>
      </c>
      <c r="S3960" s="645">
        <v>31</v>
      </c>
      <c r="T3960" s="492" t="s">
        <v>6020</v>
      </c>
      <c r="U3960" s="496">
        <v>450700</v>
      </c>
    </row>
    <row r="3961" spans="17:21">
      <c r="Q3961" s="645">
        <v>4</v>
      </c>
      <c r="R3961" s="645">
        <v>45</v>
      </c>
      <c r="S3961" s="645">
        <v>32</v>
      </c>
      <c r="T3961" s="492" t="s">
        <v>8321</v>
      </c>
      <c r="U3961" s="496">
        <v>450701</v>
      </c>
    </row>
    <row r="3962" spans="17:21">
      <c r="Q3962" s="645">
        <v>4</v>
      </c>
      <c r="R3962" s="645">
        <v>45</v>
      </c>
      <c r="S3962" s="645">
        <v>33</v>
      </c>
      <c r="T3962" s="492" t="s">
        <v>8322</v>
      </c>
      <c r="U3962" s="496">
        <v>450803</v>
      </c>
    </row>
    <row r="3963" spans="17:21">
      <c r="Q3963" s="645">
        <v>4</v>
      </c>
      <c r="R3963" s="645">
        <v>45</v>
      </c>
      <c r="S3963" s="645">
        <v>34</v>
      </c>
      <c r="T3963" s="492" t="s">
        <v>8952</v>
      </c>
      <c r="U3963" s="496">
        <v>450804</v>
      </c>
    </row>
    <row r="3964" spans="17:21">
      <c r="Q3964" s="645">
        <v>4</v>
      </c>
      <c r="R3964" s="645">
        <v>45</v>
      </c>
      <c r="S3964" s="645">
        <v>35</v>
      </c>
      <c r="T3964" s="492" t="s">
        <v>6029</v>
      </c>
      <c r="U3964" s="496">
        <v>450805</v>
      </c>
    </row>
    <row r="3965" spans="17:21">
      <c r="Q3965" s="645">
        <v>4</v>
      </c>
      <c r="R3965" s="645">
        <v>45</v>
      </c>
      <c r="S3965" s="645">
        <v>36</v>
      </c>
      <c r="T3965" s="492" t="s">
        <v>6031</v>
      </c>
      <c r="U3965" s="496">
        <v>450806</v>
      </c>
    </row>
    <row r="3966" spans="17:21">
      <c r="Q3966" s="645">
        <v>4</v>
      </c>
      <c r="R3966" s="645">
        <v>45</v>
      </c>
      <c r="S3966" s="645">
        <v>37</v>
      </c>
      <c r="T3966" s="492" t="s">
        <v>6033</v>
      </c>
      <c r="U3966" s="496">
        <v>450807</v>
      </c>
    </row>
    <row r="3967" spans="17:21">
      <c r="Q3967" s="645">
        <v>4</v>
      </c>
      <c r="R3967" s="645">
        <v>45</v>
      </c>
      <c r="S3967" s="645">
        <v>38</v>
      </c>
      <c r="T3967" s="492" t="s">
        <v>6035</v>
      </c>
      <c r="U3967" s="496">
        <v>450808</v>
      </c>
    </row>
    <row r="3968" spans="17:21">
      <c r="Q3968" s="645">
        <v>4</v>
      </c>
      <c r="R3968" s="645">
        <v>45</v>
      </c>
      <c r="S3968" s="645">
        <v>39</v>
      </c>
      <c r="T3968" s="492" t="s">
        <v>6041</v>
      </c>
      <c r="U3968" s="496">
        <v>450999</v>
      </c>
    </row>
    <row r="3969" spans="17:21">
      <c r="Q3969" s="645">
        <v>4</v>
      </c>
      <c r="R3969" s="645">
        <v>46</v>
      </c>
      <c r="S3969" s="645">
        <v>1</v>
      </c>
      <c r="T3969" s="492" t="s">
        <v>3664</v>
      </c>
      <c r="U3969" s="496">
        <v>460101</v>
      </c>
    </row>
    <row r="3970" spans="17:21">
      <c r="Q3970" s="645">
        <v>4</v>
      </c>
      <c r="R3970" s="645">
        <v>46</v>
      </c>
      <c r="S3970" s="645">
        <v>2</v>
      </c>
      <c r="T3970" s="492" t="s">
        <v>5896</v>
      </c>
      <c r="U3970" s="496">
        <v>460102</v>
      </c>
    </row>
    <row r="3971" spans="17:21">
      <c r="Q3971" s="645">
        <v>4</v>
      </c>
      <c r="R3971" s="645">
        <v>46</v>
      </c>
      <c r="S3971" s="645">
        <v>3</v>
      </c>
      <c r="T3971" s="492" t="s">
        <v>9150</v>
      </c>
      <c r="U3971" s="496">
        <v>460112</v>
      </c>
    </row>
    <row r="3972" spans="17:21">
      <c r="Q3972" s="645">
        <v>4</v>
      </c>
      <c r="R3972" s="645">
        <v>46</v>
      </c>
      <c r="S3972" s="645">
        <v>4</v>
      </c>
      <c r="T3972" s="492" t="s">
        <v>8323</v>
      </c>
      <c r="U3972" s="496">
        <v>460103</v>
      </c>
    </row>
    <row r="3973" spans="17:21">
      <c r="Q3973" s="645">
        <v>4</v>
      </c>
      <c r="R3973" s="645">
        <v>46</v>
      </c>
      <c r="S3973" s="645">
        <v>5</v>
      </c>
      <c r="T3973" s="492" t="s">
        <v>9151</v>
      </c>
      <c r="U3973" s="496">
        <v>460109</v>
      </c>
    </row>
    <row r="3974" spans="17:21">
      <c r="Q3974" s="645">
        <v>4</v>
      </c>
      <c r="R3974" s="645">
        <v>46</v>
      </c>
      <c r="S3974" s="645">
        <v>6</v>
      </c>
      <c r="T3974" s="492" t="s">
        <v>8324</v>
      </c>
      <c r="U3974" s="496">
        <v>460110</v>
      </c>
    </row>
    <row r="3975" spans="17:21">
      <c r="Q3975" s="645">
        <v>4</v>
      </c>
      <c r="R3975" s="645">
        <v>46</v>
      </c>
      <c r="S3975" s="645">
        <v>7</v>
      </c>
      <c r="T3975" s="492" t="s">
        <v>5903</v>
      </c>
      <c r="U3975" s="496">
        <v>460104</v>
      </c>
    </row>
    <row r="3976" spans="17:21">
      <c r="Q3976" s="645">
        <v>4</v>
      </c>
      <c r="R3976" s="645">
        <v>46</v>
      </c>
      <c r="S3976" s="645">
        <v>8</v>
      </c>
      <c r="T3976" s="492" t="s">
        <v>6197</v>
      </c>
      <c r="U3976" s="496">
        <v>460106</v>
      </c>
    </row>
    <row r="3977" spans="17:21">
      <c r="Q3977" s="645">
        <v>4</v>
      </c>
      <c r="R3977" s="645">
        <v>46</v>
      </c>
      <c r="S3977" s="645">
        <v>9</v>
      </c>
      <c r="T3977" s="492" t="s">
        <v>6306</v>
      </c>
      <c r="U3977" s="496">
        <v>460111</v>
      </c>
    </row>
    <row r="3978" spans="17:21">
      <c r="Q3978" s="645">
        <v>4</v>
      </c>
      <c r="R3978" s="645">
        <v>46</v>
      </c>
      <c r="S3978" s="645">
        <v>10</v>
      </c>
      <c r="T3978" s="492" t="s">
        <v>6064</v>
      </c>
      <c r="U3978" s="496">
        <v>460107</v>
      </c>
    </row>
    <row r="3979" spans="17:21">
      <c r="Q3979" s="645">
        <v>4</v>
      </c>
      <c r="R3979" s="645">
        <v>46</v>
      </c>
      <c r="S3979" s="645">
        <v>11</v>
      </c>
      <c r="T3979" s="492" t="s">
        <v>5910</v>
      </c>
      <c r="U3979" s="496">
        <v>460108</v>
      </c>
    </row>
    <row r="3980" spans="17:21">
      <c r="Q3980" s="645">
        <v>4</v>
      </c>
      <c r="R3980" s="645">
        <v>46</v>
      </c>
      <c r="S3980" s="645">
        <v>12</v>
      </c>
      <c r="T3980" s="492" t="s">
        <v>8325</v>
      </c>
      <c r="U3980" s="496">
        <v>460204</v>
      </c>
    </row>
    <row r="3981" spans="17:21">
      <c r="Q3981" s="645">
        <v>4</v>
      </c>
      <c r="R3981" s="645">
        <v>46</v>
      </c>
      <c r="S3981" s="645">
        <v>13</v>
      </c>
      <c r="T3981" s="492" t="s">
        <v>8326</v>
      </c>
      <c r="U3981" s="496">
        <v>460202</v>
      </c>
    </row>
    <row r="3982" spans="17:21">
      <c r="Q3982" s="645">
        <v>4</v>
      </c>
      <c r="R3982" s="645">
        <v>46</v>
      </c>
      <c r="S3982" s="645">
        <v>14</v>
      </c>
      <c r="T3982" s="492" t="s">
        <v>8327</v>
      </c>
      <c r="U3982" s="496">
        <v>460205</v>
      </c>
    </row>
    <row r="3983" spans="17:21">
      <c r="Q3983" s="645">
        <v>4</v>
      </c>
      <c r="R3983" s="645">
        <v>46</v>
      </c>
      <c r="S3983" s="645">
        <v>15</v>
      </c>
      <c r="T3983" s="492" t="s">
        <v>8328</v>
      </c>
      <c r="U3983" s="496">
        <v>460207</v>
      </c>
    </row>
    <row r="3984" spans="17:21">
      <c r="Q3984" s="645">
        <v>4</v>
      </c>
      <c r="R3984" s="645">
        <v>46</v>
      </c>
      <c r="S3984" s="645">
        <v>16</v>
      </c>
      <c r="T3984" s="492" t="s">
        <v>8329</v>
      </c>
      <c r="U3984" s="496">
        <v>460209</v>
      </c>
    </row>
    <row r="3985" spans="17:21">
      <c r="Q3985" s="645">
        <v>4</v>
      </c>
      <c r="R3985" s="645">
        <v>46</v>
      </c>
      <c r="S3985" s="645">
        <v>17</v>
      </c>
      <c r="T3985" s="492" t="s">
        <v>8330</v>
      </c>
      <c r="U3985" s="496">
        <v>460301</v>
      </c>
    </row>
    <row r="3986" spans="17:21">
      <c r="Q3986" s="645">
        <v>4</v>
      </c>
      <c r="R3986" s="645">
        <v>46</v>
      </c>
      <c r="S3986" s="645">
        <v>18</v>
      </c>
      <c r="T3986" s="492" t="s">
        <v>8331</v>
      </c>
      <c r="U3986" s="496">
        <v>460302</v>
      </c>
    </row>
    <row r="3987" spans="17:21">
      <c r="Q3987" s="645">
        <v>4</v>
      </c>
      <c r="R3987" s="645">
        <v>46</v>
      </c>
      <c r="S3987" s="645">
        <v>19</v>
      </c>
      <c r="T3987" s="492" t="s">
        <v>8332</v>
      </c>
      <c r="U3987" s="496">
        <v>460305</v>
      </c>
    </row>
    <row r="3988" spans="17:21">
      <c r="Q3988" s="645">
        <v>4</v>
      </c>
      <c r="R3988" s="645">
        <v>46</v>
      </c>
      <c r="S3988" s="645">
        <v>20</v>
      </c>
      <c r="T3988" s="492" t="s">
        <v>8333</v>
      </c>
      <c r="U3988" s="496">
        <v>460306</v>
      </c>
    </row>
    <row r="3989" spans="17:21">
      <c r="Q3989" s="645">
        <v>4</v>
      </c>
      <c r="R3989" s="645">
        <v>46</v>
      </c>
      <c r="S3989" s="645">
        <v>21</v>
      </c>
      <c r="T3989" s="492" t="s">
        <v>8334</v>
      </c>
      <c r="U3989" s="496">
        <v>460309</v>
      </c>
    </row>
    <row r="3990" spans="17:21">
      <c r="Q3990" s="645">
        <v>4</v>
      </c>
      <c r="R3990" s="645">
        <v>46</v>
      </c>
      <c r="S3990" s="645">
        <v>22</v>
      </c>
      <c r="T3990" s="492" t="s">
        <v>8335</v>
      </c>
      <c r="U3990" s="496">
        <v>460312</v>
      </c>
    </row>
    <row r="3991" spans="17:21">
      <c r="Q3991" s="645">
        <v>4</v>
      </c>
      <c r="R3991" s="645">
        <v>46</v>
      </c>
      <c r="S3991" s="645">
        <v>23</v>
      </c>
      <c r="T3991" s="492" t="s">
        <v>8336</v>
      </c>
      <c r="U3991" s="496">
        <v>460408</v>
      </c>
    </row>
    <row r="3992" spans="17:21">
      <c r="Q3992" s="645">
        <v>4</v>
      </c>
      <c r="R3992" s="645">
        <v>46</v>
      </c>
      <c r="S3992" s="645">
        <v>24</v>
      </c>
      <c r="T3992" s="492" t="s">
        <v>8337</v>
      </c>
      <c r="U3992" s="496">
        <v>460410</v>
      </c>
    </row>
    <row r="3993" spans="17:21">
      <c r="Q3993" s="645">
        <v>4</v>
      </c>
      <c r="R3993" s="645">
        <v>46</v>
      </c>
      <c r="S3993" s="645">
        <v>25</v>
      </c>
      <c r="T3993" s="492" t="s">
        <v>8338</v>
      </c>
      <c r="U3993" s="496">
        <v>460412</v>
      </c>
    </row>
    <row r="3994" spans="17:21">
      <c r="Q3994" s="645">
        <v>4</v>
      </c>
      <c r="R3994" s="645">
        <v>46</v>
      </c>
      <c r="S3994" s="645">
        <v>26</v>
      </c>
      <c r="T3994" s="492" t="s">
        <v>8339</v>
      </c>
      <c r="U3994" s="496">
        <v>460413</v>
      </c>
    </row>
    <row r="3995" spans="17:21">
      <c r="Q3995" s="645">
        <v>4</v>
      </c>
      <c r="R3995" s="645">
        <v>46</v>
      </c>
      <c r="S3995" s="645">
        <v>27</v>
      </c>
      <c r="T3995" s="492" t="s">
        <v>8340</v>
      </c>
      <c r="U3995" s="496">
        <v>460415</v>
      </c>
    </row>
    <row r="3996" spans="17:21">
      <c r="Q3996" s="645">
        <v>4</v>
      </c>
      <c r="R3996" s="645">
        <v>46</v>
      </c>
      <c r="S3996" s="645">
        <v>28</v>
      </c>
      <c r="T3996" s="492" t="s">
        <v>8341</v>
      </c>
      <c r="U3996" s="496">
        <v>460404</v>
      </c>
    </row>
    <row r="3997" spans="17:21">
      <c r="Q3997" s="645">
        <v>4</v>
      </c>
      <c r="R3997" s="645">
        <v>46</v>
      </c>
      <c r="S3997" s="645">
        <v>29</v>
      </c>
      <c r="T3997" s="492" t="s">
        <v>8342</v>
      </c>
      <c r="U3997" s="496">
        <v>460407</v>
      </c>
    </row>
    <row r="3998" spans="17:21">
      <c r="Q3998" s="645">
        <v>4</v>
      </c>
      <c r="R3998" s="645">
        <v>46</v>
      </c>
      <c r="S3998" s="645">
        <v>30</v>
      </c>
      <c r="T3998" s="492" t="s">
        <v>8343</v>
      </c>
      <c r="U3998" s="496">
        <v>460405</v>
      </c>
    </row>
    <row r="3999" spans="17:21">
      <c r="Q3999" s="645">
        <v>4</v>
      </c>
      <c r="R3999" s="645">
        <v>46</v>
      </c>
      <c r="S3999" s="645">
        <v>31</v>
      </c>
      <c r="T3999" s="492" t="s">
        <v>8344</v>
      </c>
      <c r="U3999" s="496">
        <v>460406</v>
      </c>
    </row>
    <row r="4000" spans="17:21">
      <c r="Q4000" s="645">
        <v>4</v>
      </c>
      <c r="R4000" s="645">
        <v>46</v>
      </c>
      <c r="S4000" s="645">
        <v>32</v>
      </c>
      <c r="T4000" s="492" t="s">
        <v>8345</v>
      </c>
      <c r="U4000" s="496">
        <v>460801</v>
      </c>
    </row>
    <row r="4001" spans="17:21">
      <c r="Q4001" s="645">
        <v>4</v>
      </c>
      <c r="R4001" s="645">
        <v>46</v>
      </c>
      <c r="S4001" s="645">
        <v>33</v>
      </c>
      <c r="T4001" s="492" t="s">
        <v>8346</v>
      </c>
      <c r="U4001" s="496">
        <v>460803</v>
      </c>
    </row>
    <row r="4002" spans="17:21">
      <c r="Q4002" s="645">
        <v>4</v>
      </c>
      <c r="R4002" s="645">
        <v>46</v>
      </c>
      <c r="S4002" s="645">
        <v>34</v>
      </c>
      <c r="T4002" s="492" t="s">
        <v>8347</v>
      </c>
      <c r="U4002" s="496">
        <v>460804</v>
      </c>
    </row>
    <row r="4003" spans="17:21">
      <c r="Q4003" s="645">
        <v>4</v>
      </c>
      <c r="R4003" s="645">
        <v>46</v>
      </c>
      <c r="S4003" s="645">
        <v>35</v>
      </c>
      <c r="T4003" s="492" t="s">
        <v>8348</v>
      </c>
      <c r="U4003" s="496">
        <v>460810</v>
      </c>
    </row>
    <row r="4004" spans="17:21">
      <c r="Q4004" s="645">
        <v>4</v>
      </c>
      <c r="R4004" s="645">
        <v>46</v>
      </c>
      <c r="S4004" s="645">
        <v>36</v>
      </c>
      <c r="T4004" s="492" t="s">
        <v>8349</v>
      </c>
      <c r="U4004" s="496">
        <v>460811</v>
      </c>
    </row>
    <row r="4005" spans="17:21">
      <c r="Q4005" s="645">
        <v>4</v>
      </c>
      <c r="R4005" s="645">
        <v>46</v>
      </c>
      <c r="S4005" s="645">
        <v>37</v>
      </c>
      <c r="T4005" s="492" t="s">
        <v>9152</v>
      </c>
      <c r="U4005" s="496">
        <v>460812</v>
      </c>
    </row>
    <row r="4006" spans="17:21">
      <c r="Q4006" s="645">
        <v>4</v>
      </c>
      <c r="R4006" s="645">
        <v>46</v>
      </c>
      <c r="S4006" s="645">
        <v>38</v>
      </c>
      <c r="T4006" s="492" t="s">
        <v>8952</v>
      </c>
      <c r="U4006" s="496">
        <v>460805</v>
      </c>
    </row>
    <row r="4007" spans="17:21">
      <c r="Q4007" s="645">
        <v>4</v>
      </c>
      <c r="R4007" s="645">
        <v>46</v>
      </c>
      <c r="S4007" s="645">
        <v>39</v>
      </c>
      <c r="T4007" s="492" t="s">
        <v>6029</v>
      </c>
      <c r="U4007" s="496">
        <v>460806</v>
      </c>
    </row>
    <row r="4008" spans="17:21">
      <c r="Q4008" s="645">
        <v>4</v>
      </c>
      <c r="R4008" s="645">
        <v>46</v>
      </c>
      <c r="S4008" s="645">
        <v>40</v>
      </c>
      <c r="T4008" s="492" t="s">
        <v>6031</v>
      </c>
      <c r="U4008" s="496">
        <v>460807</v>
      </c>
    </row>
    <row r="4009" spans="17:21">
      <c r="Q4009" s="645">
        <v>4</v>
      </c>
      <c r="R4009" s="645">
        <v>46</v>
      </c>
      <c r="S4009" s="645">
        <v>41</v>
      </c>
      <c r="T4009" s="492" t="s">
        <v>6033</v>
      </c>
      <c r="U4009" s="496">
        <v>460808</v>
      </c>
    </row>
    <row r="4010" spans="17:21">
      <c r="Q4010" s="645">
        <v>4</v>
      </c>
      <c r="R4010" s="645">
        <v>46</v>
      </c>
      <c r="S4010" s="645">
        <v>42</v>
      </c>
      <c r="T4010" s="492" t="s">
        <v>6035</v>
      </c>
      <c r="U4010" s="496">
        <v>460809</v>
      </c>
    </row>
    <row r="4011" spans="17:21">
      <c r="Q4011" s="645">
        <v>4</v>
      </c>
      <c r="R4011" s="645">
        <v>46</v>
      </c>
      <c r="S4011" s="645">
        <v>43</v>
      </c>
      <c r="T4011" s="492" t="s">
        <v>6041</v>
      </c>
      <c r="U4011" s="496">
        <v>460999</v>
      </c>
    </row>
    <row r="4012" spans="17:21">
      <c r="Q4012" s="645">
        <v>4</v>
      </c>
      <c r="R4012" s="645">
        <v>47</v>
      </c>
      <c r="S4012" s="645">
        <v>1</v>
      </c>
      <c r="T4012" s="492" t="s">
        <v>3664</v>
      </c>
      <c r="U4012" s="496">
        <v>470101</v>
      </c>
    </row>
    <row r="4013" spans="17:21">
      <c r="Q4013" s="645">
        <v>4</v>
      </c>
      <c r="R4013" s="645">
        <v>47</v>
      </c>
      <c r="S4013" s="645">
        <v>2</v>
      </c>
      <c r="T4013" s="492" t="s">
        <v>3667</v>
      </c>
      <c r="U4013" s="496">
        <v>470102</v>
      </c>
    </row>
    <row r="4014" spans="17:21">
      <c r="Q4014" s="645">
        <v>4</v>
      </c>
      <c r="R4014" s="645">
        <v>47</v>
      </c>
      <c r="S4014" s="645">
        <v>3</v>
      </c>
      <c r="T4014" s="492" t="s">
        <v>6964</v>
      </c>
      <c r="U4014" s="496">
        <v>470103</v>
      </c>
    </row>
    <row r="4015" spans="17:21">
      <c r="Q4015" s="645">
        <v>4</v>
      </c>
      <c r="R4015" s="645">
        <v>47</v>
      </c>
      <c r="S4015" s="645">
        <v>4</v>
      </c>
      <c r="T4015" s="492" t="s">
        <v>8350</v>
      </c>
      <c r="U4015" s="496">
        <v>470113</v>
      </c>
    </row>
    <row r="4016" spans="17:21">
      <c r="Q4016" s="645">
        <v>4</v>
      </c>
      <c r="R4016" s="645">
        <v>47</v>
      </c>
      <c r="S4016" s="645">
        <v>5</v>
      </c>
      <c r="T4016" s="492" t="s">
        <v>6968</v>
      </c>
      <c r="U4016" s="496">
        <v>470104</v>
      </c>
    </row>
    <row r="4017" spans="17:21">
      <c r="Q4017" s="645">
        <v>4</v>
      </c>
      <c r="R4017" s="645">
        <v>47</v>
      </c>
      <c r="S4017" s="645">
        <v>6</v>
      </c>
      <c r="T4017" s="492" t="s">
        <v>4724</v>
      </c>
      <c r="U4017" s="496">
        <v>470105</v>
      </c>
    </row>
    <row r="4018" spans="17:21">
      <c r="Q4018" s="645">
        <v>4</v>
      </c>
      <c r="R4018" s="645">
        <v>47</v>
      </c>
      <c r="S4018" s="645">
        <v>7</v>
      </c>
      <c r="T4018" s="492" t="s">
        <v>6049</v>
      </c>
      <c r="U4018" s="496">
        <v>470111</v>
      </c>
    </row>
    <row r="4019" spans="17:21">
      <c r="Q4019" s="645">
        <v>4</v>
      </c>
      <c r="R4019" s="645">
        <v>47</v>
      </c>
      <c r="S4019" s="645">
        <v>8</v>
      </c>
      <c r="T4019" s="492" t="s">
        <v>8351</v>
      </c>
      <c r="U4019" s="496">
        <v>470112</v>
      </c>
    </row>
    <row r="4020" spans="17:21">
      <c r="Q4020" s="645">
        <v>4</v>
      </c>
      <c r="R4020" s="645">
        <v>47</v>
      </c>
      <c r="S4020" s="645">
        <v>9</v>
      </c>
      <c r="T4020" s="492" t="s">
        <v>8008</v>
      </c>
      <c r="U4020" s="496">
        <v>470106</v>
      </c>
    </row>
    <row r="4021" spans="17:21">
      <c r="Q4021" s="645">
        <v>4</v>
      </c>
      <c r="R4021" s="645">
        <v>47</v>
      </c>
      <c r="S4021" s="645">
        <v>10</v>
      </c>
      <c r="T4021" s="492" t="s">
        <v>9153</v>
      </c>
      <c r="U4021" s="496">
        <v>470114</v>
      </c>
    </row>
    <row r="4022" spans="17:21">
      <c r="Q4022" s="645">
        <v>4</v>
      </c>
      <c r="R4022" s="645">
        <v>47</v>
      </c>
      <c r="S4022" s="645">
        <v>11</v>
      </c>
      <c r="T4022" s="492" t="s">
        <v>8352</v>
      </c>
      <c r="U4022" s="496">
        <v>470107</v>
      </c>
    </row>
    <row r="4023" spans="17:21">
      <c r="Q4023" s="645">
        <v>4</v>
      </c>
      <c r="R4023" s="645">
        <v>47</v>
      </c>
      <c r="S4023" s="645">
        <v>12</v>
      </c>
      <c r="T4023" s="492" t="s">
        <v>6064</v>
      </c>
      <c r="U4023" s="496">
        <v>470109</v>
      </c>
    </row>
    <row r="4024" spans="17:21">
      <c r="Q4024" s="645">
        <v>4</v>
      </c>
      <c r="R4024" s="645">
        <v>47</v>
      </c>
      <c r="S4024" s="645">
        <v>13</v>
      </c>
      <c r="T4024" s="492" t="s">
        <v>5910</v>
      </c>
      <c r="U4024" s="496">
        <v>470110</v>
      </c>
    </row>
    <row r="4025" spans="17:21">
      <c r="Q4025" s="645">
        <v>4</v>
      </c>
      <c r="R4025" s="645">
        <v>47</v>
      </c>
      <c r="S4025" s="645">
        <v>14</v>
      </c>
      <c r="T4025" s="492" t="s">
        <v>8353</v>
      </c>
      <c r="U4025" s="496">
        <v>470201</v>
      </c>
    </row>
    <row r="4026" spans="17:21">
      <c r="Q4026" s="645">
        <v>4</v>
      </c>
      <c r="R4026" s="645">
        <v>47</v>
      </c>
      <c r="S4026" s="645">
        <v>15</v>
      </c>
      <c r="T4026" s="492" t="s">
        <v>8354</v>
      </c>
      <c r="U4026" s="496">
        <v>470205</v>
      </c>
    </row>
    <row r="4027" spans="17:21">
      <c r="Q4027" s="645">
        <v>4</v>
      </c>
      <c r="R4027" s="645">
        <v>47</v>
      </c>
      <c r="S4027" s="645">
        <v>16</v>
      </c>
      <c r="T4027" s="492" t="s">
        <v>8355</v>
      </c>
      <c r="U4027" s="496">
        <v>470207</v>
      </c>
    </row>
    <row r="4028" spans="17:21">
      <c r="Q4028" s="645">
        <v>4</v>
      </c>
      <c r="R4028" s="645">
        <v>47</v>
      </c>
      <c r="S4028" s="645">
        <v>17</v>
      </c>
      <c r="T4028" s="492" t="s">
        <v>8356</v>
      </c>
      <c r="U4028" s="496">
        <v>470202</v>
      </c>
    </row>
    <row r="4029" spans="17:21">
      <c r="Q4029" s="645">
        <v>4</v>
      </c>
      <c r="R4029" s="645">
        <v>47</v>
      </c>
      <c r="S4029" s="645">
        <v>18</v>
      </c>
      <c r="T4029" s="492" t="s">
        <v>8357</v>
      </c>
      <c r="U4029" s="496">
        <v>470203</v>
      </c>
    </row>
    <row r="4030" spans="17:21">
      <c r="Q4030" s="645">
        <v>4</v>
      </c>
      <c r="R4030" s="645">
        <v>47</v>
      </c>
      <c r="S4030" s="645">
        <v>19</v>
      </c>
      <c r="T4030" s="492" t="s">
        <v>7113</v>
      </c>
      <c r="U4030" s="496">
        <v>470209</v>
      </c>
    </row>
    <row r="4031" spans="17:21">
      <c r="Q4031" s="645">
        <v>4</v>
      </c>
      <c r="R4031" s="645">
        <v>47</v>
      </c>
      <c r="S4031" s="645">
        <v>20</v>
      </c>
      <c r="T4031" s="492" t="s">
        <v>6242</v>
      </c>
      <c r="U4031" s="496">
        <v>470301</v>
      </c>
    </row>
    <row r="4032" spans="17:21">
      <c r="Q4032" s="645">
        <v>4</v>
      </c>
      <c r="R4032" s="645">
        <v>47</v>
      </c>
      <c r="S4032" s="645">
        <v>21</v>
      </c>
      <c r="T4032" s="492" t="s">
        <v>8358</v>
      </c>
      <c r="U4032" s="496">
        <v>470302</v>
      </c>
    </row>
    <row r="4033" spans="17:21">
      <c r="Q4033" s="645">
        <v>4</v>
      </c>
      <c r="R4033" s="645">
        <v>47</v>
      </c>
      <c r="S4033" s="645">
        <v>22</v>
      </c>
      <c r="T4033" s="492" t="s">
        <v>8359</v>
      </c>
      <c r="U4033" s="496">
        <v>470306</v>
      </c>
    </row>
    <row r="4034" spans="17:21">
      <c r="Q4034" s="645">
        <v>4</v>
      </c>
      <c r="R4034" s="645">
        <v>47</v>
      </c>
      <c r="S4034" s="645">
        <v>23</v>
      </c>
      <c r="T4034" s="492" t="s">
        <v>7762</v>
      </c>
      <c r="U4034" s="496">
        <v>470303</v>
      </c>
    </row>
    <row r="4035" spans="17:21">
      <c r="Q4035" s="645">
        <v>4</v>
      </c>
      <c r="R4035" s="645">
        <v>47</v>
      </c>
      <c r="S4035" s="645">
        <v>24</v>
      </c>
      <c r="T4035" s="492" t="s">
        <v>8360</v>
      </c>
      <c r="U4035" s="496">
        <v>470304</v>
      </c>
    </row>
    <row r="4036" spans="17:21">
      <c r="Q4036" s="645">
        <v>4</v>
      </c>
      <c r="R4036" s="645">
        <v>47</v>
      </c>
      <c r="S4036" s="645">
        <v>25</v>
      </c>
      <c r="T4036" s="492" t="s">
        <v>8361</v>
      </c>
      <c r="U4036" s="496">
        <v>470305</v>
      </c>
    </row>
    <row r="4037" spans="17:21">
      <c r="Q4037" s="645">
        <v>4</v>
      </c>
      <c r="R4037" s="645">
        <v>47</v>
      </c>
      <c r="S4037" s="645">
        <v>26</v>
      </c>
      <c r="T4037" s="492" t="s">
        <v>8362</v>
      </c>
      <c r="U4037" s="496">
        <v>470308</v>
      </c>
    </row>
    <row r="4038" spans="17:21">
      <c r="Q4038" s="645">
        <v>4</v>
      </c>
      <c r="R4038" s="645">
        <v>47</v>
      </c>
      <c r="S4038" s="645">
        <v>27</v>
      </c>
      <c r="T4038" s="492" t="s">
        <v>8363</v>
      </c>
      <c r="U4038" s="496">
        <v>470317</v>
      </c>
    </row>
    <row r="4039" spans="17:21">
      <c r="Q4039" s="645">
        <v>4</v>
      </c>
      <c r="R4039" s="645">
        <v>47</v>
      </c>
      <c r="S4039" s="645">
        <v>28</v>
      </c>
      <c r="T4039" s="492" t="s">
        <v>8364</v>
      </c>
      <c r="U4039" s="496">
        <v>470401</v>
      </c>
    </row>
    <row r="4040" spans="17:21">
      <c r="Q4040" s="645">
        <v>4</v>
      </c>
      <c r="R4040" s="645">
        <v>47</v>
      </c>
      <c r="S4040" s="645">
        <v>29</v>
      </c>
      <c r="T4040" s="492" t="s">
        <v>8365</v>
      </c>
      <c r="U4040" s="496">
        <v>470402</v>
      </c>
    </row>
    <row r="4041" spans="17:21">
      <c r="Q4041" s="645">
        <v>4</v>
      </c>
      <c r="R4041" s="645">
        <v>47</v>
      </c>
      <c r="S4041" s="645">
        <v>30</v>
      </c>
      <c r="T4041" s="492" t="s">
        <v>6020</v>
      </c>
      <c r="U4041" s="496">
        <v>470700</v>
      </c>
    </row>
    <row r="4042" spans="17:21">
      <c r="Q4042" s="645">
        <v>4</v>
      </c>
      <c r="R4042" s="645">
        <v>47</v>
      </c>
      <c r="S4042" s="645">
        <v>31</v>
      </c>
      <c r="T4042" s="492" t="s">
        <v>8366</v>
      </c>
      <c r="U4042" s="496">
        <v>470702</v>
      </c>
    </row>
    <row r="4043" spans="17:21">
      <c r="Q4043" s="645">
        <v>4</v>
      </c>
      <c r="R4043" s="645">
        <v>47</v>
      </c>
      <c r="S4043" s="645">
        <v>32</v>
      </c>
      <c r="T4043" s="492" t="s">
        <v>8367</v>
      </c>
      <c r="U4043" s="496">
        <v>470703</v>
      </c>
    </row>
    <row r="4044" spans="17:21">
      <c r="Q4044" s="645">
        <v>4</v>
      </c>
      <c r="R4044" s="645">
        <v>47</v>
      </c>
      <c r="S4044" s="645">
        <v>33</v>
      </c>
      <c r="T4044" s="492" t="s">
        <v>8368</v>
      </c>
      <c r="U4044" s="496">
        <v>470705</v>
      </c>
    </row>
    <row r="4045" spans="17:21">
      <c r="Q4045" s="645">
        <v>4</v>
      </c>
      <c r="R4045" s="645">
        <v>47</v>
      </c>
      <c r="S4045" s="645">
        <v>34</v>
      </c>
      <c r="T4045" s="492" t="s">
        <v>8369</v>
      </c>
      <c r="U4045" s="496">
        <v>470704</v>
      </c>
    </row>
    <row r="4046" spans="17:21">
      <c r="Q4046" s="645">
        <v>4</v>
      </c>
      <c r="R4046" s="645">
        <v>47</v>
      </c>
      <c r="S4046" s="645">
        <v>35</v>
      </c>
      <c r="T4046" s="492" t="s">
        <v>8370</v>
      </c>
      <c r="U4046" s="496">
        <v>470706</v>
      </c>
    </row>
    <row r="4047" spans="17:21">
      <c r="Q4047" s="645">
        <v>4</v>
      </c>
      <c r="R4047" s="645">
        <v>47</v>
      </c>
      <c r="S4047" s="645">
        <v>36</v>
      </c>
      <c r="T4047" s="492" t="s">
        <v>8371</v>
      </c>
      <c r="U4047" s="496">
        <v>470801</v>
      </c>
    </row>
    <row r="4048" spans="17:21">
      <c r="Q4048" s="645">
        <v>4</v>
      </c>
      <c r="R4048" s="645">
        <v>47</v>
      </c>
      <c r="S4048" s="645">
        <v>37</v>
      </c>
      <c r="T4048" s="492" t="s">
        <v>8372</v>
      </c>
      <c r="U4048" s="496">
        <v>470802</v>
      </c>
    </row>
    <row r="4049" spans="17:21">
      <c r="Q4049" s="645">
        <v>4</v>
      </c>
      <c r="R4049" s="645">
        <v>47</v>
      </c>
      <c r="S4049" s="645">
        <v>38</v>
      </c>
      <c r="T4049" s="492" t="s">
        <v>8373</v>
      </c>
      <c r="U4049" s="496">
        <v>470803</v>
      </c>
    </row>
    <row r="4050" spans="17:21">
      <c r="Q4050" s="645">
        <v>4</v>
      </c>
      <c r="R4050" s="645">
        <v>47</v>
      </c>
      <c r="S4050" s="645">
        <v>39</v>
      </c>
      <c r="T4050" s="492" t="s">
        <v>8952</v>
      </c>
      <c r="U4050" s="496">
        <v>470804</v>
      </c>
    </row>
    <row r="4051" spans="17:21">
      <c r="Q4051" s="645">
        <v>4</v>
      </c>
      <c r="R4051" s="645">
        <v>47</v>
      </c>
      <c r="S4051" s="645">
        <v>40</v>
      </c>
      <c r="T4051" s="492" t="s">
        <v>6029</v>
      </c>
      <c r="U4051" s="496">
        <v>470805</v>
      </c>
    </row>
    <row r="4052" spans="17:21">
      <c r="Q4052" s="645">
        <v>4</v>
      </c>
      <c r="R4052" s="645">
        <v>47</v>
      </c>
      <c r="S4052" s="645">
        <v>41</v>
      </c>
      <c r="T4052" s="492" t="s">
        <v>6031</v>
      </c>
      <c r="U4052" s="496">
        <v>470806</v>
      </c>
    </row>
    <row r="4053" spans="17:21">
      <c r="Q4053" s="645">
        <v>4</v>
      </c>
      <c r="R4053" s="645">
        <v>47</v>
      </c>
      <c r="S4053" s="645">
        <v>42</v>
      </c>
      <c r="T4053" s="492" t="s">
        <v>6033</v>
      </c>
      <c r="U4053" s="496">
        <v>470807</v>
      </c>
    </row>
    <row r="4054" spans="17:21">
      <c r="Q4054" s="645">
        <v>4</v>
      </c>
      <c r="R4054" s="645">
        <v>47</v>
      </c>
      <c r="S4054" s="645">
        <v>43</v>
      </c>
      <c r="T4054" s="492" t="s">
        <v>6035</v>
      </c>
      <c r="U4054" s="496">
        <v>470808</v>
      </c>
    </row>
    <row r="4055" spans="17:21">
      <c r="Q4055" s="645">
        <v>4</v>
      </c>
      <c r="R4055" s="645">
        <v>47</v>
      </c>
      <c r="S4055" s="645">
        <v>44</v>
      </c>
      <c r="T4055" s="492" t="s">
        <v>8374</v>
      </c>
      <c r="U4055" s="496">
        <v>470809</v>
      </c>
    </row>
    <row r="4056" spans="17:21">
      <c r="Q4056" s="645">
        <v>4</v>
      </c>
      <c r="R4056" s="645">
        <v>47</v>
      </c>
      <c r="S4056" s="645">
        <v>45</v>
      </c>
      <c r="T4056" s="492" t="s">
        <v>6041</v>
      </c>
      <c r="U4056" s="496">
        <v>470999</v>
      </c>
    </row>
    <row r="4057" spans="17:21">
      <c r="Q4057" s="645">
        <v>5</v>
      </c>
      <c r="R4057" s="645">
        <v>1</v>
      </c>
      <c r="S4057" s="645">
        <v>1</v>
      </c>
      <c r="T4057" s="492" t="s">
        <v>6056</v>
      </c>
      <c r="U4057" s="496" t="s">
        <v>9264</v>
      </c>
    </row>
    <row r="4058" spans="17:21">
      <c r="Q4058" s="645">
        <v>5</v>
      </c>
      <c r="R4058" s="645">
        <v>1</v>
      </c>
      <c r="S4058" s="645">
        <v>2</v>
      </c>
      <c r="T4058" s="492" t="s">
        <v>7167</v>
      </c>
      <c r="U4058" s="496" t="s">
        <v>3151</v>
      </c>
    </row>
    <row r="4059" spans="17:21">
      <c r="Q4059" s="645">
        <v>5</v>
      </c>
      <c r="R4059" s="645">
        <v>1</v>
      </c>
      <c r="S4059" s="645">
        <v>3</v>
      </c>
      <c r="T4059" s="492" t="s">
        <v>9265</v>
      </c>
      <c r="U4059" s="496" t="s">
        <v>9266</v>
      </c>
    </row>
    <row r="4060" spans="17:21">
      <c r="Q4060" s="645">
        <v>5</v>
      </c>
      <c r="R4060" s="645">
        <v>1</v>
      </c>
      <c r="S4060" s="645">
        <v>4</v>
      </c>
      <c r="T4060" s="492" t="s">
        <v>8375</v>
      </c>
      <c r="U4060" s="496" t="s">
        <v>3158</v>
      </c>
    </row>
    <row r="4061" spans="17:21">
      <c r="Q4061" s="645">
        <v>5</v>
      </c>
      <c r="R4061" s="645">
        <v>1</v>
      </c>
      <c r="S4061" s="645">
        <v>5</v>
      </c>
      <c r="T4061" s="492" t="s">
        <v>8376</v>
      </c>
      <c r="U4061" s="496" t="s">
        <v>3152</v>
      </c>
    </row>
    <row r="4062" spans="17:21">
      <c r="Q4062" s="645">
        <v>5</v>
      </c>
      <c r="R4062" s="645">
        <v>1</v>
      </c>
      <c r="S4062" s="645">
        <v>6</v>
      </c>
      <c r="T4062" s="492" t="s">
        <v>8377</v>
      </c>
      <c r="U4062" s="496" t="s">
        <v>3159</v>
      </c>
    </row>
    <row r="4063" spans="17:21">
      <c r="Q4063" s="645">
        <v>5</v>
      </c>
      <c r="R4063" s="645">
        <v>1</v>
      </c>
      <c r="S4063" s="645">
        <v>7</v>
      </c>
      <c r="T4063" s="492" t="s">
        <v>7289</v>
      </c>
      <c r="U4063" s="496" t="s">
        <v>3160</v>
      </c>
    </row>
    <row r="4064" spans="17:21">
      <c r="Q4064" s="645">
        <v>5</v>
      </c>
      <c r="R4064" s="645">
        <v>1</v>
      </c>
      <c r="S4064" s="645">
        <v>8</v>
      </c>
      <c r="T4064" s="492" t="s">
        <v>7291</v>
      </c>
      <c r="U4064" s="496" t="s">
        <v>3153</v>
      </c>
    </row>
    <row r="4065" spans="17:21">
      <c r="Q4065" s="645">
        <v>5</v>
      </c>
      <c r="R4065" s="645">
        <v>1</v>
      </c>
      <c r="S4065" s="645">
        <v>9</v>
      </c>
      <c r="T4065" s="492" t="s">
        <v>8378</v>
      </c>
      <c r="U4065" s="496" t="s">
        <v>3154</v>
      </c>
    </row>
    <row r="4066" spans="17:21">
      <c r="Q4066" s="645">
        <v>5</v>
      </c>
      <c r="R4066" s="645">
        <v>1</v>
      </c>
      <c r="S4066" s="645">
        <v>10</v>
      </c>
      <c r="T4066" s="492" t="s">
        <v>8379</v>
      </c>
      <c r="U4066" s="496" t="s">
        <v>3161</v>
      </c>
    </row>
    <row r="4067" spans="17:21">
      <c r="Q4067" s="645">
        <v>5</v>
      </c>
      <c r="R4067" s="645">
        <v>1</v>
      </c>
      <c r="S4067" s="645">
        <v>11</v>
      </c>
      <c r="T4067" s="492" t="s">
        <v>7182</v>
      </c>
      <c r="U4067" s="496" t="s">
        <v>569</v>
      </c>
    </row>
    <row r="4068" spans="17:21">
      <c r="Q4068" s="645">
        <v>5</v>
      </c>
      <c r="R4068" s="645">
        <v>1</v>
      </c>
      <c r="S4068" s="645">
        <v>12</v>
      </c>
      <c r="T4068" s="492" t="s">
        <v>8380</v>
      </c>
      <c r="U4068" s="496" t="s">
        <v>570</v>
      </c>
    </row>
    <row r="4069" spans="17:21">
      <c r="Q4069" s="645">
        <v>5</v>
      </c>
      <c r="R4069" s="645">
        <v>1</v>
      </c>
      <c r="S4069" s="645">
        <v>13</v>
      </c>
      <c r="T4069" s="492" t="s">
        <v>8381</v>
      </c>
      <c r="U4069" s="496" t="s">
        <v>3162</v>
      </c>
    </row>
    <row r="4070" spans="17:21">
      <c r="Q4070" s="645">
        <v>5</v>
      </c>
      <c r="R4070" s="645">
        <v>1</v>
      </c>
      <c r="S4070" s="645">
        <v>14</v>
      </c>
      <c r="T4070" s="492" t="s">
        <v>8382</v>
      </c>
      <c r="U4070" s="496" t="s">
        <v>571</v>
      </c>
    </row>
    <row r="4071" spans="17:21">
      <c r="Q4071" s="645">
        <v>5</v>
      </c>
      <c r="R4071" s="645">
        <v>1</v>
      </c>
      <c r="S4071" s="645">
        <v>15</v>
      </c>
      <c r="T4071" s="492" t="s">
        <v>8383</v>
      </c>
      <c r="U4071" s="496" t="s">
        <v>3157</v>
      </c>
    </row>
    <row r="4072" spans="17:21">
      <c r="Q4072" s="645">
        <v>5</v>
      </c>
      <c r="R4072" s="645">
        <v>1</v>
      </c>
      <c r="S4072" s="645">
        <v>16</v>
      </c>
      <c r="T4072" s="492" t="s">
        <v>3636</v>
      </c>
      <c r="U4072" s="496" t="s">
        <v>572</v>
      </c>
    </row>
    <row r="4073" spans="17:21">
      <c r="Q4073" s="645">
        <v>5</v>
      </c>
      <c r="R4073" s="645">
        <v>1</v>
      </c>
      <c r="S4073" s="645">
        <v>17</v>
      </c>
      <c r="T4073" s="492" t="s">
        <v>7221</v>
      </c>
      <c r="U4073" s="496" t="s">
        <v>573</v>
      </c>
    </row>
    <row r="4074" spans="17:21">
      <c r="Q4074" s="645">
        <v>5</v>
      </c>
      <c r="R4074" s="645">
        <v>1</v>
      </c>
      <c r="S4074" s="645">
        <v>18</v>
      </c>
      <c r="T4074" s="492" t="s">
        <v>7150</v>
      </c>
      <c r="U4074" s="496" t="s">
        <v>574</v>
      </c>
    </row>
    <row r="4075" spans="17:21">
      <c r="Q4075" s="645">
        <v>5</v>
      </c>
      <c r="R4075" s="645">
        <v>1</v>
      </c>
      <c r="S4075" s="645">
        <v>19</v>
      </c>
      <c r="T4075" s="492" t="s">
        <v>6062</v>
      </c>
      <c r="U4075" s="496" t="s">
        <v>3155</v>
      </c>
    </row>
    <row r="4076" spans="17:21">
      <c r="Q4076" s="645">
        <v>5</v>
      </c>
      <c r="R4076" s="645">
        <v>1</v>
      </c>
      <c r="S4076" s="645">
        <v>20</v>
      </c>
      <c r="T4076" s="492" t="s">
        <v>8384</v>
      </c>
      <c r="U4076" s="496" t="s">
        <v>3156</v>
      </c>
    </row>
    <row r="4077" spans="17:21">
      <c r="Q4077" s="645">
        <v>5</v>
      </c>
      <c r="R4077" s="645">
        <v>1</v>
      </c>
      <c r="S4077" s="645">
        <v>21</v>
      </c>
      <c r="T4077" s="492" t="s">
        <v>4968</v>
      </c>
      <c r="U4077" s="496" t="s">
        <v>575</v>
      </c>
    </row>
    <row r="4078" spans="17:21">
      <c r="Q4078" s="645">
        <v>5</v>
      </c>
      <c r="R4078" s="645">
        <v>1</v>
      </c>
      <c r="S4078" s="645">
        <v>22</v>
      </c>
      <c r="T4078" s="492" t="s">
        <v>4995</v>
      </c>
      <c r="U4078" s="496" t="s">
        <v>577</v>
      </c>
    </row>
    <row r="4079" spans="17:21">
      <c r="Q4079" s="645">
        <v>5</v>
      </c>
      <c r="R4079" s="645">
        <v>1</v>
      </c>
      <c r="S4079" s="645">
        <v>23</v>
      </c>
      <c r="T4079" s="492" t="s">
        <v>8385</v>
      </c>
      <c r="U4079" s="496" t="s">
        <v>579</v>
      </c>
    </row>
    <row r="4080" spans="17:21">
      <c r="Q4080" s="645">
        <v>5</v>
      </c>
      <c r="R4080" s="645">
        <v>1</v>
      </c>
      <c r="S4080" s="645">
        <v>24</v>
      </c>
      <c r="T4080" s="492" t="s">
        <v>8386</v>
      </c>
      <c r="U4080" s="496" t="s">
        <v>581</v>
      </c>
    </row>
    <row r="4081" spans="17:21">
      <c r="Q4081" s="645">
        <v>5</v>
      </c>
      <c r="R4081" s="645">
        <v>1</v>
      </c>
      <c r="S4081" s="645">
        <v>25</v>
      </c>
      <c r="T4081" s="492" t="s">
        <v>8387</v>
      </c>
      <c r="U4081" s="496" t="s">
        <v>583</v>
      </c>
    </row>
    <row r="4082" spans="17:21">
      <c r="Q4082" s="645">
        <v>5</v>
      </c>
      <c r="R4082" s="645">
        <v>1</v>
      </c>
      <c r="S4082" s="645">
        <v>26</v>
      </c>
      <c r="T4082" s="492" t="s">
        <v>8388</v>
      </c>
      <c r="U4082" s="496" t="s">
        <v>585</v>
      </c>
    </row>
    <row r="4083" spans="17:21">
      <c r="Q4083" s="645">
        <v>5</v>
      </c>
      <c r="R4083" s="645">
        <v>1</v>
      </c>
      <c r="S4083" s="645">
        <v>27</v>
      </c>
      <c r="T4083" s="492" t="s">
        <v>8389</v>
      </c>
      <c r="U4083" s="496" t="s">
        <v>587</v>
      </c>
    </row>
    <row r="4084" spans="17:21">
      <c r="Q4084" s="645">
        <v>5</v>
      </c>
      <c r="R4084" s="645">
        <v>1</v>
      </c>
      <c r="S4084" s="645">
        <v>28</v>
      </c>
      <c r="T4084" s="492" t="s">
        <v>8390</v>
      </c>
      <c r="U4084" s="496" t="s">
        <v>589</v>
      </c>
    </row>
    <row r="4085" spans="17:21">
      <c r="Q4085" s="645">
        <v>5</v>
      </c>
      <c r="R4085" s="645">
        <v>1</v>
      </c>
      <c r="S4085" s="645">
        <v>29</v>
      </c>
      <c r="T4085" s="492" t="s">
        <v>8391</v>
      </c>
      <c r="U4085" s="496" t="s">
        <v>591</v>
      </c>
    </row>
    <row r="4086" spans="17:21">
      <c r="Q4086" s="645">
        <v>5</v>
      </c>
      <c r="R4086" s="645">
        <v>1</v>
      </c>
      <c r="S4086" s="645">
        <v>30</v>
      </c>
      <c r="T4086" s="492" t="s">
        <v>8392</v>
      </c>
      <c r="U4086" s="496" t="s">
        <v>593</v>
      </c>
    </row>
    <row r="4087" spans="17:21">
      <c r="Q4087" s="645">
        <v>5</v>
      </c>
      <c r="R4087" s="645">
        <v>1</v>
      </c>
      <c r="S4087" s="645">
        <v>31</v>
      </c>
      <c r="T4087" s="492" t="s">
        <v>6064</v>
      </c>
      <c r="U4087" s="496" t="s">
        <v>9267</v>
      </c>
    </row>
    <row r="4088" spans="17:21">
      <c r="Q4088" s="645">
        <v>5</v>
      </c>
      <c r="R4088" s="645">
        <v>1</v>
      </c>
      <c r="S4088" s="645">
        <v>32</v>
      </c>
      <c r="T4088" s="492" t="s">
        <v>6041</v>
      </c>
      <c r="U4088" s="496" t="s">
        <v>595</v>
      </c>
    </row>
    <row r="4089" spans="17:21">
      <c r="Q4089" s="645">
        <v>5</v>
      </c>
      <c r="R4089" s="645">
        <v>2</v>
      </c>
      <c r="S4089" s="645">
        <v>1</v>
      </c>
      <c r="T4089" s="492" t="s">
        <v>6056</v>
      </c>
      <c r="U4089" s="496" t="s">
        <v>3200</v>
      </c>
    </row>
    <row r="4090" spans="17:21">
      <c r="Q4090" s="645">
        <v>5</v>
      </c>
      <c r="R4090" s="645">
        <v>2</v>
      </c>
      <c r="S4090" s="645">
        <v>2</v>
      </c>
      <c r="T4090" s="492" t="s">
        <v>7167</v>
      </c>
      <c r="U4090" s="496" t="s">
        <v>3196</v>
      </c>
    </row>
    <row r="4091" spans="17:21">
      <c r="Q4091" s="645">
        <v>5</v>
      </c>
      <c r="R4091" s="645">
        <v>2</v>
      </c>
      <c r="S4091" s="645">
        <v>3</v>
      </c>
      <c r="T4091" s="492" t="s">
        <v>8375</v>
      </c>
      <c r="U4091" s="496" t="s">
        <v>3201</v>
      </c>
    </row>
    <row r="4092" spans="17:21">
      <c r="Q4092" s="645">
        <v>5</v>
      </c>
      <c r="R4092" s="645">
        <v>2</v>
      </c>
      <c r="S4092" s="645">
        <v>4</v>
      </c>
      <c r="T4092" s="492" t="s">
        <v>8376</v>
      </c>
      <c r="U4092" s="496" t="s">
        <v>3198</v>
      </c>
    </row>
    <row r="4093" spans="17:21">
      <c r="Q4093" s="645">
        <v>5</v>
      </c>
      <c r="R4093" s="645">
        <v>2</v>
      </c>
      <c r="S4093" s="645">
        <v>5</v>
      </c>
      <c r="T4093" s="492" t="s">
        <v>8394</v>
      </c>
      <c r="U4093" s="496" t="s">
        <v>3197</v>
      </c>
    </row>
    <row r="4094" spans="17:21">
      <c r="Q4094" s="645">
        <v>5</v>
      </c>
      <c r="R4094" s="645">
        <v>2</v>
      </c>
      <c r="S4094" s="645">
        <v>6</v>
      </c>
      <c r="T4094" s="492" t="s">
        <v>7979</v>
      </c>
      <c r="U4094" s="496" t="s">
        <v>839</v>
      </c>
    </row>
    <row r="4095" spans="17:21">
      <c r="Q4095" s="645">
        <v>5</v>
      </c>
      <c r="R4095" s="645">
        <v>2</v>
      </c>
      <c r="S4095" s="645">
        <v>7</v>
      </c>
      <c r="T4095" s="492" t="s">
        <v>9398</v>
      </c>
      <c r="U4095" s="496" t="s">
        <v>3199</v>
      </c>
    </row>
    <row r="4096" spans="17:21">
      <c r="Q4096" s="645">
        <v>5</v>
      </c>
      <c r="R4096" s="645">
        <v>2</v>
      </c>
      <c r="S4096" s="645">
        <v>8</v>
      </c>
      <c r="T4096" s="492" t="s">
        <v>7182</v>
      </c>
      <c r="U4096" s="496" t="s">
        <v>835</v>
      </c>
    </row>
    <row r="4097" spans="17:21">
      <c r="Q4097" s="645">
        <v>5</v>
      </c>
      <c r="R4097" s="645">
        <v>2</v>
      </c>
      <c r="S4097" s="645">
        <v>9</v>
      </c>
      <c r="T4097" s="492" t="s">
        <v>8395</v>
      </c>
      <c r="U4097" s="496" t="s">
        <v>840</v>
      </c>
    </row>
    <row r="4098" spans="17:21">
      <c r="Q4098" s="645">
        <v>5</v>
      </c>
      <c r="R4098" s="645">
        <v>2</v>
      </c>
      <c r="S4098" s="645">
        <v>10</v>
      </c>
      <c r="T4098" s="492" t="s">
        <v>8396</v>
      </c>
      <c r="U4098" s="496" t="s">
        <v>3202</v>
      </c>
    </row>
    <row r="4099" spans="17:21">
      <c r="Q4099" s="645">
        <v>5</v>
      </c>
      <c r="R4099" s="645">
        <v>2</v>
      </c>
      <c r="S4099" s="645">
        <v>11</v>
      </c>
      <c r="T4099" s="492" t="s">
        <v>7174</v>
      </c>
      <c r="U4099" s="496" t="s">
        <v>821</v>
      </c>
    </row>
    <row r="4100" spans="17:21">
      <c r="Q4100" s="645">
        <v>5</v>
      </c>
      <c r="R4100" s="645">
        <v>2</v>
      </c>
      <c r="S4100" s="645">
        <v>12</v>
      </c>
      <c r="T4100" s="492" t="s">
        <v>7194</v>
      </c>
      <c r="U4100" s="496" t="s">
        <v>822</v>
      </c>
    </row>
    <row r="4101" spans="17:21">
      <c r="Q4101" s="645">
        <v>5</v>
      </c>
      <c r="R4101" s="645">
        <v>2</v>
      </c>
      <c r="S4101" s="645">
        <v>13</v>
      </c>
      <c r="T4101" s="492" t="s">
        <v>8384</v>
      </c>
      <c r="U4101" s="496" t="s">
        <v>833</v>
      </c>
    </row>
    <row r="4102" spans="17:21">
      <c r="Q4102" s="645">
        <v>5</v>
      </c>
      <c r="R4102" s="645">
        <v>2</v>
      </c>
      <c r="S4102" s="645">
        <v>14</v>
      </c>
      <c r="T4102" s="492" t="s">
        <v>7150</v>
      </c>
      <c r="U4102" s="496" t="s">
        <v>836</v>
      </c>
    </row>
    <row r="4103" spans="17:21">
      <c r="Q4103" s="645">
        <v>5</v>
      </c>
      <c r="R4103" s="645">
        <v>2</v>
      </c>
      <c r="S4103" s="645">
        <v>15</v>
      </c>
      <c r="T4103" s="492" t="s">
        <v>7221</v>
      </c>
      <c r="U4103" s="496" t="s">
        <v>838</v>
      </c>
    </row>
    <row r="4104" spans="17:21">
      <c r="Q4104" s="645">
        <v>5</v>
      </c>
      <c r="R4104" s="645">
        <v>2</v>
      </c>
      <c r="S4104" s="645">
        <v>16</v>
      </c>
      <c r="T4104" s="492" t="s">
        <v>8397</v>
      </c>
      <c r="U4104" s="496" t="s">
        <v>837</v>
      </c>
    </row>
    <row r="4105" spans="17:21">
      <c r="Q4105" s="645">
        <v>5</v>
      </c>
      <c r="R4105" s="645">
        <v>2</v>
      </c>
      <c r="S4105" s="645">
        <v>17</v>
      </c>
      <c r="T4105" s="492" t="s">
        <v>9154</v>
      </c>
      <c r="U4105" s="496" t="s">
        <v>9155</v>
      </c>
    </row>
    <row r="4106" spans="17:21">
      <c r="Q4106" s="645">
        <v>5</v>
      </c>
      <c r="R4106" s="645">
        <v>2</v>
      </c>
      <c r="S4106" s="645">
        <v>18</v>
      </c>
      <c r="T4106" s="492" t="s">
        <v>6064</v>
      </c>
      <c r="U4106" s="496" t="s">
        <v>834</v>
      </c>
    </row>
    <row r="4107" spans="17:21">
      <c r="Q4107" s="645">
        <v>5</v>
      </c>
      <c r="R4107" s="645">
        <v>2</v>
      </c>
      <c r="S4107" s="645">
        <v>19</v>
      </c>
      <c r="T4107" s="492" t="s">
        <v>8398</v>
      </c>
      <c r="U4107" s="496" t="s">
        <v>823</v>
      </c>
    </row>
    <row r="4108" spans="17:21">
      <c r="Q4108" s="645">
        <v>5</v>
      </c>
      <c r="R4108" s="645">
        <v>2</v>
      </c>
      <c r="S4108" s="645">
        <v>20</v>
      </c>
      <c r="T4108" s="492" t="s">
        <v>8399</v>
      </c>
      <c r="U4108" s="496" t="s">
        <v>825</v>
      </c>
    </row>
    <row r="4109" spans="17:21">
      <c r="Q4109" s="645">
        <v>5</v>
      </c>
      <c r="R4109" s="645">
        <v>2</v>
      </c>
      <c r="S4109" s="645">
        <v>21</v>
      </c>
      <c r="T4109" s="492" t="s">
        <v>8400</v>
      </c>
      <c r="U4109" s="496" t="s">
        <v>827</v>
      </c>
    </row>
    <row r="4110" spans="17:21">
      <c r="Q4110" s="645">
        <v>5</v>
      </c>
      <c r="R4110" s="645">
        <v>2</v>
      </c>
      <c r="S4110" s="645">
        <v>22</v>
      </c>
      <c r="T4110" s="492" t="s">
        <v>8401</v>
      </c>
      <c r="U4110" s="496" t="s">
        <v>829</v>
      </c>
    </row>
    <row r="4111" spans="17:21">
      <c r="Q4111" s="645">
        <v>5</v>
      </c>
      <c r="R4111" s="645">
        <v>2</v>
      </c>
      <c r="S4111" s="645">
        <v>23</v>
      </c>
      <c r="T4111" s="492" t="s">
        <v>8402</v>
      </c>
      <c r="U4111" s="496" t="s">
        <v>831</v>
      </c>
    </row>
    <row r="4112" spans="17:21">
      <c r="Q4112" s="645">
        <v>5</v>
      </c>
      <c r="R4112" s="645">
        <v>2</v>
      </c>
      <c r="S4112" s="645">
        <v>24</v>
      </c>
      <c r="T4112" s="492" t="s">
        <v>6041</v>
      </c>
      <c r="U4112" s="496" t="s">
        <v>841</v>
      </c>
    </row>
    <row r="4113" spans="17:21">
      <c r="Q4113" s="645">
        <v>5</v>
      </c>
      <c r="R4113" s="645">
        <v>3</v>
      </c>
      <c r="S4113" s="645">
        <v>1</v>
      </c>
      <c r="T4113" s="492" t="s">
        <v>7167</v>
      </c>
      <c r="U4113" s="496">
        <v>111019</v>
      </c>
    </row>
    <row r="4114" spans="17:21">
      <c r="Q4114" s="645">
        <v>5</v>
      </c>
      <c r="R4114" s="645">
        <v>3</v>
      </c>
      <c r="S4114" s="645">
        <v>2</v>
      </c>
      <c r="T4114" s="492" t="s">
        <v>8376</v>
      </c>
      <c r="U4114" s="496">
        <v>111011</v>
      </c>
    </row>
    <row r="4115" spans="17:21">
      <c r="Q4115" s="645">
        <v>5</v>
      </c>
      <c r="R4115" s="645">
        <v>3</v>
      </c>
      <c r="S4115" s="645">
        <v>3</v>
      </c>
      <c r="T4115" s="492" t="s">
        <v>8394</v>
      </c>
      <c r="U4115" s="496">
        <v>111012</v>
      </c>
    </row>
    <row r="4116" spans="17:21">
      <c r="Q4116" s="645">
        <v>5</v>
      </c>
      <c r="R4116" s="645">
        <v>3</v>
      </c>
      <c r="S4116" s="645">
        <v>4</v>
      </c>
      <c r="T4116" s="492" t="s">
        <v>8403</v>
      </c>
      <c r="U4116" s="496">
        <v>111024</v>
      </c>
    </row>
    <row r="4117" spans="17:21">
      <c r="Q4117" s="645">
        <v>5</v>
      </c>
      <c r="R4117" s="645">
        <v>3</v>
      </c>
      <c r="S4117" s="645">
        <v>5</v>
      </c>
      <c r="T4117" s="492" t="s">
        <v>9403</v>
      </c>
      <c r="U4117" s="496">
        <v>111013</v>
      </c>
    </row>
    <row r="4118" spans="17:21">
      <c r="Q4118" s="645">
        <v>5</v>
      </c>
      <c r="R4118" s="645">
        <v>3</v>
      </c>
      <c r="S4118" s="645">
        <v>6</v>
      </c>
      <c r="T4118" s="492" t="s">
        <v>9055</v>
      </c>
      <c r="U4118" s="496">
        <v>111035</v>
      </c>
    </row>
    <row r="4119" spans="17:21">
      <c r="Q4119" s="645">
        <v>5</v>
      </c>
      <c r="R4119" s="645">
        <v>3</v>
      </c>
      <c r="S4119" s="645">
        <v>7</v>
      </c>
      <c r="T4119" s="492" t="s">
        <v>8378</v>
      </c>
      <c r="U4119" s="496">
        <v>111022</v>
      </c>
    </row>
    <row r="4120" spans="17:21">
      <c r="Q4120" s="645">
        <v>5</v>
      </c>
      <c r="R4120" s="645">
        <v>3</v>
      </c>
      <c r="S4120" s="645">
        <v>8</v>
      </c>
      <c r="T4120" s="492" t="s">
        <v>7182</v>
      </c>
      <c r="U4120" s="496">
        <v>111014</v>
      </c>
    </row>
    <row r="4121" spans="17:21">
      <c r="Q4121" s="645">
        <v>5</v>
      </c>
      <c r="R4121" s="645">
        <v>3</v>
      </c>
      <c r="S4121" s="645">
        <v>9</v>
      </c>
      <c r="T4121" s="492" t="s">
        <v>8395</v>
      </c>
      <c r="U4121" s="496">
        <v>111020</v>
      </c>
    </row>
    <row r="4122" spans="17:21">
      <c r="Q4122" s="645">
        <v>5</v>
      </c>
      <c r="R4122" s="645">
        <v>3</v>
      </c>
      <c r="S4122" s="645">
        <v>10</v>
      </c>
      <c r="T4122" s="492" t="s">
        <v>3636</v>
      </c>
      <c r="U4122" s="496">
        <v>111015</v>
      </c>
    </row>
    <row r="4123" spans="17:21">
      <c r="Q4123" s="645">
        <v>5</v>
      </c>
      <c r="R4123" s="645">
        <v>3</v>
      </c>
      <c r="S4123" s="645">
        <v>11</v>
      </c>
      <c r="T4123" s="492" t="s">
        <v>7194</v>
      </c>
      <c r="U4123" s="496">
        <v>111016</v>
      </c>
    </row>
    <row r="4124" spans="17:21">
      <c r="Q4124" s="645">
        <v>5</v>
      </c>
      <c r="R4124" s="645">
        <v>3</v>
      </c>
      <c r="S4124" s="645">
        <v>12</v>
      </c>
      <c r="T4124" s="492" t="s">
        <v>8391</v>
      </c>
      <c r="U4124" s="496">
        <v>111025</v>
      </c>
    </row>
    <row r="4125" spans="17:21">
      <c r="Q4125" s="645">
        <v>5</v>
      </c>
      <c r="R4125" s="645">
        <v>3</v>
      </c>
      <c r="S4125" s="645">
        <v>13</v>
      </c>
      <c r="T4125" s="492" t="s">
        <v>4995</v>
      </c>
      <c r="U4125" s="496">
        <v>111026</v>
      </c>
    </row>
    <row r="4126" spans="17:21">
      <c r="Q4126" s="645">
        <v>5</v>
      </c>
      <c r="R4126" s="645">
        <v>3</v>
      </c>
      <c r="S4126" s="645">
        <v>14</v>
      </c>
      <c r="T4126" s="492" t="s">
        <v>9268</v>
      </c>
      <c r="U4126" s="496">
        <v>111027</v>
      </c>
    </row>
    <row r="4127" spans="17:21">
      <c r="Q4127" s="645">
        <v>5</v>
      </c>
      <c r="R4127" s="645">
        <v>3</v>
      </c>
      <c r="S4127" s="645">
        <v>15</v>
      </c>
      <c r="T4127" s="492" t="s">
        <v>9269</v>
      </c>
      <c r="U4127" s="496">
        <v>111028</v>
      </c>
    </row>
    <row r="4128" spans="17:21">
      <c r="Q4128" s="645">
        <v>5</v>
      </c>
      <c r="R4128" s="645">
        <v>3</v>
      </c>
      <c r="S4128" s="645">
        <v>16</v>
      </c>
      <c r="T4128" s="492" t="s">
        <v>4968</v>
      </c>
      <c r="U4128" s="496">
        <v>111029</v>
      </c>
    </row>
    <row r="4129" spans="17:21">
      <c r="Q4129" s="645">
        <v>5</v>
      </c>
      <c r="R4129" s="645">
        <v>3</v>
      </c>
      <c r="S4129" s="645">
        <v>17</v>
      </c>
      <c r="T4129" s="492" t="s">
        <v>9270</v>
      </c>
      <c r="U4129" s="496">
        <v>111030</v>
      </c>
    </row>
    <row r="4130" spans="17:21">
      <c r="Q4130" s="645">
        <v>5</v>
      </c>
      <c r="R4130" s="645">
        <v>3</v>
      </c>
      <c r="S4130" s="645">
        <v>18</v>
      </c>
      <c r="T4130" s="492" t="s">
        <v>9271</v>
      </c>
      <c r="U4130" s="496">
        <v>111031</v>
      </c>
    </row>
    <row r="4131" spans="17:21">
      <c r="Q4131" s="645">
        <v>5</v>
      </c>
      <c r="R4131" s="645">
        <v>3</v>
      </c>
      <c r="S4131" s="645">
        <v>19</v>
      </c>
      <c r="T4131" s="492" t="s">
        <v>8390</v>
      </c>
      <c r="U4131" s="496">
        <v>111032</v>
      </c>
    </row>
    <row r="4132" spans="17:21">
      <c r="Q4132" s="645">
        <v>5</v>
      </c>
      <c r="R4132" s="645">
        <v>3</v>
      </c>
      <c r="S4132" s="645">
        <v>20</v>
      </c>
      <c r="T4132" s="492" t="s">
        <v>8755</v>
      </c>
      <c r="U4132" s="496">
        <v>111033</v>
      </c>
    </row>
    <row r="4133" spans="17:21">
      <c r="Q4133" s="645">
        <v>5</v>
      </c>
      <c r="R4133" s="645">
        <v>3</v>
      </c>
      <c r="S4133" s="645">
        <v>21</v>
      </c>
      <c r="T4133" s="492" t="s">
        <v>9272</v>
      </c>
      <c r="U4133" s="496">
        <v>111034</v>
      </c>
    </row>
    <row r="4134" spans="17:21">
      <c r="Q4134" s="645">
        <v>5</v>
      </c>
      <c r="R4134" s="645">
        <v>3</v>
      </c>
      <c r="S4134" s="645">
        <v>22</v>
      </c>
      <c r="T4134" s="492" t="s">
        <v>8384</v>
      </c>
      <c r="U4134" s="496">
        <v>111021</v>
      </c>
    </row>
    <row r="4135" spans="17:21">
      <c r="Q4135" s="645">
        <v>5</v>
      </c>
      <c r="R4135" s="645">
        <v>3</v>
      </c>
      <c r="S4135" s="645">
        <v>23</v>
      </c>
      <c r="T4135" s="492" t="s">
        <v>7150</v>
      </c>
      <c r="U4135" s="496">
        <v>111017</v>
      </c>
    </row>
    <row r="4136" spans="17:21">
      <c r="Q4136" s="645">
        <v>5</v>
      </c>
      <c r="R4136" s="645">
        <v>3</v>
      </c>
      <c r="S4136" s="645">
        <v>24</v>
      </c>
      <c r="T4136" s="492" t="s">
        <v>6064</v>
      </c>
      <c r="U4136" s="496">
        <v>111023</v>
      </c>
    </row>
    <row r="4137" spans="17:21">
      <c r="Q4137" s="645">
        <v>5</v>
      </c>
      <c r="R4137" s="645">
        <v>3</v>
      </c>
      <c r="S4137" s="645">
        <v>25</v>
      </c>
      <c r="T4137" s="492" t="s">
        <v>6041</v>
      </c>
      <c r="U4137" s="496">
        <v>111099</v>
      </c>
    </row>
    <row r="4138" spans="17:21">
      <c r="Q4138" s="645">
        <v>5</v>
      </c>
      <c r="R4138" s="645">
        <v>4</v>
      </c>
      <c r="S4138" s="645">
        <v>1</v>
      </c>
      <c r="T4138" s="492" t="s">
        <v>7167</v>
      </c>
      <c r="U4138" s="496">
        <v>121017</v>
      </c>
    </row>
    <row r="4139" spans="17:21">
      <c r="Q4139" s="645">
        <v>5</v>
      </c>
      <c r="R4139" s="645">
        <v>4</v>
      </c>
      <c r="S4139" s="645">
        <v>2</v>
      </c>
      <c r="T4139" s="492" t="s">
        <v>3631</v>
      </c>
      <c r="U4139" s="496">
        <v>121018</v>
      </c>
    </row>
    <row r="4140" spans="17:21">
      <c r="Q4140" s="645">
        <v>5</v>
      </c>
      <c r="R4140" s="645">
        <v>4</v>
      </c>
      <c r="S4140" s="645">
        <v>3</v>
      </c>
      <c r="T4140" s="492" t="s">
        <v>8376</v>
      </c>
      <c r="U4140" s="496">
        <v>121019</v>
      </c>
    </row>
    <row r="4141" spans="17:21">
      <c r="Q4141" s="645">
        <v>5</v>
      </c>
      <c r="R4141" s="645">
        <v>4</v>
      </c>
      <c r="S4141" s="645">
        <v>4</v>
      </c>
      <c r="T4141" s="492" t="s">
        <v>8394</v>
      </c>
      <c r="U4141" s="496">
        <v>121020</v>
      </c>
    </row>
    <row r="4142" spans="17:21">
      <c r="Q4142" s="645">
        <v>5</v>
      </c>
      <c r="R4142" s="645">
        <v>4</v>
      </c>
      <c r="S4142" s="645">
        <v>5</v>
      </c>
      <c r="T4142" s="492" t="s">
        <v>7291</v>
      </c>
      <c r="U4142" s="496">
        <v>121021</v>
      </c>
    </row>
    <row r="4143" spans="17:21">
      <c r="Q4143" s="645">
        <v>5</v>
      </c>
      <c r="R4143" s="645">
        <v>4</v>
      </c>
      <c r="S4143" s="645">
        <v>6</v>
      </c>
      <c r="T4143" s="492" t="s">
        <v>6505</v>
      </c>
      <c r="U4143" s="496">
        <v>121023</v>
      </c>
    </row>
    <row r="4144" spans="17:21">
      <c r="Q4144" s="645">
        <v>5</v>
      </c>
      <c r="R4144" s="645">
        <v>4</v>
      </c>
      <c r="S4144" s="645">
        <v>7</v>
      </c>
      <c r="T4144" s="492" t="s">
        <v>7182</v>
      </c>
      <c r="U4144" s="496">
        <v>121011</v>
      </c>
    </row>
    <row r="4145" spans="17:21">
      <c r="Q4145" s="645">
        <v>5</v>
      </c>
      <c r="R4145" s="645">
        <v>4</v>
      </c>
      <c r="S4145" s="645">
        <v>8</v>
      </c>
      <c r="T4145" s="492" t="s">
        <v>8404</v>
      </c>
      <c r="U4145" s="497">
        <v>121016</v>
      </c>
    </row>
    <row r="4146" spans="17:21">
      <c r="Q4146" s="645">
        <v>5</v>
      </c>
      <c r="R4146" s="645">
        <v>4</v>
      </c>
      <c r="S4146" s="645">
        <v>9</v>
      </c>
      <c r="T4146" s="492" t="s">
        <v>3636</v>
      </c>
      <c r="U4146" s="497">
        <v>121012</v>
      </c>
    </row>
    <row r="4147" spans="17:21">
      <c r="Q4147" s="645">
        <v>5</v>
      </c>
      <c r="R4147" s="645">
        <v>4</v>
      </c>
      <c r="S4147" s="645">
        <v>10</v>
      </c>
      <c r="T4147" s="492" t="s">
        <v>7194</v>
      </c>
      <c r="U4147" s="497">
        <v>121013</v>
      </c>
    </row>
    <row r="4148" spans="17:21">
      <c r="Q4148" s="645">
        <v>5</v>
      </c>
      <c r="R4148" s="645">
        <v>4</v>
      </c>
      <c r="S4148" s="645">
        <v>11</v>
      </c>
      <c r="T4148" s="492" t="s">
        <v>4968</v>
      </c>
      <c r="U4148" s="497">
        <v>121025</v>
      </c>
    </row>
    <row r="4149" spans="17:21">
      <c r="Q4149" s="645">
        <v>5</v>
      </c>
      <c r="R4149" s="645">
        <v>4</v>
      </c>
      <c r="S4149" s="645">
        <v>12</v>
      </c>
      <c r="T4149" s="492" t="s">
        <v>9273</v>
      </c>
      <c r="U4149" s="497">
        <v>121026</v>
      </c>
    </row>
    <row r="4150" spans="17:21">
      <c r="Q4150" s="645">
        <v>5</v>
      </c>
      <c r="R4150" s="645">
        <v>4</v>
      </c>
      <c r="S4150" s="645">
        <v>13</v>
      </c>
      <c r="T4150" s="492" t="s">
        <v>9274</v>
      </c>
      <c r="U4150" s="497">
        <v>121027</v>
      </c>
    </row>
    <row r="4151" spans="17:21">
      <c r="Q4151" s="645">
        <v>5</v>
      </c>
      <c r="R4151" s="645">
        <v>4</v>
      </c>
      <c r="S4151" s="645">
        <v>14</v>
      </c>
      <c r="T4151" s="492" t="s">
        <v>9275</v>
      </c>
      <c r="U4151" s="497">
        <v>121028</v>
      </c>
    </row>
    <row r="4152" spans="17:21">
      <c r="Q4152" s="645">
        <v>5</v>
      </c>
      <c r="R4152" s="645">
        <v>4</v>
      </c>
      <c r="S4152" s="645">
        <v>15</v>
      </c>
      <c r="T4152" s="492" t="s">
        <v>8755</v>
      </c>
      <c r="U4152" s="497">
        <v>121029</v>
      </c>
    </row>
    <row r="4153" spans="17:21">
      <c r="Q4153" s="645">
        <v>5</v>
      </c>
      <c r="R4153" s="645">
        <v>4</v>
      </c>
      <c r="S4153" s="645">
        <v>16</v>
      </c>
      <c r="T4153" s="492" t="s">
        <v>9276</v>
      </c>
      <c r="U4153" s="497">
        <v>121030</v>
      </c>
    </row>
    <row r="4154" spans="17:21">
      <c r="Q4154" s="645">
        <v>5</v>
      </c>
      <c r="R4154" s="645">
        <v>4</v>
      </c>
      <c r="S4154" s="645">
        <v>17</v>
      </c>
      <c r="T4154" s="492" t="s">
        <v>8384</v>
      </c>
      <c r="U4154" s="497">
        <v>121022</v>
      </c>
    </row>
    <row r="4155" spans="17:21">
      <c r="Q4155" s="645">
        <v>5</v>
      </c>
      <c r="R4155" s="645">
        <v>4</v>
      </c>
      <c r="S4155" s="645">
        <v>18</v>
      </c>
      <c r="T4155" s="492" t="s">
        <v>7150</v>
      </c>
      <c r="U4155" s="497">
        <v>121015</v>
      </c>
    </row>
    <row r="4156" spans="17:21">
      <c r="Q4156" s="645">
        <v>5</v>
      </c>
      <c r="R4156" s="645">
        <v>4</v>
      </c>
      <c r="S4156" s="645">
        <v>19</v>
      </c>
      <c r="T4156" s="492" t="s">
        <v>6062</v>
      </c>
      <c r="U4156" s="497">
        <v>121024</v>
      </c>
    </row>
    <row r="4157" spans="17:21">
      <c r="Q4157" s="645">
        <v>5</v>
      </c>
      <c r="R4157" s="645">
        <v>4</v>
      </c>
      <c r="S4157" s="645">
        <v>20</v>
      </c>
      <c r="T4157" s="492" t="s">
        <v>6064</v>
      </c>
      <c r="U4157" s="497">
        <v>121031</v>
      </c>
    </row>
    <row r="4158" spans="17:21">
      <c r="Q4158" s="645">
        <v>5</v>
      </c>
      <c r="R4158" s="645">
        <v>4</v>
      </c>
      <c r="S4158" s="645">
        <v>21</v>
      </c>
      <c r="T4158" s="492" t="s">
        <v>9156</v>
      </c>
      <c r="U4158" s="497">
        <v>121082</v>
      </c>
    </row>
    <row r="4159" spans="17:21">
      <c r="Q4159" s="645">
        <v>5</v>
      </c>
      <c r="R4159" s="645">
        <v>4</v>
      </c>
      <c r="S4159" s="645">
        <v>22</v>
      </c>
      <c r="T4159" s="492" t="s">
        <v>6041</v>
      </c>
      <c r="U4159" s="497">
        <v>121099</v>
      </c>
    </row>
    <row r="4160" spans="17:21">
      <c r="Q4160" s="645">
        <v>5</v>
      </c>
      <c r="R4160" s="645">
        <v>5</v>
      </c>
      <c r="S4160" s="645">
        <v>1</v>
      </c>
      <c r="T4160" s="492" t="s">
        <v>9157</v>
      </c>
      <c r="U4160" s="497">
        <v>141039</v>
      </c>
    </row>
    <row r="4161" spans="17:21">
      <c r="Q4161" s="645">
        <v>5</v>
      </c>
      <c r="R4161" s="645">
        <v>5</v>
      </c>
      <c r="S4161" s="645">
        <v>2</v>
      </c>
      <c r="T4161" s="492" t="s">
        <v>9404</v>
      </c>
      <c r="U4161" s="497">
        <v>141041</v>
      </c>
    </row>
    <row r="4162" spans="17:21">
      <c r="Q4162" s="645">
        <v>5</v>
      </c>
      <c r="R4162" s="645">
        <v>5</v>
      </c>
      <c r="S4162" s="645">
        <v>3</v>
      </c>
      <c r="T4162" s="492" t="s">
        <v>7167</v>
      </c>
      <c r="U4162" s="497">
        <v>141013</v>
      </c>
    </row>
    <row r="4163" spans="17:21">
      <c r="Q4163" s="645">
        <v>5</v>
      </c>
      <c r="R4163" s="645">
        <v>5</v>
      </c>
      <c r="S4163" s="645">
        <v>4</v>
      </c>
      <c r="T4163" s="492" t="s">
        <v>8376</v>
      </c>
      <c r="U4163" s="497">
        <v>141012</v>
      </c>
    </row>
    <row r="4164" spans="17:21">
      <c r="Q4164" s="645">
        <v>5</v>
      </c>
      <c r="R4164" s="645">
        <v>5</v>
      </c>
      <c r="S4164" s="645">
        <v>5</v>
      </c>
      <c r="T4164" s="492" t="s">
        <v>8405</v>
      </c>
      <c r="U4164" s="497">
        <v>141037</v>
      </c>
    </row>
    <row r="4165" spans="17:21">
      <c r="Q4165" s="645">
        <v>5</v>
      </c>
      <c r="R4165" s="645">
        <v>5</v>
      </c>
      <c r="S4165" s="645">
        <v>6</v>
      </c>
      <c r="T4165" s="492" t="s">
        <v>8394</v>
      </c>
      <c r="U4165" s="497">
        <v>141014</v>
      </c>
    </row>
    <row r="4166" spans="17:21">
      <c r="Q4166" s="645">
        <v>5</v>
      </c>
      <c r="R4166" s="645">
        <v>5</v>
      </c>
      <c r="S4166" s="645">
        <v>7</v>
      </c>
      <c r="T4166" s="492" t="s">
        <v>9405</v>
      </c>
      <c r="U4166" s="497">
        <v>141036</v>
      </c>
    </row>
    <row r="4167" spans="17:21">
      <c r="Q4167" s="645">
        <v>5</v>
      </c>
      <c r="R4167" s="645">
        <v>5</v>
      </c>
      <c r="S4167" s="645">
        <v>8</v>
      </c>
      <c r="T4167" s="492" t="s">
        <v>8395</v>
      </c>
      <c r="U4167" s="496">
        <v>141018</v>
      </c>
    </row>
    <row r="4168" spans="17:21">
      <c r="Q4168" s="645">
        <v>5</v>
      </c>
      <c r="R4168" s="645">
        <v>5</v>
      </c>
      <c r="S4168" s="645">
        <v>9</v>
      </c>
      <c r="T4168" s="492" t="s">
        <v>8406</v>
      </c>
      <c r="U4168" s="496">
        <v>141034</v>
      </c>
    </row>
    <row r="4169" spans="17:21">
      <c r="Q4169" s="645">
        <v>5</v>
      </c>
      <c r="R4169" s="645">
        <v>5</v>
      </c>
      <c r="S4169" s="645">
        <v>10</v>
      </c>
      <c r="T4169" s="492" t="s">
        <v>7979</v>
      </c>
      <c r="U4169" s="496">
        <v>141030</v>
      </c>
    </row>
    <row r="4170" spans="17:21">
      <c r="Q4170" s="645">
        <v>5</v>
      </c>
      <c r="R4170" s="645">
        <v>5</v>
      </c>
      <c r="S4170" s="645">
        <v>11</v>
      </c>
      <c r="T4170" s="492" t="s">
        <v>6134</v>
      </c>
      <c r="U4170" s="496">
        <v>141038</v>
      </c>
    </row>
    <row r="4171" spans="17:21">
      <c r="Q4171" s="645">
        <v>5</v>
      </c>
      <c r="R4171" s="645">
        <v>5</v>
      </c>
      <c r="S4171" s="645">
        <v>12</v>
      </c>
      <c r="T4171" s="492" t="s">
        <v>8407</v>
      </c>
      <c r="U4171" s="496">
        <v>141033</v>
      </c>
    </row>
    <row r="4172" spans="17:21">
      <c r="Q4172" s="645">
        <v>5</v>
      </c>
      <c r="R4172" s="645">
        <v>5</v>
      </c>
      <c r="S4172" s="645">
        <v>13</v>
      </c>
      <c r="T4172" s="492" t="s">
        <v>9406</v>
      </c>
      <c r="U4172" s="496">
        <v>141042</v>
      </c>
    </row>
    <row r="4173" spans="17:21">
      <c r="Q4173" s="645">
        <v>5</v>
      </c>
      <c r="R4173" s="645">
        <v>5</v>
      </c>
      <c r="S4173" s="645">
        <v>14</v>
      </c>
      <c r="T4173" s="492" t="s">
        <v>9407</v>
      </c>
      <c r="U4173" s="496">
        <v>141043</v>
      </c>
    </row>
    <row r="4174" spans="17:21">
      <c r="Q4174" s="645">
        <v>5</v>
      </c>
      <c r="R4174" s="645">
        <v>5</v>
      </c>
      <c r="S4174" s="645">
        <v>15</v>
      </c>
      <c r="T4174" s="492" t="s">
        <v>8382</v>
      </c>
      <c r="U4174" s="496">
        <v>141044</v>
      </c>
    </row>
    <row r="4175" spans="17:21">
      <c r="Q4175" s="645">
        <v>5</v>
      </c>
      <c r="R4175" s="645">
        <v>5</v>
      </c>
      <c r="S4175" s="645">
        <v>16</v>
      </c>
      <c r="T4175" s="492" t="s">
        <v>8408</v>
      </c>
      <c r="U4175" s="496">
        <v>141017</v>
      </c>
    </row>
    <row r="4176" spans="17:21">
      <c r="Q4176" s="645">
        <v>5</v>
      </c>
      <c r="R4176" s="645">
        <v>5</v>
      </c>
      <c r="S4176" s="645">
        <v>17</v>
      </c>
      <c r="T4176" s="492" t="s">
        <v>8409</v>
      </c>
      <c r="U4176" s="496">
        <v>141024</v>
      </c>
    </row>
    <row r="4177" spans="17:21">
      <c r="Q4177" s="645">
        <v>5</v>
      </c>
      <c r="R4177" s="645">
        <v>5</v>
      </c>
      <c r="S4177" s="645">
        <v>18</v>
      </c>
      <c r="T4177" s="492" t="s">
        <v>7174</v>
      </c>
      <c r="U4177" s="496">
        <v>141020</v>
      </c>
    </row>
    <row r="4178" spans="17:21">
      <c r="Q4178" s="645">
        <v>5</v>
      </c>
      <c r="R4178" s="645">
        <v>5</v>
      </c>
      <c r="S4178" s="645">
        <v>19</v>
      </c>
      <c r="T4178" s="492" t="s">
        <v>3640</v>
      </c>
      <c r="U4178" s="496">
        <v>141021</v>
      </c>
    </row>
    <row r="4179" spans="17:21">
      <c r="Q4179" s="645">
        <v>5</v>
      </c>
      <c r="R4179" s="645">
        <v>5</v>
      </c>
      <c r="S4179" s="645">
        <v>20</v>
      </c>
      <c r="T4179" s="492" t="s">
        <v>3650</v>
      </c>
      <c r="U4179" s="496">
        <v>141023</v>
      </c>
    </row>
    <row r="4180" spans="17:21">
      <c r="Q4180" s="645">
        <v>5</v>
      </c>
      <c r="R4180" s="645">
        <v>5</v>
      </c>
      <c r="S4180" s="645">
        <v>21</v>
      </c>
      <c r="T4180" s="492" t="s">
        <v>8384</v>
      </c>
      <c r="U4180" s="496">
        <v>141028</v>
      </c>
    </row>
    <row r="4181" spans="17:21">
      <c r="Q4181" s="645">
        <v>5</v>
      </c>
      <c r="R4181" s="645">
        <v>5</v>
      </c>
      <c r="S4181" s="645">
        <v>22</v>
      </c>
      <c r="T4181" s="492" t="s">
        <v>7150</v>
      </c>
      <c r="U4181" s="496">
        <v>141025</v>
      </c>
    </row>
    <row r="4182" spans="17:21">
      <c r="Q4182" s="645">
        <v>5</v>
      </c>
      <c r="R4182" s="645">
        <v>5</v>
      </c>
      <c r="S4182" s="645">
        <v>23</v>
      </c>
      <c r="T4182" s="492" t="s">
        <v>7221</v>
      </c>
      <c r="U4182" s="496">
        <v>141026</v>
      </c>
    </row>
    <row r="4183" spans="17:21">
      <c r="Q4183" s="645">
        <v>5</v>
      </c>
      <c r="R4183" s="645">
        <v>5</v>
      </c>
      <c r="S4183" s="645">
        <v>24</v>
      </c>
      <c r="T4183" s="492" t="s">
        <v>9158</v>
      </c>
      <c r="U4183" s="496">
        <v>141068</v>
      </c>
    </row>
    <row r="4184" spans="17:21">
      <c r="Q4184" s="645">
        <v>5</v>
      </c>
      <c r="R4184" s="645">
        <v>5</v>
      </c>
      <c r="S4184" s="645">
        <v>25</v>
      </c>
      <c r="T4184" s="492" t="s">
        <v>6064</v>
      </c>
      <c r="U4184" s="496">
        <v>141029</v>
      </c>
    </row>
    <row r="4185" spans="17:21">
      <c r="Q4185" s="645">
        <v>5</v>
      </c>
      <c r="R4185" s="645">
        <v>5</v>
      </c>
      <c r="S4185" s="645">
        <v>26</v>
      </c>
      <c r="T4185" s="492" t="s">
        <v>8744</v>
      </c>
      <c r="U4185" s="496">
        <v>141046</v>
      </c>
    </row>
    <row r="4186" spans="17:21">
      <c r="Q4186" s="645">
        <v>5</v>
      </c>
      <c r="R4186" s="645">
        <v>5</v>
      </c>
      <c r="S4186" s="645">
        <v>27</v>
      </c>
      <c r="T4186" s="492" t="s">
        <v>8745</v>
      </c>
      <c r="U4186" s="496">
        <v>141047</v>
      </c>
    </row>
    <row r="4187" spans="17:21">
      <c r="Q4187" s="645">
        <v>5</v>
      </c>
      <c r="R4187" s="645">
        <v>5</v>
      </c>
      <c r="S4187" s="645">
        <v>28</v>
      </c>
      <c r="T4187" s="492" t="s">
        <v>8466</v>
      </c>
      <c r="U4187" s="496">
        <v>141048</v>
      </c>
    </row>
    <row r="4188" spans="17:21">
      <c r="Q4188" s="645">
        <v>5</v>
      </c>
      <c r="R4188" s="645">
        <v>5</v>
      </c>
      <c r="S4188" s="645">
        <v>29</v>
      </c>
      <c r="T4188" s="492" t="s">
        <v>8746</v>
      </c>
      <c r="U4188" s="496">
        <v>141049</v>
      </c>
    </row>
    <row r="4189" spans="17:21">
      <c r="Q4189" s="645">
        <v>5</v>
      </c>
      <c r="R4189" s="645">
        <v>5</v>
      </c>
      <c r="S4189" s="645">
        <v>30</v>
      </c>
      <c r="T4189" s="492" t="s">
        <v>8747</v>
      </c>
      <c r="U4189" s="496">
        <v>141050</v>
      </c>
    </row>
    <row r="4190" spans="17:21">
      <c r="Q4190" s="645">
        <v>5</v>
      </c>
      <c r="R4190" s="645">
        <v>5</v>
      </c>
      <c r="S4190" s="645">
        <v>31</v>
      </c>
      <c r="T4190" s="492" t="s">
        <v>8748</v>
      </c>
      <c r="U4190" s="496">
        <v>141051</v>
      </c>
    </row>
    <row r="4191" spans="17:21">
      <c r="Q4191" s="645">
        <v>5</v>
      </c>
      <c r="R4191" s="645">
        <v>5</v>
      </c>
      <c r="S4191" s="645">
        <v>32</v>
      </c>
      <c r="T4191" s="492" t="s">
        <v>8391</v>
      </c>
      <c r="U4191" s="496">
        <v>141052</v>
      </c>
    </row>
    <row r="4192" spans="17:21">
      <c r="Q4192" s="645">
        <v>5</v>
      </c>
      <c r="R4192" s="645">
        <v>5</v>
      </c>
      <c r="S4192" s="645">
        <v>33</v>
      </c>
      <c r="T4192" s="492" t="s">
        <v>8457</v>
      </c>
      <c r="U4192" s="496">
        <v>141053</v>
      </c>
    </row>
    <row r="4193" spans="17:21">
      <c r="Q4193" s="645">
        <v>5</v>
      </c>
      <c r="R4193" s="645">
        <v>5</v>
      </c>
      <c r="S4193" s="645">
        <v>34</v>
      </c>
      <c r="T4193" s="492" t="s">
        <v>8390</v>
      </c>
      <c r="U4193" s="496">
        <v>141054</v>
      </c>
    </row>
    <row r="4194" spans="17:21">
      <c r="Q4194" s="645">
        <v>5</v>
      </c>
      <c r="R4194" s="645">
        <v>5</v>
      </c>
      <c r="S4194" s="645">
        <v>35</v>
      </c>
      <c r="T4194" s="492" t="s">
        <v>8749</v>
      </c>
      <c r="U4194" s="496">
        <v>141055</v>
      </c>
    </row>
    <row r="4195" spans="17:21">
      <c r="Q4195" s="645">
        <v>5</v>
      </c>
      <c r="R4195" s="645">
        <v>5</v>
      </c>
      <c r="S4195" s="645">
        <v>36</v>
      </c>
      <c r="T4195" s="492" t="s">
        <v>8750</v>
      </c>
      <c r="U4195" s="496">
        <v>141056</v>
      </c>
    </row>
    <row r="4196" spans="17:21">
      <c r="Q4196" s="645">
        <v>5</v>
      </c>
      <c r="R4196" s="645">
        <v>5</v>
      </c>
      <c r="S4196" s="645">
        <v>37</v>
      </c>
      <c r="T4196" s="492" t="s">
        <v>8751</v>
      </c>
      <c r="U4196" s="496">
        <v>141057</v>
      </c>
    </row>
    <row r="4197" spans="17:21">
      <c r="Q4197" s="645">
        <v>5</v>
      </c>
      <c r="R4197" s="645">
        <v>5</v>
      </c>
      <c r="S4197" s="645">
        <v>38</v>
      </c>
      <c r="T4197" s="492" t="s">
        <v>8752</v>
      </c>
      <c r="U4197" s="496">
        <v>141058</v>
      </c>
    </row>
    <row r="4198" spans="17:21">
      <c r="Q4198" s="645">
        <v>5</v>
      </c>
      <c r="R4198" s="645">
        <v>5</v>
      </c>
      <c r="S4198" s="645">
        <v>39</v>
      </c>
      <c r="T4198" s="492" t="s">
        <v>8753</v>
      </c>
      <c r="U4198" s="496">
        <v>141059</v>
      </c>
    </row>
    <row r="4199" spans="17:21">
      <c r="Q4199" s="645">
        <v>5</v>
      </c>
      <c r="R4199" s="645">
        <v>5</v>
      </c>
      <c r="S4199" s="645">
        <v>40</v>
      </c>
      <c r="T4199" s="492" t="s">
        <v>8754</v>
      </c>
      <c r="U4199" s="496">
        <v>141060</v>
      </c>
    </row>
    <row r="4200" spans="17:21">
      <c r="Q4200" s="645">
        <v>5</v>
      </c>
      <c r="R4200" s="645">
        <v>5</v>
      </c>
      <c r="S4200" s="645">
        <v>41</v>
      </c>
      <c r="T4200" s="492" t="s">
        <v>8755</v>
      </c>
      <c r="U4200" s="496">
        <v>141061</v>
      </c>
    </row>
    <row r="4201" spans="17:21">
      <c r="Q4201" s="645">
        <v>5</v>
      </c>
      <c r="R4201" s="645">
        <v>5</v>
      </c>
      <c r="S4201" s="645">
        <v>42</v>
      </c>
      <c r="T4201" s="492" t="s">
        <v>8398</v>
      </c>
      <c r="U4201" s="496">
        <v>141062</v>
      </c>
    </row>
    <row r="4202" spans="17:21">
      <c r="Q4202" s="645">
        <v>5</v>
      </c>
      <c r="R4202" s="645">
        <v>5</v>
      </c>
      <c r="S4202" s="645">
        <v>43</v>
      </c>
      <c r="T4202" s="492" t="s">
        <v>8756</v>
      </c>
      <c r="U4202" s="496">
        <v>141063</v>
      </c>
    </row>
    <row r="4203" spans="17:21">
      <c r="Q4203" s="645">
        <v>5</v>
      </c>
      <c r="R4203" s="645">
        <v>5</v>
      </c>
      <c r="S4203" s="645">
        <v>44</v>
      </c>
      <c r="T4203" s="492" t="s">
        <v>8757</v>
      </c>
      <c r="U4203" s="496">
        <v>141064</v>
      </c>
    </row>
    <row r="4204" spans="17:21">
      <c r="Q4204" s="645">
        <v>5</v>
      </c>
      <c r="R4204" s="645">
        <v>5</v>
      </c>
      <c r="S4204" s="645">
        <v>45</v>
      </c>
      <c r="T4204" s="492" t="s">
        <v>8758</v>
      </c>
      <c r="U4204" s="496">
        <v>141065</v>
      </c>
    </row>
    <row r="4205" spans="17:21">
      <c r="Q4205" s="645">
        <v>5</v>
      </c>
      <c r="R4205" s="645">
        <v>5</v>
      </c>
      <c r="S4205" s="645">
        <v>46</v>
      </c>
      <c r="T4205" s="492" t="s">
        <v>8402</v>
      </c>
      <c r="U4205" s="496">
        <v>141066</v>
      </c>
    </row>
    <row r="4206" spans="17:21">
      <c r="Q4206" s="645">
        <v>5</v>
      </c>
      <c r="R4206" s="645">
        <v>5</v>
      </c>
      <c r="S4206" s="645">
        <v>47</v>
      </c>
      <c r="T4206" s="492" t="s">
        <v>8759</v>
      </c>
      <c r="U4206" s="496">
        <v>141067</v>
      </c>
    </row>
    <row r="4207" spans="17:21">
      <c r="Q4207" s="645">
        <v>5</v>
      </c>
      <c r="R4207" s="645">
        <v>5</v>
      </c>
      <c r="S4207" s="645">
        <v>48</v>
      </c>
      <c r="T4207" s="492" t="s">
        <v>8410</v>
      </c>
      <c r="U4207" s="496">
        <v>141081</v>
      </c>
    </row>
    <row r="4208" spans="17:21">
      <c r="Q4208" s="645">
        <v>5</v>
      </c>
      <c r="R4208" s="645">
        <v>5</v>
      </c>
      <c r="S4208" s="645">
        <v>49</v>
      </c>
      <c r="T4208" s="492" t="s">
        <v>8411</v>
      </c>
      <c r="U4208" s="496">
        <v>141083</v>
      </c>
    </row>
    <row r="4209" spans="17:21">
      <c r="Q4209" s="645">
        <v>5</v>
      </c>
      <c r="R4209" s="645">
        <v>5</v>
      </c>
      <c r="S4209" s="645">
        <v>50</v>
      </c>
      <c r="T4209" s="492" t="s">
        <v>8412</v>
      </c>
      <c r="U4209" s="496">
        <v>141084</v>
      </c>
    </row>
    <row r="4210" spans="17:21">
      <c r="Q4210" s="645">
        <v>5</v>
      </c>
      <c r="R4210" s="645">
        <v>5</v>
      </c>
      <c r="S4210" s="645">
        <v>51</v>
      </c>
      <c r="T4210" s="492" t="s">
        <v>8413</v>
      </c>
      <c r="U4210" s="496">
        <v>141085</v>
      </c>
    </row>
    <row r="4211" spans="17:21">
      <c r="Q4211" s="645">
        <v>5</v>
      </c>
      <c r="R4211" s="645">
        <v>5</v>
      </c>
      <c r="S4211" s="645">
        <v>52</v>
      </c>
      <c r="T4211" s="492" t="s">
        <v>8414</v>
      </c>
      <c r="U4211" s="496">
        <v>141086</v>
      </c>
    </row>
    <row r="4212" spans="17:21">
      <c r="Q4212" s="645">
        <v>5</v>
      </c>
      <c r="R4212" s="645">
        <v>5</v>
      </c>
      <c r="S4212" s="645">
        <v>53</v>
      </c>
      <c r="T4212" s="492" t="s">
        <v>6041</v>
      </c>
      <c r="U4212" s="496">
        <v>141099</v>
      </c>
    </row>
    <row r="4213" spans="17:21">
      <c r="Q4213" s="645">
        <v>5</v>
      </c>
      <c r="R4213" s="645">
        <v>6</v>
      </c>
      <c r="S4213" s="645">
        <v>1</v>
      </c>
      <c r="T4213" s="492" t="s">
        <v>8415</v>
      </c>
      <c r="U4213" s="496">
        <v>141326</v>
      </c>
    </row>
    <row r="4214" spans="17:21">
      <c r="Q4214" s="645">
        <v>5</v>
      </c>
      <c r="R4214" s="645">
        <v>6</v>
      </c>
      <c r="S4214" s="645">
        <v>2</v>
      </c>
      <c r="T4214" s="492" t="s">
        <v>8376</v>
      </c>
      <c r="U4214" s="496">
        <v>141314</v>
      </c>
    </row>
    <row r="4215" spans="17:21">
      <c r="Q4215" s="645">
        <v>5</v>
      </c>
      <c r="R4215" s="645">
        <v>6</v>
      </c>
      <c r="S4215" s="645">
        <v>3</v>
      </c>
      <c r="T4215" s="492" t="s">
        <v>8377</v>
      </c>
      <c r="U4215" s="496">
        <v>141327</v>
      </c>
    </row>
    <row r="4216" spans="17:21">
      <c r="Q4216" s="645">
        <v>5</v>
      </c>
      <c r="R4216" s="645">
        <v>6</v>
      </c>
      <c r="S4216" s="645">
        <v>4</v>
      </c>
      <c r="T4216" s="492" t="s">
        <v>8416</v>
      </c>
      <c r="U4216" s="496">
        <v>141316</v>
      </c>
    </row>
    <row r="4217" spans="17:21">
      <c r="Q4217" s="645">
        <v>5</v>
      </c>
      <c r="R4217" s="645">
        <v>6</v>
      </c>
      <c r="S4217" s="645">
        <v>5</v>
      </c>
      <c r="T4217" s="492" t="s">
        <v>7182</v>
      </c>
      <c r="U4217" s="496">
        <v>141317</v>
      </c>
    </row>
    <row r="4218" spans="17:21">
      <c r="Q4218" s="645">
        <v>5</v>
      </c>
      <c r="R4218" s="645">
        <v>6</v>
      </c>
      <c r="S4218" s="645">
        <v>6</v>
      </c>
      <c r="T4218" s="492" t="s">
        <v>7979</v>
      </c>
      <c r="U4218" s="496">
        <v>141318</v>
      </c>
    </row>
    <row r="4219" spans="17:21">
      <c r="Q4219" s="645">
        <v>5</v>
      </c>
      <c r="R4219" s="645">
        <v>6</v>
      </c>
      <c r="S4219" s="645">
        <v>7</v>
      </c>
      <c r="T4219" s="492" t="s">
        <v>6505</v>
      </c>
      <c r="U4219" s="496">
        <v>141328</v>
      </c>
    </row>
    <row r="4220" spans="17:21">
      <c r="Q4220" s="645">
        <v>5</v>
      </c>
      <c r="R4220" s="645">
        <v>6</v>
      </c>
      <c r="S4220" s="645">
        <v>8</v>
      </c>
      <c r="T4220" s="492" t="s">
        <v>8417</v>
      </c>
      <c r="U4220" s="496">
        <v>141319</v>
      </c>
    </row>
    <row r="4221" spans="17:21">
      <c r="Q4221" s="645">
        <v>5</v>
      </c>
      <c r="R4221" s="645">
        <v>6</v>
      </c>
      <c r="S4221" s="645">
        <v>9</v>
      </c>
      <c r="T4221" s="492" t="s">
        <v>8418</v>
      </c>
      <c r="U4221" s="496">
        <v>141320</v>
      </c>
    </row>
    <row r="4222" spans="17:21">
      <c r="Q4222" s="645">
        <v>5</v>
      </c>
      <c r="R4222" s="645">
        <v>6</v>
      </c>
      <c r="S4222" s="645">
        <v>10</v>
      </c>
      <c r="T4222" s="492" t="s">
        <v>3650</v>
      </c>
      <c r="U4222" s="496">
        <v>141321</v>
      </c>
    </row>
    <row r="4223" spans="17:21">
      <c r="Q4223" s="645">
        <v>5</v>
      </c>
      <c r="R4223" s="645">
        <v>6</v>
      </c>
      <c r="S4223" s="645">
        <v>11</v>
      </c>
      <c r="T4223" s="492" t="s">
        <v>8419</v>
      </c>
      <c r="U4223" s="496">
        <v>141329</v>
      </c>
    </row>
    <row r="4224" spans="17:21">
      <c r="Q4224" s="645">
        <v>5</v>
      </c>
      <c r="R4224" s="645">
        <v>6</v>
      </c>
      <c r="S4224" s="645">
        <v>12</v>
      </c>
      <c r="T4224" s="492" t="s">
        <v>9277</v>
      </c>
      <c r="U4224" s="496">
        <v>141330</v>
      </c>
    </row>
    <row r="4225" spans="17:21">
      <c r="Q4225" s="645">
        <v>5</v>
      </c>
      <c r="R4225" s="645">
        <v>6</v>
      </c>
      <c r="S4225" s="645">
        <v>13</v>
      </c>
      <c r="T4225" s="492" t="s">
        <v>8420</v>
      </c>
      <c r="U4225" s="496">
        <v>141351</v>
      </c>
    </row>
    <row r="4226" spans="17:21">
      <c r="Q4226" s="645">
        <v>5</v>
      </c>
      <c r="R4226" s="645">
        <v>6</v>
      </c>
      <c r="S4226" s="645">
        <v>14</v>
      </c>
      <c r="T4226" s="492" t="s">
        <v>8421</v>
      </c>
      <c r="U4226" s="496">
        <v>141352</v>
      </c>
    </row>
    <row r="4227" spans="17:21">
      <c r="Q4227" s="645">
        <v>5</v>
      </c>
      <c r="R4227" s="645">
        <v>6</v>
      </c>
      <c r="S4227" s="645">
        <v>15</v>
      </c>
      <c r="T4227" s="492" t="s">
        <v>8422</v>
      </c>
      <c r="U4227" s="496">
        <v>141353</v>
      </c>
    </row>
    <row r="4228" spans="17:21">
      <c r="Q4228" s="645">
        <v>5</v>
      </c>
      <c r="R4228" s="645">
        <v>6</v>
      </c>
      <c r="S4228" s="645">
        <v>16</v>
      </c>
      <c r="T4228" s="492" t="s">
        <v>8423</v>
      </c>
      <c r="U4228" s="496">
        <v>141354</v>
      </c>
    </row>
    <row r="4229" spans="17:21">
      <c r="Q4229" s="645">
        <v>5</v>
      </c>
      <c r="R4229" s="645">
        <v>6</v>
      </c>
      <c r="S4229" s="645">
        <v>17</v>
      </c>
      <c r="T4229" s="492" t="s">
        <v>8424</v>
      </c>
      <c r="U4229" s="496">
        <v>141355</v>
      </c>
    </row>
    <row r="4230" spans="17:21">
      <c r="Q4230" s="645">
        <v>5</v>
      </c>
      <c r="R4230" s="645">
        <v>6</v>
      </c>
      <c r="S4230" s="645">
        <v>18</v>
      </c>
      <c r="T4230" s="492" t="s">
        <v>8425</v>
      </c>
      <c r="U4230" s="496">
        <v>141356</v>
      </c>
    </row>
    <row r="4231" spans="17:21">
      <c r="Q4231" s="645">
        <v>5</v>
      </c>
      <c r="R4231" s="645">
        <v>6</v>
      </c>
      <c r="S4231" s="645">
        <v>19</v>
      </c>
      <c r="T4231" s="492" t="s">
        <v>8426</v>
      </c>
      <c r="U4231" s="496">
        <v>141357</v>
      </c>
    </row>
    <row r="4232" spans="17:21">
      <c r="Q4232" s="645">
        <v>5</v>
      </c>
      <c r="R4232" s="645">
        <v>6</v>
      </c>
      <c r="S4232" s="645">
        <v>20</v>
      </c>
      <c r="T4232" s="492" t="s">
        <v>8427</v>
      </c>
      <c r="U4232" s="496">
        <v>141322</v>
      </c>
    </row>
    <row r="4233" spans="17:21">
      <c r="Q4233" s="645">
        <v>5</v>
      </c>
      <c r="R4233" s="645">
        <v>6</v>
      </c>
      <c r="S4233" s="645">
        <v>21</v>
      </c>
      <c r="T4233" s="492" t="s">
        <v>7221</v>
      </c>
      <c r="U4233" s="496">
        <v>141323</v>
      </c>
    </row>
    <row r="4234" spans="17:21">
      <c r="Q4234" s="645">
        <v>5</v>
      </c>
      <c r="R4234" s="645">
        <v>6</v>
      </c>
      <c r="S4234" s="645">
        <v>22</v>
      </c>
      <c r="T4234" s="492" t="s">
        <v>6062</v>
      </c>
      <c r="U4234" s="496">
        <v>141325</v>
      </c>
    </row>
    <row r="4235" spans="17:21">
      <c r="Q4235" s="645">
        <v>5</v>
      </c>
      <c r="R4235" s="645">
        <v>6</v>
      </c>
      <c r="S4235" s="645">
        <v>23</v>
      </c>
      <c r="T4235" s="492" t="s">
        <v>8384</v>
      </c>
      <c r="U4235" s="496">
        <v>141324</v>
      </c>
    </row>
    <row r="4236" spans="17:21">
      <c r="Q4236" s="645">
        <v>5</v>
      </c>
      <c r="R4236" s="645">
        <v>6</v>
      </c>
      <c r="S4236" s="645">
        <v>24</v>
      </c>
      <c r="T4236" s="492" t="s">
        <v>6064</v>
      </c>
      <c r="U4236" s="496">
        <v>141331</v>
      </c>
    </row>
    <row r="4237" spans="17:21">
      <c r="Q4237" s="645">
        <v>5</v>
      </c>
      <c r="R4237" s="645">
        <v>6</v>
      </c>
      <c r="S4237" s="645">
        <v>25</v>
      </c>
      <c r="T4237" s="492" t="s">
        <v>8428</v>
      </c>
      <c r="U4237" s="496">
        <v>141381</v>
      </c>
    </row>
    <row r="4238" spans="17:21">
      <c r="Q4238" s="645">
        <v>5</v>
      </c>
      <c r="R4238" s="645">
        <v>6</v>
      </c>
      <c r="S4238" s="645">
        <v>26</v>
      </c>
      <c r="T4238" s="492" t="s">
        <v>8429</v>
      </c>
      <c r="U4238" s="497">
        <v>141382</v>
      </c>
    </row>
    <row r="4239" spans="17:21">
      <c r="Q4239" s="645">
        <v>5</v>
      </c>
      <c r="R4239" s="645">
        <v>6</v>
      </c>
      <c r="S4239" s="645">
        <v>27</v>
      </c>
      <c r="T4239" s="492" t="s">
        <v>8430</v>
      </c>
      <c r="U4239" s="496">
        <v>141383</v>
      </c>
    </row>
    <row r="4240" spans="17:21">
      <c r="Q4240" s="645">
        <v>5</v>
      </c>
      <c r="R4240" s="645">
        <v>6</v>
      </c>
      <c r="S4240" s="645">
        <v>28</v>
      </c>
      <c r="T4240" s="492" t="s">
        <v>6041</v>
      </c>
      <c r="U4240" s="496">
        <v>141399</v>
      </c>
    </row>
    <row r="4241" spans="17:21">
      <c r="Q4241" s="645">
        <v>5</v>
      </c>
      <c r="R4241" s="645">
        <v>7</v>
      </c>
      <c r="S4241" s="645">
        <v>1</v>
      </c>
      <c r="T4241" s="492" t="s">
        <v>8523</v>
      </c>
      <c r="U4241" s="496">
        <v>141511</v>
      </c>
    </row>
    <row r="4242" spans="17:21">
      <c r="Q4242" s="645">
        <v>5</v>
      </c>
      <c r="R4242" s="645">
        <v>7</v>
      </c>
      <c r="S4242" s="645">
        <v>2</v>
      </c>
      <c r="T4242" s="492" t="s">
        <v>7167</v>
      </c>
      <c r="U4242" s="496">
        <v>141501</v>
      </c>
    </row>
    <row r="4243" spans="17:21">
      <c r="Q4243" s="645">
        <v>5</v>
      </c>
      <c r="R4243" s="645">
        <v>7</v>
      </c>
      <c r="S4243" s="645">
        <v>3</v>
      </c>
      <c r="T4243" s="492" t="s">
        <v>8376</v>
      </c>
      <c r="U4243" s="496">
        <v>141502</v>
      </c>
    </row>
    <row r="4244" spans="17:21">
      <c r="Q4244" s="645">
        <v>5</v>
      </c>
      <c r="R4244" s="645">
        <v>7</v>
      </c>
      <c r="S4244" s="645">
        <v>4</v>
      </c>
      <c r="T4244" s="492" t="s">
        <v>6056</v>
      </c>
      <c r="U4244" s="496">
        <v>141506</v>
      </c>
    </row>
    <row r="4245" spans="17:21">
      <c r="Q4245" s="645">
        <v>5</v>
      </c>
      <c r="R4245" s="645">
        <v>7</v>
      </c>
      <c r="S4245" s="645">
        <v>5</v>
      </c>
      <c r="T4245" s="492" t="s">
        <v>8394</v>
      </c>
      <c r="U4245" s="496">
        <v>141507</v>
      </c>
    </row>
    <row r="4246" spans="17:21">
      <c r="Q4246" s="645">
        <v>5</v>
      </c>
      <c r="R4246" s="645">
        <v>7</v>
      </c>
      <c r="S4246" s="645">
        <v>6</v>
      </c>
      <c r="T4246" s="492" t="s">
        <v>7979</v>
      </c>
      <c r="U4246" s="496">
        <v>141503</v>
      </c>
    </row>
    <row r="4247" spans="17:21">
      <c r="Q4247" s="645">
        <v>5</v>
      </c>
      <c r="R4247" s="645">
        <v>7</v>
      </c>
      <c r="S4247" s="645">
        <v>7</v>
      </c>
      <c r="T4247" s="492" t="s">
        <v>8431</v>
      </c>
      <c r="U4247" s="496">
        <v>141508</v>
      </c>
    </row>
    <row r="4248" spans="17:21">
      <c r="Q4248" s="645">
        <v>5</v>
      </c>
      <c r="R4248" s="645">
        <v>7</v>
      </c>
      <c r="S4248" s="645">
        <v>8</v>
      </c>
      <c r="T4248" s="492" t="s">
        <v>8432</v>
      </c>
      <c r="U4248" s="496">
        <v>141504</v>
      </c>
    </row>
    <row r="4249" spans="17:21">
      <c r="Q4249" s="645">
        <v>5</v>
      </c>
      <c r="R4249" s="645">
        <v>7</v>
      </c>
      <c r="S4249" s="645">
        <v>9</v>
      </c>
      <c r="T4249" s="492" t="s">
        <v>8433</v>
      </c>
      <c r="U4249" s="496">
        <v>141505</v>
      </c>
    </row>
    <row r="4250" spans="17:21">
      <c r="Q4250" s="645">
        <v>5</v>
      </c>
      <c r="R4250" s="645">
        <v>7</v>
      </c>
      <c r="S4250" s="645">
        <v>10</v>
      </c>
      <c r="T4250" s="492" t="s">
        <v>6064</v>
      </c>
      <c r="U4250" s="496">
        <v>141509</v>
      </c>
    </row>
    <row r="4251" spans="17:21">
      <c r="Q4251" s="645">
        <v>5</v>
      </c>
      <c r="R4251" s="645">
        <v>7</v>
      </c>
      <c r="S4251" s="645">
        <v>11</v>
      </c>
      <c r="T4251" s="492" t="s">
        <v>8384</v>
      </c>
      <c r="U4251" s="496">
        <v>141512</v>
      </c>
    </row>
    <row r="4252" spans="17:21">
      <c r="Q4252" s="645">
        <v>5</v>
      </c>
      <c r="R4252" s="645">
        <v>7</v>
      </c>
      <c r="S4252" s="645">
        <v>12</v>
      </c>
      <c r="T4252" s="492" t="s">
        <v>8434</v>
      </c>
      <c r="U4252" s="496">
        <v>141510</v>
      </c>
    </row>
    <row r="4253" spans="17:21">
      <c r="Q4253" s="645">
        <v>5</v>
      </c>
      <c r="R4253" s="645">
        <v>7</v>
      </c>
      <c r="S4253" s="645">
        <v>13</v>
      </c>
      <c r="T4253" s="492" t="s">
        <v>8435</v>
      </c>
      <c r="U4253" s="496">
        <v>141520</v>
      </c>
    </row>
    <row r="4254" spans="17:21">
      <c r="Q4254" s="645">
        <v>5</v>
      </c>
      <c r="R4254" s="645">
        <v>7</v>
      </c>
      <c r="S4254" s="645">
        <v>14</v>
      </c>
      <c r="T4254" s="492" t="s">
        <v>8436</v>
      </c>
      <c r="U4254" s="496">
        <v>141530</v>
      </c>
    </row>
    <row r="4255" spans="17:21">
      <c r="Q4255" s="645">
        <v>5</v>
      </c>
      <c r="R4255" s="645">
        <v>7</v>
      </c>
      <c r="S4255" s="645">
        <v>15</v>
      </c>
      <c r="T4255" s="492" t="s">
        <v>8437</v>
      </c>
      <c r="U4255" s="496">
        <v>141582</v>
      </c>
    </row>
    <row r="4256" spans="17:21">
      <c r="Q4256" s="645">
        <v>5</v>
      </c>
      <c r="R4256" s="645">
        <v>7</v>
      </c>
      <c r="S4256" s="645">
        <v>16</v>
      </c>
      <c r="T4256" s="492" t="s">
        <v>6041</v>
      </c>
      <c r="U4256" s="496">
        <v>141599</v>
      </c>
    </row>
    <row r="4257" spans="17:21">
      <c r="Q4257" s="645">
        <v>5</v>
      </c>
      <c r="R4257" s="645">
        <v>8</v>
      </c>
      <c r="S4257" s="645">
        <v>1</v>
      </c>
      <c r="T4257" s="492" t="s">
        <v>7774</v>
      </c>
      <c r="U4257" s="496">
        <v>151001</v>
      </c>
    </row>
    <row r="4258" spans="17:21">
      <c r="Q4258" s="645">
        <v>5</v>
      </c>
      <c r="R4258" s="645">
        <v>8</v>
      </c>
      <c r="S4258" s="645">
        <v>2</v>
      </c>
      <c r="T4258" s="492" t="s">
        <v>8438</v>
      </c>
      <c r="U4258" s="496">
        <v>151002</v>
      </c>
    </row>
    <row r="4259" spans="17:21">
      <c r="Q4259" s="645">
        <v>5</v>
      </c>
      <c r="R4259" s="645">
        <v>8</v>
      </c>
      <c r="S4259" s="645">
        <v>3</v>
      </c>
      <c r="T4259" s="492" t="s">
        <v>8439</v>
      </c>
      <c r="U4259" s="496">
        <v>151022</v>
      </c>
    </row>
    <row r="4260" spans="17:21">
      <c r="Q4260" s="645">
        <v>5</v>
      </c>
      <c r="R4260" s="645">
        <v>8</v>
      </c>
      <c r="S4260" s="645">
        <v>4</v>
      </c>
      <c r="T4260" s="492" t="s">
        <v>6124</v>
      </c>
      <c r="U4260" s="496">
        <v>151003</v>
      </c>
    </row>
    <row r="4261" spans="17:21">
      <c r="Q4261" s="645">
        <v>5</v>
      </c>
      <c r="R4261" s="645">
        <v>8</v>
      </c>
      <c r="S4261" s="645">
        <v>5</v>
      </c>
      <c r="T4261" s="492" t="s">
        <v>8440</v>
      </c>
      <c r="U4261" s="496">
        <v>151023</v>
      </c>
    </row>
    <row r="4262" spans="17:21">
      <c r="Q4262" s="645">
        <v>5</v>
      </c>
      <c r="R4262" s="645">
        <v>8</v>
      </c>
      <c r="S4262" s="645">
        <v>6</v>
      </c>
      <c r="T4262" s="492" t="s">
        <v>6964</v>
      </c>
      <c r="U4262" s="496">
        <v>151004</v>
      </c>
    </row>
    <row r="4263" spans="17:21">
      <c r="Q4263" s="645">
        <v>5</v>
      </c>
      <c r="R4263" s="645">
        <v>8</v>
      </c>
      <c r="S4263" s="645">
        <v>7</v>
      </c>
      <c r="T4263" s="492" t="s">
        <v>6966</v>
      </c>
      <c r="U4263" s="496">
        <v>151005</v>
      </c>
    </row>
    <row r="4264" spans="17:21">
      <c r="Q4264" s="645">
        <v>5</v>
      </c>
      <c r="R4264" s="645">
        <v>8</v>
      </c>
      <c r="S4264" s="645">
        <v>8</v>
      </c>
      <c r="T4264" s="492" t="s">
        <v>6850</v>
      </c>
      <c r="U4264" s="496">
        <v>151024</v>
      </c>
    </row>
    <row r="4265" spans="17:21">
      <c r="Q4265" s="645">
        <v>5</v>
      </c>
      <c r="R4265" s="645">
        <v>8</v>
      </c>
      <c r="S4265" s="645">
        <v>9</v>
      </c>
      <c r="T4265" s="492" t="s">
        <v>8441</v>
      </c>
      <c r="U4265" s="496">
        <v>151021</v>
      </c>
    </row>
    <row r="4266" spans="17:21">
      <c r="Q4266" s="645">
        <v>5</v>
      </c>
      <c r="R4266" s="645">
        <v>8</v>
      </c>
      <c r="S4266" s="645">
        <v>10</v>
      </c>
      <c r="T4266" s="492" t="s">
        <v>5901</v>
      </c>
      <c r="U4266" s="496">
        <v>151006</v>
      </c>
    </row>
    <row r="4267" spans="17:21">
      <c r="Q4267" s="645">
        <v>5</v>
      </c>
      <c r="R4267" s="645">
        <v>8</v>
      </c>
      <c r="S4267" s="645">
        <v>11</v>
      </c>
      <c r="T4267" s="492" t="s">
        <v>4724</v>
      </c>
      <c r="U4267" s="496">
        <v>151007</v>
      </c>
    </row>
    <row r="4268" spans="17:21">
      <c r="Q4268" s="645">
        <v>5</v>
      </c>
      <c r="R4268" s="645">
        <v>8</v>
      </c>
      <c r="S4268" s="645">
        <v>12</v>
      </c>
      <c r="T4268" s="492" t="s">
        <v>8442</v>
      </c>
      <c r="U4268" s="496">
        <v>151008</v>
      </c>
    </row>
    <row r="4269" spans="17:21">
      <c r="Q4269" s="645">
        <v>5</v>
      </c>
      <c r="R4269" s="645">
        <v>8</v>
      </c>
      <c r="S4269" s="645">
        <v>13</v>
      </c>
      <c r="T4269" s="492" t="s">
        <v>8443</v>
      </c>
      <c r="U4269" s="496">
        <v>151009</v>
      </c>
    </row>
    <row r="4270" spans="17:21">
      <c r="Q4270" s="645">
        <v>5</v>
      </c>
      <c r="R4270" s="645">
        <v>8</v>
      </c>
      <c r="S4270" s="645">
        <v>14</v>
      </c>
      <c r="T4270" s="492" t="s">
        <v>6197</v>
      </c>
      <c r="U4270" s="496">
        <v>151011</v>
      </c>
    </row>
    <row r="4271" spans="17:21">
      <c r="Q4271" s="645">
        <v>5</v>
      </c>
      <c r="R4271" s="645">
        <v>8</v>
      </c>
      <c r="S4271" s="645">
        <v>15</v>
      </c>
      <c r="T4271" s="492" t="s">
        <v>8444</v>
      </c>
      <c r="U4271" s="496">
        <v>151012</v>
      </c>
    </row>
    <row r="4272" spans="17:21">
      <c r="Q4272" s="645">
        <v>5</v>
      </c>
      <c r="R4272" s="645">
        <v>8</v>
      </c>
      <c r="S4272" s="645">
        <v>16</v>
      </c>
      <c r="T4272" s="492" t="s">
        <v>3664</v>
      </c>
      <c r="U4272" s="496">
        <v>151013</v>
      </c>
    </row>
    <row r="4273" spans="17:21">
      <c r="Q4273" s="645">
        <v>5</v>
      </c>
      <c r="R4273" s="645">
        <v>8</v>
      </c>
      <c r="S4273" s="645">
        <v>17</v>
      </c>
      <c r="T4273" s="492" t="s">
        <v>4722</v>
      </c>
      <c r="U4273" s="496">
        <v>151014</v>
      </c>
    </row>
    <row r="4274" spans="17:21">
      <c r="Q4274" s="645">
        <v>5</v>
      </c>
      <c r="R4274" s="645">
        <v>8</v>
      </c>
      <c r="S4274" s="645">
        <v>18</v>
      </c>
      <c r="T4274" s="492" t="s">
        <v>8384</v>
      </c>
      <c r="U4274" s="496">
        <v>151019</v>
      </c>
    </row>
    <row r="4275" spans="17:21">
      <c r="Q4275" s="645">
        <v>5</v>
      </c>
      <c r="R4275" s="645">
        <v>8</v>
      </c>
      <c r="S4275" s="645">
        <v>19</v>
      </c>
      <c r="T4275" s="492" t="s">
        <v>7150</v>
      </c>
      <c r="U4275" s="496">
        <v>151018</v>
      </c>
    </row>
    <row r="4276" spans="17:21">
      <c r="Q4276" s="645">
        <v>5</v>
      </c>
      <c r="R4276" s="645">
        <v>8</v>
      </c>
      <c r="S4276" s="645">
        <v>20</v>
      </c>
      <c r="T4276" s="492" t="s">
        <v>8445</v>
      </c>
      <c r="U4276" s="496">
        <v>151017</v>
      </c>
    </row>
    <row r="4277" spans="17:21">
      <c r="Q4277" s="645">
        <v>5</v>
      </c>
      <c r="R4277" s="645">
        <v>8</v>
      </c>
      <c r="S4277" s="645">
        <v>21</v>
      </c>
      <c r="T4277" s="492" t="s">
        <v>6064</v>
      </c>
      <c r="U4277" s="496">
        <v>151025</v>
      </c>
    </row>
    <row r="4278" spans="17:21">
      <c r="Q4278" s="645">
        <v>5</v>
      </c>
      <c r="R4278" s="645">
        <v>8</v>
      </c>
      <c r="S4278" s="645">
        <v>22</v>
      </c>
      <c r="T4278" s="492" t="s">
        <v>4995</v>
      </c>
      <c r="U4278" s="496">
        <v>151010</v>
      </c>
    </row>
    <row r="4279" spans="17:21">
      <c r="Q4279" s="645">
        <v>5</v>
      </c>
      <c r="R4279" s="645">
        <v>8</v>
      </c>
      <c r="S4279" s="645">
        <v>23</v>
      </c>
      <c r="T4279" s="492" t="s">
        <v>8385</v>
      </c>
      <c r="U4279" s="496">
        <v>151020</v>
      </c>
    </row>
    <row r="4280" spans="17:21">
      <c r="Q4280" s="645">
        <v>5</v>
      </c>
      <c r="R4280" s="645">
        <v>8</v>
      </c>
      <c r="S4280" s="645">
        <v>24</v>
      </c>
      <c r="T4280" s="492" t="s">
        <v>4968</v>
      </c>
      <c r="U4280" s="496">
        <v>151030</v>
      </c>
    </row>
    <row r="4281" spans="17:21">
      <c r="Q4281" s="645">
        <v>5</v>
      </c>
      <c r="R4281" s="645">
        <v>8</v>
      </c>
      <c r="S4281" s="645">
        <v>25</v>
      </c>
      <c r="T4281" s="492" t="s">
        <v>8446</v>
      </c>
      <c r="U4281" s="496">
        <v>151040</v>
      </c>
    </row>
    <row r="4282" spans="17:21">
      <c r="Q4282" s="645">
        <v>5</v>
      </c>
      <c r="R4282" s="645">
        <v>8</v>
      </c>
      <c r="S4282" s="645">
        <v>26</v>
      </c>
      <c r="T4282" s="492" t="s">
        <v>8447</v>
      </c>
      <c r="U4282" s="496">
        <v>151050</v>
      </c>
    </row>
    <row r="4283" spans="17:21">
      <c r="Q4283" s="645">
        <v>5</v>
      </c>
      <c r="R4283" s="645">
        <v>8</v>
      </c>
      <c r="S4283" s="645">
        <v>27</v>
      </c>
      <c r="T4283" s="492" t="s">
        <v>8390</v>
      </c>
      <c r="U4283" s="496">
        <v>151060</v>
      </c>
    </row>
    <row r="4284" spans="17:21">
      <c r="Q4284" s="645">
        <v>5</v>
      </c>
      <c r="R4284" s="645">
        <v>8</v>
      </c>
      <c r="S4284" s="645">
        <v>28</v>
      </c>
      <c r="T4284" s="492" t="s">
        <v>8391</v>
      </c>
      <c r="U4284" s="496">
        <v>151070</v>
      </c>
    </row>
    <row r="4285" spans="17:21">
      <c r="Q4285" s="645">
        <v>5</v>
      </c>
      <c r="R4285" s="645">
        <v>8</v>
      </c>
      <c r="S4285" s="645">
        <v>29</v>
      </c>
      <c r="T4285" s="492" t="s">
        <v>8448</v>
      </c>
      <c r="U4285" s="496">
        <v>151080</v>
      </c>
    </row>
    <row r="4286" spans="17:21">
      <c r="Q4286" s="645">
        <v>5</v>
      </c>
      <c r="R4286" s="645">
        <v>8</v>
      </c>
      <c r="S4286" s="645">
        <v>30</v>
      </c>
      <c r="T4286" s="492" t="s">
        <v>8449</v>
      </c>
      <c r="U4286" s="496">
        <v>151081</v>
      </c>
    </row>
    <row r="4287" spans="17:21">
      <c r="Q4287" s="645">
        <v>5</v>
      </c>
      <c r="R4287" s="645">
        <v>8</v>
      </c>
      <c r="S4287" s="645">
        <v>31</v>
      </c>
      <c r="T4287" s="492" t="s">
        <v>6029</v>
      </c>
      <c r="U4287" s="496">
        <v>151083</v>
      </c>
    </row>
    <row r="4288" spans="17:21">
      <c r="Q4288" s="645">
        <v>5</v>
      </c>
      <c r="R4288" s="645">
        <v>8</v>
      </c>
      <c r="S4288" s="645">
        <v>32</v>
      </c>
      <c r="T4288" s="492" t="s">
        <v>6033</v>
      </c>
      <c r="U4288" s="496">
        <v>151084</v>
      </c>
    </row>
    <row r="4289" spans="17:21">
      <c r="Q4289" s="645">
        <v>5</v>
      </c>
      <c r="R4289" s="645">
        <v>8</v>
      </c>
      <c r="S4289" s="645">
        <v>33</v>
      </c>
      <c r="T4289" s="492" t="s">
        <v>6035</v>
      </c>
      <c r="U4289" s="496">
        <v>151085</v>
      </c>
    </row>
    <row r="4290" spans="17:21">
      <c r="Q4290" s="645">
        <v>5</v>
      </c>
      <c r="R4290" s="645">
        <v>8</v>
      </c>
      <c r="S4290" s="645">
        <v>34</v>
      </c>
      <c r="T4290" s="492" t="s">
        <v>6041</v>
      </c>
      <c r="U4290" s="496">
        <v>151999</v>
      </c>
    </row>
    <row r="4291" spans="17:21">
      <c r="Q4291" s="645">
        <v>5</v>
      </c>
      <c r="R4291" s="645">
        <v>9</v>
      </c>
      <c r="S4291" s="645">
        <v>1</v>
      </c>
      <c r="T4291" s="492" t="s">
        <v>7167</v>
      </c>
      <c r="U4291" s="496">
        <v>221008</v>
      </c>
    </row>
    <row r="4292" spans="17:21">
      <c r="Q4292" s="645">
        <v>5</v>
      </c>
      <c r="R4292" s="645">
        <v>9</v>
      </c>
      <c r="S4292" s="645">
        <v>2</v>
      </c>
      <c r="T4292" s="492" t="s">
        <v>8450</v>
      </c>
      <c r="U4292" s="496">
        <v>221012</v>
      </c>
    </row>
    <row r="4293" spans="17:21">
      <c r="Q4293" s="645">
        <v>5</v>
      </c>
      <c r="R4293" s="645">
        <v>9</v>
      </c>
      <c r="S4293" s="645">
        <v>3</v>
      </c>
      <c r="T4293" s="492" t="s">
        <v>8376</v>
      </c>
      <c r="U4293" s="496">
        <v>221009</v>
      </c>
    </row>
    <row r="4294" spans="17:21">
      <c r="Q4294" s="645">
        <v>5</v>
      </c>
      <c r="R4294" s="645">
        <v>9</v>
      </c>
      <c r="S4294" s="645">
        <v>4</v>
      </c>
      <c r="T4294" s="492" t="s">
        <v>8394</v>
      </c>
      <c r="U4294" s="496">
        <v>221015</v>
      </c>
    </row>
    <row r="4295" spans="17:21">
      <c r="Q4295" s="645">
        <v>5</v>
      </c>
      <c r="R4295" s="645">
        <v>9</v>
      </c>
      <c r="S4295" s="645">
        <v>5</v>
      </c>
      <c r="T4295" s="492" t="s">
        <v>9278</v>
      </c>
      <c r="U4295" s="496">
        <v>221031</v>
      </c>
    </row>
    <row r="4296" spans="17:21">
      <c r="Q4296" s="645">
        <v>5</v>
      </c>
      <c r="R4296" s="645">
        <v>9</v>
      </c>
      <c r="S4296" s="645">
        <v>6</v>
      </c>
      <c r="T4296" s="492" t="s">
        <v>9279</v>
      </c>
      <c r="U4296" s="496">
        <v>221032</v>
      </c>
    </row>
    <row r="4297" spans="17:21">
      <c r="Q4297" s="645">
        <v>5</v>
      </c>
      <c r="R4297" s="645">
        <v>9</v>
      </c>
      <c r="S4297" s="645">
        <v>7</v>
      </c>
      <c r="T4297" s="492" t="s">
        <v>9280</v>
      </c>
      <c r="U4297" s="496">
        <v>221033</v>
      </c>
    </row>
    <row r="4298" spans="17:21">
      <c r="Q4298" s="645">
        <v>5</v>
      </c>
      <c r="R4298" s="645">
        <v>9</v>
      </c>
      <c r="S4298" s="645">
        <v>8</v>
      </c>
      <c r="T4298" s="492" t="s">
        <v>8451</v>
      </c>
      <c r="U4298" s="496">
        <v>221016</v>
      </c>
    </row>
    <row r="4299" spans="17:21">
      <c r="Q4299" s="645">
        <v>5</v>
      </c>
      <c r="R4299" s="645">
        <v>9</v>
      </c>
      <c r="S4299" s="645">
        <v>9</v>
      </c>
      <c r="T4299" s="492" t="s">
        <v>7182</v>
      </c>
      <c r="U4299" s="496">
        <v>221007</v>
      </c>
    </row>
    <row r="4300" spans="17:21">
      <c r="Q4300" s="645">
        <v>5</v>
      </c>
      <c r="R4300" s="645">
        <v>9</v>
      </c>
      <c r="S4300" s="645">
        <v>10</v>
      </c>
      <c r="T4300" s="492" t="s">
        <v>8452</v>
      </c>
      <c r="U4300" s="496">
        <v>221010</v>
      </c>
    </row>
    <row r="4301" spans="17:21">
      <c r="Q4301" s="645">
        <v>5</v>
      </c>
      <c r="R4301" s="645">
        <v>9</v>
      </c>
      <c r="S4301" s="645">
        <v>11</v>
      </c>
      <c r="T4301" s="492" t="s">
        <v>8378</v>
      </c>
      <c r="U4301" s="496">
        <v>221014</v>
      </c>
    </row>
    <row r="4302" spans="17:21">
      <c r="Q4302" s="645">
        <v>5</v>
      </c>
      <c r="R4302" s="645">
        <v>9</v>
      </c>
      <c r="S4302" s="645">
        <v>12</v>
      </c>
      <c r="T4302" s="492" t="s">
        <v>8395</v>
      </c>
      <c r="U4302" s="496">
        <v>221001</v>
      </c>
    </row>
    <row r="4303" spans="17:21">
      <c r="Q4303" s="645">
        <v>5</v>
      </c>
      <c r="R4303" s="645">
        <v>9</v>
      </c>
      <c r="S4303" s="645">
        <v>13</v>
      </c>
      <c r="T4303" s="492" t="s">
        <v>3636</v>
      </c>
      <c r="U4303" s="496">
        <v>221002</v>
      </c>
    </row>
    <row r="4304" spans="17:21">
      <c r="Q4304" s="645">
        <v>5</v>
      </c>
      <c r="R4304" s="645">
        <v>9</v>
      </c>
      <c r="S4304" s="645">
        <v>14</v>
      </c>
      <c r="T4304" s="492" t="s">
        <v>7194</v>
      </c>
      <c r="U4304" s="496">
        <v>221003</v>
      </c>
    </row>
    <row r="4305" spans="17:21">
      <c r="Q4305" s="645">
        <v>5</v>
      </c>
      <c r="R4305" s="645">
        <v>9</v>
      </c>
      <c r="S4305" s="645">
        <v>15</v>
      </c>
      <c r="T4305" s="492" t="s">
        <v>8384</v>
      </c>
      <c r="U4305" s="496">
        <v>221011</v>
      </c>
    </row>
    <row r="4306" spans="17:21">
      <c r="Q4306" s="645">
        <v>5</v>
      </c>
      <c r="R4306" s="645">
        <v>9</v>
      </c>
      <c r="S4306" s="645">
        <v>16</v>
      </c>
      <c r="T4306" s="492" t="s">
        <v>8427</v>
      </c>
      <c r="U4306" s="496">
        <v>221004</v>
      </c>
    </row>
    <row r="4307" spans="17:21">
      <c r="Q4307" s="645">
        <v>5</v>
      </c>
      <c r="R4307" s="645">
        <v>9</v>
      </c>
      <c r="S4307" s="645">
        <v>17</v>
      </c>
      <c r="T4307" s="492" t="s">
        <v>6064</v>
      </c>
      <c r="U4307" s="496">
        <v>221017</v>
      </c>
    </row>
    <row r="4308" spans="17:21">
      <c r="Q4308" s="645">
        <v>5</v>
      </c>
      <c r="R4308" s="645">
        <v>9</v>
      </c>
      <c r="S4308" s="645">
        <v>18</v>
      </c>
      <c r="T4308" s="492" t="s">
        <v>8453</v>
      </c>
      <c r="U4308" s="496">
        <v>221081</v>
      </c>
    </row>
    <row r="4309" spans="17:21">
      <c r="Q4309" s="645">
        <v>5</v>
      </c>
      <c r="R4309" s="645">
        <v>9</v>
      </c>
      <c r="S4309" s="645">
        <v>19</v>
      </c>
      <c r="T4309" s="492" t="s">
        <v>6041</v>
      </c>
      <c r="U4309" s="496">
        <v>221099</v>
      </c>
    </row>
    <row r="4310" spans="17:21">
      <c r="Q4310" s="645">
        <v>5</v>
      </c>
      <c r="R4310" s="645">
        <v>10</v>
      </c>
      <c r="S4310" s="645">
        <v>1</v>
      </c>
      <c r="T4310" s="492" t="s">
        <v>6497</v>
      </c>
      <c r="U4310" s="496">
        <v>221302</v>
      </c>
    </row>
    <row r="4311" spans="17:21">
      <c r="Q4311" s="645">
        <v>5</v>
      </c>
      <c r="R4311" s="645">
        <v>10</v>
      </c>
      <c r="S4311" s="645">
        <v>2</v>
      </c>
      <c r="T4311" s="492" t="s">
        <v>9159</v>
      </c>
      <c r="U4311" s="496">
        <v>221317</v>
      </c>
    </row>
    <row r="4312" spans="17:21">
      <c r="Q4312" s="645">
        <v>5</v>
      </c>
      <c r="R4312" s="645">
        <v>10</v>
      </c>
      <c r="S4312" s="645">
        <v>3</v>
      </c>
      <c r="T4312" s="492" t="s">
        <v>3664</v>
      </c>
      <c r="U4312" s="496">
        <v>221301</v>
      </c>
    </row>
    <row r="4313" spans="17:21">
      <c r="Q4313" s="645">
        <v>5</v>
      </c>
      <c r="R4313" s="645">
        <v>10</v>
      </c>
      <c r="S4313" s="645">
        <v>4</v>
      </c>
      <c r="T4313" s="492" t="s">
        <v>4722</v>
      </c>
      <c r="U4313" s="496">
        <v>221303</v>
      </c>
    </row>
    <row r="4314" spans="17:21">
      <c r="Q4314" s="645">
        <v>5</v>
      </c>
      <c r="R4314" s="645">
        <v>10</v>
      </c>
      <c r="S4314" s="645">
        <v>5</v>
      </c>
      <c r="T4314" s="492" t="s">
        <v>8454</v>
      </c>
      <c r="U4314" s="496">
        <v>221304</v>
      </c>
    </row>
    <row r="4315" spans="17:21">
      <c r="Q4315" s="645">
        <v>5</v>
      </c>
      <c r="R4315" s="645">
        <v>10</v>
      </c>
      <c r="S4315" s="645">
        <v>6</v>
      </c>
      <c r="T4315" s="492" t="s">
        <v>6047</v>
      </c>
      <c r="U4315" s="496">
        <v>221305</v>
      </c>
    </row>
    <row r="4316" spans="17:21">
      <c r="Q4316" s="645">
        <v>5</v>
      </c>
      <c r="R4316" s="645">
        <v>10</v>
      </c>
      <c r="S4316" s="645">
        <v>7</v>
      </c>
      <c r="T4316" s="492" t="s">
        <v>8455</v>
      </c>
      <c r="U4316" s="496">
        <v>221306</v>
      </c>
    </row>
    <row r="4317" spans="17:21">
      <c r="Q4317" s="645">
        <v>5</v>
      </c>
      <c r="R4317" s="645">
        <v>10</v>
      </c>
      <c r="S4317" s="645">
        <v>8</v>
      </c>
      <c r="T4317" s="492" t="s">
        <v>6964</v>
      </c>
      <c r="U4317" s="496">
        <v>221308</v>
      </c>
    </row>
    <row r="4318" spans="17:21">
      <c r="Q4318" s="645">
        <v>5</v>
      </c>
      <c r="R4318" s="645">
        <v>10</v>
      </c>
      <c r="S4318" s="645">
        <v>9</v>
      </c>
      <c r="T4318" s="492" t="s">
        <v>8456</v>
      </c>
      <c r="U4318" s="496">
        <v>221309</v>
      </c>
    </row>
    <row r="4319" spans="17:21">
      <c r="Q4319" s="645">
        <v>5</v>
      </c>
      <c r="R4319" s="645">
        <v>10</v>
      </c>
      <c r="S4319" s="645">
        <v>10</v>
      </c>
      <c r="T4319" s="492" t="s">
        <v>6974</v>
      </c>
      <c r="U4319" s="496">
        <v>221312</v>
      </c>
    </row>
    <row r="4320" spans="17:21">
      <c r="Q4320" s="645">
        <v>5</v>
      </c>
      <c r="R4320" s="645">
        <v>10</v>
      </c>
      <c r="S4320" s="645">
        <v>11</v>
      </c>
      <c r="T4320" s="492" t="s">
        <v>6197</v>
      </c>
      <c r="U4320" s="496">
        <v>221314</v>
      </c>
    </row>
    <row r="4321" spans="17:21">
      <c r="Q4321" s="645">
        <v>5</v>
      </c>
      <c r="R4321" s="645">
        <v>10</v>
      </c>
      <c r="S4321" s="645">
        <v>12</v>
      </c>
      <c r="T4321" s="492" t="s">
        <v>9281</v>
      </c>
      <c r="U4321" s="496">
        <v>221318</v>
      </c>
    </row>
    <row r="4322" spans="17:21">
      <c r="Q4322" s="645">
        <v>5</v>
      </c>
      <c r="R4322" s="645">
        <v>10</v>
      </c>
      <c r="S4322" s="645">
        <v>13</v>
      </c>
      <c r="T4322" s="492" t="s">
        <v>9282</v>
      </c>
      <c r="U4322" s="496">
        <v>221319</v>
      </c>
    </row>
    <row r="4323" spans="17:21">
      <c r="Q4323" s="645">
        <v>5</v>
      </c>
      <c r="R4323" s="645">
        <v>10</v>
      </c>
      <c r="S4323" s="645">
        <v>14</v>
      </c>
      <c r="T4323" s="492" t="s">
        <v>9412</v>
      </c>
      <c r="U4323" s="496">
        <v>221384</v>
      </c>
    </row>
    <row r="4324" spans="17:21">
      <c r="Q4324" s="645">
        <v>5</v>
      </c>
      <c r="R4324" s="645">
        <v>10</v>
      </c>
      <c r="S4324" s="645">
        <v>15</v>
      </c>
      <c r="T4324" s="492" t="s">
        <v>4968</v>
      </c>
      <c r="U4324" s="496">
        <v>221380</v>
      </c>
    </row>
    <row r="4325" spans="17:21">
      <c r="Q4325" s="645">
        <v>5</v>
      </c>
      <c r="R4325" s="645">
        <v>10</v>
      </c>
      <c r="S4325" s="645">
        <v>16</v>
      </c>
      <c r="T4325" s="492" t="s">
        <v>9413</v>
      </c>
      <c r="U4325" s="496">
        <v>221390</v>
      </c>
    </row>
    <row r="4326" spans="17:21">
      <c r="Q4326" s="645">
        <v>5</v>
      </c>
      <c r="R4326" s="645">
        <v>10</v>
      </c>
      <c r="S4326" s="645">
        <v>17</v>
      </c>
      <c r="T4326" s="492" t="s">
        <v>8458</v>
      </c>
      <c r="U4326" s="496">
        <v>221400</v>
      </c>
    </row>
    <row r="4327" spans="17:21">
      <c r="Q4327" s="645">
        <v>5</v>
      </c>
      <c r="R4327" s="645">
        <v>10</v>
      </c>
      <c r="S4327" s="645">
        <v>18</v>
      </c>
      <c r="T4327" s="492" t="s">
        <v>8384</v>
      </c>
      <c r="U4327" s="496">
        <v>221383</v>
      </c>
    </row>
    <row r="4328" spans="17:21">
      <c r="Q4328" s="645">
        <v>5</v>
      </c>
      <c r="R4328" s="645">
        <v>10</v>
      </c>
      <c r="S4328" s="645">
        <v>19</v>
      </c>
      <c r="T4328" s="492" t="s">
        <v>8459</v>
      </c>
      <c r="U4328" s="496">
        <v>221381</v>
      </c>
    </row>
    <row r="4329" spans="17:21">
      <c r="Q4329" s="645">
        <v>5</v>
      </c>
      <c r="R4329" s="645">
        <v>10</v>
      </c>
      <c r="S4329" s="645">
        <v>20</v>
      </c>
      <c r="T4329" s="492" t="s">
        <v>8460</v>
      </c>
      <c r="U4329" s="496">
        <v>221382</v>
      </c>
    </row>
    <row r="4330" spans="17:21">
      <c r="Q4330" s="645">
        <v>5</v>
      </c>
      <c r="R4330" s="645">
        <v>10</v>
      </c>
      <c r="S4330" s="645">
        <v>21</v>
      </c>
      <c r="T4330" s="492" t="s">
        <v>9160</v>
      </c>
      <c r="U4330" s="496">
        <v>221385</v>
      </c>
    </row>
    <row r="4331" spans="17:21">
      <c r="Q4331" s="645">
        <v>5</v>
      </c>
      <c r="R4331" s="645">
        <v>10</v>
      </c>
      <c r="S4331" s="645">
        <v>22</v>
      </c>
      <c r="T4331" s="492" t="s">
        <v>6041</v>
      </c>
      <c r="U4331" s="496">
        <v>221399</v>
      </c>
    </row>
    <row r="4332" spans="17:21">
      <c r="Q4332" s="645">
        <v>5</v>
      </c>
      <c r="R4332" s="645">
        <v>11</v>
      </c>
      <c r="S4332" s="645">
        <v>1</v>
      </c>
      <c r="T4332" s="492" t="s">
        <v>8461</v>
      </c>
      <c r="U4332" s="496">
        <v>231020</v>
      </c>
    </row>
    <row r="4333" spans="17:21">
      <c r="Q4333" s="645">
        <v>5</v>
      </c>
      <c r="R4333" s="645">
        <v>11</v>
      </c>
      <c r="S4333" s="645">
        <v>2</v>
      </c>
      <c r="T4333" s="492" t="s">
        <v>7167</v>
      </c>
      <c r="U4333" s="496">
        <v>231011</v>
      </c>
    </row>
    <row r="4334" spans="17:21">
      <c r="Q4334" s="645">
        <v>5</v>
      </c>
      <c r="R4334" s="645">
        <v>11</v>
      </c>
      <c r="S4334" s="645">
        <v>3</v>
      </c>
      <c r="T4334" s="492" t="s">
        <v>8376</v>
      </c>
      <c r="U4334" s="496">
        <v>231012</v>
      </c>
    </row>
    <row r="4335" spans="17:21">
      <c r="Q4335" s="645">
        <v>5</v>
      </c>
      <c r="R4335" s="645">
        <v>11</v>
      </c>
      <c r="S4335" s="645">
        <v>4</v>
      </c>
      <c r="T4335" s="492" t="s">
        <v>9161</v>
      </c>
      <c r="U4335" s="496">
        <v>231021</v>
      </c>
    </row>
    <row r="4336" spans="17:21">
      <c r="Q4336" s="645">
        <v>5</v>
      </c>
      <c r="R4336" s="645">
        <v>11</v>
      </c>
      <c r="S4336" s="645">
        <v>5</v>
      </c>
      <c r="T4336" s="492" t="s">
        <v>8395</v>
      </c>
      <c r="U4336" s="496">
        <v>231013</v>
      </c>
    </row>
    <row r="4337" spans="17:21">
      <c r="Q4337" s="645">
        <v>5</v>
      </c>
      <c r="R4337" s="645">
        <v>11</v>
      </c>
      <c r="S4337" s="645">
        <v>6</v>
      </c>
      <c r="T4337" s="492" t="s">
        <v>8462</v>
      </c>
      <c r="U4337" s="496">
        <v>231019</v>
      </c>
    </row>
    <row r="4338" spans="17:21">
      <c r="Q4338" s="645">
        <v>5</v>
      </c>
      <c r="R4338" s="645">
        <v>11</v>
      </c>
      <c r="S4338" s="645">
        <v>7</v>
      </c>
      <c r="T4338" s="492" t="s">
        <v>7182</v>
      </c>
      <c r="U4338" s="496">
        <v>231001</v>
      </c>
    </row>
    <row r="4339" spans="17:21">
      <c r="Q4339" s="645">
        <v>5</v>
      </c>
      <c r="R4339" s="645">
        <v>11</v>
      </c>
      <c r="S4339" s="645">
        <v>8</v>
      </c>
      <c r="T4339" s="492" t="s">
        <v>7979</v>
      </c>
      <c r="U4339" s="496">
        <v>231014</v>
      </c>
    </row>
    <row r="4340" spans="17:21">
      <c r="Q4340" s="645">
        <v>5</v>
      </c>
      <c r="R4340" s="645">
        <v>11</v>
      </c>
      <c r="S4340" s="645">
        <v>9</v>
      </c>
      <c r="T4340" s="492" t="s">
        <v>8463</v>
      </c>
      <c r="U4340" s="496">
        <v>231018</v>
      </c>
    </row>
    <row r="4341" spans="17:21">
      <c r="Q4341" s="645">
        <v>5</v>
      </c>
      <c r="R4341" s="645">
        <v>11</v>
      </c>
      <c r="S4341" s="645">
        <v>10</v>
      </c>
      <c r="T4341" s="492" t="s">
        <v>8464</v>
      </c>
      <c r="U4341" s="496">
        <v>231003</v>
      </c>
    </row>
    <row r="4342" spans="17:21">
      <c r="Q4342" s="645">
        <v>5</v>
      </c>
      <c r="R4342" s="645">
        <v>11</v>
      </c>
      <c r="S4342" s="645">
        <v>11</v>
      </c>
      <c r="T4342" s="492" t="s">
        <v>8465</v>
      </c>
      <c r="U4342" s="496">
        <v>231002</v>
      </c>
    </row>
    <row r="4343" spans="17:21">
      <c r="Q4343" s="645">
        <v>5</v>
      </c>
      <c r="R4343" s="645">
        <v>11</v>
      </c>
      <c r="S4343" s="645">
        <v>12</v>
      </c>
      <c r="T4343" s="492" t="s">
        <v>8427</v>
      </c>
      <c r="U4343" s="496">
        <v>231006</v>
      </c>
    </row>
    <row r="4344" spans="17:21">
      <c r="Q4344" s="645">
        <v>5</v>
      </c>
      <c r="R4344" s="645">
        <v>11</v>
      </c>
      <c r="S4344" s="645">
        <v>13</v>
      </c>
      <c r="T4344" s="492" t="s">
        <v>7221</v>
      </c>
      <c r="U4344" s="496">
        <v>231008</v>
      </c>
    </row>
    <row r="4345" spans="17:21">
      <c r="Q4345" s="645">
        <v>5</v>
      </c>
      <c r="R4345" s="645">
        <v>11</v>
      </c>
      <c r="S4345" s="645">
        <v>14</v>
      </c>
      <c r="T4345" s="492" t="s">
        <v>8384</v>
      </c>
      <c r="U4345" s="496">
        <v>231016</v>
      </c>
    </row>
    <row r="4346" spans="17:21">
      <c r="Q4346" s="645">
        <v>5</v>
      </c>
      <c r="R4346" s="645">
        <v>11</v>
      </c>
      <c r="S4346" s="645">
        <v>15</v>
      </c>
      <c r="T4346" s="492" t="s">
        <v>9283</v>
      </c>
      <c r="U4346" s="496">
        <v>231051</v>
      </c>
    </row>
    <row r="4347" spans="17:21">
      <c r="Q4347" s="645">
        <v>5</v>
      </c>
      <c r="R4347" s="645">
        <v>11</v>
      </c>
      <c r="S4347" s="645">
        <v>16</v>
      </c>
      <c r="T4347" s="492" t="s">
        <v>8385</v>
      </c>
      <c r="U4347" s="496">
        <v>231052</v>
      </c>
    </row>
    <row r="4348" spans="17:21">
      <c r="Q4348" s="645">
        <v>5</v>
      </c>
      <c r="R4348" s="645">
        <v>11</v>
      </c>
      <c r="S4348" s="645">
        <v>17</v>
      </c>
      <c r="T4348" s="492" t="s">
        <v>4995</v>
      </c>
      <c r="U4348" s="496">
        <v>231053</v>
      </c>
    </row>
    <row r="4349" spans="17:21">
      <c r="Q4349" s="645">
        <v>5</v>
      </c>
      <c r="R4349" s="645">
        <v>11</v>
      </c>
      <c r="S4349" s="645">
        <v>18</v>
      </c>
      <c r="T4349" s="492" t="s">
        <v>8391</v>
      </c>
      <c r="U4349" s="496">
        <v>231054</v>
      </c>
    </row>
    <row r="4350" spans="17:21">
      <c r="Q4350" s="645">
        <v>5</v>
      </c>
      <c r="R4350" s="645">
        <v>11</v>
      </c>
      <c r="S4350" s="645">
        <v>19</v>
      </c>
      <c r="T4350" s="492" t="s">
        <v>9284</v>
      </c>
      <c r="U4350" s="496">
        <v>231055</v>
      </c>
    </row>
    <row r="4351" spans="17:21">
      <c r="Q4351" s="645">
        <v>5</v>
      </c>
      <c r="R4351" s="645">
        <v>11</v>
      </c>
      <c r="S4351" s="645">
        <v>20</v>
      </c>
      <c r="T4351" s="492" t="s">
        <v>8457</v>
      </c>
      <c r="U4351" s="496">
        <v>231056</v>
      </c>
    </row>
    <row r="4352" spans="17:21">
      <c r="Q4352" s="645">
        <v>5</v>
      </c>
      <c r="R4352" s="645">
        <v>11</v>
      </c>
      <c r="S4352" s="645">
        <v>21</v>
      </c>
      <c r="T4352" s="492" t="s">
        <v>9285</v>
      </c>
      <c r="U4352" s="496">
        <v>231057</v>
      </c>
    </row>
    <row r="4353" spans="17:21">
      <c r="Q4353" s="645">
        <v>5</v>
      </c>
      <c r="R4353" s="645">
        <v>11</v>
      </c>
      <c r="S4353" s="645">
        <v>22</v>
      </c>
      <c r="T4353" s="492" t="s">
        <v>9286</v>
      </c>
      <c r="U4353" s="496">
        <v>231058</v>
      </c>
    </row>
    <row r="4354" spans="17:21">
      <c r="Q4354" s="645">
        <v>5</v>
      </c>
      <c r="R4354" s="645">
        <v>11</v>
      </c>
      <c r="S4354" s="645">
        <v>23</v>
      </c>
      <c r="T4354" s="492" t="s">
        <v>9287</v>
      </c>
      <c r="U4354" s="496">
        <v>231059</v>
      </c>
    </row>
    <row r="4355" spans="17:21">
      <c r="Q4355" s="645">
        <v>5</v>
      </c>
      <c r="R4355" s="645">
        <v>11</v>
      </c>
      <c r="S4355" s="645">
        <v>24</v>
      </c>
      <c r="T4355" s="492" t="s">
        <v>9288</v>
      </c>
      <c r="U4355" s="496">
        <v>231060</v>
      </c>
    </row>
    <row r="4356" spans="17:21">
      <c r="Q4356" s="645">
        <v>5</v>
      </c>
      <c r="R4356" s="645">
        <v>11</v>
      </c>
      <c r="S4356" s="645">
        <v>25</v>
      </c>
      <c r="T4356" s="492" t="s">
        <v>4970</v>
      </c>
      <c r="U4356" s="496">
        <v>231061</v>
      </c>
    </row>
    <row r="4357" spans="17:21">
      <c r="Q4357" s="645">
        <v>5</v>
      </c>
      <c r="R4357" s="645">
        <v>11</v>
      </c>
      <c r="S4357" s="645">
        <v>26</v>
      </c>
      <c r="T4357" s="492" t="s">
        <v>8390</v>
      </c>
      <c r="U4357" s="496">
        <v>231062</v>
      </c>
    </row>
    <row r="4358" spans="17:21">
      <c r="Q4358" s="645">
        <v>5</v>
      </c>
      <c r="R4358" s="645">
        <v>11</v>
      </c>
      <c r="S4358" s="645">
        <v>27</v>
      </c>
      <c r="T4358" s="492" t="s">
        <v>9289</v>
      </c>
      <c r="U4358" s="496">
        <v>231063</v>
      </c>
    </row>
    <row r="4359" spans="17:21">
      <c r="Q4359" s="645">
        <v>5</v>
      </c>
      <c r="R4359" s="645">
        <v>11</v>
      </c>
      <c r="S4359" s="645">
        <v>28</v>
      </c>
      <c r="T4359" s="492" t="s">
        <v>8755</v>
      </c>
      <c r="U4359" s="496">
        <v>231064</v>
      </c>
    </row>
    <row r="4360" spans="17:21">
      <c r="Q4360" s="645">
        <v>5</v>
      </c>
      <c r="R4360" s="645">
        <v>11</v>
      </c>
      <c r="S4360" s="645">
        <v>29</v>
      </c>
      <c r="T4360" s="492" t="s">
        <v>9290</v>
      </c>
      <c r="U4360" s="496">
        <v>231065</v>
      </c>
    </row>
    <row r="4361" spans="17:21">
      <c r="Q4361" s="645">
        <v>5</v>
      </c>
      <c r="R4361" s="645">
        <v>11</v>
      </c>
      <c r="S4361" s="645">
        <v>30</v>
      </c>
      <c r="T4361" s="492" t="s">
        <v>9291</v>
      </c>
      <c r="U4361" s="496">
        <v>231066</v>
      </c>
    </row>
    <row r="4362" spans="17:21">
      <c r="Q4362" s="645">
        <v>5</v>
      </c>
      <c r="R4362" s="645">
        <v>11</v>
      </c>
      <c r="S4362" s="645">
        <v>31</v>
      </c>
      <c r="T4362" s="492" t="s">
        <v>8466</v>
      </c>
      <c r="U4362" s="496">
        <v>231015</v>
      </c>
    </row>
    <row r="4363" spans="17:21">
      <c r="Q4363" s="645">
        <v>5</v>
      </c>
      <c r="R4363" s="645">
        <v>11</v>
      </c>
      <c r="S4363" s="645">
        <v>32</v>
      </c>
      <c r="T4363" s="492" t="s">
        <v>6064</v>
      </c>
      <c r="U4363" s="496">
        <v>231022</v>
      </c>
    </row>
    <row r="4364" spans="17:21">
      <c r="Q4364" s="645">
        <v>5</v>
      </c>
      <c r="R4364" s="645">
        <v>11</v>
      </c>
      <c r="S4364" s="645">
        <v>33</v>
      </c>
      <c r="T4364" s="492" t="s">
        <v>9162</v>
      </c>
      <c r="U4364" s="496">
        <v>231082</v>
      </c>
    </row>
    <row r="4365" spans="17:21">
      <c r="Q4365" s="645">
        <v>5</v>
      </c>
      <c r="R4365" s="645">
        <v>11</v>
      </c>
      <c r="S4365" s="645">
        <v>34</v>
      </c>
      <c r="T4365" s="492" t="s">
        <v>8467</v>
      </c>
      <c r="U4365" s="496">
        <v>231009</v>
      </c>
    </row>
    <row r="4366" spans="17:21">
      <c r="Q4366" s="645">
        <v>5</v>
      </c>
      <c r="R4366" s="645">
        <v>11</v>
      </c>
      <c r="S4366" s="645">
        <v>35</v>
      </c>
      <c r="T4366" s="492" t="s">
        <v>6041</v>
      </c>
      <c r="U4366" s="496">
        <v>231099</v>
      </c>
    </row>
    <row r="4367" spans="17:21">
      <c r="Q4367" s="645">
        <v>5</v>
      </c>
      <c r="R4367" s="645">
        <v>12</v>
      </c>
      <c r="S4367" s="645">
        <v>1</v>
      </c>
      <c r="T4367" s="492" t="s">
        <v>8468</v>
      </c>
      <c r="U4367" s="496">
        <v>261001</v>
      </c>
    </row>
    <row r="4368" spans="17:21">
      <c r="Q4368" s="645">
        <v>5</v>
      </c>
      <c r="R4368" s="645">
        <v>12</v>
      </c>
      <c r="S4368" s="645">
        <v>2</v>
      </c>
      <c r="T4368" s="492" t="s">
        <v>8469</v>
      </c>
      <c r="U4368" s="496">
        <v>261003</v>
      </c>
    </row>
    <row r="4369" spans="17:21">
      <c r="Q4369" s="645">
        <v>5</v>
      </c>
      <c r="R4369" s="645">
        <v>12</v>
      </c>
      <c r="S4369" s="645">
        <v>3</v>
      </c>
      <c r="T4369" s="492" t="s">
        <v>8470</v>
      </c>
      <c r="U4369" s="496">
        <v>261004</v>
      </c>
    </row>
    <row r="4370" spans="17:21">
      <c r="Q4370" s="645">
        <v>5</v>
      </c>
      <c r="R4370" s="645">
        <v>12</v>
      </c>
      <c r="S4370" s="645">
        <v>4</v>
      </c>
      <c r="T4370" s="492" t="s">
        <v>8471</v>
      </c>
      <c r="U4370" s="496">
        <v>261005</v>
      </c>
    </row>
    <row r="4371" spans="17:21">
      <c r="Q4371" s="645">
        <v>5</v>
      </c>
      <c r="R4371" s="645">
        <v>12</v>
      </c>
      <c r="S4371" s="645">
        <v>5</v>
      </c>
      <c r="T4371" s="492" t="s">
        <v>8472</v>
      </c>
      <c r="U4371" s="496">
        <v>261006</v>
      </c>
    </row>
    <row r="4372" spans="17:21">
      <c r="Q4372" s="645">
        <v>5</v>
      </c>
      <c r="R4372" s="645">
        <v>12</v>
      </c>
      <c r="S4372" s="645">
        <v>6</v>
      </c>
      <c r="T4372" s="492" t="s">
        <v>8473</v>
      </c>
      <c r="U4372" s="496">
        <v>261010</v>
      </c>
    </row>
    <row r="4373" spans="17:21">
      <c r="Q4373" s="645">
        <v>5</v>
      </c>
      <c r="R4373" s="645">
        <v>12</v>
      </c>
      <c r="S4373" s="645">
        <v>7</v>
      </c>
      <c r="T4373" s="492" t="s">
        <v>8474</v>
      </c>
      <c r="U4373" s="496">
        <v>261011</v>
      </c>
    </row>
    <row r="4374" spans="17:21">
      <c r="Q4374" s="645">
        <v>5</v>
      </c>
      <c r="R4374" s="645">
        <v>12</v>
      </c>
      <c r="S4374" s="645">
        <v>8</v>
      </c>
      <c r="T4374" s="492" t="s">
        <v>9163</v>
      </c>
      <c r="U4374" s="496">
        <v>261015</v>
      </c>
    </row>
    <row r="4375" spans="17:21">
      <c r="Q4375" s="645">
        <v>5</v>
      </c>
      <c r="R4375" s="645">
        <v>12</v>
      </c>
      <c r="S4375" s="645">
        <v>9</v>
      </c>
      <c r="T4375" s="492" t="s">
        <v>8475</v>
      </c>
      <c r="U4375" s="496">
        <v>261020</v>
      </c>
    </row>
    <row r="4376" spans="17:21">
      <c r="Q4376" s="645">
        <v>5</v>
      </c>
      <c r="R4376" s="645">
        <v>12</v>
      </c>
      <c r="S4376" s="645">
        <v>10</v>
      </c>
      <c r="T4376" s="492" t="s">
        <v>8476</v>
      </c>
      <c r="U4376" s="496">
        <v>261025</v>
      </c>
    </row>
    <row r="4377" spans="17:21">
      <c r="Q4377" s="645">
        <v>5</v>
      </c>
      <c r="R4377" s="645">
        <v>12</v>
      </c>
      <c r="S4377" s="645">
        <v>11</v>
      </c>
      <c r="T4377" s="492" t="s">
        <v>8477</v>
      </c>
      <c r="U4377" s="496">
        <v>261030</v>
      </c>
    </row>
    <row r="4378" spans="17:21">
      <c r="Q4378" s="645">
        <v>5</v>
      </c>
      <c r="R4378" s="645">
        <v>12</v>
      </c>
      <c r="S4378" s="645">
        <v>12</v>
      </c>
      <c r="T4378" s="492" t="s">
        <v>8478</v>
      </c>
      <c r="U4378" s="496">
        <v>261032</v>
      </c>
    </row>
    <row r="4379" spans="17:21">
      <c r="Q4379" s="645">
        <v>5</v>
      </c>
      <c r="R4379" s="645">
        <v>12</v>
      </c>
      <c r="S4379" s="645">
        <v>13</v>
      </c>
      <c r="T4379" s="492" t="s">
        <v>8479</v>
      </c>
      <c r="U4379" s="496">
        <v>261034</v>
      </c>
    </row>
    <row r="4380" spans="17:21">
      <c r="Q4380" s="645">
        <v>5</v>
      </c>
      <c r="R4380" s="645">
        <v>12</v>
      </c>
      <c r="S4380" s="645">
        <v>14</v>
      </c>
      <c r="T4380" s="492" t="s">
        <v>8480</v>
      </c>
      <c r="U4380" s="496">
        <v>261035</v>
      </c>
    </row>
    <row r="4381" spans="17:21">
      <c r="Q4381" s="645">
        <v>5</v>
      </c>
      <c r="R4381" s="645">
        <v>12</v>
      </c>
      <c r="S4381" s="645">
        <v>15</v>
      </c>
      <c r="T4381" s="492" t="s">
        <v>8481</v>
      </c>
      <c r="U4381" s="496">
        <v>261037</v>
      </c>
    </row>
    <row r="4382" spans="17:21">
      <c r="Q4382" s="645">
        <v>5</v>
      </c>
      <c r="R4382" s="645">
        <v>12</v>
      </c>
      <c r="S4382" s="645">
        <v>16</v>
      </c>
      <c r="T4382" s="492" t="s">
        <v>8482</v>
      </c>
      <c r="U4382" s="496">
        <v>261038</v>
      </c>
    </row>
    <row r="4383" spans="17:21">
      <c r="Q4383" s="645">
        <v>5</v>
      </c>
      <c r="R4383" s="645">
        <v>12</v>
      </c>
      <c r="S4383" s="645">
        <v>17</v>
      </c>
      <c r="T4383" s="492" t="s">
        <v>8483</v>
      </c>
      <c r="U4383" s="496">
        <v>261050</v>
      </c>
    </row>
    <row r="4384" spans="17:21">
      <c r="Q4384" s="645">
        <v>5</v>
      </c>
      <c r="R4384" s="645">
        <v>12</v>
      </c>
      <c r="S4384" s="645">
        <v>18</v>
      </c>
      <c r="T4384" s="492" t="s">
        <v>8484</v>
      </c>
      <c r="U4384" s="496">
        <v>261055</v>
      </c>
    </row>
    <row r="4385" spans="17:21">
      <c r="Q4385" s="645">
        <v>5</v>
      </c>
      <c r="R4385" s="645">
        <v>12</v>
      </c>
      <c r="S4385" s="645">
        <v>19</v>
      </c>
      <c r="T4385" s="492" t="s">
        <v>8485</v>
      </c>
      <c r="U4385" s="496">
        <v>261062</v>
      </c>
    </row>
    <row r="4386" spans="17:21">
      <c r="Q4386" s="645">
        <v>5</v>
      </c>
      <c r="R4386" s="645">
        <v>12</v>
      </c>
      <c r="S4386" s="645">
        <v>20</v>
      </c>
      <c r="T4386" s="492" t="s">
        <v>8486</v>
      </c>
      <c r="U4386" s="496">
        <v>261060</v>
      </c>
    </row>
    <row r="4387" spans="17:21">
      <c r="Q4387" s="645">
        <v>5</v>
      </c>
      <c r="R4387" s="645">
        <v>12</v>
      </c>
      <c r="S4387" s="645">
        <v>21</v>
      </c>
      <c r="T4387" s="492" t="s">
        <v>8487</v>
      </c>
      <c r="U4387" s="496">
        <v>261065</v>
      </c>
    </row>
    <row r="4388" spans="17:21">
      <c r="Q4388" s="645">
        <v>5</v>
      </c>
      <c r="R4388" s="645">
        <v>12</v>
      </c>
      <c r="S4388" s="645">
        <v>22</v>
      </c>
      <c r="T4388" s="492" t="s">
        <v>4995</v>
      </c>
      <c r="U4388" s="496">
        <v>261068</v>
      </c>
    </row>
    <row r="4389" spans="17:21">
      <c r="Q4389" s="645">
        <v>5</v>
      </c>
      <c r="R4389" s="645">
        <v>12</v>
      </c>
      <c r="S4389" s="645">
        <v>23</v>
      </c>
      <c r="T4389" s="492" t="s">
        <v>9292</v>
      </c>
      <c r="U4389" s="496">
        <v>261069</v>
      </c>
    </row>
    <row r="4390" spans="17:21">
      <c r="Q4390" s="645">
        <v>5</v>
      </c>
      <c r="R4390" s="645">
        <v>12</v>
      </c>
      <c r="S4390" s="645">
        <v>24</v>
      </c>
      <c r="T4390" s="492" t="s">
        <v>9293</v>
      </c>
      <c r="U4390" s="496">
        <v>261071</v>
      </c>
    </row>
    <row r="4391" spans="17:21">
      <c r="Q4391" s="645">
        <v>5</v>
      </c>
      <c r="R4391" s="645">
        <v>12</v>
      </c>
      <c r="S4391" s="645">
        <v>25</v>
      </c>
      <c r="T4391" s="492" t="s">
        <v>9294</v>
      </c>
      <c r="U4391" s="496">
        <v>261072</v>
      </c>
    </row>
    <row r="4392" spans="17:21">
      <c r="Q4392" s="645">
        <v>5</v>
      </c>
      <c r="R4392" s="645">
        <v>12</v>
      </c>
      <c r="S4392" s="645">
        <v>26</v>
      </c>
      <c r="T4392" s="492" t="s">
        <v>9295</v>
      </c>
      <c r="U4392" s="496">
        <v>261073</v>
      </c>
    </row>
    <row r="4393" spans="17:21">
      <c r="Q4393" s="645">
        <v>5</v>
      </c>
      <c r="R4393" s="645">
        <v>12</v>
      </c>
      <c r="S4393" s="645">
        <v>27</v>
      </c>
      <c r="T4393" s="492" t="s">
        <v>9296</v>
      </c>
      <c r="U4393" s="496">
        <v>261074</v>
      </c>
    </row>
    <row r="4394" spans="17:21">
      <c r="Q4394" s="645">
        <v>5</v>
      </c>
      <c r="R4394" s="645">
        <v>12</v>
      </c>
      <c r="S4394" s="645">
        <v>28</v>
      </c>
      <c r="T4394" s="492" t="s">
        <v>9297</v>
      </c>
      <c r="U4394" s="496">
        <v>261075</v>
      </c>
    </row>
    <row r="4395" spans="17:21">
      <c r="Q4395" s="645">
        <v>5</v>
      </c>
      <c r="R4395" s="645">
        <v>12</v>
      </c>
      <c r="S4395" s="645">
        <v>29</v>
      </c>
      <c r="T4395" s="492" t="s">
        <v>8390</v>
      </c>
      <c r="U4395" s="496">
        <v>261076</v>
      </c>
    </row>
    <row r="4396" spans="17:21">
      <c r="Q4396" s="645">
        <v>5</v>
      </c>
      <c r="R4396" s="645">
        <v>12</v>
      </c>
      <c r="S4396" s="645">
        <v>30</v>
      </c>
      <c r="T4396" s="492" t="s">
        <v>9298</v>
      </c>
      <c r="U4396" s="496">
        <v>261077</v>
      </c>
    </row>
    <row r="4397" spans="17:21">
      <c r="Q4397" s="645">
        <v>5</v>
      </c>
      <c r="R4397" s="645">
        <v>12</v>
      </c>
      <c r="S4397" s="645">
        <v>31</v>
      </c>
      <c r="T4397" s="492" t="s">
        <v>9299</v>
      </c>
      <c r="U4397" s="496">
        <v>261078</v>
      </c>
    </row>
    <row r="4398" spans="17:21">
      <c r="Q4398" s="645">
        <v>5</v>
      </c>
      <c r="R4398" s="645">
        <v>12</v>
      </c>
      <c r="S4398" s="645">
        <v>32</v>
      </c>
      <c r="T4398" s="492" t="s">
        <v>9300</v>
      </c>
      <c r="U4398" s="496">
        <v>261079</v>
      </c>
    </row>
    <row r="4399" spans="17:21">
      <c r="Q4399" s="645">
        <v>5</v>
      </c>
      <c r="R4399" s="645">
        <v>12</v>
      </c>
      <c r="S4399" s="645">
        <v>33</v>
      </c>
      <c r="T4399" s="492" t="s">
        <v>8488</v>
      </c>
      <c r="U4399" s="496">
        <v>261070</v>
      </c>
    </row>
    <row r="4400" spans="17:21">
      <c r="Q4400" s="645">
        <v>5</v>
      </c>
      <c r="R4400" s="645">
        <v>12</v>
      </c>
      <c r="S4400" s="645">
        <v>34</v>
      </c>
      <c r="T4400" s="492" t="s">
        <v>9164</v>
      </c>
      <c r="U4400" s="496">
        <v>261081</v>
      </c>
    </row>
    <row r="4401" spans="17:21">
      <c r="Q4401" s="645">
        <v>5</v>
      </c>
      <c r="R4401" s="645">
        <v>12</v>
      </c>
      <c r="S4401" s="645">
        <v>35</v>
      </c>
      <c r="T4401" s="492" t="s">
        <v>9165</v>
      </c>
      <c r="U4401" s="496">
        <v>261082</v>
      </c>
    </row>
    <row r="4402" spans="17:21">
      <c r="Q4402" s="645">
        <v>5</v>
      </c>
      <c r="R4402" s="645">
        <v>12</v>
      </c>
      <c r="S4402" s="645">
        <v>36</v>
      </c>
      <c r="T4402" s="492" t="s">
        <v>6041</v>
      </c>
      <c r="U4402" s="496">
        <v>261099</v>
      </c>
    </row>
    <row r="4403" spans="17:21">
      <c r="Q4403" s="645">
        <v>5</v>
      </c>
      <c r="R4403" s="645">
        <v>13</v>
      </c>
      <c r="S4403" s="645">
        <v>1</v>
      </c>
      <c r="T4403" s="492" t="s">
        <v>7802</v>
      </c>
      <c r="U4403" s="496">
        <v>271061</v>
      </c>
    </row>
    <row r="4404" spans="17:21">
      <c r="Q4404" s="645">
        <v>5</v>
      </c>
      <c r="R4404" s="645">
        <v>13</v>
      </c>
      <c r="S4404" s="645">
        <v>2</v>
      </c>
      <c r="T4404" s="492" t="s">
        <v>9166</v>
      </c>
      <c r="U4404" s="496">
        <v>271063</v>
      </c>
    </row>
    <row r="4405" spans="17:21">
      <c r="Q4405" s="645">
        <v>5</v>
      </c>
      <c r="R4405" s="645">
        <v>13</v>
      </c>
      <c r="S4405" s="645">
        <v>3</v>
      </c>
      <c r="T4405" s="492" t="s">
        <v>9301</v>
      </c>
      <c r="U4405" s="496">
        <v>271073</v>
      </c>
    </row>
    <row r="4406" spans="17:21">
      <c r="Q4406" s="645">
        <v>5</v>
      </c>
      <c r="R4406" s="645">
        <v>13</v>
      </c>
      <c r="S4406" s="645">
        <v>4</v>
      </c>
      <c r="T4406" s="492" t="s">
        <v>9302</v>
      </c>
      <c r="U4406" s="496">
        <v>271074</v>
      </c>
    </row>
    <row r="4407" spans="17:21">
      <c r="Q4407" s="645">
        <v>5</v>
      </c>
      <c r="R4407" s="645">
        <v>13</v>
      </c>
      <c r="S4407" s="645">
        <v>5</v>
      </c>
      <c r="T4407" s="492" t="s">
        <v>9303</v>
      </c>
      <c r="U4407" s="496">
        <v>271075</v>
      </c>
    </row>
    <row r="4408" spans="17:21">
      <c r="Q4408" s="645">
        <v>5</v>
      </c>
      <c r="R4408" s="645">
        <v>13</v>
      </c>
      <c r="S4408" s="645">
        <v>6</v>
      </c>
      <c r="T4408" s="492" t="s">
        <v>8391</v>
      </c>
      <c r="U4408" s="496">
        <v>271076</v>
      </c>
    </row>
    <row r="4409" spans="17:21">
      <c r="Q4409" s="645">
        <v>5</v>
      </c>
      <c r="R4409" s="645">
        <v>13</v>
      </c>
      <c r="S4409" s="645">
        <v>7</v>
      </c>
      <c r="T4409" s="492" t="s">
        <v>4970</v>
      </c>
      <c r="U4409" s="496">
        <v>271077</v>
      </c>
    </row>
    <row r="4410" spans="17:21">
      <c r="Q4410" s="645">
        <v>5</v>
      </c>
      <c r="R4410" s="645">
        <v>13</v>
      </c>
      <c r="S4410" s="645">
        <v>8</v>
      </c>
      <c r="T4410" s="492" t="s">
        <v>9304</v>
      </c>
      <c r="U4410" s="496">
        <v>271078</v>
      </c>
    </row>
    <row r="4411" spans="17:21">
      <c r="Q4411" s="645">
        <v>5</v>
      </c>
      <c r="R4411" s="645">
        <v>13</v>
      </c>
      <c r="S4411" s="645">
        <v>9</v>
      </c>
      <c r="T4411" s="492" t="s">
        <v>9305</v>
      </c>
      <c r="U4411" s="496">
        <v>271079</v>
      </c>
    </row>
    <row r="4412" spans="17:21">
      <c r="Q4412" s="645">
        <v>5</v>
      </c>
      <c r="R4412" s="645">
        <v>13</v>
      </c>
      <c r="S4412" s="645">
        <v>10</v>
      </c>
      <c r="T4412" s="492" t="s">
        <v>9306</v>
      </c>
      <c r="U4412" s="496">
        <v>271080</v>
      </c>
    </row>
    <row r="4413" spans="17:21">
      <c r="Q4413" s="645">
        <v>5</v>
      </c>
      <c r="R4413" s="645">
        <v>13</v>
      </c>
      <c r="S4413" s="645">
        <v>11</v>
      </c>
      <c r="T4413" s="492" t="s">
        <v>9307</v>
      </c>
      <c r="U4413" s="496">
        <v>271082</v>
      </c>
    </row>
    <row r="4414" spans="17:21">
      <c r="Q4414" s="645">
        <v>5</v>
      </c>
      <c r="R4414" s="645">
        <v>13</v>
      </c>
      <c r="S4414" s="645">
        <v>12</v>
      </c>
      <c r="T4414" s="492" t="s">
        <v>9308</v>
      </c>
      <c r="U4414" s="496">
        <v>271083</v>
      </c>
    </row>
    <row r="4415" spans="17:21">
      <c r="Q4415" s="645">
        <v>5</v>
      </c>
      <c r="R4415" s="645">
        <v>13</v>
      </c>
      <c r="S4415" s="645">
        <v>13</v>
      </c>
      <c r="T4415" s="492" t="s">
        <v>9309</v>
      </c>
      <c r="U4415" s="496">
        <v>271084</v>
      </c>
    </row>
    <row r="4416" spans="17:21">
      <c r="Q4416" s="645">
        <v>5</v>
      </c>
      <c r="R4416" s="645">
        <v>13</v>
      </c>
      <c r="S4416" s="645">
        <v>14</v>
      </c>
      <c r="T4416" s="492" t="s">
        <v>9310</v>
      </c>
      <c r="U4416" s="496">
        <v>271085</v>
      </c>
    </row>
    <row r="4417" spans="17:21">
      <c r="Q4417" s="645">
        <v>5</v>
      </c>
      <c r="R4417" s="645">
        <v>13</v>
      </c>
      <c r="S4417" s="645">
        <v>15</v>
      </c>
      <c r="T4417" s="492" t="s">
        <v>8751</v>
      </c>
      <c r="U4417" s="496">
        <v>271086</v>
      </c>
    </row>
    <row r="4418" spans="17:21">
      <c r="Q4418" s="645">
        <v>5</v>
      </c>
      <c r="R4418" s="645">
        <v>13</v>
      </c>
      <c r="S4418" s="645">
        <v>16</v>
      </c>
      <c r="T4418" s="492" t="s">
        <v>9311</v>
      </c>
      <c r="U4418" s="496">
        <v>271087</v>
      </c>
    </row>
    <row r="4419" spans="17:21">
      <c r="Q4419" s="645">
        <v>5</v>
      </c>
      <c r="R4419" s="645">
        <v>13</v>
      </c>
      <c r="S4419" s="645">
        <v>17</v>
      </c>
      <c r="T4419" s="492" t="s">
        <v>9312</v>
      </c>
      <c r="U4419" s="496">
        <v>271088</v>
      </c>
    </row>
    <row r="4420" spans="17:21">
      <c r="Q4420" s="645">
        <v>5</v>
      </c>
      <c r="R4420" s="645">
        <v>13</v>
      </c>
      <c r="S4420" s="645">
        <v>18</v>
      </c>
      <c r="T4420" s="492" t="s">
        <v>9313</v>
      </c>
      <c r="U4420" s="496">
        <v>271089</v>
      </c>
    </row>
    <row r="4421" spans="17:21">
      <c r="Q4421" s="645">
        <v>5</v>
      </c>
      <c r="R4421" s="645">
        <v>13</v>
      </c>
      <c r="S4421" s="645">
        <v>19</v>
      </c>
      <c r="T4421" s="492" t="s">
        <v>9314</v>
      </c>
      <c r="U4421" s="496">
        <v>271090</v>
      </c>
    </row>
    <row r="4422" spans="17:21">
      <c r="Q4422" s="645">
        <v>5</v>
      </c>
      <c r="R4422" s="645">
        <v>13</v>
      </c>
      <c r="S4422" s="645">
        <v>20</v>
      </c>
      <c r="T4422" s="492" t="s">
        <v>9315</v>
      </c>
      <c r="U4422" s="496">
        <v>271091</v>
      </c>
    </row>
    <row r="4423" spans="17:21">
      <c r="Q4423" s="645">
        <v>5</v>
      </c>
      <c r="R4423" s="645">
        <v>13</v>
      </c>
      <c r="S4423" s="645">
        <v>21</v>
      </c>
      <c r="T4423" s="492" t="s">
        <v>9316</v>
      </c>
      <c r="U4423" s="496">
        <v>271092</v>
      </c>
    </row>
    <row r="4424" spans="17:21">
      <c r="Q4424" s="645">
        <v>5</v>
      </c>
      <c r="R4424" s="645">
        <v>13</v>
      </c>
      <c r="S4424" s="645">
        <v>22</v>
      </c>
      <c r="T4424" s="492" t="s">
        <v>8747</v>
      </c>
      <c r="U4424" s="496">
        <v>271093</v>
      </c>
    </row>
    <row r="4425" spans="17:21">
      <c r="Q4425" s="645">
        <v>5</v>
      </c>
      <c r="R4425" s="645">
        <v>13</v>
      </c>
      <c r="S4425" s="645">
        <v>23</v>
      </c>
      <c r="T4425" s="492" t="s">
        <v>9317</v>
      </c>
      <c r="U4425" s="496">
        <v>271094</v>
      </c>
    </row>
    <row r="4426" spans="17:21">
      <c r="Q4426" s="645">
        <v>5</v>
      </c>
      <c r="R4426" s="645">
        <v>13</v>
      </c>
      <c r="S4426" s="645">
        <v>24</v>
      </c>
      <c r="T4426" s="492" t="s">
        <v>9318</v>
      </c>
      <c r="U4426" s="496">
        <v>271095</v>
      </c>
    </row>
    <row r="4427" spans="17:21">
      <c r="Q4427" s="645">
        <v>5</v>
      </c>
      <c r="R4427" s="645">
        <v>13</v>
      </c>
      <c r="S4427" s="645">
        <v>25</v>
      </c>
      <c r="T4427" s="492" t="s">
        <v>4995</v>
      </c>
      <c r="U4427" s="496">
        <v>271096</v>
      </c>
    </row>
    <row r="4428" spans="17:21">
      <c r="Q4428" s="645">
        <v>5</v>
      </c>
      <c r="R4428" s="645">
        <v>13</v>
      </c>
      <c r="S4428" s="645">
        <v>26</v>
      </c>
      <c r="T4428" s="492" t="s">
        <v>4968</v>
      </c>
      <c r="U4428" s="496">
        <v>271097</v>
      </c>
    </row>
    <row r="4429" spans="17:21">
      <c r="Q4429" s="645">
        <v>5</v>
      </c>
      <c r="R4429" s="645">
        <v>13</v>
      </c>
      <c r="S4429" s="645">
        <v>27</v>
      </c>
      <c r="T4429" s="492" t="s">
        <v>8489</v>
      </c>
      <c r="U4429" s="496">
        <v>271060</v>
      </c>
    </row>
    <row r="4430" spans="17:21">
      <c r="Q4430" s="645">
        <v>5</v>
      </c>
      <c r="R4430" s="645">
        <v>13</v>
      </c>
      <c r="S4430" s="645">
        <v>28</v>
      </c>
      <c r="T4430" s="492" t="s">
        <v>9261</v>
      </c>
      <c r="U4430" s="496">
        <v>271064</v>
      </c>
    </row>
    <row r="4431" spans="17:21">
      <c r="Q4431" s="645">
        <v>5</v>
      </c>
      <c r="R4431" s="645">
        <v>13</v>
      </c>
      <c r="S4431" s="645">
        <v>29</v>
      </c>
      <c r="T4431" s="492" t="s">
        <v>7804</v>
      </c>
      <c r="U4431" s="496">
        <v>271062</v>
      </c>
    </row>
    <row r="4432" spans="17:21">
      <c r="Q4432" s="645">
        <v>5</v>
      </c>
      <c r="R4432" s="645">
        <v>13</v>
      </c>
      <c r="S4432" s="645">
        <v>30</v>
      </c>
      <c r="T4432" s="492" t="s">
        <v>9072</v>
      </c>
      <c r="U4432" s="496">
        <v>271065</v>
      </c>
    </row>
    <row r="4433" spans="17:21">
      <c r="Q4433" s="645">
        <v>5</v>
      </c>
      <c r="R4433" s="645">
        <v>13</v>
      </c>
      <c r="S4433" s="645">
        <v>31</v>
      </c>
      <c r="T4433" s="492" t="s">
        <v>9319</v>
      </c>
      <c r="U4433" s="496">
        <v>271066</v>
      </c>
    </row>
    <row r="4434" spans="17:21">
      <c r="Q4434" s="645">
        <v>5</v>
      </c>
      <c r="R4434" s="645">
        <v>13</v>
      </c>
      <c r="S4434" s="645">
        <v>32</v>
      </c>
      <c r="T4434" s="492" t="s">
        <v>7182</v>
      </c>
      <c r="U4434" s="496">
        <v>271054</v>
      </c>
    </row>
    <row r="4435" spans="17:21">
      <c r="Q4435" s="645">
        <v>5</v>
      </c>
      <c r="R4435" s="645">
        <v>13</v>
      </c>
      <c r="S4435" s="645">
        <v>33</v>
      </c>
      <c r="T4435" s="492" t="s">
        <v>8490</v>
      </c>
      <c r="U4435" s="496">
        <v>271055</v>
      </c>
    </row>
    <row r="4436" spans="17:21">
      <c r="Q4436" s="645">
        <v>5</v>
      </c>
      <c r="R4436" s="645">
        <v>13</v>
      </c>
      <c r="S4436" s="645">
        <v>34</v>
      </c>
      <c r="T4436" s="492" t="s">
        <v>9167</v>
      </c>
      <c r="U4436" s="496">
        <v>271058</v>
      </c>
    </row>
    <row r="4437" spans="17:21">
      <c r="Q4437" s="645">
        <v>5</v>
      </c>
      <c r="R4437" s="645">
        <v>13</v>
      </c>
      <c r="S4437" s="645">
        <v>35</v>
      </c>
      <c r="T4437" s="492" t="s">
        <v>8491</v>
      </c>
      <c r="U4437" s="496">
        <v>271057</v>
      </c>
    </row>
    <row r="4438" spans="17:21">
      <c r="Q4438" s="645">
        <v>5</v>
      </c>
      <c r="R4438" s="645">
        <v>13</v>
      </c>
      <c r="S4438" s="645">
        <v>36</v>
      </c>
      <c r="T4438" s="492" t="s">
        <v>8492</v>
      </c>
      <c r="U4438" s="496">
        <v>271018</v>
      </c>
    </row>
    <row r="4439" spans="17:21">
      <c r="Q4439" s="645">
        <v>5</v>
      </c>
      <c r="R4439" s="645">
        <v>13</v>
      </c>
      <c r="S4439" s="645">
        <v>37</v>
      </c>
      <c r="T4439" s="492" t="s">
        <v>9420</v>
      </c>
      <c r="U4439" s="496">
        <v>271026</v>
      </c>
    </row>
    <row r="4440" spans="17:21">
      <c r="Q4440" s="645">
        <v>5</v>
      </c>
      <c r="R4440" s="645">
        <v>13</v>
      </c>
      <c r="S4440" s="645">
        <v>38</v>
      </c>
      <c r="T4440" s="492" t="s">
        <v>9320</v>
      </c>
      <c r="U4440" s="496">
        <v>271016</v>
      </c>
    </row>
    <row r="4441" spans="17:21">
      <c r="Q4441" s="645">
        <v>5</v>
      </c>
      <c r="R4441" s="645">
        <v>13</v>
      </c>
      <c r="S4441" s="645">
        <v>39</v>
      </c>
      <c r="T4441" s="492" t="s">
        <v>8510</v>
      </c>
      <c r="U4441" s="496">
        <v>271010</v>
      </c>
    </row>
    <row r="4442" spans="17:21">
      <c r="Q4442" s="645">
        <v>5</v>
      </c>
      <c r="R4442" s="645">
        <v>13</v>
      </c>
      <c r="S4442" s="645">
        <v>40</v>
      </c>
      <c r="T4442" s="492" t="s">
        <v>8493</v>
      </c>
      <c r="U4442" s="496">
        <v>271005</v>
      </c>
    </row>
    <row r="4443" spans="17:21">
      <c r="Q4443" s="645">
        <v>5</v>
      </c>
      <c r="R4443" s="645">
        <v>13</v>
      </c>
      <c r="S4443" s="645">
        <v>41</v>
      </c>
      <c r="T4443" s="492" t="s">
        <v>8494</v>
      </c>
      <c r="U4443" s="496">
        <v>271011</v>
      </c>
    </row>
    <row r="4444" spans="17:21">
      <c r="Q4444" s="645">
        <v>5</v>
      </c>
      <c r="R4444" s="645">
        <v>13</v>
      </c>
      <c r="S4444" s="645">
        <v>42</v>
      </c>
      <c r="T4444" s="492" t="s">
        <v>8495</v>
      </c>
      <c r="U4444" s="496">
        <v>271012</v>
      </c>
    </row>
    <row r="4445" spans="17:21">
      <c r="Q4445" s="645">
        <v>5</v>
      </c>
      <c r="R4445" s="645">
        <v>13</v>
      </c>
      <c r="S4445" s="645">
        <v>43</v>
      </c>
      <c r="T4445" s="492" t="s">
        <v>8496</v>
      </c>
      <c r="U4445" s="496">
        <v>271013</v>
      </c>
    </row>
    <row r="4446" spans="17:21">
      <c r="Q4446" s="645">
        <v>5</v>
      </c>
      <c r="R4446" s="645">
        <v>13</v>
      </c>
      <c r="S4446" s="645">
        <v>44</v>
      </c>
      <c r="T4446" s="492" t="s">
        <v>8497</v>
      </c>
      <c r="U4446" s="496">
        <v>271014</v>
      </c>
    </row>
    <row r="4447" spans="17:21">
      <c r="Q4447" s="645">
        <v>5</v>
      </c>
      <c r="R4447" s="645">
        <v>13</v>
      </c>
      <c r="S4447" s="645">
        <v>45</v>
      </c>
      <c r="T4447" s="492" t="s">
        <v>9421</v>
      </c>
      <c r="U4447" s="496">
        <v>271019</v>
      </c>
    </row>
    <row r="4448" spans="17:21">
      <c r="Q4448" s="645">
        <v>5</v>
      </c>
      <c r="R4448" s="645">
        <v>13</v>
      </c>
      <c r="S4448" s="645">
        <v>46</v>
      </c>
      <c r="T4448" s="492" t="s">
        <v>9422</v>
      </c>
      <c r="U4448" s="496">
        <v>271017</v>
      </c>
    </row>
    <row r="4449" spans="17:21">
      <c r="Q4449" s="645">
        <v>5</v>
      </c>
      <c r="R4449" s="645">
        <v>13</v>
      </c>
      <c r="S4449" s="645">
        <v>47</v>
      </c>
      <c r="T4449" s="492" t="s">
        <v>9073</v>
      </c>
      <c r="U4449" s="496">
        <v>271040</v>
      </c>
    </row>
    <row r="4450" spans="17:21">
      <c r="Q4450" s="645">
        <v>5</v>
      </c>
      <c r="R4450" s="645">
        <v>13</v>
      </c>
      <c r="S4450" s="645">
        <v>48</v>
      </c>
      <c r="T4450" s="492" t="s">
        <v>8498</v>
      </c>
      <c r="U4450" s="496">
        <v>271030</v>
      </c>
    </row>
    <row r="4451" spans="17:21">
      <c r="Q4451" s="645">
        <v>5</v>
      </c>
      <c r="R4451" s="645">
        <v>13</v>
      </c>
      <c r="S4451" s="645">
        <v>49</v>
      </c>
      <c r="T4451" s="492" t="s">
        <v>8499</v>
      </c>
      <c r="U4451" s="496">
        <v>271031</v>
      </c>
    </row>
    <row r="4452" spans="17:21">
      <c r="Q4452" s="645">
        <v>5</v>
      </c>
      <c r="R4452" s="645">
        <v>13</v>
      </c>
      <c r="S4452" s="645">
        <v>50</v>
      </c>
      <c r="T4452" s="492" t="s">
        <v>6064</v>
      </c>
      <c r="U4452" s="496">
        <v>271067</v>
      </c>
    </row>
    <row r="4453" spans="17:21">
      <c r="Q4453" s="645">
        <v>5</v>
      </c>
      <c r="R4453" s="645">
        <v>13</v>
      </c>
      <c r="S4453" s="645">
        <v>51</v>
      </c>
      <c r="T4453" s="492" t="s">
        <v>9168</v>
      </c>
      <c r="U4453" s="496">
        <v>271081</v>
      </c>
    </row>
    <row r="4454" spans="17:21">
      <c r="Q4454" s="645">
        <v>5</v>
      </c>
      <c r="R4454" s="645">
        <v>13</v>
      </c>
      <c r="S4454" s="645">
        <v>52</v>
      </c>
      <c r="T4454" s="492" t="s">
        <v>8500</v>
      </c>
      <c r="U4454" s="496">
        <v>271071</v>
      </c>
    </row>
    <row r="4455" spans="17:21">
      <c r="Q4455" s="645">
        <v>5</v>
      </c>
      <c r="R4455" s="645">
        <v>13</v>
      </c>
      <c r="S4455" s="645">
        <v>53</v>
      </c>
      <c r="T4455" s="492" t="s">
        <v>9169</v>
      </c>
      <c r="U4455" s="496">
        <v>271072</v>
      </c>
    </row>
    <row r="4456" spans="17:21">
      <c r="Q4456" s="645">
        <v>5</v>
      </c>
      <c r="R4456" s="645">
        <v>13</v>
      </c>
      <c r="S4456" s="645">
        <v>54</v>
      </c>
      <c r="T4456" s="492" t="s">
        <v>6041</v>
      </c>
      <c r="U4456" s="496">
        <v>271099</v>
      </c>
    </row>
    <row r="4457" spans="17:21">
      <c r="Q4457" s="645">
        <v>5</v>
      </c>
      <c r="R4457" s="645">
        <v>14</v>
      </c>
      <c r="S4457" s="645">
        <v>1</v>
      </c>
      <c r="T4457" s="492" t="s">
        <v>8523</v>
      </c>
      <c r="U4457" s="496">
        <v>271416</v>
      </c>
    </row>
    <row r="4458" spans="17:21">
      <c r="Q4458" s="645">
        <v>5</v>
      </c>
      <c r="R4458" s="645">
        <v>14</v>
      </c>
      <c r="S4458" s="645">
        <v>2</v>
      </c>
      <c r="T4458" s="492" t="s">
        <v>9321</v>
      </c>
      <c r="U4458" s="496">
        <v>271415</v>
      </c>
    </row>
    <row r="4459" spans="17:21">
      <c r="Q4459" s="645">
        <v>5</v>
      </c>
      <c r="R4459" s="645">
        <v>14</v>
      </c>
      <c r="S4459" s="645">
        <v>3</v>
      </c>
      <c r="T4459" s="492" t="s">
        <v>9322</v>
      </c>
      <c r="U4459" s="496">
        <v>271417</v>
      </c>
    </row>
    <row r="4460" spans="17:21">
      <c r="Q4460" s="645">
        <v>5</v>
      </c>
      <c r="R4460" s="645">
        <v>14</v>
      </c>
      <c r="S4460" s="645">
        <v>4</v>
      </c>
      <c r="T4460" s="492" t="s">
        <v>9323</v>
      </c>
      <c r="U4460" s="496">
        <v>271418</v>
      </c>
    </row>
    <row r="4461" spans="17:21">
      <c r="Q4461" s="645">
        <v>5</v>
      </c>
      <c r="R4461" s="645">
        <v>14</v>
      </c>
      <c r="S4461" s="645">
        <v>5</v>
      </c>
      <c r="T4461" s="492" t="s">
        <v>9324</v>
      </c>
      <c r="U4461" s="496">
        <v>271419</v>
      </c>
    </row>
    <row r="4462" spans="17:21">
      <c r="Q4462" s="645">
        <v>5</v>
      </c>
      <c r="R4462" s="645">
        <v>14</v>
      </c>
      <c r="S4462" s="645">
        <v>6</v>
      </c>
      <c r="T4462" s="492" t="s">
        <v>7167</v>
      </c>
      <c r="U4462" s="496">
        <v>271401</v>
      </c>
    </row>
    <row r="4463" spans="17:21">
      <c r="Q4463" s="645">
        <v>5</v>
      </c>
      <c r="R4463" s="645">
        <v>14</v>
      </c>
      <c r="S4463" s="645">
        <v>7</v>
      </c>
      <c r="T4463" s="492" t="s">
        <v>8376</v>
      </c>
      <c r="U4463" s="496">
        <v>271402</v>
      </c>
    </row>
    <row r="4464" spans="17:21">
      <c r="Q4464" s="645">
        <v>5</v>
      </c>
      <c r="R4464" s="645">
        <v>14</v>
      </c>
      <c r="S4464" s="645">
        <v>8</v>
      </c>
      <c r="T4464" s="492" t="s">
        <v>8501</v>
      </c>
      <c r="U4464" s="496">
        <v>271404</v>
      </c>
    </row>
    <row r="4465" spans="17:21">
      <c r="Q4465" s="645">
        <v>5</v>
      </c>
      <c r="R4465" s="645">
        <v>14</v>
      </c>
      <c r="S4465" s="645">
        <v>9</v>
      </c>
      <c r="T4465" s="492" t="s">
        <v>8396</v>
      </c>
      <c r="U4465" s="496">
        <v>271414</v>
      </c>
    </row>
    <row r="4466" spans="17:21">
      <c r="Q4466" s="645">
        <v>5</v>
      </c>
      <c r="R4466" s="645">
        <v>14</v>
      </c>
      <c r="S4466" s="645">
        <v>10</v>
      </c>
      <c r="T4466" s="492" t="s">
        <v>7182</v>
      </c>
      <c r="U4466" s="496">
        <v>271405</v>
      </c>
    </row>
    <row r="4467" spans="17:21">
      <c r="Q4467" s="645">
        <v>5</v>
      </c>
      <c r="R4467" s="645">
        <v>14</v>
      </c>
      <c r="S4467" s="645">
        <v>11</v>
      </c>
      <c r="T4467" s="492" t="s">
        <v>7979</v>
      </c>
      <c r="U4467" s="496">
        <v>271406</v>
      </c>
    </row>
    <row r="4468" spans="17:21">
      <c r="Q4468" s="645">
        <v>5</v>
      </c>
      <c r="R4468" s="645">
        <v>14</v>
      </c>
      <c r="S4468" s="645">
        <v>12</v>
      </c>
      <c r="T4468" s="492" t="s">
        <v>8463</v>
      </c>
      <c r="U4468" s="496">
        <v>271412</v>
      </c>
    </row>
    <row r="4469" spans="17:21">
      <c r="Q4469" s="645">
        <v>5</v>
      </c>
      <c r="R4469" s="645">
        <v>14</v>
      </c>
      <c r="S4469" s="645">
        <v>13</v>
      </c>
      <c r="T4469" s="492" t="s">
        <v>8502</v>
      </c>
      <c r="U4469" s="496">
        <v>271407</v>
      </c>
    </row>
    <row r="4470" spans="17:21">
      <c r="Q4470" s="645">
        <v>5</v>
      </c>
      <c r="R4470" s="645">
        <v>14</v>
      </c>
      <c r="S4470" s="645">
        <v>14</v>
      </c>
      <c r="T4470" s="492" t="s">
        <v>8503</v>
      </c>
      <c r="U4470" s="496">
        <v>271408</v>
      </c>
    </row>
    <row r="4471" spans="17:21">
      <c r="Q4471" s="645">
        <v>5</v>
      </c>
      <c r="R4471" s="645">
        <v>14</v>
      </c>
      <c r="S4471" s="645">
        <v>15</v>
      </c>
      <c r="T4471" s="492" t="s">
        <v>7194</v>
      </c>
      <c r="U4471" s="496">
        <v>271409</v>
      </c>
    </row>
    <row r="4472" spans="17:21">
      <c r="Q4472" s="645">
        <v>5</v>
      </c>
      <c r="R4472" s="645">
        <v>14</v>
      </c>
      <c r="S4472" s="645">
        <v>16</v>
      </c>
      <c r="T4472" s="492" t="s">
        <v>8384</v>
      </c>
      <c r="U4472" s="496">
        <v>271413</v>
      </c>
    </row>
    <row r="4473" spans="17:21">
      <c r="Q4473" s="645">
        <v>5</v>
      </c>
      <c r="R4473" s="645">
        <v>14</v>
      </c>
      <c r="S4473" s="645">
        <v>17</v>
      </c>
      <c r="T4473" s="492" t="s">
        <v>8427</v>
      </c>
      <c r="U4473" s="496">
        <v>271411</v>
      </c>
    </row>
    <row r="4474" spans="17:21">
      <c r="Q4474" s="645">
        <v>5</v>
      </c>
      <c r="R4474" s="645">
        <v>14</v>
      </c>
      <c r="S4474" s="645">
        <v>18</v>
      </c>
      <c r="T4474" s="492" t="s">
        <v>6064</v>
      </c>
      <c r="U4474" s="496">
        <v>271421</v>
      </c>
    </row>
    <row r="4475" spans="17:21">
      <c r="Q4475" s="645">
        <v>5</v>
      </c>
      <c r="R4475" s="645">
        <v>14</v>
      </c>
      <c r="S4475" s="645">
        <v>19</v>
      </c>
      <c r="T4475" s="492" t="s">
        <v>8504</v>
      </c>
      <c r="U4475" s="496">
        <v>271410</v>
      </c>
    </row>
    <row r="4476" spans="17:21">
      <c r="Q4476" s="645">
        <v>5</v>
      </c>
      <c r="R4476" s="645">
        <v>14</v>
      </c>
      <c r="S4476" s="645">
        <v>20</v>
      </c>
      <c r="T4476" s="492" t="s">
        <v>8505</v>
      </c>
      <c r="U4476" s="496">
        <v>271420</v>
      </c>
    </row>
    <row r="4477" spans="17:21">
      <c r="Q4477" s="645">
        <v>5</v>
      </c>
      <c r="R4477" s="645">
        <v>14</v>
      </c>
      <c r="S4477" s="645">
        <v>21</v>
      </c>
      <c r="T4477" s="492" t="s">
        <v>8506</v>
      </c>
      <c r="U4477" s="496">
        <v>271430</v>
      </c>
    </row>
    <row r="4478" spans="17:21">
      <c r="Q4478" s="645">
        <v>5</v>
      </c>
      <c r="R4478" s="645">
        <v>14</v>
      </c>
      <c r="S4478" s="645">
        <v>22</v>
      </c>
      <c r="T4478" s="492" t="s">
        <v>8507</v>
      </c>
      <c r="U4478" s="496">
        <v>271440</v>
      </c>
    </row>
    <row r="4479" spans="17:21">
      <c r="Q4479" s="645">
        <v>5</v>
      </c>
      <c r="R4479" s="645">
        <v>14</v>
      </c>
      <c r="S4479" s="645">
        <v>23</v>
      </c>
      <c r="T4479" s="492" t="s">
        <v>8436</v>
      </c>
      <c r="U4479" s="496">
        <v>271450</v>
      </c>
    </row>
    <row r="4480" spans="17:21">
      <c r="Q4480" s="645">
        <v>5</v>
      </c>
      <c r="R4480" s="645">
        <v>14</v>
      </c>
      <c r="S4480" s="645">
        <v>24</v>
      </c>
      <c r="T4480" s="492" t="s">
        <v>8508</v>
      </c>
      <c r="U4480" s="496">
        <v>271460</v>
      </c>
    </row>
    <row r="4481" spans="17:21">
      <c r="Q4481" s="645">
        <v>5</v>
      </c>
      <c r="R4481" s="645">
        <v>14</v>
      </c>
      <c r="S4481" s="645">
        <v>25</v>
      </c>
      <c r="T4481" s="492" t="s">
        <v>8509</v>
      </c>
      <c r="U4481" s="496">
        <v>271470</v>
      </c>
    </row>
    <row r="4482" spans="17:21">
      <c r="Q4482" s="645">
        <v>5</v>
      </c>
      <c r="R4482" s="645">
        <v>14</v>
      </c>
      <c r="S4482" s="645">
        <v>26</v>
      </c>
      <c r="T4482" s="492" t="s">
        <v>6041</v>
      </c>
      <c r="U4482" s="496">
        <v>271499</v>
      </c>
    </row>
    <row r="4483" spans="17:21">
      <c r="Q4483" s="645">
        <v>5</v>
      </c>
      <c r="R4483" s="645">
        <v>15</v>
      </c>
      <c r="S4483" s="645">
        <v>1</v>
      </c>
      <c r="T4483" s="492" t="s">
        <v>7182</v>
      </c>
      <c r="U4483" s="496">
        <v>281001</v>
      </c>
    </row>
    <row r="4484" spans="17:21">
      <c r="Q4484" s="645">
        <v>5</v>
      </c>
      <c r="R4484" s="645">
        <v>15</v>
      </c>
      <c r="S4484" s="645">
        <v>2</v>
      </c>
      <c r="T4484" s="492" t="s">
        <v>8379</v>
      </c>
      <c r="U4484" s="496">
        <v>281005</v>
      </c>
    </row>
    <row r="4485" spans="17:21">
      <c r="Q4485" s="645">
        <v>5</v>
      </c>
      <c r="R4485" s="645">
        <v>15</v>
      </c>
      <c r="S4485" s="645">
        <v>3</v>
      </c>
      <c r="T4485" s="492" t="s">
        <v>7194</v>
      </c>
      <c r="U4485" s="496">
        <v>281010</v>
      </c>
    </row>
    <row r="4486" spans="17:21">
      <c r="Q4486" s="645">
        <v>5</v>
      </c>
      <c r="R4486" s="645">
        <v>15</v>
      </c>
      <c r="S4486" s="645">
        <v>4</v>
      </c>
      <c r="T4486" s="492" t="s">
        <v>8510</v>
      </c>
      <c r="U4486" s="496">
        <v>281011</v>
      </c>
    </row>
    <row r="4487" spans="17:21">
      <c r="Q4487" s="645">
        <v>5</v>
      </c>
      <c r="R4487" s="645">
        <v>15</v>
      </c>
      <c r="S4487" s="645">
        <v>5</v>
      </c>
      <c r="T4487" s="492" t="s">
        <v>8511</v>
      </c>
      <c r="U4487" s="496">
        <v>281012</v>
      </c>
    </row>
    <row r="4488" spans="17:21">
      <c r="Q4488" s="645">
        <v>5</v>
      </c>
      <c r="R4488" s="645">
        <v>15</v>
      </c>
      <c r="S4488" s="645">
        <v>6</v>
      </c>
      <c r="T4488" s="492" t="s">
        <v>8512</v>
      </c>
      <c r="U4488" s="496">
        <v>281013</v>
      </c>
    </row>
    <row r="4489" spans="17:21">
      <c r="Q4489" s="645">
        <v>5</v>
      </c>
      <c r="R4489" s="645">
        <v>15</v>
      </c>
      <c r="S4489" s="645">
        <v>7</v>
      </c>
      <c r="T4489" s="492" t="s">
        <v>8513</v>
      </c>
      <c r="U4489" s="496">
        <v>281014</v>
      </c>
    </row>
    <row r="4490" spans="17:21">
      <c r="Q4490" s="645">
        <v>5</v>
      </c>
      <c r="R4490" s="645">
        <v>15</v>
      </c>
      <c r="S4490" s="645">
        <v>8</v>
      </c>
      <c r="T4490" s="492" t="s">
        <v>8514</v>
      </c>
      <c r="U4490" s="496">
        <v>281016</v>
      </c>
    </row>
    <row r="4491" spans="17:21">
      <c r="Q4491" s="645">
        <v>5</v>
      </c>
      <c r="R4491" s="645">
        <v>15</v>
      </c>
      <c r="S4491" s="645">
        <v>9</v>
      </c>
      <c r="T4491" s="492" t="s">
        <v>8515</v>
      </c>
      <c r="U4491" s="496">
        <v>281015</v>
      </c>
    </row>
    <row r="4492" spans="17:21">
      <c r="Q4492" s="645">
        <v>5</v>
      </c>
      <c r="R4492" s="645">
        <v>15</v>
      </c>
      <c r="S4492" s="645">
        <v>10</v>
      </c>
      <c r="T4492" s="492" t="s">
        <v>8516</v>
      </c>
      <c r="U4492" s="496">
        <v>281017</v>
      </c>
    </row>
    <row r="4493" spans="17:21">
      <c r="Q4493" s="645">
        <v>5</v>
      </c>
      <c r="R4493" s="645">
        <v>15</v>
      </c>
      <c r="S4493" s="645">
        <v>11</v>
      </c>
      <c r="T4493" s="492" t="s">
        <v>8517</v>
      </c>
      <c r="U4493" s="496">
        <v>281018</v>
      </c>
    </row>
    <row r="4494" spans="17:21">
      <c r="Q4494" s="645">
        <v>5</v>
      </c>
      <c r="R4494" s="645">
        <v>15</v>
      </c>
      <c r="S4494" s="645">
        <v>12</v>
      </c>
      <c r="T4494" s="492" t="s">
        <v>8518</v>
      </c>
      <c r="U4494" s="496">
        <v>281020</v>
      </c>
    </row>
    <row r="4495" spans="17:21">
      <c r="Q4495" s="645">
        <v>5</v>
      </c>
      <c r="R4495" s="645">
        <v>15</v>
      </c>
      <c r="S4495" s="645">
        <v>13</v>
      </c>
      <c r="T4495" s="492" t="s">
        <v>8519</v>
      </c>
      <c r="U4495" s="496">
        <v>281021</v>
      </c>
    </row>
    <row r="4496" spans="17:21">
      <c r="Q4496" s="645">
        <v>5</v>
      </c>
      <c r="R4496" s="645">
        <v>15</v>
      </c>
      <c r="S4496" s="645">
        <v>14</v>
      </c>
      <c r="T4496" s="492" t="s">
        <v>8520</v>
      </c>
      <c r="U4496" s="496">
        <v>281022</v>
      </c>
    </row>
    <row r="4497" spans="17:21">
      <c r="Q4497" s="645">
        <v>5</v>
      </c>
      <c r="R4497" s="645">
        <v>15</v>
      </c>
      <c r="S4497" s="645">
        <v>15</v>
      </c>
      <c r="T4497" s="492" t="s">
        <v>3636</v>
      </c>
      <c r="U4497" s="496">
        <v>281025</v>
      </c>
    </row>
    <row r="4498" spans="17:21">
      <c r="Q4498" s="645">
        <v>5</v>
      </c>
      <c r="R4498" s="645">
        <v>15</v>
      </c>
      <c r="S4498" s="645">
        <v>16</v>
      </c>
      <c r="T4498" s="492" t="s">
        <v>9170</v>
      </c>
      <c r="U4498" s="496">
        <v>281035</v>
      </c>
    </row>
    <row r="4499" spans="17:21">
      <c r="Q4499" s="645">
        <v>5</v>
      </c>
      <c r="R4499" s="645">
        <v>15</v>
      </c>
      <c r="S4499" s="645">
        <v>17</v>
      </c>
      <c r="T4499" s="492" t="s">
        <v>9325</v>
      </c>
      <c r="U4499" s="496">
        <v>281031</v>
      </c>
    </row>
    <row r="4500" spans="17:21">
      <c r="Q4500" s="645">
        <v>5</v>
      </c>
      <c r="R4500" s="645">
        <v>15</v>
      </c>
      <c r="S4500" s="645">
        <v>18</v>
      </c>
      <c r="T4500" s="492" t="s">
        <v>3650</v>
      </c>
      <c r="U4500" s="496">
        <v>281040</v>
      </c>
    </row>
    <row r="4501" spans="17:21">
      <c r="Q4501" s="645">
        <v>5</v>
      </c>
      <c r="R4501" s="645">
        <v>15</v>
      </c>
      <c r="S4501" s="645">
        <v>19</v>
      </c>
      <c r="T4501" s="492" t="s">
        <v>9326</v>
      </c>
      <c r="U4501" s="496">
        <v>281061</v>
      </c>
    </row>
    <row r="4502" spans="17:21">
      <c r="Q4502" s="645">
        <v>5</v>
      </c>
      <c r="R4502" s="645">
        <v>15</v>
      </c>
      <c r="S4502" s="645">
        <v>20</v>
      </c>
      <c r="T4502" s="492" t="s">
        <v>9327</v>
      </c>
      <c r="U4502" s="496">
        <v>281062</v>
      </c>
    </row>
    <row r="4503" spans="17:21">
      <c r="Q4503" s="645">
        <v>5</v>
      </c>
      <c r="R4503" s="645">
        <v>15</v>
      </c>
      <c r="S4503" s="645">
        <v>21</v>
      </c>
      <c r="T4503" s="492" t="s">
        <v>9328</v>
      </c>
      <c r="U4503" s="496">
        <v>281063</v>
      </c>
    </row>
    <row r="4504" spans="17:21">
      <c r="Q4504" s="645">
        <v>5</v>
      </c>
      <c r="R4504" s="645">
        <v>15</v>
      </c>
      <c r="S4504" s="645">
        <v>22</v>
      </c>
      <c r="T4504" s="492" t="s">
        <v>9329</v>
      </c>
      <c r="U4504" s="496">
        <v>281064</v>
      </c>
    </row>
    <row r="4505" spans="17:21">
      <c r="Q4505" s="645">
        <v>5</v>
      </c>
      <c r="R4505" s="645">
        <v>15</v>
      </c>
      <c r="S4505" s="645">
        <v>23</v>
      </c>
      <c r="T4505" s="492" t="s">
        <v>9330</v>
      </c>
      <c r="U4505" s="496">
        <v>281065</v>
      </c>
    </row>
    <row r="4506" spans="17:21">
      <c r="Q4506" s="645">
        <v>5</v>
      </c>
      <c r="R4506" s="645">
        <v>15</v>
      </c>
      <c r="S4506" s="645">
        <v>24</v>
      </c>
      <c r="T4506" s="492" t="s">
        <v>9331</v>
      </c>
      <c r="U4506" s="496">
        <v>281066</v>
      </c>
    </row>
    <row r="4507" spans="17:21">
      <c r="Q4507" s="645">
        <v>5</v>
      </c>
      <c r="R4507" s="645">
        <v>15</v>
      </c>
      <c r="S4507" s="645">
        <v>25</v>
      </c>
      <c r="T4507" s="492" t="s">
        <v>4995</v>
      </c>
      <c r="U4507" s="496">
        <v>281067</v>
      </c>
    </row>
    <row r="4508" spans="17:21">
      <c r="Q4508" s="645">
        <v>5</v>
      </c>
      <c r="R4508" s="645">
        <v>15</v>
      </c>
      <c r="S4508" s="645">
        <v>26</v>
      </c>
      <c r="T4508" s="492" t="s">
        <v>4968</v>
      </c>
      <c r="U4508" s="496">
        <v>281068</v>
      </c>
    </row>
    <row r="4509" spans="17:21">
      <c r="Q4509" s="645">
        <v>5</v>
      </c>
      <c r="R4509" s="645">
        <v>15</v>
      </c>
      <c r="S4509" s="645">
        <v>27</v>
      </c>
      <c r="T4509" s="492" t="s">
        <v>8391</v>
      </c>
      <c r="U4509" s="496">
        <v>281069</v>
      </c>
    </row>
    <row r="4510" spans="17:21">
      <c r="Q4510" s="645">
        <v>5</v>
      </c>
      <c r="R4510" s="645">
        <v>15</v>
      </c>
      <c r="S4510" s="645">
        <v>28</v>
      </c>
      <c r="T4510" s="492" t="s">
        <v>7150</v>
      </c>
      <c r="U4510" s="496">
        <v>281050</v>
      </c>
    </row>
    <row r="4511" spans="17:21">
      <c r="Q4511" s="645">
        <v>5</v>
      </c>
      <c r="R4511" s="645">
        <v>15</v>
      </c>
      <c r="S4511" s="645">
        <v>29</v>
      </c>
      <c r="T4511" s="492" t="s">
        <v>7221</v>
      </c>
      <c r="U4511" s="496">
        <v>281055</v>
      </c>
    </row>
    <row r="4512" spans="17:21">
      <c r="Q4512" s="645">
        <v>5</v>
      </c>
      <c r="R4512" s="645">
        <v>15</v>
      </c>
      <c r="S4512" s="645">
        <v>30</v>
      </c>
      <c r="T4512" s="492" t="s">
        <v>6064</v>
      </c>
      <c r="U4512" s="496">
        <v>281060</v>
      </c>
    </row>
    <row r="4513" spans="17:21">
      <c r="Q4513" s="645">
        <v>5</v>
      </c>
      <c r="R4513" s="645">
        <v>15</v>
      </c>
      <c r="S4513" s="645">
        <v>31</v>
      </c>
      <c r="T4513" s="492" t="s">
        <v>8521</v>
      </c>
      <c r="U4513" s="496">
        <v>281080</v>
      </c>
    </row>
    <row r="4514" spans="17:21">
      <c r="Q4514" s="645">
        <v>5</v>
      </c>
      <c r="R4514" s="645">
        <v>15</v>
      </c>
      <c r="S4514" s="645">
        <v>32</v>
      </c>
      <c r="T4514" s="492" t="s">
        <v>9332</v>
      </c>
      <c r="U4514" s="496">
        <v>281082</v>
      </c>
    </row>
    <row r="4515" spans="17:21">
      <c r="Q4515" s="645">
        <v>5</v>
      </c>
      <c r="R4515" s="645">
        <v>15</v>
      </c>
      <c r="S4515" s="645">
        <v>33</v>
      </c>
      <c r="T4515" s="492" t="s">
        <v>8522</v>
      </c>
      <c r="U4515" s="496">
        <v>281085</v>
      </c>
    </row>
    <row r="4516" spans="17:21">
      <c r="Q4516" s="645">
        <v>5</v>
      </c>
      <c r="R4516" s="645">
        <v>15</v>
      </c>
      <c r="S4516" s="645">
        <v>34</v>
      </c>
      <c r="T4516" s="492" t="s">
        <v>9333</v>
      </c>
      <c r="U4516" s="496">
        <v>281099</v>
      </c>
    </row>
    <row r="4517" spans="17:21">
      <c r="Q4517" s="645">
        <v>5</v>
      </c>
      <c r="R4517" s="645">
        <v>16</v>
      </c>
      <c r="S4517" s="645">
        <v>1</v>
      </c>
      <c r="T4517" s="492" t="s">
        <v>8393</v>
      </c>
      <c r="U4517" s="496">
        <v>331017</v>
      </c>
    </row>
    <row r="4518" spans="17:21">
      <c r="Q4518" s="645">
        <v>5</v>
      </c>
      <c r="R4518" s="645">
        <v>16</v>
      </c>
      <c r="S4518" s="645">
        <v>2</v>
      </c>
      <c r="T4518" s="492" t="s">
        <v>8523</v>
      </c>
      <c r="U4518" s="496">
        <v>331022</v>
      </c>
    </row>
    <row r="4519" spans="17:21">
      <c r="Q4519" s="645">
        <v>5</v>
      </c>
      <c r="R4519" s="645">
        <v>16</v>
      </c>
      <c r="S4519" s="645">
        <v>3</v>
      </c>
      <c r="T4519" s="492" t="s">
        <v>7288</v>
      </c>
      <c r="U4519" s="496">
        <v>331005</v>
      </c>
    </row>
    <row r="4520" spans="17:21">
      <c r="Q4520" s="645">
        <v>5</v>
      </c>
      <c r="R4520" s="645">
        <v>16</v>
      </c>
      <c r="S4520" s="645">
        <v>4</v>
      </c>
      <c r="T4520" s="492" t="s">
        <v>8524</v>
      </c>
      <c r="U4520" s="496">
        <v>331002</v>
      </c>
    </row>
    <row r="4521" spans="17:21">
      <c r="Q4521" s="645">
        <v>5</v>
      </c>
      <c r="R4521" s="645">
        <v>16</v>
      </c>
      <c r="S4521" s="645">
        <v>5</v>
      </c>
      <c r="T4521" s="492" t="s">
        <v>7167</v>
      </c>
      <c r="U4521" s="496">
        <v>331004</v>
      </c>
    </row>
    <row r="4522" spans="17:21">
      <c r="Q4522" s="645">
        <v>5</v>
      </c>
      <c r="R4522" s="645">
        <v>16</v>
      </c>
      <c r="S4522" s="645">
        <v>6</v>
      </c>
      <c r="T4522" s="492" t="s">
        <v>8376</v>
      </c>
      <c r="U4522" s="496">
        <v>331006</v>
      </c>
    </row>
    <row r="4523" spans="17:21">
      <c r="Q4523" s="645">
        <v>5</v>
      </c>
      <c r="R4523" s="645">
        <v>16</v>
      </c>
      <c r="S4523" s="645">
        <v>7</v>
      </c>
      <c r="T4523" s="492" t="s">
        <v>8525</v>
      </c>
      <c r="U4523" s="496">
        <v>331007</v>
      </c>
    </row>
    <row r="4524" spans="17:21">
      <c r="Q4524" s="645">
        <v>5</v>
      </c>
      <c r="R4524" s="645">
        <v>16</v>
      </c>
      <c r="S4524" s="645">
        <v>8</v>
      </c>
      <c r="T4524" s="492" t="s">
        <v>8526</v>
      </c>
      <c r="U4524" s="496">
        <v>331021</v>
      </c>
    </row>
    <row r="4525" spans="17:21">
      <c r="Q4525" s="645">
        <v>5</v>
      </c>
      <c r="R4525" s="645">
        <v>16</v>
      </c>
      <c r="S4525" s="645">
        <v>9</v>
      </c>
      <c r="T4525" s="492" t="s">
        <v>7291</v>
      </c>
      <c r="U4525" s="496">
        <v>331008</v>
      </c>
    </row>
    <row r="4526" spans="17:21">
      <c r="Q4526" s="645">
        <v>5</v>
      </c>
      <c r="R4526" s="645">
        <v>16</v>
      </c>
      <c r="S4526" s="645">
        <v>10</v>
      </c>
      <c r="T4526" s="492" t="s">
        <v>8527</v>
      </c>
      <c r="U4526" s="496">
        <v>331019</v>
      </c>
    </row>
    <row r="4527" spans="17:21">
      <c r="Q4527" s="645">
        <v>5</v>
      </c>
      <c r="R4527" s="645">
        <v>16</v>
      </c>
      <c r="S4527" s="645">
        <v>11</v>
      </c>
      <c r="T4527" s="492" t="s">
        <v>7182</v>
      </c>
      <c r="U4527" s="496">
        <v>331009</v>
      </c>
    </row>
    <row r="4528" spans="17:21">
      <c r="Q4528" s="645">
        <v>5</v>
      </c>
      <c r="R4528" s="645">
        <v>16</v>
      </c>
      <c r="S4528" s="645">
        <v>12</v>
      </c>
      <c r="T4528" s="492" t="s">
        <v>8528</v>
      </c>
      <c r="U4528" s="496">
        <v>331011</v>
      </c>
    </row>
    <row r="4529" spans="17:21">
      <c r="Q4529" s="645">
        <v>5</v>
      </c>
      <c r="R4529" s="645">
        <v>16</v>
      </c>
      <c r="S4529" s="645">
        <v>13</v>
      </c>
      <c r="T4529" s="492" t="s">
        <v>7174</v>
      </c>
      <c r="U4529" s="496">
        <v>331012</v>
      </c>
    </row>
    <row r="4530" spans="17:21">
      <c r="Q4530" s="645">
        <v>5</v>
      </c>
      <c r="R4530" s="645">
        <v>16</v>
      </c>
      <c r="S4530" s="645">
        <v>14</v>
      </c>
      <c r="T4530" s="492" t="s">
        <v>8382</v>
      </c>
      <c r="U4530" s="496">
        <v>331013</v>
      </c>
    </row>
    <row r="4531" spans="17:21">
      <c r="Q4531" s="645">
        <v>5</v>
      </c>
      <c r="R4531" s="645">
        <v>16</v>
      </c>
      <c r="S4531" s="645">
        <v>15</v>
      </c>
      <c r="T4531" s="492" t="s">
        <v>9334</v>
      </c>
      <c r="U4531" s="496">
        <v>331023</v>
      </c>
    </row>
    <row r="4532" spans="17:21">
      <c r="Q4532" s="645">
        <v>5</v>
      </c>
      <c r="R4532" s="645">
        <v>16</v>
      </c>
      <c r="S4532" s="645">
        <v>16</v>
      </c>
      <c r="T4532" s="492" t="s">
        <v>8384</v>
      </c>
      <c r="U4532" s="496">
        <v>331016</v>
      </c>
    </row>
    <row r="4533" spans="17:21">
      <c r="Q4533" s="645">
        <v>5</v>
      </c>
      <c r="R4533" s="645">
        <v>16</v>
      </c>
      <c r="S4533" s="645">
        <v>17</v>
      </c>
      <c r="T4533" s="492" t="s">
        <v>7150</v>
      </c>
      <c r="U4533" s="496">
        <v>331014</v>
      </c>
    </row>
    <row r="4534" spans="17:21">
      <c r="Q4534" s="645">
        <v>5</v>
      </c>
      <c r="R4534" s="645">
        <v>16</v>
      </c>
      <c r="S4534" s="645">
        <v>18</v>
      </c>
      <c r="T4534" s="492" t="s">
        <v>9335</v>
      </c>
      <c r="U4534" s="496">
        <v>331024</v>
      </c>
    </row>
    <row r="4535" spans="17:21">
      <c r="Q4535" s="645">
        <v>5</v>
      </c>
      <c r="R4535" s="645">
        <v>16</v>
      </c>
      <c r="S4535" s="645">
        <v>19</v>
      </c>
      <c r="T4535" s="492" t="s">
        <v>6064</v>
      </c>
      <c r="U4535" s="496">
        <v>331025</v>
      </c>
    </row>
    <row r="4536" spans="17:21">
      <c r="Q4536" s="645">
        <v>5</v>
      </c>
      <c r="R4536" s="645">
        <v>16</v>
      </c>
      <c r="S4536" s="645">
        <v>20</v>
      </c>
      <c r="T4536" s="492" t="s">
        <v>8508</v>
      </c>
      <c r="U4536" s="496">
        <v>331010</v>
      </c>
    </row>
    <row r="4537" spans="17:21">
      <c r="Q4537" s="645">
        <v>5</v>
      </c>
      <c r="R4537" s="645">
        <v>16</v>
      </c>
      <c r="S4537" s="645">
        <v>21</v>
      </c>
      <c r="T4537" s="492" t="s">
        <v>8505</v>
      </c>
      <c r="U4537" s="496">
        <v>331020</v>
      </c>
    </row>
    <row r="4538" spans="17:21">
      <c r="Q4538" s="645">
        <v>5</v>
      </c>
      <c r="R4538" s="645">
        <v>16</v>
      </c>
      <c r="S4538" s="645">
        <v>22</v>
      </c>
      <c r="T4538" s="492" t="s">
        <v>8506</v>
      </c>
      <c r="U4538" s="496">
        <v>331030</v>
      </c>
    </row>
    <row r="4539" spans="17:21">
      <c r="Q4539" s="645">
        <v>5</v>
      </c>
      <c r="R4539" s="645">
        <v>16</v>
      </c>
      <c r="S4539" s="645">
        <v>23</v>
      </c>
      <c r="T4539" s="492" t="s">
        <v>8436</v>
      </c>
      <c r="U4539" s="496">
        <v>331040</v>
      </c>
    </row>
    <row r="4540" spans="17:21">
      <c r="Q4540" s="645">
        <v>5</v>
      </c>
      <c r="R4540" s="645">
        <v>16</v>
      </c>
      <c r="S4540" s="645">
        <v>24</v>
      </c>
      <c r="T4540" s="492" t="s">
        <v>6041</v>
      </c>
      <c r="U4540" s="496">
        <v>331099</v>
      </c>
    </row>
    <row r="4541" spans="17:21">
      <c r="Q4541" s="645">
        <v>5</v>
      </c>
      <c r="R4541" s="645">
        <v>17</v>
      </c>
      <c r="S4541" s="645">
        <v>1</v>
      </c>
      <c r="T4541" s="492" t="s">
        <v>8393</v>
      </c>
      <c r="U4541" s="496">
        <v>341017</v>
      </c>
    </row>
    <row r="4542" spans="17:21">
      <c r="Q4542" s="645">
        <v>5</v>
      </c>
      <c r="R4542" s="645">
        <v>17</v>
      </c>
      <c r="S4542" s="645">
        <v>2</v>
      </c>
      <c r="T4542" s="492" t="s">
        <v>8529</v>
      </c>
      <c r="U4542" s="496">
        <v>341011</v>
      </c>
    </row>
    <row r="4543" spans="17:21">
      <c r="Q4543" s="645">
        <v>5</v>
      </c>
      <c r="R4543" s="645">
        <v>17</v>
      </c>
      <c r="S4543" s="645">
        <v>3</v>
      </c>
      <c r="T4543" s="492" t="s">
        <v>8376</v>
      </c>
      <c r="U4543" s="496">
        <v>341012</v>
      </c>
    </row>
    <row r="4544" spans="17:21">
      <c r="Q4544" s="645">
        <v>5</v>
      </c>
      <c r="R4544" s="645">
        <v>17</v>
      </c>
      <c r="S4544" s="645">
        <v>4</v>
      </c>
      <c r="T4544" s="492" t="s">
        <v>8394</v>
      </c>
      <c r="U4544" s="496">
        <v>341013</v>
      </c>
    </row>
    <row r="4545" spans="17:21">
      <c r="Q4545" s="645">
        <v>5</v>
      </c>
      <c r="R4545" s="645">
        <v>17</v>
      </c>
      <c r="S4545" s="645">
        <v>5</v>
      </c>
      <c r="T4545" s="492" t="s">
        <v>7979</v>
      </c>
      <c r="U4545" s="496">
        <v>341014</v>
      </c>
    </row>
    <row r="4546" spans="17:21">
      <c r="Q4546" s="645">
        <v>5</v>
      </c>
      <c r="R4546" s="645">
        <v>17</v>
      </c>
      <c r="S4546" s="645">
        <v>6</v>
      </c>
      <c r="T4546" s="492" t="s">
        <v>6505</v>
      </c>
      <c r="U4546" s="496">
        <v>341015</v>
      </c>
    </row>
    <row r="4547" spans="17:21">
      <c r="Q4547" s="645">
        <v>5</v>
      </c>
      <c r="R4547" s="645">
        <v>17</v>
      </c>
      <c r="S4547" s="645">
        <v>7</v>
      </c>
      <c r="T4547" s="492" t="s">
        <v>7182</v>
      </c>
      <c r="U4547" s="496">
        <v>341001</v>
      </c>
    </row>
    <row r="4548" spans="17:21">
      <c r="Q4548" s="645">
        <v>5</v>
      </c>
      <c r="R4548" s="645">
        <v>17</v>
      </c>
      <c r="S4548" s="645">
        <v>8</v>
      </c>
      <c r="T4548" s="492" t="s">
        <v>8379</v>
      </c>
      <c r="U4548" s="496">
        <v>341002</v>
      </c>
    </row>
    <row r="4549" spans="17:21">
      <c r="Q4549" s="645">
        <v>5</v>
      </c>
      <c r="R4549" s="645">
        <v>17</v>
      </c>
      <c r="S4549" s="645">
        <v>9</v>
      </c>
      <c r="T4549" s="492" t="s">
        <v>7174</v>
      </c>
      <c r="U4549" s="496">
        <v>341004</v>
      </c>
    </row>
    <row r="4550" spans="17:21">
      <c r="Q4550" s="645">
        <v>5</v>
      </c>
      <c r="R4550" s="645">
        <v>17</v>
      </c>
      <c r="S4550" s="645">
        <v>10</v>
      </c>
      <c r="T4550" s="492" t="s">
        <v>8530</v>
      </c>
      <c r="U4550" s="496">
        <v>341005</v>
      </c>
    </row>
    <row r="4551" spans="17:21">
      <c r="Q4551" s="645">
        <v>5</v>
      </c>
      <c r="R4551" s="645">
        <v>17</v>
      </c>
      <c r="S4551" s="645">
        <v>11</v>
      </c>
      <c r="T4551" s="492" t="s">
        <v>6981</v>
      </c>
      <c r="U4551" s="496">
        <v>341006</v>
      </c>
    </row>
    <row r="4552" spans="17:21">
      <c r="Q4552" s="645">
        <v>5</v>
      </c>
      <c r="R4552" s="645">
        <v>17</v>
      </c>
      <c r="S4552" s="645">
        <v>12</v>
      </c>
      <c r="T4552" s="492" t="s">
        <v>8457</v>
      </c>
      <c r="U4552" s="496">
        <v>341010</v>
      </c>
    </row>
    <row r="4553" spans="17:21">
      <c r="Q4553" s="645">
        <v>5</v>
      </c>
      <c r="R4553" s="645">
        <v>17</v>
      </c>
      <c r="S4553" s="645">
        <v>13</v>
      </c>
      <c r="T4553" s="492" t="s">
        <v>8385</v>
      </c>
      <c r="U4553" s="496">
        <v>341020</v>
      </c>
    </row>
    <row r="4554" spans="17:21">
      <c r="Q4554" s="645">
        <v>5</v>
      </c>
      <c r="R4554" s="645">
        <v>17</v>
      </c>
      <c r="S4554" s="645">
        <v>14</v>
      </c>
      <c r="T4554" s="492" t="s">
        <v>8390</v>
      </c>
      <c r="U4554" s="496">
        <v>341030</v>
      </c>
    </row>
    <row r="4555" spans="17:21">
      <c r="Q4555" s="645">
        <v>5</v>
      </c>
      <c r="R4555" s="645">
        <v>17</v>
      </c>
      <c r="S4555" s="645">
        <v>15</v>
      </c>
      <c r="T4555" s="492" t="s">
        <v>8391</v>
      </c>
      <c r="U4555" s="496">
        <v>341040</v>
      </c>
    </row>
    <row r="4556" spans="17:21">
      <c r="Q4556" s="645">
        <v>5</v>
      </c>
      <c r="R4556" s="645">
        <v>17</v>
      </c>
      <c r="S4556" s="645">
        <v>16</v>
      </c>
      <c r="T4556" s="492" t="s">
        <v>8531</v>
      </c>
      <c r="U4556" s="496">
        <v>341050</v>
      </c>
    </row>
    <row r="4557" spans="17:21">
      <c r="Q4557" s="645">
        <v>5</v>
      </c>
      <c r="R4557" s="645">
        <v>17</v>
      </c>
      <c r="S4557" s="645">
        <v>17</v>
      </c>
      <c r="T4557" s="492" t="s">
        <v>8532</v>
      </c>
      <c r="U4557" s="496">
        <v>341060</v>
      </c>
    </row>
    <row r="4558" spans="17:21">
      <c r="Q4558" s="645">
        <v>5</v>
      </c>
      <c r="R4558" s="645">
        <v>17</v>
      </c>
      <c r="S4558" s="645">
        <v>18</v>
      </c>
      <c r="T4558" s="492" t="s">
        <v>8533</v>
      </c>
      <c r="U4558" s="496">
        <v>341070</v>
      </c>
    </row>
    <row r="4559" spans="17:21">
      <c r="Q4559" s="645">
        <v>5</v>
      </c>
      <c r="R4559" s="645">
        <v>17</v>
      </c>
      <c r="S4559" s="645">
        <v>19</v>
      </c>
      <c r="T4559" s="492" t="s">
        <v>8534</v>
      </c>
      <c r="U4559" s="496">
        <v>341080</v>
      </c>
    </row>
    <row r="4560" spans="17:21">
      <c r="Q4560" s="645">
        <v>5</v>
      </c>
      <c r="R4560" s="645">
        <v>17</v>
      </c>
      <c r="S4560" s="645">
        <v>20</v>
      </c>
      <c r="T4560" s="492" t="s">
        <v>8384</v>
      </c>
      <c r="U4560" s="496">
        <v>341016</v>
      </c>
    </row>
    <row r="4561" spans="17:21">
      <c r="Q4561" s="645">
        <v>5</v>
      </c>
      <c r="R4561" s="645">
        <v>17</v>
      </c>
      <c r="S4561" s="645">
        <v>21</v>
      </c>
      <c r="T4561" s="492" t="s">
        <v>7150</v>
      </c>
      <c r="U4561" s="496">
        <v>341007</v>
      </c>
    </row>
    <row r="4562" spans="17:21">
      <c r="Q4562" s="645">
        <v>5</v>
      </c>
      <c r="R4562" s="645">
        <v>17</v>
      </c>
      <c r="S4562" s="645">
        <v>22</v>
      </c>
      <c r="T4562" s="492" t="s">
        <v>6064</v>
      </c>
      <c r="U4562" s="496">
        <v>341018</v>
      </c>
    </row>
    <row r="4563" spans="17:21">
      <c r="Q4563" s="645">
        <v>5</v>
      </c>
      <c r="R4563" s="645">
        <v>17</v>
      </c>
      <c r="S4563" s="645">
        <v>23</v>
      </c>
      <c r="T4563" s="492" t="s">
        <v>8535</v>
      </c>
      <c r="U4563" s="496">
        <v>341091</v>
      </c>
    </row>
    <row r="4564" spans="17:21">
      <c r="Q4564" s="645">
        <v>5</v>
      </c>
      <c r="R4564" s="645">
        <v>17</v>
      </c>
      <c r="S4564" s="645">
        <v>24</v>
      </c>
      <c r="T4564" s="492" t="s">
        <v>8536</v>
      </c>
      <c r="U4564" s="496">
        <v>341092</v>
      </c>
    </row>
    <row r="4565" spans="17:21">
      <c r="Q4565" s="645">
        <v>5</v>
      </c>
      <c r="R4565" s="645">
        <v>17</v>
      </c>
      <c r="S4565" s="645">
        <v>25</v>
      </c>
      <c r="T4565" s="492" t="s">
        <v>8537</v>
      </c>
      <c r="U4565" s="496">
        <v>341093</v>
      </c>
    </row>
    <row r="4566" spans="17:21">
      <c r="Q4566" s="645">
        <v>5</v>
      </c>
      <c r="R4566" s="645">
        <v>17</v>
      </c>
      <c r="S4566" s="645">
        <v>26</v>
      </c>
      <c r="T4566" s="492" t="s">
        <v>6041</v>
      </c>
      <c r="U4566" s="496">
        <v>341099</v>
      </c>
    </row>
    <row r="4567" spans="17:21">
      <c r="Q4567" s="645">
        <v>5</v>
      </c>
      <c r="R4567" s="645">
        <v>18</v>
      </c>
      <c r="S4567" s="645">
        <v>1</v>
      </c>
      <c r="T4567" s="492" t="s">
        <v>8538</v>
      </c>
      <c r="U4567" s="496">
        <v>401001</v>
      </c>
    </row>
    <row r="4568" spans="17:21">
      <c r="Q4568" s="645">
        <v>5</v>
      </c>
      <c r="R4568" s="645">
        <v>18</v>
      </c>
      <c r="S4568" s="645">
        <v>2</v>
      </c>
      <c r="T4568" s="492" t="s">
        <v>8539</v>
      </c>
      <c r="U4568" s="496">
        <v>401023</v>
      </c>
    </row>
    <row r="4569" spans="17:21">
      <c r="Q4569" s="645">
        <v>5</v>
      </c>
      <c r="R4569" s="645">
        <v>18</v>
      </c>
      <c r="S4569" s="645">
        <v>3</v>
      </c>
      <c r="T4569" s="492" t="s">
        <v>8540</v>
      </c>
      <c r="U4569" s="496">
        <v>401029</v>
      </c>
    </row>
    <row r="4570" spans="17:21">
      <c r="Q4570" s="645">
        <v>5</v>
      </c>
      <c r="R4570" s="645">
        <v>18</v>
      </c>
      <c r="S4570" s="645">
        <v>4</v>
      </c>
      <c r="T4570" s="492" t="s">
        <v>7167</v>
      </c>
      <c r="U4570" s="496">
        <v>401031</v>
      </c>
    </row>
    <row r="4571" spans="17:21">
      <c r="Q4571" s="645">
        <v>5</v>
      </c>
      <c r="R4571" s="645">
        <v>18</v>
      </c>
      <c r="S4571" s="645">
        <v>5</v>
      </c>
      <c r="T4571" s="492" t="s">
        <v>8376</v>
      </c>
      <c r="U4571" s="496">
        <v>401021</v>
      </c>
    </row>
    <row r="4572" spans="17:21">
      <c r="Q4572" s="645">
        <v>5</v>
      </c>
      <c r="R4572" s="645">
        <v>18</v>
      </c>
      <c r="S4572" s="645">
        <v>6</v>
      </c>
      <c r="T4572" s="492" t="s">
        <v>8541</v>
      </c>
      <c r="U4572" s="496">
        <v>401005</v>
      </c>
    </row>
    <row r="4573" spans="17:21">
      <c r="Q4573" s="645">
        <v>5</v>
      </c>
      <c r="R4573" s="645">
        <v>18</v>
      </c>
      <c r="S4573" s="645">
        <v>7</v>
      </c>
      <c r="T4573" s="492" t="s">
        <v>7291</v>
      </c>
      <c r="U4573" s="496">
        <v>401012</v>
      </c>
    </row>
    <row r="4574" spans="17:21">
      <c r="Q4574" s="645">
        <v>5</v>
      </c>
      <c r="R4574" s="645">
        <v>18</v>
      </c>
      <c r="S4574" s="645">
        <v>8</v>
      </c>
      <c r="T4574" s="492" t="s">
        <v>8542</v>
      </c>
      <c r="U4574" s="496">
        <v>401022</v>
      </c>
    </row>
    <row r="4575" spans="17:21">
      <c r="Q4575" s="645">
        <v>5</v>
      </c>
      <c r="R4575" s="645">
        <v>18</v>
      </c>
      <c r="S4575" s="645">
        <v>9</v>
      </c>
      <c r="T4575" s="492" t="s">
        <v>7182</v>
      </c>
      <c r="U4575" s="496">
        <v>401004</v>
      </c>
    </row>
    <row r="4576" spans="17:21">
      <c r="Q4576" s="645">
        <v>5</v>
      </c>
      <c r="R4576" s="645">
        <v>18</v>
      </c>
      <c r="S4576" s="645">
        <v>10</v>
      </c>
      <c r="T4576" s="492" t="s">
        <v>8543</v>
      </c>
      <c r="U4576" s="496">
        <v>401002</v>
      </c>
    </row>
    <row r="4577" spans="17:21">
      <c r="Q4577" s="645">
        <v>5</v>
      </c>
      <c r="R4577" s="645">
        <v>18</v>
      </c>
      <c r="S4577" s="645">
        <v>11</v>
      </c>
      <c r="T4577" s="492" t="s">
        <v>7194</v>
      </c>
      <c r="U4577" s="496">
        <v>401006</v>
      </c>
    </row>
    <row r="4578" spans="17:21">
      <c r="Q4578" s="645">
        <v>5</v>
      </c>
      <c r="R4578" s="645">
        <v>18</v>
      </c>
      <c r="S4578" s="645">
        <v>12</v>
      </c>
      <c r="T4578" s="492" t="s">
        <v>8503</v>
      </c>
      <c r="U4578" s="496">
        <v>401007</v>
      </c>
    </row>
    <row r="4579" spans="17:21">
      <c r="Q4579" s="645">
        <v>5</v>
      </c>
      <c r="R4579" s="645">
        <v>18</v>
      </c>
      <c r="S4579" s="645">
        <v>13</v>
      </c>
      <c r="T4579" s="492" t="s">
        <v>8544</v>
      </c>
      <c r="U4579" s="496">
        <v>401008</v>
      </c>
    </row>
    <row r="4580" spans="17:21">
      <c r="Q4580" s="645">
        <v>5</v>
      </c>
      <c r="R4580" s="645">
        <v>18</v>
      </c>
      <c r="S4580" s="645">
        <v>14</v>
      </c>
      <c r="T4580" s="492" t="s">
        <v>8545</v>
      </c>
      <c r="U4580" s="496">
        <v>401013</v>
      </c>
    </row>
    <row r="4581" spans="17:21">
      <c r="Q4581" s="645">
        <v>5</v>
      </c>
      <c r="R4581" s="645">
        <v>18</v>
      </c>
      <c r="S4581" s="645">
        <v>15</v>
      </c>
      <c r="T4581" s="492" t="s">
        <v>8546</v>
      </c>
      <c r="U4581" s="496">
        <v>401014</v>
      </c>
    </row>
    <row r="4582" spans="17:21">
      <c r="Q4582" s="645">
        <v>5</v>
      </c>
      <c r="R4582" s="645">
        <v>18</v>
      </c>
      <c r="S4582" s="645">
        <v>16</v>
      </c>
      <c r="T4582" s="492" t="s">
        <v>8547</v>
      </c>
      <c r="U4582" s="496">
        <v>401015</v>
      </c>
    </row>
    <row r="4583" spans="17:21">
      <c r="Q4583" s="645">
        <v>5</v>
      </c>
      <c r="R4583" s="645">
        <v>18</v>
      </c>
      <c r="S4583" s="645">
        <v>17</v>
      </c>
      <c r="T4583" s="492" t="s">
        <v>8548</v>
      </c>
      <c r="U4583" s="496">
        <v>401016</v>
      </c>
    </row>
    <row r="4584" spans="17:21">
      <c r="Q4584" s="645">
        <v>5</v>
      </c>
      <c r="R4584" s="645">
        <v>18</v>
      </c>
      <c r="S4584" s="645">
        <v>18</v>
      </c>
      <c r="T4584" s="492" t="s">
        <v>8549</v>
      </c>
      <c r="U4584" s="496">
        <v>401017</v>
      </c>
    </row>
    <row r="4585" spans="17:21">
      <c r="Q4585" s="645">
        <v>5</v>
      </c>
      <c r="R4585" s="645">
        <v>18</v>
      </c>
      <c r="S4585" s="645">
        <v>19</v>
      </c>
      <c r="T4585" s="492" t="s">
        <v>8550</v>
      </c>
      <c r="U4585" s="496">
        <v>401018</v>
      </c>
    </row>
    <row r="4586" spans="17:21">
      <c r="Q4586" s="645">
        <v>5</v>
      </c>
      <c r="R4586" s="645">
        <v>18</v>
      </c>
      <c r="S4586" s="645">
        <v>20</v>
      </c>
      <c r="T4586" s="492" t="s">
        <v>8551</v>
      </c>
      <c r="U4586" s="496">
        <v>401019</v>
      </c>
    </row>
    <row r="4587" spans="17:21">
      <c r="Q4587" s="645">
        <v>5</v>
      </c>
      <c r="R4587" s="645">
        <v>18</v>
      </c>
      <c r="S4587" s="645">
        <v>21</v>
      </c>
      <c r="T4587" s="492" t="s">
        <v>8384</v>
      </c>
      <c r="U4587" s="496">
        <v>401024</v>
      </c>
    </row>
    <row r="4588" spans="17:21">
      <c r="Q4588" s="645">
        <v>5</v>
      </c>
      <c r="R4588" s="645">
        <v>18</v>
      </c>
      <c r="S4588" s="645">
        <v>22</v>
      </c>
      <c r="T4588" s="492" t="s">
        <v>8427</v>
      </c>
      <c r="U4588" s="496">
        <v>401009</v>
      </c>
    </row>
    <row r="4589" spans="17:21">
      <c r="Q4589" s="645">
        <v>5</v>
      </c>
      <c r="R4589" s="645">
        <v>18</v>
      </c>
      <c r="S4589" s="645">
        <v>23</v>
      </c>
      <c r="T4589" s="492" t="s">
        <v>7221</v>
      </c>
      <c r="U4589" s="496">
        <v>401025</v>
      </c>
    </row>
    <row r="4590" spans="17:21">
      <c r="Q4590" s="645">
        <v>5</v>
      </c>
      <c r="R4590" s="645">
        <v>18</v>
      </c>
      <c r="S4590" s="645">
        <v>24</v>
      </c>
      <c r="T4590" s="492" t="s">
        <v>9171</v>
      </c>
      <c r="U4590" s="496">
        <v>401032</v>
      </c>
    </row>
    <row r="4591" spans="17:21">
      <c r="Q4591" s="645">
        <v>5</v>
      </c>
      <c r="R4591" s="645">
        <v>18</v>
      </c>
      <c r="S4591" s="645">
        <v>25</v>
      </c>
      <c r="T4591" s="492" t="s">
        <v>6064</v>
      </c>
      <c r="U4591" s="496">
        <v>401010</v>
      </c>
    </row>
    <row r="4592" spans="17:21">
      <c r="Q4592" s="645">
        <v>5</v>
      </c>
      <c r="R4592" s="645">
        <v>18</v>
      </c>
      <c r="S4592" s="645">
        <v>26</v>
      </c>
      <c r="T4592" s="492" t="s">
        <v>8552</v>
      </c>
      <c r="U4592" s="496">
        <v>401011</v>
      </c>
    </row>
    <row r="4593" spans="17:21">
      <c r="Q4593" s="645">
        <v>5</v>
      </c>
      <c r="R4593" s="645">
        <v>18</v>
      </c>
      <c r="S4593" s="645">
        <v>27</v>
      </c>
      <c r="T4593" s="492" t="s">
        <v>6041</v>
      </c>
      <c r="U4593" s="496">
        <v>401099</v>
      </c>
    </row>
    <row r="4594" spans="17:21">
      <c r="Q4594" s="645">
        <v>5</v>
      </c>
      <c r="R4594" s="645">
        <v>19</v>
      </c>
      <c r="S4594" s="645">
        <v>1</v>
      </c>
      <c r="T4594" s="492" t="s">
        <v>8415</v>
      </c>
      <c r="U4594" s="496">
        <v>401312</v>
      </c>
    </row>
    <row r="4595" spans="17:21">
      <c r="Q4595" s="645">
        <v>5</v>
      </c>
      <c r="R4595" s="645">
        <v>19</v>
      </c>
      <c r="S4595" s="645">
        <v>2</v>
      </c>
      <c r="T4595" s="492" t="s">
        <v>8376</v>
      </c>
      <c r="U4595" s="496">
        <v>401313</v>
      </c>
    </row>
    <row r="4596" spans="17:21">
      <c r="Q4596" s="645">
        <v>5</v>
      </c>
      <c r="R4596" s="645">
        <v>19</v>
      </c>
      <c r="S4596" s="645">
        <v>3</v>
      </c>
      <c r="T4596" s="492" t="s">
        <v>8394</v>
      </c>
      <c r="U4596" s="496">
        <v>401314</v>
      </c>
    </row>
    <row r="4597" spans="17:21">
      <c r="Q4597" s="645">
        <v>5</v>
      </c>
      <c r="R4597" s="645">
        <v>19</v>
      </c>
      <c r="S4597" s="645">
        <v>4</v>
      </c>
      <c r="T4597" s="492" t="s">
        <v>6505</v>
      </c>
      <c r="U4597" s="496">
        <v>401317</v>
      </c>
    </row>
    <row r="4598" spans="17:21">
      <c r="Q4598" s="645">
        <v>5</v>
      </c>
      <c r="R4598" s="645">
        <v>19</v>
      </c>
      <c r="S4598" s="645">
        <v>5</v>
      </c>
      <c r="T4598" s="492" t="s">
        <v>9055</v>
      </c>
      <c r="U4598" s="496">
        <v>401315</v>
      </c>
    </row>
    <row r="4599" spans="17:21">
      <c r="Q4599" s="645">
        <v>5</v>
      </c>
      <c r="R4599" s="645">
        <v>19</v>
      </c>
      <c r="S4599" s="645">
        <v>6</v>
      </c>
      <c r="T4599" s="492" t="s">
        <v>9056</v>
      </c>
      <c r="U4599" s="496">
        <v>401319</v>
      </c>
    </row>
    <row r="4600" spans="17:21">
      <c r="Q4600" s="645">
        <v>5</v>
      </c>
      <c r="R4600" s="645">
        <v>19</v>
      </c>
      <c r="S4600" s="645">
        <v>7</v>
      </c>
      <c r="T4600" s="492" t="s">
        <v>7182</v>
      </c>
      <c r="U4600" s="496">
        <v>401301</v>
      </c>
    </row>
    <row r="4601" spans="17:21">
      <c r="Q4601" s="645">
        <v>5</v>
      </c>
      <c r="R4601" s="645">
        <v>19</v>
      </c>
      <c r="S4601" s="645">
        <v>8</v>
      </c>
      <c r="T4601" s="492" t="s">
        <v>8553</v>
      </c>
      <c r="U4601" s="496">
        <v>401316</v>
      </c>
    </row>
    <row r="4602" spans="17:21">
      <c r="Q4602" s="645">
        <v>5</v>
      </c>
      <c r="R4602" s="645">
        <v>19</v>
      </c>
      <c r="S4602" s="645">
        <v>9</v>
      </c>
      <c r="T4602" s="492" t="s">
        <v>7981</v>
      </c>
      <c r="U4602" s="496">
        <v>401302</v>
      </c>
    </row>
    <row r="4603" spans="17:21">
      <c r="Q4603" s="645">
        <v>5</v>
      </c>
      <c r="R4603" s="645">
        <v>19</v>
      </c>
      <c r="S4603" s="645">
        <v>10</v>
      </c>
      <c r="T4603" s="492" t="s">
        <v>8464</v>
      </c>
      <c r="U4603" s="496">
        <v>401303</v>
      </c>
    </row>
    <row r="4604" spans="17:21">
      <c r="Q4604" s="645">
        <v>5</v>
      </c>
      <c r="R4604" s="645">
        <v>19</v>
      </c>
      <c r="S4604" s="645">
        <v>11</v>
      </c>
      <c r="T4604" s="492" t="s">
        <v>8554</v>
      </c>
      <c r="U4604" s="496">
        <v>401304</v>
      </c>
    </row>
    <row r="4605" spans="17:21">
      <c r="Q4605" s="645">
        <v>5</v>
      </c>
      <c r="R4605" s="645">
        <v>19</v>
      </c>
      <c r="S4605" s="645">
        <v>12</v>
      </c>
      <c r="T4605" s="492" t="s">
        <v>8544</v>
      </c>
      <c r="U4605" s="496">
        <v>401307</v>
      </c>
    </row>
    <row r="4606" spans="17:21">
      <c r="Q4606" s="645">
        <v>5</v>
      </c>
      <c r="R4606" s="645">
        <v>19</v>
      </c>
      <c r="S4606" s="645">
        <v>13</v>
      </c>
      <c r="T4606" s="492" t="s">
        <v>8384</v>
      </c>
      <c r="U4606" s="496">
        <v>401318</v>
      </c>
    </row>
    <row r="4607" spans="17:21">
      <c r="Q4607" s="645">
        <v>5</v>
      </c>
      <c r="R4607" s="645">
        <v>19</v>
      </c>
      <c r="S4607" s="645">
        <v>14</v>
      </c>
      <c r="T4607" s="492" t="s">
        <v>7150</v>
      </c>
      <c r="U4607" s="496">
        <v>401308</v>
      </c>
    </row>
    <row r="4608" spans="17:21">
      <c r="Q4608" s="645">
        <v>5</v>
      </c>
      <c r="R4608" s="645">
        <v>19</v>
      </c>
      <c r="S4608" s="645">
        <v>15</v>
      </c>
      <c r="T4608" s="492" t="s">
        <v>7221</v>
      </c>
      <c r="U4608" s="496">
        <v>401309</v>
      </c>
    </row>
    <row r="4609" spans="17:21">
      <c r="Q4609" s="645">
        <v>5</v>
      </c>
      <c r="R4609" s="645">
        <v>19</v>
      </c>
      <c r="S4609" s="645">
        <v>16</v>
      </c>
      <c r="T4609" s="492" t="s">
        <v>6064</v>
      </c>
      <c r="U4609" s="496">
        <v>401311</v>
      </c>
    </row>
    <row r="4610" spans="17:21">
      <c r="Q4610" s="645">
        <v>5</v>
      </c>
      <c r="R4610" s="645">
        <v>19</v>
      </c>
      <c r="S4610" s="645">
        <v>17</v>
      </c>
      <c r="T4610" s="492" t="s">
        <v>8506</v>
      </c>
      <c r="U4610" s="496">
        <v>401310</v>
      </c>
    </row>
    <row r="4611" spans="17:21">
      <c r="Q4611" s="645">
        <v>5</v>
      </c>
      <c r="R4611" s="645">
        <v>19</v>
      </c>
      <c r="S4611" s="645">
        <v>18</v>
      </c>
      <c r="T4611" s="492" t="s">
        <v>8555</v>
      </c>
      <c r="U4611" s="496">
        <v>401320</v>
      </c>
    </row>
    <row r="4612" spans="17:21">
      <c r="Q4612" s="645">
        <v>5</v>
      </c>
      <c r="R4612" s="645">
        <v>19</v>
      </c>
      <c r="S4612" s="645">
        <v>19</v>
      </c>
      <c r="T4612" s="492" t="s">
        <v>8435</v>
      </c>
      <c r="U4612" s="496">
        <v>401330</v>
      </c>
    </row>
    <row r="4613" spans="17:21">
      <c r="Q4613" s="645">
        <v>5</v>
      </c>
      <c r="R4613" s="645">
        <v>19</v>
      </c>
      <c r="S4613" s="645">
        <v>20</v>
      </c>
      <c r="T4613" s="492" t="s">
        <v>8436</v>
      </c>
      <c r="U4613" s="496">
        <v>401340</v>
      </c>
    </row>
    <row r="4614" spans="17:21">
      <c r="Q4614" s="645">
        <v>5</v>
      </c>
      <c r="R4614" s="645">
        <v>19</v>
      </c>
      <c r="S4614" s="645">
        <v>21</v>
      </c>
      <c r="T4614" s="492" t="s">
        <v>8556</v>
      </c>
      <c r="U4614" s="496">
        <v>401360</v>
      </c>
    </row>
    <row r="4615" spans="17:21">
      <c r="Q4615" s="645">
        <v>5</v>
      </c>
      <c r="R4615" s="645">
        <v>19</v>
      </c>
      <c r="S4615" s="645">
        <v>22</v>
      </c>
      <c r="T4615" s="492" t="s">
        <v>8557</v>
      </c>
      <c r="U4615" s="496">
        <v>401370</v>
      </c>
    </row>
    <row r="4616" spans="17:21">
      <c r="Q4616" s="645">
        <v>5</v>
      </c>
      <c r="R4616" s="645">
        <v>19</v>
      </c>
      <c r="S4616" s="645">
        <v>23</v>
      </c>
      <c r="T4616" s="492" t="s">
        <v>8507</v>
      </c>
      <c r="U4616" s="496">
        <v>401350</v>
      </c>
    </row>
    <row r="4617" spans="17:21">
      <c r="Q4617" s="645">
        <v>5</v>
      </c>
      <c r="R4617" s="645">
        <v>19</v>
      </c>
      <c r="S4617" s="645">
        <v>24</v>
      </c>
      <c r="T4617" s="492" t="s">
        <v>8558</v>
      </c>
      <c r="U4617" s="496">
        <v>401382</v>
      </c>
    </row>
    <row r="4618" spans="17:21">
      <c r="Q4618" s="645">
        <v>5</v>
      </c>
      <c r="R4618" s="645">
        <v>19</v>
      </c>
      <c r="S4618" s="645">
        <v>25</v>
      </c>
      <c r="T4618" s="492" t="s">
        <v>8559</v>
      </c>
      <c r="U4618" s="496">
        <v>401383</v>
      </c>
    </row>
    <row r="4619" spans="17:21">
      <c r="Q4619" s="645">
        <v>5</v>
      </c>
      <c r="R4619" s="645">
        <v>19</v>
      </c>
      <c r="S4619" s="645">
        <v>26</v>
      </c>
      <c r="T4619" s="492" t="s">
        <v>8560</v>
      </c>
      <c r="U4619" s="496">
        <v>401384</v>
      </c>
    </row>
    <row r="4620" spans="17:21">
      <c r="Q4620" s="645">
        <v>5</v>
      </c>
      <c r="R4620" s="645">
        <v>19</v>
      </c>
      <c r="S4620" s="645">
        <v>27</v>
      </c>
      <c r="T4620" s="492" t="s">
        <v>6041</v>
      </c>
      <c r="U4620" s="496">
        <v>401399</v>
      </c>
    </row>
    <row r="4621" spans="17:21">
      <c r="Q4621" s="645">
        <v>5</v>
      </c>
      <c r="R4621" s="645">
        <v>20</v>
      </c>
      <c r="S4621" s="645">
        <v>1</v>
      </c>
      <c r="T4621" s="492" t="s">
        <v>7288</v>
      </c>
      <c r="U4621" s="496">
        <v>431026</v>
      </c>
    </row>
    <row r="4622" spans="17:21">
      <c r="Q4622" s="645">
        <v>5</v>
      </c>
      <c r="R4622" s="645">
        <v>20</v>
      </c>
      <c r="S4622" s="645">
        <v>2</v>
      </c>
      <c r="T4622" s="492" t="s">
        <v>7167</v>
      </c>
      <c r="U4622" s="496">
        <v>431001</v>
      </c>
    </row>
    <row r="4623" spans="17:21">
      <c r="Q4623" s="645">
        <v>5</v>
      </c>
      <c r="R4623" s="645">
        <v>20</v>
      </c>
      <c r="S4623" s="645">
        <v>3</v>
      </c>
      <c r="T4623" s="492" t="s">
        <v>8376</v>
      </c>
      <c r="U4623" s="496">
        <v>431003</v>
      </c>
    </row>
    <row r="4624" spans="17:21">
      <c r="Q4624" s="645">
        <v>5</v>
      </c>
      <c r="R4624" s="645">
        <v>20</v>
      </c>
      <c r="S4624" s="645">
        <v>4</v>
      </c>
      <c r="T4624" s="492" t="s">
        <v>8476</v>
      </c>
      <c r="U4624" s="496">
        <v>431002</v>
      </c>
    </row>
    <row r="4625" spans="17:21">
      <c r="Q4625" s="645">
        <v>5</v>
      </c>
      <c r="R4625" s="645">
        <v>20</v>
      </c>
      <c r="S4625" s="645">
        <v>5</v>
      </c>
      <c r="T4625" s="492" t="s">
        <v>7979</v>
      </c>
      <c r="U4625" s="496">
        <v>431004</v>
      </c>
    </row>
    <row r="4626" spans="17:21">
      <c r="Q4626" s="645">
        <v>5</v>
      </c>
      <c r="R4626" s="645">
        <v>20</v>
      </c>
      <c r="S4626" s="645">
        <v>6</v>
      </c>
      <c r="T4626" s="492" t="s">
        <v>9430</v>
      </c>
      <c r="U4626" s="496">
        <v>431027</v>
      </c>
    </row>
    <row r="4627" spans="17:21">
      <c r="Q4627" s="645">
        <v>5</v>
      </c>
      <c r="R4627" s="645">
        <v>20</v>
      </c>
      <c r="S4627" s="645">
        <v>7</v>
      </c>
      <c r="T4627" s="492" t="s">
        <v>7182</v>
      </c>
      <c r="U4627" s="496">
        <v>431005</v>
      </c>
    </row>
    <row r="4628" spans="17:21">
      <c r="Q4628" s="645">
        <v>5</v>
      </c>
      <c r="R4628" s="645">
        <v>20</v>
      </c>
      <c r="S4628" s="645">
        <v>8</v>
      </c>
      <c r="T4628" s="492" t="s">
        <v>8379</v>
      </c>
      <c r="U4628" s="496">
        <v>431008</v>
      </c>
    </row>
    <row r="4629" spans="17:21">
      <c r="Q4629" s="645">
        <v>5</v>
      </c>
      <c r="R4629" s="645">
        <v>20</v>
      </c>
      <c r="S4629" s="645">
        <v>9</v>
      </c>
      <c r="T4629" s="492" t="s">
        <v>8561</v>
      </c>
      <c r="U4629" s="496">
        <v>431006</v>
      </c>
    </row>
    <row r="4630" spans="17:21">
      <c r="Q4630" s="645">
        <v>5</v>
      </c>
      <c r="R4630" s="645">
        <v>20</v>
      </c>
      <c r="S4630" s="645">
        <v>10</v>
      </c>
      <c r="T4630" s="492" t="s">
        <v>8433</v>
      </c>
      <c r="U4630" s="496">
        <v>431011</v>
      </c>
    </row>
    <row r="4631" spans="17:21">
      <c r="Q4631" s="645">
        <v>5</v>
      </c>
      <c r="R4631" s="645">
        <v>20</v>
      </c>
      <c r="S4631" s="645">
        <v>11</v>
      </c>
      <c r="T4631" s="492" t="s">
        <v>9172</v>
      </c>
      <c r="U4631" s="496">
        <v>431010</v>
      </c>
    </row>
    <row r="4632" spans="17:21">
      <c r="Q4632" s="645">
        <v>5</v>
      </c>
      <c r="R4632" s="645">
        <v>20</v>
      </c>
      <c r="S4632" s="645">
        <v>12</v>
      </c>
      <c r="T4632" s="492" t="s">
        <v>9173</v>
      </c>
      <c r="U4632" s="496">
        <v>431012</v>
      </c>
    </row>
    <row r="4633" spans="17:21">
      <c r="Q4633" s="645">
        <v>5</v>
      </c>
      <c r="R4633" s="645">
        <v>20</v>
      </c>
      <c r="S4633" s="645">
        <v>13</v>
      </c>
      <c r="T4633" s="492" t="s">
        <v>9174</v>
      </c>
      <c r="U4633" s="496">
        <v>431013</v>
      </c>
    </row>
    <row r="4634" spans="17:21">
      <c r="Q4634" s="645">
        <v>5</v>
      </c>
      <c r="R4634" s="645">
        <v>20</v>
      </c>
      <c r="S4634" s="645">
        <v>14</v>
      </c>
      <c r="T4634" s="492" t="s">
        <v>9175</v>
      </c>
      <c r="U4634" s="496">
        <v>431040</v>
      </c>
    </row>
    <row r="4635" spans="17:21">
      <c r="Q4635" s="645">
        <v>5</v>
      </c>
      <c r="R4635" s="645">
        <v>20</v>
      </c>
      <c r="S4635" s="645">
        <v>15</v>
      </c>
      <c r="T4635" s="492" t="s">
        <v>9176</v>
      </c>
      <c r="U4635" s="496">
        <v>431014</v>
      </c>
    </row>
    <row r="4636" spans="17:21">
      <c r="Q4636" s="645">
        <v>5</v>
      </c>
      <c r="R4636" s="645">
        <v>20</v>
      </c>
      <c r="S4636" s="645">
        <v>16</v>
      </c>
      <c r="T4636" s="492" t="s">
        <v>8384</v>
      </c>
      <c r="U4636" s="496">
        <v>431021</v>
      </c>
    </row>
    <row r="4637" spans="17:21">
      <c r="Q4637" s="645">
        <v>5</v>
      </c>
      <c r="R4637" s="645">
        <v>20</v>
      </c>
      <c r="S4637" s="645">
        <v>17</v>
      </c>
      <c r="T4637" s="492" t="s">
        <v>7221</v>
      </c>
      <c r="U4637" s="496">
        <v>431022</v>
      </c>
    </row>
    <row r="4638" spans="17:21">
      <c r="Q4638" s="645">
        <v>5</v>
      </c>
      <c r="R4638" s="645">
        <v>20</v>
      </c>
      <c r="S4638" s="645">
        <v>18</v>
      </c>
      <c r="T4638" s="492" t="s">
        <v>8427</v>
      </c>
      <c r="U4638" s="496">
        <v>431023</v>
      </c>
    </row>
    <row r="4639" spans="17:21">
      <c r="Q4639" s="645">
        <v>5</v>
      </c>
      <c r="R4639" s="645">
        <v>20</v>
      </c>
      <c r="S4639" s="645">
        <v>19</v>
      </c>
      <c r="T4639" s="492" t="s">
        <v>6062</v>
      </c>
      <c r="U4639" s="496">
        <v>431024</v>
      </c>
    </row>
    <row r="4640" spans="17:21">
      <c r="Q4640" s="645">
        <v>5</v>
      </c>
      <c r="R4640" s="645">
        <v>20</v>
      </c>
      <c r="S4640" s="645">
        <v>20</v>
      </c>
      <c r="T4640" s="492" t="s">
        <v>6064</v>
      </c>
      <c r="U4640" s="496">
        <v>431025</v>
      </c>
    </row>
    <row r="4641" spans="17:21">
      <c r="Q4641" s="645">
        <v>5</v>
      </c>
      <c r="R4641" s="645">
        <v>20</v>
      </c>
      <c r="S4641" s="645">
        <v>21</v>
      </c>
      <c r="T4641" s="492" t="s">
        <v>8506</v>
      </c>
      <c r="U4641" s="496">
        <v>431020</v>
      </c>
    </row>
    <row r="4642" spans="17:21">
      <c r="Q4642" s="645">
        <v>5</v>
      </c>
      <c r="R4642" s="645">
        <v>20</v>
      </c>
      <c r="S4642" s="645">
        <v>22</v>
      </c>
      <c r="T4642" s="492" t="s">
        <v>8507</v>
      </c>
      <c r="U4642" s="496">
        <v>431030</v>
      </c>
    </row>
    <row r="4643" spans="17:21">
      <c r="Q4643" s="645">
        <v>5</v>
      </c>
      <c r="R4643" s="645">
        <v>20</v>
      </c>
      <c r="S4643" s="645">
        <v>23</v>
      </c>
      <c r="T4643" s="492" t="s">
        <v>8508</v>
      </c>
      <c r="U4643" s="496">
        <v>431050</v>
      </c>
    </row>
    <row r="4644" spans="17:21">
      <c r="Q4644" s="645">
        <v>5</v>
      </c>
      <c r="R4644" s="645">
        <v>20</v>
      </c>
      <c r="S4644" s="645">
        <v>24</v>
      </c>
      <c r="T4644" s="492" t="s">
        <v>6041</v>
      </c>
      <c r="U4644" s="496">
        <v>431099</v>
      </c>
    </row>
    <row r="4645" spans="17:21">
      <c r="Q4645" s="645">
        <v>6</v>
      </c>
      <c r="R4645" s="645">
        <v>1</v>
      </c>
      <c r="S4645" s="645">
        <v>1</v>
      </c>
      <c r="T4645" s="492" t="s">
        <v>3651</v>
      </c>
      <c r="U4645" s="496" t="s">
        <v>390</v>
      </c>
    </row>
    <row r="4646" spans="17:21">
      <c r="Q4646" s="645">
        <v>6</v>
      </c>
      <c r="R4646" s="645">
        <v>1</v>
      </c>
      <c r="S4646" s="645">
        <v>2</v>
      </c>
      <c r="T4646" s="492" t="s">
        <v>8562</v>
      </c>
      <c r="U4646" s="496" t="s">
        <v>391</v>
      </c>
    </row>
    <row r="4647" spans="17:21">
      <c r="Q4647" s="645">
        <v>6</v>
      </c>
      <c r="R4647" s="645">
        <v>1</v>
      </c>
      <c r="S4647" s="645">
        <v>3</v>
      </c>
      <c r="T4647" s="492" t="s">
        <v>3654</v>
      </c>
      <c r="U4647" s="496" t="s">
        <v>392</v>
      </c>
    </row>
    <row r="4648" spans="17:21">
      <c r="Q4648" s="645">
        <v>6</v>
      </c>
      <c r="R4648" s="645">
        <v>1</v>
      </c>
      <c r="S4648" s="645">
        <v>4</v>
      </c>
      <c r="T4648" s="492" t="s">
        <v>8563</v>
      </c>
      <c r="U4648" s="496" t="s">
        <v>393</v>
      </c>
    </row>
    <row r="4649" spans="17:21">
      <c r="Q4649" s="645">
        <v>6</v>
      </c>
      <c r="R4649" s="645">
        <v>1</v>
      </c>
      <c r="S4649" s="645">
        <v>5</v>
      </c>
      <c r="T4649" s="492" t="s">
        <v>3657</v>
      </c>
      <c r="U4649" s="496" t="s">
        <v>394</v>
      </c>
    </row>
    <row r="4650" spans="17:21">
      <c r="Q4650" s="645">
        <v>6</v>
      </c>
      <c r="R4650" s="645">
        <v>1</v>
      </c>
      <c r="S4650" s="645">
        <v>6</v>
      </c>
      <c r="T4650" s="492" t="s">
        <v>3659</v>
      </c>
      <c r="U4650" s="496" t="s">
        <v>395</v>
      </c>
    </row>
    <row r="4651" spans="17:21">
      <c r="Q4651" s="645">
        <v>6</v>
      </c>
      <c r="R4651" s="645">
        <v>1</v>
      </c>
      <c r="S4651" s="645">
        <v>7</v>
      </c>
      <c r="T4651" s="492" t="s">
        <v>8564</v>
      </c>
      <c r="U4651" s="496" t="s">
        <v>396</v>
      </c>
    </row>
    <row r="4652" spans="17:21">
      <c r="Q4652" s="645">
        <v>6</v>
      </c>
      <c r="R4652" s="645">
        <v>1</v>
      </c>
      <c r="S4652" s="645">
        <v>8</v>
      </c>
      <c r="T4652" s="492" t="s">
        <v>3662</v>
      </c>
      <c r="U4652" s="496" t="s">
        <v>397</v>
      </c>
    </row>
    <row r="4653" spans="17:21">
      <c r="Q4653" s="645">
        <v>6</v>
      </c>
      <c r="R4653" s="645">
        <v>1</v>
      </c>
      <c r="S4653" s="645">
        <v>9</v>
      </c>
      <c r="T4653" s="492" t="s">
        <v>8565</v>
      </c>
      <c r="U4653" s="496" t="s">
        <v>398</v>
      </c>
    </row>
    <row r="4654" spans="17:21">
      <c r="Q4654" s="645">
        <v>6</v>
      </c>
      <c r="R4654" s="645">
        <v>1</v>
      </c>
      <c r="S4654" s="645">
        <v>10</v>
      </c>
      <c r="T4654" s="492" t="s">
        <v>3665</v>
      </c>
      <c r="U4654" s="496" t="s">
        <v>399</v>
      </c>
    </row>
    <row r="4655" spans="17:21">
      <c r="Q4655" s="645">
        <v>6</v>
      </c>
      <c r="R4655" s="645">
        <v>1</v>
      </c>
      <c r="S4655" s="645">
        <v>11</v>
      </c>
      <c r="T4655" s="492" t="s">
        <v>3668</v>
      </c>
      <c r="U4655" s="496" t="s">
        <v>400</v>
      </c>
    </row>
    <row r="4656" spans="17:21">
      <c r="Q4656" s="645">
        <v>6</v>
      </c>
      <c r="R4656" s="645">
        <v>1</v>
      </c>
      <c r="S4656" s="645">
        <v>12</v>
      </c>
      <c r="T4656" s="492" t="s">
        <v>3671</v>
      </c>
      <c r="U4656" s="496" t="s">
        <v>401</v>
      </c>
    </row>
    <row r="4657" spans="17:21">
      <c r="Q4657" s="645">
        <v>6</v>
      </c>
      <c r="R4657" s="645">
        <v>1</v>
      </c>
      <c r="S4657" s="645">
        <v>13</v>
      </c>
      <c r="T4657" s="492" t="s">
        <v>3674</v>
      </c>
      <c r="U4657" s="496" t="s">
        <v>402</v>
      </c>
    </row>
    <row r="4658" spans="17:21">
      <c r="Q4658" s="645">
        <v>6</v>
      </c>
      <c r="R4658" s="645">
        <v>1</v>
      </c>
      <c r="S4658" s="645">
        <v>14</v>
      </c>
      <c r="T4658" s="492" t="s">
        <v>3677</v>
      </c>
      <c r="U4658" s="496" t="s">
        <v>403</v>
      </c>
    </row>
    <row r="4659" spans="17:21">
      <c r="Q4659" s="645">
        <v>6</v>
      </c>
      <c r="R4659" s="645">
        <v>1</v>
      </c>
      <c r="S4659" s="645">
        <v>15</v>
      </c>
      <c r="T4659" s="492" t="s">
        <v>8566</v>
      </c>
      <c r="U4659" s="496" t="s">
        <v>404</v>
      </c>
    </row>
    <row r="4660" spans="17:21">
      <c r="Q4660" s="645">
        <v>6</v>
      </c>
      <c r="R4660" s="645">
        <v>1</v>
      </c>
      <c r="S4660" s="645">
        <v>16</v>
      </c>
      <c r="T4660" s="492" t="s">
        <v>3680</v>
      </c>
      <c r="U4660" s="496" t="s">
        <v>405</v>
      </c>
    </row>
    <row r="4661" spans="17:21">
      <c r="Q4661" s="645">
        <v>6</v>
      </c>
      <c r="R4661" s="645">
        <v>1</v>
      </c>
      <c r="S4661" s="645">
        <v>17</v>
      </c>
      <c r="T4661" s="492" t="s">
        <v>8567</v>
      </c>
      <c r="U4661" s="496" t="s">
        <v>406</v>
      </c>
    </row>
    <row r="4662" spans="17:21">
      <c r="Q4662" s="645">
        <v>6</v>
      </c>
      <c r="R4662" s="645">
        <v>1</v>
      </c>
      <c r="S4662" s="645">
        <v>18</v>
      </c>
      <c r="T4662" s="492" t="s">
        <v>3683</v>
      </c>
      <c r="U4662" s="496" t="s">
        <v>407</v>
      </c>
    </row>
    <row r="4663" spans="17:21">
      <c r="Q4663" s="645">
        <v>6</v>
      </c>
      <c r="R4663" s="645">
        <v>1</v>
      </c>
      <c r="S4663" s="645">
        <v>19</v>
      </c>
      <c r="T4663" s="492" t="s">
        <v>3686</v>
      </c>
      <c r="U4663" s="496" t="s">
        <v>408</v>
      </c>
    </row>
    <row r="4664" spans="17:21">
      <c r="Q4664" s="645">
        <v>6</v>
      </c>
      <c r="R4664" s="645">
        <v>1</v>
      </c>
      <c r="S4664" s="645">
        <v>20</v>
      </c>
      <c r="T4664" s="492" t="s">
        <v>9177</v>
      </c>
      <c r="U4664" s="496" t="s">
        <v>409</v>
      </c>
    </row>
    <row r="4665" spans="17:21">
      <c r="Q4665" s="645">
        <v>6</v>
      </c>
      <c r="R4665" s="645">
        <v>1</v>
      </c>
      <c r="S4665" s="645">
        <v>21</v>
      </c>
      <c r="T4665" s="492" t="s">
        <v>3689</v>
      </c>
      <c r="U4665" s="496" t="s">
        <v>410</v>
      </c>
    </row>
    <row r="4666" spans="17:21">
      <c r="Q4666" s="645">
        <v>6</v>
      </c>
      <c r="R4666" s="645">
        <v>1</v>
      </c>
      <c r="S4666" s="645">
        <v>22</v>
      </c>
      <c r="T4666" s="492" t="s">
        <v>3691</v>
      </c>
      <c r="U4666" s="496" t="s">
        <v>411</v>
      </c>
    </row>
    <row r="4667" spans="17:21">
      <c r="Q4667" s="645">
        <v>6</v>
      </c>
      <c r="R4667" s="645">
        <v>1</v>
      </c>
      <c r="S4667" s="645">
        <v>23</v>
      </c>
      <c r="T4667" s="492" t="s">
        <v>3694</v>
      </c>
      <c r="U4667" s="496" t="s">
        <v>412</v>
      </c>
    </row>
    <row r="4668" spans="17:21">
      <c r="Q4668" s="645">
        <v>6</v>
      </c>
      <c r="R4668" s="645">
        <v>1</v>
      </c>
      <c r="S4668" s="645">
        <v>24</v>
      </c>
      <c r="T4668" s="492" t="s">
        <v>3697</v>
      </c>
      <c r="U4668" s="496" t="s">
        <v>413</v>
      </c>
    </row>
    <row r="4669" spans="17:21">
      <c r="Q4669" s="645">
        <v>6</v>
      </c>
      <c r="R4669" s="645">
        <v>1</v>
      </c>
      <c r="S4669" s="645">
        <v>25</v>
      </c>
      <c r="T4669" s="492" t="s">
        <v>3700</v>
      </c>
      <c r="U4669" s="496" t="s">
        <v>414</v>
      </c>
    </row>
    <row r="4670" spans="17:21">
      <c r="Q4670" s="645">
        <v>6</v>
      </c>
      <c r="R4670" s="645">
        <v>1</v>
      </c>
      <c r="S4670" s="645">
        <v>26</v>
      </c>
      <c r="T4670" s="492" t="s">
        <v>8568</v>
      </c>
      <c r="U4670" s="496" t="s">
        <v>415</v>
      </c>
    </row>
    <row r="4671" spans="17:21">
      <c r="Q4671" s="645">
        <v>6</v>
      </c>
      <c r="R4671" s="645">
        <v>1</v>
      </c>
      <c r="S4671" s="645">
        <v>27</v>
      </c>
      <c r="T4671" s="492" t="s">
        <v>3703</v>
      </c>
      <c r="U4671" s="496" t="s">
        <v>416</v>
      </c>
    </row>
    <row r="4672" spans="17:21">
      <c r="Q4672" s="645">
        <v>6</v>
      </c>
      <c r="R4672" s="645">
        <v>1</v>
      </c>
      <c r="S4672" s="645">
        <v>28</v>
      </c>
      <c r="T4672" s="492" t="s">
        <v>3706</v>
      </c>
      <c r="U4672" s="496" t="s">
        <v>417</v>
      </c>
    </row>
    <row r="4673" spans="17:21">
      <c r="Q4673" s="645">
        <v>6</v>
      </c>
      <c r="R4673" s="645">
        <v>1</v>
      </c>
      <c r="S4673" s="645">
        <v>29</v>
      </c>
      <c r="T4673" s="492" t="s">
        <v>3709</v>
      </c>
      <c r="U4673" s="496" t="s">
        <v>418</v>
      </c>
    </row>
    <row r="4674" spans="17:21">
      <c r="Q4674" s="645">
        <v>6</v>
      </c>
      <c r="R4674" s="645">
        <v>1</v>
      </c>
      <c r="S4674" s="645">
        <v>30</v>
      </c>
      <c r="T4674" s="492" t="s">
        <v>3712</v>
      </c>
      <c r="U4674" s="496" t="s">
        <v>419</v>
      </c>
    </row>
    <row r="4675" spans="17:21">
      <c r="Q4675" s="645">
        <v>6</v>
      </c>
      <c r="R4675" s="645">
        <v>1</v>
      </c>
      <c r="S4675" s="645">
        <v>31</v>
      </c>
      <c r="T4675" s="492" t="s">
        <v>8569</v>
      </c>
      <c r="U4675" s="496" t="s">
        <v>420</v>
      </c>
    </row>
    <row r="4676" spans="17:21">
      <c r="Q4676" s="645">
        <v>6</v>
      </c>
      <c r="R4676" s="645">
        <v>1</v>
      </c>
      <c r="S4676" s="645">
        <v>32</v>
      </c>
      <c r="T4676" s="492" t="s">
        <v>3715</v>
      </c>
      <c r="U4676" s="496" t="s">
        <v>421</v>
      </c>
    </row>
    <row r="4677" spans="17:21">
      <c r="Q4677" s="645">
        <v>6</v>
      </c>
      <c r="R4677" s="645">
        <v>1</v>
      </c>
      <c r="S4677" s="645">
        <v>33</v>
      </c>
      <c r="T4677" s="492" t="s">
        <v>3717</v>
      </c>
      <c r="U4677" s="496" t="s">
        <v>422</v>
      </c>
    </row>
    <row r="4678" spans="17:21">
      <c r="Q4678" s="645">
        <v>6</v>
      </c>
      <c r="R4678" s="645">
        <v>1</v>
      </c>
      <c r="S4678" s="645">
        <v>34</v>
      </c>
      <c r="T4678" s="492" t="s">
        <v>3720</v>
      </c>
      <c r="U4678" s="496" t="s">
        <v>423</v>
      </c>
    </row>
    <row r="4679" spans="17:21">
      <c r="Q4679" s="645">
        <v>6</v>
      </c>
      <c r="R4679" s="645">
        <v>1</v>
      </c>
      <c r="S4679" s="645">
        <v>35</v>
      </c>
      <c r="T4679" s="492" t="s">
        <v>3723</v>
      </c>
      <c r="U4679" s="496" t="s">
        <v>424</v>
      </c>
    </row>
    <row r="4680" spans="17:21">
      <c r="Q4680" s="645">
        <v>6</v>
      </c>
      <c r="R4680" s="645">
        <v>1</v>
      </c>
      <c r="S4680" s="645">
        <v>36</v>
      </c>
      <c r="T4680" s="492" t="s">
        <v>3725</v>
      </c>
      <c r="U4680" s="496" t="s">
        <v>425</v>
      </c>
    </row>
    <row r="4681" spans="17:21">
      <c r="Q4681" s="645">
        <v>6</v>
      </c>
      <c r="R4681" s="645">
        <v>1</v>
      </c>
      <c r="S4681" s="645">
        <v>37</v>
      </c>
      <c r="T4681" s="492" t="s">
        <v>3728</v>
      </c>
      <c r="U4681" s="496" t="s">
        <v>426</v>
      </c>
    </row>
    <row r="4682" spans="17:21">
      <c r="Q4682" s="645">
        <v>6</v>
      </c>
      <c r="R4682" s="645">
        <v>1</v>
      </c>
      <c r="S4682" s="645">
        <v>38</v>
      </c>
      <c r="T4682" s="492" t="s">
        <v>3731</v>
      </c>
      <c r="U4682" s="496" t="s">
        <v>427</v>
      </c>
    </row>
    <row r="4683" spans="17:21">
      <c r="Q4683" s="645">
        <v>6</v>
      </c>
      <c r="R4683" s="645">
        <v>1</v>
      </c>
      <c r="S4683" s="645">
        <v>39</v>
      </c>
      <c r="T4683" s="492" t="s">
        <v>3734</v>
      </c>
      <c r="U4683" s="496" t="s">
        <v>428</v>
      </c>
    </row>
    <row r="4684" spans="17:21">
      <c r="Q4684" s="645">
        <v>6</v>
      </c>
      <c r="R4684" s="645">
        <v>1</v>
      </c>
      <c r="S4684" s="645">
        <v>40</v>
      </c>
      <c r="T4684" s="492" t="s">
        <v>3737</v>
      </c>
      <c r="U4684" s="496" t="s">
        <v>429</v>
      </c>
    </row>
    <row r="4685" spans="17:21">
      <c r="Q4685" s="645">
        <v>6</v>
      </c>
      <c r="R4685" s="645">
        <v>1</v>
      </c>
      <c r="S4685" s="645">
        <v>41</v>
      </c>
      <c r="T4685" s="492" t="s">
        <v>3740</v>
      </c>
      <c r="U4685" s="496" t="s">
        <v>430</v>
      </c>
    </row>
    <row r="4686" spans="17:21">
      <c r="Q4686" s="645">
        <v>6</v>
      </c>
      <c r="R4686" s="645">
        <v>1</v>
      </c>
      <c r="S4686" s="645">
        <v>42</v>
      </c>
      <c r="T4686" s="492" t="s">
        <v>3743</v>
      </c>
      <c r="U4686" s="496" t="s">
        <v>431</v>
      </c>
    </row>
    <row r="4687" spans="17:21">
      <c r="Q4687" s="645">
        <v>6</v>
      </c>
      <c r="R4687" s="645">
        <v>1</v>
      </c>
      <c r="S4687" s="645">
        <v>43</v>
      </c>
      <c r="T4687" s="492" t="s">
        <v>3746</v>
      </c>
      <c r="U4687" s="496" t="s">
        <v>3163</v>
      </c>
    </row>
    <row r="4688" spans="17:21">
      <c r="Q4688" s="645">
        <v>6</v>
      </c>
      <c r="R4688" s="645">
        <v>1</v>
      </c>
      <c r="S4688" s="645">
        <v>44</v>
      </c>
      <c r="T4688" s="492" t="s">
        <v>3748</v>
      </c>
      <c r="U4688" s="496" t="s">
        <v>432</v>
      </c>
    </row>
    <row r="4689" spans="17:21">
      <c r="Q4689" s="645">
        <v>6</v>
      </c>
      <c r="R4689" s="645">
        <v>1</v>
      </c>
      <c r="S4689" s="645">
        <v>45</v>
      </c>
      <c r="T4689" s="492" t="s">
        <v>3750</v>
      </c>
      <c r="U4689" s="496" t="s">
        <v>433</v>
      </c>
    </row>
    <row r="4690" spans="17:21">
      <c r="Q4690" s="645">
        <v>6</v>
      </c>
      <c r="R4690" s="645">
        <v>1</v>
      </c>
      <c r="S4690" s="645">
        <v>46</v>
      </c>
      <c r="T4690" s="492" t="s">
        <v>3752</v>
      </c>
      <c r="U4690" s="496" t="s">
        <v>434</v>
      </c>
    </row>
    <row r="4691" spans="17:21">
      <c r="Q4691" s="645">
        <v>6</v>
      </c>
      <c r="R4691" s="645">
        <v>1</v>
      </c>
      <c r="S4691" s="645">
        <v>47</v>
      </c>
      <c r="T4691" s="492" t="s">
        <v>3754</v>
      </c>
      <c r="U4691" s="496" t="s">
        <v>435</v>
      </c>
    </row>
    <row r="4692" spans="17:21">
      <c r="Q4692" s="645">
        <v>6</v>
      </c>
      <c r="R4692" s="645">
        <v>1</v>
      </c>
      <c r="S4692" s="645">
        <v>48</v>
      </c>
      <c r="T4692" s="492" t="s">
        <v>3756</v>
      </c>
      <c r="U4692" s="496" t="s">
        <v>436</v>
      </c>
    </row>
    <row r="4693" spans="17:21">
      <c r="Q4693" s="645">
        <v>6</v>
      </c>
      <c r="R4693" s="645">
        <v>1</v>
      </c>
      <c r="S4693" s="645">
        <v>49</v>
      </c>
      <c r="T4693" s="492" t="s">
        <v>3758</v>
      </c>
      <c r="U4693" s="496" t="s">
        <v>437</v>
      </c>
    </row>
    <row r="4694" spans="17:21">
      <c r="Q4694" s="645">
        <v>6</v>
      </c>
      <c r="R4694" s="645">
        <v>1</v>
      </c>
      <c r="S4694" s="645">
        <v>50</v>
      </c>
      <c r="T4694" s="492" t="s">
        <v>3760</v>
      </c>
      <c r="U4694" s="496" t="s">
        <v>438</v>
      </c>
    </row>
    <row r="4695" spans="17:21">
      <c r="Q4695" s="645">
        <v>6</v>
      </c>
      <c r="R4695" s="645">
        <v>1</v>
      </c>
      <c r="S4695" s="645">
        <v>51</v>
      </c>
      <c r="T4695" s="492" t="s">
        <v>3762</v>
      </c>
      <c r="U4695" s="496" t="s">
        <v>439</v>
      </c>
    </row>
    <row r="4696" spans="17:21">
      <c r="Q4696" s="645">
        <v>6</v>
      </c>
      <c r="R4696" s="645">
        <v>1</v>
      </c>
      <c r="S4696" s="645">
        <v>52</v>
      </c>
      <c r="T4696" s="492" t="s">
        <v>3764</v>
      </c>
      <c r="U4696" s="496" t="s">
        <v>440</v>
      </c>
    </row>
    <row r="4697" spans="17:21">
      <c r="Q4697" s="645">
        <v>6</v>
      </c>
      <c r="R4697" s="645">
        <v>1</v>
      </c>
      <c r="S4697" s="645">
        <v>53</v>
      </c>
      <c r="T4697" s="492" t="s">
        <v>3766</v>
      </c>
      <c r="U4697" s="496" t="s">
        <v>441</v>
      </c>
    </row>
    <row r="4698" spans="17:21">
      <c r="Q4698" s="645">
        <v>6</v>
      </c>
      <c r="R4698" s="645">
        <v>1</v>
      </c>
      <c r="S4698" s="645">
        <v>54</v>
      </c>
      <c r="T4698" s="492" t="s">
        <v>3768</v>
      </c>
      <c r="U4698" s="496" t="s">
        <v>442</v>
      </c>
    </row>
    <row r="4699" spans="17:21">
      <c r="Q4699" s="645">
        <v>6</v>
      </c>
      <c r="R4699" s="645">
        <v>1</v>
      </c>
      <c r="S4699" s="645">
        <v>55</v>
      </c>
      <c r="T4699" s="492" t="s">
        <v>3770</v>
      </c>
      <c r="U4699" s="496" t="s">
        <v>443</v>
      </c>
    </row>
    <row r="4700" spans="17:21">
      <c r="Q4700" s="645">
        <v>6</v>
      </c>
      <c r="R4700" s="645">
        <v>1</v>
      </c>
      <c r="S4700" s="645">
        <v>56</v>
      </c>
      <c r="T4700" s="492" t="s">
        <v>3772</v>
      </c>
      <c r="U4700" s="496" t="s">
        <v>444</v>
      </c>
    </row>
    <row r="4701" spans="17:21">
      <c r="Q4701" s="645">
        <v>6</v>
      </c>
      <c r="R4701" s="645">
        <v>1</v>
      </c>
      <c r="S4701" s="645">
        <v>57</v>
      </c>
      <c r="T4701" s="492" t="s">
        <v>3774</v>
      </c>
      <c r="U4701" s="496" t="s">
        <v>445</v>
      </c>
    </row>
    <row r="4702" spans="17:21">
      <c r="Q4702" s="645">
        <v>6</v>
      </c>
      <c r="R4702" s="645">
        <v>1</v>
      </c>
      <c r="S4702" s="645">
        <v>58</v>
      </c>
      <c r="T4702" s="492" t="s">
        <v>3776</v>
      </c>
      <c r="U4702" s="496" t="s">
        <v>446</v>
      </c>
    </row>
    <row r="4703" spans="17:21">
      <c r="Q4703" s="645">
        <v>6</v>
      </c>
      <c r="R4703" s="645">
        <v>1</v>
      </c>
      <c r="S4703" s="645">
        <v>59</v>
      </c>
      <c r="T4703" s="492" t="s">
        <v>3778</v>
      </c>
      <c r="U4703" s="496" t="s">
        <v>447</v>
      </c>
    </row>
    <row r="4704" spans="17:21">
      <c r="Q4704" s="645">
        <v>6</v>
      </c>
      <c r="R4704" s="645">
        <v>1</v>
      </c>
      <c r="S4704" s="645">
        <v>60</v>
      </c>
      <c r="T4704" s="492" t="s">
        <v>3780</v>
      </c>
      <c r="U4704" s="496" t="s">
        <v>448</v>
      </c>
    </row>
    <row r="4705" spans="17:21">
      <c r="Q4705" s="645">
        <v>6</v>
      </c>
      <c r="R4705" s="645">
        <v>1</v>
      </c>
      <c r="S4705" s="645">
        <v>61</v>
      </c>
      <c r="T4705" s="492" t="s">
        <v>3782</v>
      </c>
      <c r="U4705" s="496" t="s">
        <v>3164</v>
      </c>
    </row>
    <row r="4706" spans="17:21">
      <c r="Q4706" s="645">
        <v>6</v>
      </c>
      <c r="R4706" s="645">
        <v>1</v>
      </c>
      <c r="S4706" s="645">
        <v>62</v>
      </c>
      <c r="T4706" s="492" t="s">
        <v>3784</v>
      </c>
      <c r="U4706" s="496" t="s">
        <v>449</v>
      </c>
    </row>
    <row r="4707" spans="17:21">
      <c r="Q4707" s="645">
        <v>6</v>
      </c>
      <c r="R4707" s="645">
        <v>1</v>
      </c>
      <c r="S4707" s="645">
        <v>63</v>
      </c>
      <c r="T4707" s="492" t="s">
        <v>3786</v>
      </c>
      <c r="U4707" s="496" t="s">
        <v>450</v>
      </c>
    </row>
    <row r="4708" spans="17:21">
      <c r="Q4708" s="645">
        <v>6</v>
      </c>
      <c r="R4708" s="645">
        <v>1</v>
      </c>
      <c r="S4708" s="645">
        <v>64</v>
      </c>
      <c r="T4708" s="492" t="s">
        <v>3788</v>
      </c>
      <c r="U4708" s="496" t="s">
        <v>451</v>
      </c>
    </row>
    <row r="4709" spans="17:21">
      <c r="Q4709" s="645">
        <v>6</v>
      </c>
      <c r="R4709" s="645">
        <v>1</v>
      </c>
      <c r="S4709" s="645">
        <v>65</v>
      </c>
      <c r="T4709" s="492" t="s">
        <v>3790</v>
      </c>
      <c r="U4709" s="496" t="s">
        <v>452</v>
      </c>
    </row>
    <row r="4710" spans="17:21">
      <c r="Q4710" s="645">
        <v>6</v>
      </c>
      <c r="R4710" s="645">
        <v>1</v>
      </c>
      <c r="S4710" s="645">
        <v>66</v>
      </c>
      <c r="T4710" s="492" t="s">
        <v>3792</v>
      </c>
      <c r="U4710" s="496" t="s">
        <v>453</v>
      </c>
    </row>
    <row r="4711" spans="17:21">
      <c r="Q4711" s="645">
        <v>6</v>
      </c>
      <c r="R4711" s="645">
        <v>1</v>
      </c>
      <c r="S4711" s="645">
        <v>67</v>
      </c>
      <c r="T4711" s="492" t="s">
        <v>3794</v>
      </c>
      <c r="U4711" s="496" t="s">
        <v>454</v>
      </c>
    </row>
    <row r="4712" spans="17:21">
      <c r="Q4712" s="645">
        <v>6</v>
      </c>
      <c r="R4712" s="645">
        <v>1</v>
      </c>
      <c r="S4712" s="645">
        <v>68</v>
      </c>
      <c r="T4712" s="492" t="s">
        <v>3796</v>
      </c>
      <c r="U4712" s="496" t="s">
        <v>455</v>
      </c>
    </row>
    <row r="4713" spans="17:21">
      <c r="Q4713" s="645">
        <v>6</v>
      </c>
      <c r="R4713" s="645">
        <v>1</v>
      </c>
      <c r="S4713" s="645">
        <v>69</v>
      </c>
      <c r="T4713" s="492" t="s">
        <v>3798</v>
      </c>
      <c r="U4713" s="496" t="s">
        <v>456</v>
      </c>
    </row>
    <row r="4714" spans="17:21">
      <c r="Q4714" s="645">
        <v>6</v>
      </c>
      <c r="R4714" s="645">
        <v>1</v>
      </c>
      <c r="S4714" s="645">
        <v>70</v>
      </c>
      <c r="T4714" s="492" t="s">
        <v>3800</v>
      </c>
      <c r="U4714" s="496" t="s">
        <v>457</v>
      </c>
    </row>
    <row r="4715" spans="17:21">
      <c r="Q4715" s="645">
        <v>6</v>
      </c>
      <c r="R4715" s="645">
        <v>1</v>
      </c>
      <c r="S4715" s="645">
        <v>71</v>
      </c>
      <c r="T4715" s="492" t="s">
        <v>3802</v>
      </c>
      <c r="U4715" s="496" t="s">
        <v>458</v>
      </c>
    </row>
    <row r="4716" spans="17:21">
      <c r="Q4716" s="645">
        <v>6</v>
      </c>
      <c r="R4716" s="645">
        <v>1</v>
      </c>
      <c r="S4716" s="645">
        <v>72</v>
      </c>
      <c r="T4716" s="492" t="s">
        <v>3804</v>
      </c>
      <c r="U4716" s="496" t="s">
        <v>459</v>
      </c>
    </row>
    <row r="4717" spans="17:21">
      <c r="Q4717" s="645">
        <v>6</v>
      </c>
      <c r="R4717" s="645">
        <v>1</v>
      </c>
      <c r="S4717" s="645">
        <v>73</v>
      </c>
      <c r="T4717" s="492" t="s">
        <v>3806</v>
      </c>
      <c r="U4717" s="496" t="s">
        <v>460</v>
      </c>
    </row>
    <row r="4718" spans="17:21">
      <c r="Q4718" s="645">
        <v>6</v>
      </c>
      <c r="R4718" s="645">
        <v>1</v>
      </c>
      <c r="S4718" s="645">
        <v>74</v>
      </c>
      <c r="T4718" s="492" t="s">
        <v>3808</v>
      </c>
      <c r="U4718" s="496" t="s">
        <v>461</v>
      </c>
    </row>
    <row r="4719" spans="17:21">
      <c r="Q4719" s="645">
        <v>6</v>
      </c>
      <c r="R4719" s="645">
        <v>1</v>
      </c>
      <c r="S4719" s="645">
        <v>75</v>
      </c>
      <c r="T4719" s="492" t="s">
        <v>3810</v>
      </c>
      <c r="U4719" s="496" t="s">
        <v>462</v>
      </c>
    </row>
    <row r="4720" spans="17:21">
      <c r="Q4720" s="645">
        <v>6</v>
      </c>
      <c r="R4720" s="645">
        <v>1</v>
      </c>
      <c r="S4720" s="645">
        <v>76</v>
      </c>
      <c r="T4720" s="492" t="s">
        <v>3812</v>
      </c>
      <c r="U4720" s="496" t="s">
        <v>463</v>
      </c>
    </row>
    <row r="4721" spans="17:21">
      <c r="Q4721" s="645">
        <v>6</v>
      </c>
      <c r="R4721" s="645">
        <v>1</v>
      </c>
      <c r="S4721" s="645">
        <v>77</v>
      </c>
      <c r="T4721" s="492" t="s">
        <v>3814</v>
      </c>
      <c r="U4721" s="496" t="s">
        <v>464</v>
      </c>
    </row>
    <row r="4722" spans="17:21">
      <c r="Q4722" s="645">
        <v>6</v>
      </c>
      <c r="R4722" s="645">
        <v>1</v>
      </c>
      <c r="S4722" s="645">
        <v>78</v>
      </c>
      <c r="T4722" s="492" t="s">
        <v>3816</v>
      </c>
      <c r="U4722" s="496" t="s">
        <v>465</v>
      </c>
    </row>
    <row r="4723" spans="17:21">
      <c r="Q4723" s="645">
        <v>6</v>
      </c>
      <c r="R4723" s="645">
        <v>1</v>
      </c>
      <c r="S4723" s="645">
        <v>79</v>
      </c>
      <c r="T4723" s="492" t="s">
        <v>3818</v>
      </c>
      <c r="U4723" s="496" t="s">
        <v>466</v>
      </c>
    </row>
    <row r="4724" spans="17:21">
      <c r="Q4724" s="645">
        <v>6</v>
      </c>
      <c r="R4724" s="645">
        <v>1</v>
      </c>
      <c r="S4724" s="645">
        <v>80</v>
      </c>
      <c r="T4724" s="492" t="s">
        <v>3820</v>
      </c>
      <c r="U4724" s="496" t="s">
        <v>467</v>
      </c>
    </row>
    <row r="4725" spans="17:21">
      <c r="Q4725" s="645">
        <v>6</v>
      </c>
      <c r="R4725" s="645">
        <v>1</v>
      </c>
      <c r="S4725" s="645">
        <v>81</v>
      </c>
      <c r="T4725" s="492" t="s">
        <v>3822</v>
      </c>
      <c r="U4725" s="496" t="s">
        <v>468</v>
      </c>
    </row>
    <row r="4726" spans="17:21">
      <c r="Q4726" s="645">
        <v>6</v>
      </c>
      <c r="R4726" s="645">
        <v>1</v>
      </c>
      <c r="S4726" s="645">
        <v>82</v>
      </c>
      <c r="T4726" s="492" t="s">
        <v>3824</v>
      </c>
      <c r="U4726" s="496" t="s">
        <v>469</v>
      </c>
    </row>
    <row r="4727" spans="17:21">
      <c r="Q4727" s="645">
        <v>6</v>
      </c>
      <c r="R4727" s="645">
        <v>1</v>
      </c>
      <c r="S4727" s="645">
        <v>83</v>
      </c>
      <c r="T4727" s="492" t="s">
        <v>3826</v>
      </c>
      <c r="U4727" s="496" t="s">
        <v>470</v>
      </c>
    </row>
    <row r="4728" spans="17:21">
      <c r="Q4728" s="645">
        <v>6</v>
      </c>
      <c r="R4728" s="645">
        <v>1</v>
      </c>
      <c r="S4728" s="645">
        <v>84</v>
      </c>
      <c r="T4728" s="492" t="s">
        <v>3828</v>
      </c>
      <c r="U4728" s="496" t="s">
        <v>471</v>
      </c>
    </row>
    <row r="4729" spans="17:21">
      <c r="Q4729" s="645">
        <v>6</v>
      </c>
      <c r="R4729" s="645">
        <v>1</v>
      </c>
      <c r="S4729" s="645">
        <v>85</v>
      </c>
      <c r="T4729" s="492" t="s">
        <v>3830</v>
      </c>
      <c r="U4729" s="496" t="s">
        <v>472</v>
      </c>
    </row>
    <row r="4730" spans="17:21">
      <c r="Q4730" s="645">
        <v>6</v>
      </c>
      <c r="R4730" s="645">
        <v>1</v>
      </c>
      <c r="S4730" s="645">
        <v>86</v>
      </c>
      <c r="T4730" s="492" t="s">
        <v>3832</v>
      </c>
      <c r="U4730" s="496" t="s">
        <v>473</v>
      </c>
    </row>
    <row r="4731" spans="17:21">
      <c r="Q4731" s="645">
        <v>6</v>
      </c>
      <c r="R4731" s="645">
        <v>1</v>
      </c>
      <c r="S4731" s="645">
        <v>87</v>
      </c>
      <c r="T4731" s="492" t="s">
        <v>3834</v>
      </c>
      <c r="U4731" s="496" t="s">
        <v>474</v>
      </c>
    </row>
    <row r="4732" spans="17:21">
      <c r="Q4732" s="645">
        <v>6</v>
      </c>
      <c r="R4732" s="645">
        <v>1</v>
      </c>
      <c r="S4732" s="645">
        <v>88</v>
      </c>
      <c r="T4732" s="492" t="s">
        <v>3836</v>
      </c>
      <c r="U4732" s="496" t="s">
        <v>475</v>
      </c>
    </row>
    <row r="4733" spans="17:21">
      <c r="Q4733" s="645">
        <v>6</v>
      </c>
      <c r="R4733" s="645">
        <v>1</v>
      </c>
      <c r="S4733" s="645">
        <v>89</v>
      </c>
      <c r="T4733" s="492" t="s">
        <v>3838</v>
      </c>
      <c r="U4733" s="496" t="s">
        <v>476</v>
      </c>
    </row>
    <row r="4734" spans="17:21">
      <c r="Q4734" s="645">
        <v>6</v>
      </c>
      <c r="R4734" s="645">
        <v>1</v>
      </c>
      <c r="S4734" s="645">
        <v>90</v>
      </c>
      <c r="T4734" s="492" t="s">
        <v>3840</v>
      </c>
      <c r="U4734" s="496" t="s">
        <v>477</v>
      </c>
    </row>
    <row r="4735" spans="17:21">
      <c r="Q4735" s="645">
        <v>6</v>
      </c>
      <c r="R4735" s="645">
        <v>1</v>
      </c>
      <c r="S4735" s="645">
        <v>91</v>
      </c>
      <c r="T4735" s="492" t="s">
        <v>3842</v>
      </c>
      <c r="U4735" s="496" t="s">
        <v>478</v>
      </c>
    </row>
    <row r="4736" spans="17:21">
      <c r="Q4736" s="645">
        <v>6</v>
      </c>
      <c r="R4736" s="645">
        <v>1</v>
      </c>
      <c r="S4736" s="645">
        <v>92</v>
      </c>
      <c r="T4736" s="492" t="s">
        <v>3845</v>
      </c>
      <c r="U4736" s="496" t="s">
        <v>479</v>
      </c>
    </row>
    <row r="4737" spans="17:21">
      <c r="Q4737" s="645">
        <v>6</v>
      </c>
      <c r="R4737" s="645">
        <v>1</v>
      </c>
      <c r="S4737" s="645">
        <v>93</v>
      </c>
      <c r="T4737" s="492" t="s">
        <v>3848</v>
      </c>
      <c r="U4737" s="496" t="s">
        <v>480</v>
      </c>
    </row>
    <row r="4738" spans="17:21">
      <c r="Q4738" s="645">
        <v>6</v>
      </c>
      <c r="R4738" s="645">
        <v>1</v>
      </c>
      <c r="S4738" s="645">
        <v>94</v>
      </c>
      <c r="T4738" s="492" t="s">
        <v>3851</v>
      </c>
      <c r="U4738" s="496" t="s">
        <v>481</v>
      </c>
    </row>
    <row r="4739" spans="17:21">
      <c r="Q4739" s="645">
        <v>6</v>
      </c>
      <c r="R4739" s="645">
        <v>1</v>
      </c>
      <c r="S4739" s="645">
        <v>95</v>
      </c>
      <c r="T4739" s="492" t="s">
        <v>3854</v>
      </c>
      <c r="U4739" s="496" t="s">
        <v>482</v>
      </c>
    </row>
    <row r="4740" spans="17:21">
      <c r="Q4740" s="645">
        <v>6</v>
      </c>
      <c r="R4740" s="645">
        <v>1</v>
      </c>
      <c r="S4740" s="645">
        <v>96</v>
      </c>
      <c r="T4740" s="492" t="s">
        <v>3856</v>
      </c>
      <c r="U4740" s="496" t="s">
        <v>483</v>
      </c>
    </row>
    <row r="4741" spans="17:21">
      <c r="Q4741" s="645">
        <v>6</v>
      </c>
      <c r="R4741" s="645">
        <v>1</v>
      </c>
      <c r="S4741" s="645">
        <v>97</v>
      </c>
      <c r="T4741" s="492" t="s">
        <v>3859</v>
      </c>
      <c r="U4741" s="496" t="s">
        <v>484</v>
      </c>
    </row>
    <row r="4742" spans="17:21">
      <c r="Q4742" s="645">
        <v>6</v>
      </c>
      <c r="R4742" s="645">
        <v>1</v>
      </c>
      <c r="S4742" s="645">
        <v>98</v>
      </c>
      <c r="T4742" s="492" t="s">
        <v>3862</v>
      </c>
      <c r="U4742" s="496" t="s">
        <v>485</v>
      </c>
    </row>
    <row r="4743" spans="17:21">
      <c r="Q4743" s="645">
        <v>6</v>
      </c>
      <c r="R4743" s="645">
        <v>1</v>
      </c>
      <c r="S4743" s="645">
        <v>99</v>
      </c>
      <c r="T4743" s="492" t="s">
        <v>3865</v>
      </c>
      <c r="U4743" s="496" t="s">
        <v>486</v>
      </c>
    </row>
    <row r="4744" spans="17:21">
      <c r="Q4744" s="645">
        <v>6</v>
      </c>
      <c r="R4744" s="645">
        <v>1</v>
      </c>
      <c r="S4744" s="645">
        <v>100</v>
      </c>
      <c r="T4744" s="492" t="s">
        <v>3868</v>
      </c>
      <c r="U4744" s="496" t="s">
        <v>487</v>
      </c>
    </row>
    <row r="4745" spans="17:21">
      <c r="Q4745" s="645">
        <v>6</v>
      </c>
      <c r="R4745" s="645">
        <v>1</v>
      </c>
      <c r="S4745" s="645">
        <v>101</v>
      </c>
      <c r="T4745" s="492" t="s">
        <v>3870</v>
      </c>
      <c r="U4745" s="496" t="s">
        <v>488</v>
      </c>
    </row>
    <row r="4746" spans="17:21">
      <c r="Q4746" s="645">
        <v>6</v>
      </c>
      <c r="R4746" s="645">
        <v>1</v>
      </c>
      <c r="S4746" s="645">
        <v>102</v>
      </c>
      <c r="T4746" s="492" t="s">
        <v>3873</v>
      </c>
      <c r="U4746" s="496" t="s">
        <v>489</v>
      </c>
    </row>
    <row r="4747" spans="17:21">
      <c r="Q4747" s="645">
        <v>6</v>
      </c>
      <c r="R4747" s="645">
        <v>1</v>
      </c>
      <c r="S4747" s="645">
        <v>103</v>
      </c>
      <c r="T4747" s="492" t="s">
        <v>3876</v>
      </c>
      <c r="U4747" s="496" t="s">
        <v>490</v>
      </c>
    </row>
    <row r="4748" spans="17:21">
      <c r="Q4748" s="645">
        <v>6</v>
      </c>
      <c r="R4748" s="645">
        <v>1</v>
      </c>
      <c r="S4748" s="645">
        <v>104</v>
      </c>
      <c r="T4748" s="492" t="s">
        <v>3878</v>
      </c>
      <c r="U4748" s="496" t="s">
        <v>491</v>
      </c>
    </row>
    <row r="4749" spans="17:21">
      <c r="Q4749" s="645">
        <v>6</v>
      </c>
      <c r="R4749" s="645">
        <v>1</v>
      </c>
      <c r="S4749" s="645">
        <v>105</v>
      </c>
      <c r="T4749" s="492" t="s">
        <v>3881</v>
      </c>
      <c r="U4749" s="496" t="s">
        <v>492</v>
      </c>
    </row>
    <row r="4750" spans="17:21">
      <c r="Q4750" s="645">
        <v>6</v>
      </c>
      <c r="R4750" s="645">
        <v>1</v>
      </c>
      <c r="S4750" s="645">
        <v>106</v>
      </c>
      <c r="T4750" s="492" t="s">
        <v>3884</v>
      </c>
      <c r="U4750" s="496" t="s">
        <v>493</v>
      </c>
    </row>
    <row r="4751" spans="17:21">
      <c r="Q4751" s="645">
        <v>6</v>
      </c>
      <c r="R4751" s="645">
        <v>1</v>
      </c>
      <c r="S4751" s="645">
        <v>107</v>
      </c>
      <c r="T4751" s="492" t="s">
        <v>3887</v>
      </c>
      <c r="U4751" s="496" t="s">
        <v>494</v>
      </c>
    </row>
    <row r="4752" spans="17:21">
      <c r="Q4752" s="645">
        <v>6</v>
      </c>
      <c r="R4752" s="645">
        <v>1</v>
      </c>
      <c r="S4752" s="645">
        <v>108</v>
      </c>
      <c r="T4752" s="492" t="s">
        <v>3890</v>
      </c>
      <c r="U4752" s="496" t="s">
        <v>495</v>
      </c>
    </row>
    <row r="4753" spans="17:21">
      <c r="Q4753" s="645">
        <v>6</v>
      </c>
      <c r="R4753" s="645">
        <v>1</v>
      </c>
      <c r="S4753" s="645">
        <v>109</v>
      </c>
      <c r="T4753" s="492" t="s">
        <v>3893</v>
      </c>
      <c r="U4753" s="496" t="s">
        <v>496</v>
      </c>
    </row>
    <row r="4754" spans="17:21">
      <c r="Q4754" s="645">
        <v>6</v>
      </c>
      <c r="R4754" s="645">
        <v>1</v>
      </c>
      <c r="S4754" s="645">
        <v>110</v>
      </c>
      <c r="T4754" s="492" t="s">
        <v>3895</v>
      </c>
      <c r="U4754" s="496" t="s">
        <v>497</v>
      </c>
    </row>
    <row r="4755" spans="17:21">
      <c r="Q4755" s="645">
        <v>6</v>
      </c>
      <c r="R4755" s="645">
        <v>1</v>
      </c>
      <c r="S4755" s="645">
        <v>111</v>
      </c>
      <c r="T4755" s="492" t="s">
        <v>3897</v>
      </c>
      <c r="U4755" s="496" t="s">
        <v>498</v>
      </c>
    </row>
    <row r="4756" spans="17:21">
      <c r="Q4756" s="645">
        <v>6</v>
      </c>
      <c r="R4756" s="645">
        <v>1</v>
      </c>
      <c r="S4756" s="645">
        <v>112</v>
      </c>
      <c r="T4756" s="492" t="s">
        <v>3899</v>
      </c>
      <c r="U4756" s="496" t="s">
        <v>499</v>
      </c>
    </row>
    <row r="4757" spans="17:21">
      <c r="Q4757" s="645">
        <v>6</v>
      </c>
      <c r="R4757" s="645">
        <v>1</v>
      </c>
      <c r="S4757" s="645">
        <v>113</v>
      </c>
      <c r="T4757" s="492" t="s">
        <v>3902</v>
      </c>
      <c r="U4757" s="496" t="s">
        <v>3165</v>
      </c>
    </row>
    <row r="4758" spans="17:21">
      <c r="Q4758" s="645">
        <v>6</v>
      </c>
      <c r="R4758" s="645">
        <v>1</v>
      </c>
      <c r="S4758" s="645">
        <v>114</v>
      </c>
      <c r="T4758" s="492" t="s">
        <v>3905</v>
      </c>
      <c r="U4758" s="496" t="s">
        <v>500</v>
      </c>
    </row>
    <row r="4759" spans="17:21">
      <c r="Q4759" s="645">
        <v>6</v>
      </c>
      <c r="R4759" s="645">
        <v>1</v>
      </c>
      <c r="S4759" s="645">
        <v>115</v>
      </c>
      <c r="T4759" s="492" t="s">
        <v>3908</v>
      </c>
      <c r="U4759" s="496" t="s">
        <v>501</v>
      </c>
    </row>
    <row r="4760" spans="17:21">
      <c r="Q4760" s="645">
        <v>6</v>
      </c>
      <c r="R4760" s="645">
        <v>1</v>
      </c>
      <c r="S4760" s="645">
        <v>116</v>
      </c>
      <c r="T4760" s="492" t="s">
        <v>3911</v>
      </c>
      <c r="U4760" s="496" t="s">
        <v>502</v>
      </c>
    </row>
    <row r="4761" spans="17:21">
      <c r="Q4761" s="645">
        <v>6</v>
      </c>
      <c r="R4761" s="645">
        <v>1</v>
      </c>
      <c r="S4761" s="645">
        <v>117</v>
      </c>
      <c r="T4761" s="492" t="s">
        <v>3914</v>
      </c>
      <c r="U4761" s="496" t="s">
        <v>503</v>
      </c>
    </row>
    <row r="4762" spans="17:21">
      <c r="Q4762" s="645">
        <v>6</v>
      </c>
      <c r="R4762" s="645">
        <v>1</v>
      </c>
      <c r="S4762" s="645">
        <v>118</v>
      </c>
      <c r="T4762" s="492" t="s">
        <v>3917</v>
      </c>
      <c r="U4762" s="496" t="s">
        <v>504</v>
      </c>
    </row>
    <row r="4763" spans="17:21">
      <c r="Q4763" s="645">
        <v>6</v>
      </c>
      <c r="R4763" s="645">
        <v>1</v>
      </c>
      <c r="S4763" s="645">
        <v>119</v>
      </c>
      <c r="T4763" s="492" t="s">
        <v>3920</v>
      </c>
      <c r="U4763" s="496" t="s">
        <v>505</v>
      </c>
    </row>
    <row r="4764" spans="17:21">
      <c r="Q4764" s="645">
        <v>6</v>
      </c>
      <c r="R4764" s="645">
        <v>1</v>
      </c>
      <c r="S4764" s="645">
        <v>120</v>
      </c>
      <c r="T4764" s="492" t="s">
        <v>3923</v>
      </c>
      <c r="U4764" s="496" t="s">
        <v>506</v>
      </c>
    </row>
    <row r="4765" spans="17:21">
      <c r="Q4765" s="645">
        <v>6</v>
      </c>
      <c r="R4765" s="645">
        <v>1</v>
      </c>
      <c r="S4765" s="645">
        <v>121</v>
      </c>
      <c r="T4765" s="492" t="s">
        <v>3926</v>
      </c>
      <c r="U4765" s="496" t="s">
        <v>507</v>
      </c>
    </row>
    <row r="4766" spans="17:21">
      <c r="Q4766" s="645">
        <v>6</v>
      </c>
      <c r="R4766" s="645">
        <v>1</v>
      </c>
      <c r="S4766" s="645">
        <v>122</v>
      </c>
      <c r="T4766" s="492" t="s">
        <v>3929</v>
      </c>
      <c r="U4766" s="496" t="s">
        <v>508</v>
      </c>
    </row>
    <row r="4767" spans="17:21">
      <c r="Q4767" s="645">
        <v>6</v>
      </c>
      <c r="R4767" s="645">
        <v>1</v>
      </c>
      <c r="S4767" s="645">
        <v>123</v>
      </c>
      <c r="T4767" s="492" t="s">
        <v>3932</v>
      </c>
      <c r="U4767" s="496" t="s">
        <v>509</v>
      </c>
    </row>
    <row r="4768" spans="17:21">
      <c r="Q4768" s="645">
        <v>6</v>
      </c>
      <c r="R4768" s="645">
        <v>1</v>
      </c>
      <c r="S4768" s="645">
        <v>124</v>
      </c>
      <c r="T4768" s="492" t="s">
        <v>3935</v>
      </c>
      <c r="U4768" s="496" t="s">
        <v>510</v>
      </c>
    </row>
    <row r="4769" spans="17:21">
      <c r="Q4769" s="645">
        <v>6</v>
      </c>
      <c r="R4769" s="645">
        <v>1</v>
      </c>
      <c r="S4769" s="645">
        <v>125</v>
      </c>
      <c r="T4769" s="492" t="s">
        <v>3937</v>
      </c>
      <c r="U4769" s="496" t="s">
        <v>511</v>
      </c>
    </row>
    <row r="4770" spans="17:21">
      <c r="Q4770" s="645">
        <v>6</v>
      </c>
      <c r="R4770" s="645">
        <v>1</v>
      </c>
      <c r="S4770" s="645">
        <v>126</v>
      </c>
      <c r="T4770" s="492" t="s">
        <v>3939</v>
      </c>
      <c r="U4770" s="496" t="s">
        <v>512</v>
      </c>
    </row>
    <row r="4771" spans="17:21">
      <c r="Q4771" s="645">
        <v>6</v>
      </c>
      <c r="R4771" s="645">
        <v>1</v>
      </c>
      <c r="S4771" s="645">
        <v>127</v>
      </c>
      <c r="T4771" s="492" t="s">
        <v>3942</v>
      </c>
      <c r="U4771" s="496" t="s">
        <v>513</v>
      </c>
    </row>
    <row r="4772" spans="17:21">
      <c r="Q4772" s="645">
        <v>6</v>
      </c>
      <c r="R4772" s="645">
        <v>1</v>
      </c>
      <c r="S4772" s="645">
        <v>128</v>
      </c>
      <c r="T4772" s="492" t="s">
        <v>3945</v>
      </c>
      <c r="U4772" s="496" t="s">
        <v>514</v>
      </c>
    </row>
    <row r="4773" spans="17:21">
      <c r="Q4773" s="645">
        <v>6</v>
      </c>
      <c r="R4773" s="645">
        <v>1</v>
      </c>
      <c r="S4773" s="645">
        <v>129</v>
      </c>
      <c r="T4773" s="492" t="s">
        <v>3948</v>
      </c>
      <c r="U4773" s="496" t="s">
        <v>3166</v>
      </c>
    </row>
    <row r="4774" spans="17:21">
      <c r="Q4774" s="645">
        <v>6</v>
      </c>
      <c r="R4774" s="645">
        <v>1</v>
      </c>
      <c r="S4774" s="645">
        <v>130</v>
      </c>
      <c r="T4774" s="492" t="s">
        <v>3950</v>
      </c>
      <c r="U4774" s="496" t="s">
        <v>515</v>
      </c>
    </row>
    <row r="4775" spans="17:21">
      <c r="Q4775" s="645">
        <v>6</v>
      </c>
      <c r="R4775" s="645">
        <v>1</v>
      </c>
      <c r="S4775" s="645">
        <v>131</v>
      </c>
      <c r="T4775" s="492" t="s">
        <v>3952</v>
      </c>
      <c r="U4775" s="496" t="s">
        <v>516</v>
      </c>
    </row>
    <row r="4776" spans="17:21">
      <c r="Q4776" s="645">
        <v>6</v>
      </c>
      <c r="R4776" s="645">
        <v>1</v>
      </c>
      <c r="S4776" s="645">
        <v>132</v>
      </c>
      <c r="T4776" s="492" t="s">
        <v>3954</v>
      </c>
      <c r="U4776" s="496" t="s">
        <v>517</v>
      </c>
    </row>
    <row r="4777" spans="17:21">
      <c r="Q4777" s="645">
        <v>6</v>
      </c>
      <c r="R4777" s="645">
        <v>1</v>
      </c>
      <c r="S4777" s="645">
        <v>133</v>
      </c>
      <c r="T4777" s="492" t="s">
        <v>3956</v>
      </c>
      <c r="U4777" s="496" t="s">
        <v>518</v>
      </c>
    </row>
    <row r="4778" spans="17:21">
      <c r="Q4778" s="645">
        <v>6</v>
      </c>
      <c r="R4778" s="645">
        <v>1</v>
      </c>
      <c r="S4778" s="645">
        <v>134</v>
      </c>
      <c r="T4778" s="492" t="s">
        <v>3959</v>
      </c>
      <c r="U4778" s="496" t="s">
        <v>519</v>
      </c>
    </row>
    <row r="4779" spans="17:21">
      <c r="Q4779" s="645">
        <v>6</v>
      </c>
      <c r="R4779" s="645">
        <v>1</v>
      </c>
      <c r="S4779" s="645">
        <v>135</v>
      </c>
      <c r="T4779" s="492" t="s">
        <v>3962</v>
      </c>
      <c r="U4779" s="496" t="s">
        <v>520</v>
      </c>
    </row>
    <row r="4780" spans="17:21">
      <c r="Q4780" s="645">
        <v>6</v>
      </c>
      <c r="R4780" s="645">
        <v>1</v>
      </c>
      <c r="S4780" s="645">
        <v>136</v>
      </c>
      <c r="T4780" s="492" t="s">
        <v>3965</v>
      </c>
      <c r="U4780" s="496" t="s">
        <v>521</v>
      </c>
    </row>
    <row r="4781" spans="17:21">
      <c r="Q4781" s="645">
        <v>6</v>
      </c>
      <c r="R4781" s="645">
        <v>1</v>
      </c>
      <c r="S4781" s="645">
        <v>137</v>
      </c>
      <c r="T4781" s="492" t="s">
        <v>3968</v>
      </c>
      <c r="U4781" s="496" t="s">
        <v>522</v>
      </c>
    </row>
    <row r="4782" spans="17:21">
      <c r="Q4782" s="645">
        <v>6</v>
      </c>
      <c r="R4782" s="645">
        <v>1</v>
      </c>
      <c r="S4782" s="645">
        <v>138</v>
      </c>
      <c r="T4782" s="492" t="s">
        <v>3971</v>
      </c>
      <c r="U4782" s="496" t="s">
        <v>523</v>
      </c>
    </row>
    <row r="4783" spans="17:21">
      <c r="Q4783" s="645">
        <v>6</v>
      </c>
      <c r="R4783" s="645">
        <v>1</v>
      </c>
      <c r="S4783" s="645">
        <v>139</v>
      </c>
      <c r="T4783" s="492" t="s">
        <v>3974</v>
      </c>
      <c r="U4783" s="496" t="s">
        <v>524</v>
      </c>
    </row>
    <row r="4784" spans="17:21">
      <c r="Q4784" s="645">
        <v>6</v>
      </c>
      <c r="R4784" s="645">
        <v>1</v>
      </c>
      <c r="S4784" s="645">
        <v>140</v>
      </c>
      <c r="T4784" s="492" t="s">
        <v>3977</v>
      </c>
      <c r="U4784" s="496" t="s">
        <v>525</v>
      </c>
    </row>
    <row r="4785" spans="17:21">
      <c r="Q4785" s="645">
        <v>6</v>
      </c>
      <c r="R4785" s="645">
        <v>1</v>
      </c>
      <c r="S4785" s="645">
        <v>141</v>
      </c>
      <c r="T4785" s="492" t="s">
        <v>3980</v>
      </c>
      <c r="U4785" s="496" t="s">
        <v>526</v>
      </c>
    </row>
    <row r="4786" spans="17:21">
      <c r="Q4786" s="645">
        <v>6</v>
      </c>
      <c r="R4786" s="645">
        <v>1</v>
      </c>
      <c r="S4786" s="645">
        <v>142</v>
      </c>
      <c r="T4786" s="492" t="s">
        <v>3983</v>
      </c>
      <c r="U4786" s="496" t="s">
        <v>527</v>
      </c>
    </row>
    <row r="4787" spans="17:21">
      <c r="Q4787" s="645">
        <v>6</v>
      </c>
      <c r="R4787" s="645">
        <v>1</v>
      </c>
      <c r="S4787" s="645">
        <v>143</v>
      </c>
      <c r="T4787" s="492" t="s">
        <v>3986</v>
      </c>
      <c r="U4787" s="496" t="s">
        <v>528</v>
      </c>
    </row>
    <row r="4788" spans="17:21">
      <c r="Q4788" s="645">
        <v>6</v>
      </c>
      <c r="R4788" s="645">
        <v>1</v>
      </c>
      <c r="S4788" s="645">
        <v>144</v>
      </c>
      <c r="T4788" s="492" t="s">
        <v>3989</v>
      </c>
      <c r="U4788" s="496" t="s">
        <v>3167</v>
      </c>
    </row>
    <row r="4789" spans="17:21">
      <c r="Q4789" s="645">
        <v>6</v>
      </c>
      <c r="R4789" s="645">
        <v>1</v>
      </c>
      <c r="S4789" s="645">
        <v>145</v>
      </c>
      <c r="T4789" s="492" t="s">
        <v>3992</v>
      </c>
      <c r="U4789" s="496" t="s">
        <v>529</v>
      </c>
    </row>
    <row r="4790" spans="17:21">
      <c r="Q4790" s="645">
        <v>6</v>
      </c>
      <c r="R4790" s="645">
        <v>1</v>
      </c>
      <c r="S4790" s="645">
        <v>146</v>
      </c>
      <c r="T4790" s="492" t="s">
        <v>3995</v>
      </c>
      <c r="U4790" s="496" t="s">
        <v>530</v>
      </c>
    </row>
    <row r="4791" spans="17:21">
      <c r="Q4791" s="645">
        <v>6</v>
      </c>
      <c r="R4791" s="645">
        <v>1</v>
      </c>
      <c r="S4791" s="645">
        <v>147</v>
      </c>
      <c r="T4791" s="492" t="s">
        <v>3998</v>
      </c>
      <c r="U4791" s="496" t="s">
        <v>531</v>
      </c>
    </row>
    <row r="4792" spans="17:21">
      <c r="Q4792" s="645">
        <v>6</v>
      </c>
      <c r="R4792" s="645">
        <v>1</v>
      </c>
      <c r="S4792" s="645">
        <v>148</v>
      </c>
      <c r="T4792" s="492" t="s">
        <v>4001</v>
      </c>
      <c r="U4792" s="496" t="s">
        <v>532</v>
      </c>
    </row>
    <row r="4793" spans="17:21">
      <c r="Q4793" s="645">
        <v>6</v>
      </c>
      <c r="R4793" s="645">
        <v>1</v>
      </c>
      <c r="S4793" s="645">
        <v>149</v>
      </c>
      <c r="T4793" s="492" t="s">
        <v>4004</v>
      </c>
      <c r="U4793" s="496" t="s">
        <v>3168</v>
      </c>
    </row>
    <row r="4794" spans="17:21">
      <c r="Q4794" s="645">
        <v>6</v>
      </c>
      <c r="R4794" s="645">
        <v>1</v>
      </c>
      <c r="S4794" s="645">
        <v>150</v>
      </c>
      <c r="T4794" s="492" t="s">
        <v>4007</v>
      </c>
      <c r="U4794" s="496" t="s">
        <v>3169</v>
      </c>
    </row>
    <row r="4795" spans="17:21">
      <c r="Q4795" s="645">
        <v>6</v>
      </c>
      <c r="R4795" s="645">
        <v>1</v>
      </c>
      <c r="S4795" s="645">
        <v>151</v>
      </c>
      <c r="T4795" s="492" t="s">
        <v>4010</v>
      </c>
      <c r="U4795" s="496" t="s">
        <v>3170</v>
      </c>
    </row>
    <row r="4796" spans="17:21">
      <c r="Q4796" s="645">
        <v>6</v>
      </c>
      <c r="R4796" s="645">
        <v>1</v>
      </c>
      <c r="S4796" s="645">
        <v>152</v>
      </c>
      <c r="T4796" s="492" t="s">
        <v>4013</v>
      </c>
      <c r="U4796" s="496" t="s">
        <v>533</v>
      </c>
    </row>
    <row r="4797" spans="17:21">
      <c r="Q4797" s="645">
        <v>6</v>
      </c>
      <c r="R4797" s="645">
        <v>1</v>
      </c>
      <c r="S4797" s="645">
        <v>153</v>
      </c>
      <c r="T4797" s="492" t="s">
        <v>4016</v>
      </c>
      <c r="U4797" s="496" t="s">
        <v>534</v>
      </c>
    </row>
    <row r="4798" spans="17:21">
      <c r="Q4798" s="645">
        <v>6</v>
      </c>
      <c r="R4798" s="645">
        <v>1</v>
      </c>
      <c r="S4798" s="645">
        <v>154</v>
      </c>
      <c r="T4798" s="492" t="s">
        <v>4019</v>
      </c>
      <c r="U4798" s="496" t="s">
        <v>535</v>
      </c>
    </row>
    <row r="4799" spans="17:21">
      <c r="Q4799" s="645">
        <v>6</v>
      </c>
      <c r="R4799" s="645">
        <v>1</v>
      </c>
      <c r="S4799" s="645">
        <v>155</v>
      </c>
      <c r="T4799" s="492" t="s">
        <v>4022</v>
      </c>
      <c r="U4799" s="496" t="s">
        <v>536</v>
      </c>
    </row>
    <row r="4800" spans="17:21">
      <c r="Q4800" s="645">
        <v>6</v>
      </c>
      <c r="R4800" s="645">
        <v>1</v>
      </c>
      <c r="S4800" s="645">
        <v>156</v>
      </c>
      <c r="T4800" s="492" t="s">
        <v>4025</v>
      </c>
      <c r="U4800" s="496" t="s">
        <v>537</v>
      </c>
    </row>
    <row r="4801" spans="17:21">
      <c r="Q4801" s="645">
        <v>6</v>
      </c>
      <c r="R4801" s="645">
        <v>1</v>
      </c>
      <c r="S4801" s="645">
        <v>157</v>
      </c>
      <c r="T4801" s="492" t="s">
        <v>4028</v>
      </c>
      <c r="U4801" s="496" t="s">
        <v>538</v>
      </c>
    </row>
    <row r="4802" spans="17:21">
      <c r="Q4802" s="645">
        <v>6</v>
      </c>
      <c r="R4802" s="645">
        <v>1</v>
      </c>
      <c r="S4802" s="645">
        <v>158</v>
      </c>
      <c r="T4802" s="492" t="s">
        <v>4031</v>
      </c>
      <c r="U4802" s="496" t="s">
        <v>3171</v>
      </c>
    </row>
    <row r="4803" spans="17:21">
      <c r="Q4803" s="645">
        <v>6</v>
      </c>
      <c r="R4803" s="645">
        <v>1</v>
      </c>
      <c r="S4803" s="645">
        <v>159</v>
      </c>
      <c r="T4803" s="492" t="s">
        <v>4034</v>
      </c>
      <c r="U4803" s="496" t="s">
        <v>539</v>
      </c>
    </row>
    <row r="4804" spans="17:21">
      <c r="Q4804" s="645">
        <v>6</v>
      </c>
      <c r="R4804" s="645">
        <v>1</v>
      </c>
      <c r="S4804" s="645">
        <v>160</v>
      </c>
      <c r="T4804" s="492" t="s">
        <v>4037</v>
      </c>
      <c r="U4804" s="496" t="s">
        <v>540</v>
      </c>
    </row>
    <row r="4805" spans="17:21">
      <c r="Q4805" s="645">
        <v>6</v>
      </c>
      <c r="R4805" s="645">
        <v>1</v>
      </c>
      <c r="S4805" s="645">
        <v>161</v>
      </c>
      <c r="T4805" s="492" t="s">
        <v>4040</v>
      </c>
      <c r="U4805" s="496" t="s">
        <v>541</v>
      </c>
    </row>
    <row r="4806" spans="17:21">
      <c r="Q4806" s="645">
        <v>6</v>
      </c>
      <c r="R4806" s="645">
        <v>1</v>
      </c>
      <c r="S4806" s="645">
        <v>162</v>
      </c>
      <c r="T4806" s="492" t="s">
        <v>4042</v>
      </c>
      <c r="U4806" s="496" t="s">
        <v>542</v>
      </c>
    </row>
    <row r="4807" spans="17:21">
      <c r="Q4807" s="645">
        <v>6</v>
      </c>
      <c r="R4807" s="645">
        <v>1</v>
      </c>
      <c r="S4807" s="645">
        <v>163</v>
      </c>
      <c r="T4807" s="492" t="s">
        <v>4045</v>
      </c>
      <c r="U4807" s="496" t="s">
        <v>543</v>
      </c>
    </row>
    <row r="4808" spans="17:21">
      <c r="Q4808" s="645">
        <v>6</v>
      </c>
      <c r="R4808" s="645">
        <v>1</v>
      </c>
      <c r="S4808" s="645">
        <v>164</v>
      </c>
      <c r="T4808" s="492" t="s">
        <v>4047</v>
      </c>
      <c r="U4808" s="496" t="s">
        <v>544</v>
      </c>
    </row>
    <row r="4809" spans="17:21">
      <c r="Q4809" s="645">
        <v>6</v>
      </c>
      <c r="R4809" s="645">
        <v>1</v>
      </c>
      <c r="S4809" s="645">
        <v>165</v>
      </c>
      <c r="T4809" s="492" t="s">
        <v>4049</v>
      </c>
      <c r="U4809" s="496" t="s">
        <v>545</v>
      </c>
    </row>
    <row r="4810" spans="17:21">
      <c r="Q4810" s="645">
        <v>6</v>
      </c>
      <c r="R4810" s="645">
        <v>1</v>
      </c>
      <c r="S4810" s="645">
        <v>166</v>
      </c>
      <c r="T4810" s="492" t="s">
        <v>4052</v>
      </c>
      <c r="U4810" s="496" t="s">
        <v>546</v>
      </c>
    </row>
    <row r="4811" spans="17:21">
      <c r="Q4811" s="645">
        <v>6</v>
      </c>
      <c r="R4811" s="645">
        <v>1</v>
      </c>
      <c r="S4811" s="645">
        <v>167</v>
      </c>
      <c r="T4811" s="492" t="s">
        <v>4055</v>
      </c>
      <c r="U4811" s="496" t="s">
        <v>547</v>
      </c>
    </row>
    <row r="4812" spans="17:21">
      <c r="Q4812" s="645">
        <v>6</v>
      </c>
      <c r="R4812" s="645">
        <v>1</v>
      </c>
      <c r="S4812" s="645">
        <v>168</v>
      </c>
      <c r="T4812" s="492" t="s">
        <v>4058</v>
      </c>
      <c r="U4812" s="496" t="s">
        <v>548</v>
      </c>
    </row>
    <row r="4813" spans="17:21">
      <c r="Q4813" s="645">
        <v>6</v>
      </c>
      <c r="R4813" s="645">
        <v>1</v>
      </c>
      <c r="S4813" s="645">
        <v>169</v>
      </c>
      <c r="T4813" s="492" t="s">
        <v>4061</v>
      </c>
      <c r="U4813" s="496" t="s">
        <v>549</v>
      </c>
    </row>
    <row r="4814" spans="17:21">
      <c r="Q4814" s="645">
        <v>6</v>
      </c>
      <c r="R4814" s="645">
        <v>1</v>
      </c>
      <c r="S4814" s="645">
        <v>170</v>
      </c>
      <c r="T4814" s="492" t="s">
        <v>8570</v>
      </c>
      <c r="U4814" s="496" t="s">
        <v>550</v>
      </c>
    </row>
    <row r="4815" spans="17:21">
      <c r="Q4815" s="645">
        <v>6</v>
      </c>
      <c r="R4815" s="645">
        <v>1</v>
      </c>
      <c r="S4815" s="645">
        <v>171</v>
      </c>
      <c r="T4815" s="492" t="s">
        <v>4064</v>
      </c>
      <c r="U4815" s="496" t="s">
        <v>551</v>
      </c>
    </row>
    <row r="4816" spans="17:21">
      <c r="Q4816" s="645">
        <v>6</v>
      </c>
      <c r="R4816" s="645">
        <v>1</v>
      </c>
      <c r="S4816" s="645">
        <v>172</v>
      </c>
      <c r="T4816" s="492" t="s">
        <v>4067</v>
      </c>
      <c r="U4816" s="496" t="s">
        <v>552</v>
      </c>
    </row>
    <row r="4817" spans="17:21">
      <c r="Q4817" s="645">
        <v>6</v>
      </c>
      <c r="R4817" s="645">
        <v>1</v>
      </c>
      <c r="S4817" s="645">
        <v>173</v>
      </c>
      <c r="T4817" s="492" t="s">
        <v>4070</v>
      </c>
      <c r="U4817" s="496" t="s">
        <v>553</v>
      </c>
    </row>
    <row r="4818" spans="17:21">
      <c r="Q4818" s="645">
        <v>6</v>
      </c>
      <c r="R4818" s="645">
        <v>1</v>
      </c>
      <c r="S4818" s="645">
        <v>174</v>
      </c>
      <c r="T4818" s="492" t="s">
        <v>4073</v>
      </c>
      <c r="U4818" s="496" t="s">
        <v>554</v>
      </c>
    </row>
    <row r="4819" spans="17:21">
      <c r="Q4819" s="645">
        <v>6</v>
      </c>
      <c r="R4819" s="645">
        <v>1</v>
      </c>
      <c r="S4819" s="645">
        <v>175</v>
      </c>
      <c r="T4819" s="492" t="s">
        <v>4076</v>
      </c>
      <c r="U4819" s="496" t="s">
        <v>555</v>
      </c>
    </row>
    <row r="4820" spans="17:21">
      <c r="Q4820" s="645">
        <v>6</v>
      </c>
      <c r="R4820" s="645">
        <v>1</v>
      </c>
      <c r="S4820" s="645">
        <v>176</v>
      </c>
      <c r="T4820" s="492" t="s">
        <v>4078</v>
      </c>
      <c r="U4820" s="496" t="s">
        <v>556</v>
      </c>
    </row>
    <row r="4821" spans="17:21">
      <c r="Q4821" s="645">
        <v>6</v>
      </c>
      <c r="R4821" s="645">
        <v>1</v>
      </c>
      <c r="S4821" s="645">
        <v>177</v>
      </c>
      <c r="T4821" s="492" t="s">
        <v>4080</v>
      </c>
      <c r="U4821" s="496" t="s">
        <v>557</v>
      </c>
    </row>
    <row r="4822" spans="17:21">
      <c r="Q4822" s="645">
        <v>6</v>
      </c>
      <c r="R4822" s="645">
        <v>1</v>
      </c>
      <c r="S4822" s="645">
        <v>178</v>
      </c>
      <c r="T4822" s="492" t="s">
        <v>4083</v>
      </c>
      <c r="U4822" s="496" t="s">
        <v>558</v>
      </c>
    </row>
    <row r="4823" spans="17:21">
      <c r="Q4823" s="645">
        <v>6</v>
      </c>
      <c r="R4823" s="645">
        <v>1</v>
      </c>
      <c r="S4823" s="645">
        <v>179</v>
      </c>
      <c r="T4823" s="492" t="s">
        <v>4086</v>
      </c>
      <c r="U4823" s="496" t="s">
        <v>559</v>
      </c>
    </row>
    <row r="4824" spans="17:21">
      <c r="Q4824" s="645">
        <v>6</v>
      </c>
      <c r="R4824" s="645">
        <v>1</v>
      </c>
      <c r="S4824" s="645">
        <v>180</v>
      </c>
      <c r="T4824" s="492" t="s">
        <v>4089</v>
      </c>
      <c r="U4824" s="496" t="s">
        <v>560</v>
      </c>
    </row>
    <row r="4825" spans="17:21">
      <c r="Q4825" s="645">
        <v>6</v>
      </c>
      <c r="R4825" s="645">
        <v>1</v>
      </c>
      <c r="S4825" s="645">
        <v>181</v>
      </c>
      <c r="T4825" s="492" t="s">
        <v>4091</v>
      </c>
      <c r="U4825" s="496" t="s">
        <v>561</v>
      </c>
    </row>
    <row r="4826" spans="17:21">
      <c r="Q4826" s="645">
        <v>6</v>
      </c>
      <c r="R4826" s="645">
        <v>1</v>
      </c>
      <c r="S4826" s="645">
        <v>182</v>
      </c>
      <c r="T4826" s="492" t="s">
        <v>4093</v>
      </c>
      <c r="U4826" s="496" t="s">
        <v>562</v>
      </c>
    </row>
    <row r="4827" spans="17:21">
      <c r="Q4827" s="645">
        <v>6</v>
      </c>
      <c r="R4827" s="645">
        <v>1</v>
      </c>
      <c r="S4827" s="645">
        <v>183</v>
      </c>
      <c r="T4827" s="492" t="s">
        <v>4095</v>
      </c>
      <c r="U4827" s="496" t="s">
        <v>563</v>
      </c>
    </row>
    <row r="4828" spans="17:21">
      <c r="Q4828" s="645">
        <v>6</v>
      </c>
      <c r="R4828" s="645">
        <v>1</v>
      </c>
      <c r="S4828" s="645">
        <v>184</v>
      </c>
      <c r="T4828" s="492" t="s">
        <v>4098</v>
      </c>
      <c r="U4828" s="496" t="s">
        <v>564</v>
      </c>
    </row>
    <row r="4829" spans="17:21">
      <c r="Q4829" s="645">
        <v>6</v>
      </c>
      <c r="R4829" s="645">
        <v>1</v>
      </c>
      <c r="S4829" s="645">
        <v>185</v>
      </c>
      <c r="T4829" s="492" t="s">
        <v>4100</v>
      </c>
      <c r="U4829" s="496" t="s">
        <v>565</v>
      </c>
    </row>
    <row r="4830" spans="17:21">
      <c r="Q4830" s="645">
        <v>6</v>
      </c>
      <c r="R4830" s="645">
        <v>1</v>
      </c>
      <c r="S4830" s="645">
        <v>186</v>
      </c>
      <c r="T4830" s="492" t="s">
        <v>4103</v>
      </c>
      <c r="U4830" s="496" t="s">
        <v>566</v>
      </c>
    </row>
    <row r="4831" spans="17:21">
      <c r="Q4831" s="645">
        <v>6</v>
      </c>
      <c r="R4831" s="645">
        <v>1</v>
      </c>
      <c r="S4831" s="645">
        <v>187</v>
      </c>
      <c r="T4831" s="492" t="s">
        <v>4105</v>
      </c>
      <c r="U4831" s="496" t="s">
        <v>567</v>
      </c>
    </row>
    <row r="4832" spans="17:21">
      <c r="Q4832" s="645">
        <v>6</v>
      </c>
      <c r="R4832" s="645">
        <v>1</v>
      </c>
      <c r="S4832" s="645">
        <v>188</v>
      </c>
      <c r="T4832" s="492" t="s">
        <v>4108</v>
      </c>
      <c r="U4832" s="496" t="s">
        <v>568</v>
      </c>
    </row>
    <row r="4833" spans="17:21">
      <c r="Q4833" s="645">
        <v>6</v>
      </c>
      <c r="R4833" s="645">
        <v>2</v>
      </c>
      <c r="S4833" s="645">
        <v>1</v>
      </c>
      <c r="T4833" s="492" t="s">
        <v>4111</v>
      </c>
      <c r="U4833" s="496" t="s">
        <v>628</v>
      </c>
    </row>
    <row r="4834" spans="17:21">
      <c r="Q4834" s="645">
        <v>6</v>
      </c>
      <c r="R4834" s="645">
        <v>2</v>
      </c>
      <c r="S4834" s="645">
        <v>2</v>
      </c>
      <c r="T4834" s="492" t="s">
        <v>9178</v>
      </c>
      <c r="U4834" s="496" t="s">
        <v>9179</v>
      </c>
    </row>
    <row r="4835" spans="17:21">
      <c r="Q4835" s="645">
        <v>6</v>
      </c>
      <c r="R4835" s="645">
        <v>2</v>
      </c>
      <c r="S4835" s="645">
        <v>3</v>
      </c>
      <c r="T4835" s="492" t="s">
        <v>4114</v>
      </c>
      <c r="U4835" s="496" t="s">
        <v>629</v>
      </c>
    </row>
    <row r="4836" spans="17:21">
      <c r="Q4836" s="645">
        <v>6</v>
      </c>
      <c r="R4836" s="645">
        <v>2</v>
      </c>
      <c r="S4836" s="645">
        <v>4</v>
      </c>
      <c r="T4836" s="492" t="s">
        <v>4117</v>
      </c>
      <c r="U4836" s="496" t="s">
        <v>630</v>
      </c>
    </row>
    <row r="4837" spans="17:21">
      <c r="Q4837" s="645">
        <v>6</v>
      </c>
      <c r="R4837" s="645">
        <v>2</v>
      </c>
      <c r="S4837" s="645">
        <v>5</v>
      </c>
      <c r="T4837" s="492" t="s">
        <v>4120</v>
      </c>
      <c r="U4837" s="496" t="s">
        <v>631</v>
      </c>
    </row>
    <row r="4838" spans="17:21">
      <c r="Q4838" s="645">
        <v>6</v>
      </c>
      <c r="R4838" s="645">
        <v>2</v>
      </c>
      <c r="S4838" s="645">
        <v>6</v>
      </c>
      <c r="T4838" s="492" t="s">
        <v>4123</v>
      </c>
      <c r="U4838" s="496" t="s">
        <v>632</v>
      </c>
    </row>
    <row r="4839" spans="17:21">
      <c r="Q4839" s="645">
        <v>6</v>
      </c>
      <c r="R4839" s="645">
        <v>2</v>
      </c>
      <c r="S4839" s="645">
        <v>7</v>
      </c>
      <c r="T4839" s="492" t="s">
        <v>4126</v>
      </c>
      <c r="U4839" s="496" t="s">
        <v>633</v>
      </c>
    </row>
    <row r="4840" spans="17:21">
      <c r="Q4840" s="645">
        <v>6</v>
      </c>
      <c r="R4840" s="645">
        <v>2</v>
      </c>
      <c r="S4840" s="645">
        <v>8</v>
      </c>
      <c r="T4840" s="492" t="s">
        <v>4129</v>
      </c>
      <c r="U4840" s="496" t="s">
        <v>634</v>
      </c>
    </row>
    <row r="4841" spans="17:21">
      <c r="Q4841" s="645">
        <v>6</v>
      </c>
      <c r="R4841" s="645">
        <v>2</v>
      </c>
      <c r="S4841" s="645">
        <v>9</v>
      </c>
      <c r="T4841" s="492" t="s">
        <v>4132</v>
      </c>
      <c r="U4841" s="496" t="s">
        <v>635</v>
      </c>
    </row>
    <row r="4842" spans="17:21">
      <c r="Q4842" s="645">
        <v>6</v>
      </c>
      <c r="R4842" s="645">
        <v>2</v>
      </c>
      <c r="S4842" s="645">
        <v>10</v>
      </c>
      <c r="T4842" s="492" t="s">
        <v>4135</v>
      </c>
      <c r="U4842" s="496" t="s">
        <v>636</v>
      </c>
    </row>
    <row r="4843" spans="17:21">
      <c r="Q4843" s="645">
        <v>6</v>
      </c>
      <c r="R4843" s="645">
        <v>2</v>
      </c>
      <c r="S4843" s="645">
        <v>11</v>
      </c>
      <c r="T4843" s="492" t="s">
        <v>4138</v>
      </c>
      <c r="U4843" s="496" t="s">
        <v>3180</v>
      </c>
    </row>
    <row r="4844" spans="17:21">
      <c r="Q4844" s="645">
        <v>6</v>
      </c>
      <c r="R4844" s="645">
        <v>2</v>
      </c>
      <c r="S4844" s="645">
        <v>12</v>
      </c>
      <c r="T4844" s="492" t="s">
        <v>4141</v>
      </c>
      <c r="U4844" s="496" t="s">
        <v>637</v>
      </c>
    </row>
    <row r="4845" spans="17:21">
      <c r="Q4845" s="645">
        <v>6</v>
      </c>
      <c r="R4845" s="645">
        <v>2</v>
      </c>
      <c r="S4845" s="645">
        <v>13</v>
      </c>
      <c r="T4845" s="492" t="s">
        <v>4144</v>
      </c>
      <c r="U4845" s="496" t="s">
        <v>638</v>
      </c>
    </row>
    <row r="4846" spans="17:21">
      <c r="Q4846" s="645">
        <v>6</v>
      </c>
      <c r="R4846" s="645">
        <v>2</v>
      </c>
      <c r="S4846" s="645">
        <v>14</v>
      </c>
      <c r="T4846" s="492" t="s">
        <v>4146</v>
      </c>
      <c r="U4846" s="496" t="s">
        <v>639</v>
      </c>
    </row>
    <row r="4847" spans="17:21">
      <c r="Q4847" s="645">
        <v>6</v>
      </c>
      <c r="R4847" s="645">
        <v>2</v>
      </c>
      <c r="S4847" s="645">
        <v>15</v>
      </c>
      <c r="T4847" s="492" t="s">
        <v>4149</v>
      </c>
      <c r="U4847" s="496" t="s">
        <v>640</v>
      </c>
    </row>
    <row r="4848" spans="17:21">
      <c r="Q4848" s="645">
        <v>6</v>
      </c>
      <c r="R4848" s="645">
        <v>2</v>
      </c>
      <c r="S4848" s="645">
        <v>16</v>
      </c>
      <c r="T4848" s="492" t="s">
        <v>4152</v>
      </c>
      <c r="U4848" s="496" t="s">
        <v>641</v>
      </c>
    </row>
    <row r="4849" spans="17:21">
      <c r="Q4849" s="645">
        <v>6</v>
      </c>
      <c r="R4849" s="645">
        <v>2</v>
      </c>
      <c r="S4849" s="645">
        <v>17</v>
      </c>
      <c r="T4849" s="492" t="s">
        <v>4155</v>
      </c>
      <c r="U4849" s="496" t="s">
        <v>642</v>
      </c>
    </row>
    <row r="4850" spans="17:21">
      <c r="Q4850" s="645">
        <v>6</v>
      </c>
      <c r="R4850" s="645">
        <v>2</v>
      </c>
      <c r="S4850" s="645">
        <v>18</v>
      </c>
      <c r="T4850" s="492" t="s">
        <v>4158</v>
      </c>
      <c r="U4850" s="496" t="s">
        <v>643</v>
      </c>
    </row>
    <row r="4851" spans="17:21">
      <c r="Q4851" s="645">
        <v>6</v>
      </c>
      <c r="R4851" s="645">
        <v>2</v>
      </c>
      <c r="S4851" s="645">
        <v>19</v>
      </c>
      <c r="T4851" s="492" t="s">
        <v>4161</v>
      </c>
      <c r="U4851" s="496" t="s">
        <v>644</v>
      </c>
    </row>
    <row r="4852" spans="17:21">
      <c r="Q4852" s="645">
        <v>6</v>
      </c>
      <c r="R4852" s="645">
        <v>2</v>
      </c>
      <c r="S4852" s="645">
        <v>20</v>
      </c>
      <c r="T4852" s="492" t="s">
        <v>4164</v>
      </c>
      <c r="U4852" s="496" t="s">
        <v>645</v>
      </c>
    </row>
    <row r="4853" spans="17:21">
      <c r="Q4853" s="645">
        <v>6</v>
      </c>
      <c r="R4853" s="645">
        <v>2</v>
      </c>
      <c r="S4853" s="645">
        <v>21</v>
      </c>
      <c r="T4853" s="492" t="s">
        <v>4167</v>
      </c>
      <c r="U4853" s="496" t="s">
        <v>646</v>
      </c>
    </row>
    <row r="4854" spans="17:21">
      <c r="Q4854" s="645">
        <v>6</v>
      </c>
      <c r="R4854" s="645">
        <v>2</v>
      </c>
      <c r="S4854" s="645">
        <v>22</v>
      </c>
      <c r="T4854" s="492" t="s">
        <v>4170</v>
      </c>
      <c r="U4854" s="496" t="s">
        <v>647</v>
      </c>
    </row>
    <row r="4855" spans="17:21">
      <c r="Q4855" s="645">
        <v>6</v>
      </c>
      <c r="R4855" s="645">
        <v>2</v>
      </c>
      <c r="S4855" s="645">
        <v>23</v>
      </c>
      <c r="T4855" s="492" t="s">
        <v>4173</v>
      </c>
      <c r="U4855" s="496" t="s">
        <v>648</v>
      </c>
    </row>
    <row r="4856" spans="17:21">
      <c r="Q4856" s="645">
        <v>6</v>
      </c>
      <c r="R4856" s="645">
        <v>2</v>
      </c>
      <c r="S4856" s="645">
        <v>24</v>
      </c>
      <c r="T4856" s="492" t="s">
        <v>4175</v>
      </c>
      <c r="U4856" s="496" t="s">
        <v>649</v>
      </c>
    </row>
    <row r="4857" spans="17:21">
      <c r="Q4857" s="645">
        <v>6</v>
      </c>
      <c r="R4857" s="645">
        <v>2</v>
      </c>
      <c r="S4857" s="645">
        <v>25</v>
      </c>
      <c r="T4857" s="492" t="s">
        <v>4177</v>
      </c>
      <c r="U4857" s="496" t="s">
        <v>650</v>
      </c>
    </row>
    <row r="4858" spans="17:21">
      <c r="Q4858" s="645">
        <v>6</v>
      </c>
      <c r="R4858" s="645">
        <v>2</v>
      </c>
      <c r="S4858" s="645">
        <v>26</v>
      </c>
      <c r="T4858" s="492" t="s">
        <v>4179</v>
      </c>
      <c r="U4858" s="496" t="s">
        <v>651</v>
      </c>
    </row>
    <row r="4859" spans="17:21">
      <c r="Q4859" s="645">
        <v>6</v>
      </c>
      <c r="R4859" s="645">
        <v>2</v>
      </c>
      <c r="S4859" s="645">
        <v>27</v>
      </c>
      <c r="T4859" s="492" t="s">
        <v>4180</v>
      </c>
      <c r="U4859" s="496" t="s">
        <v>652</v>
      </c>
    </row>
    <row r="4860" spans="17:21">
      <c r="Q4860" s="645">
        <v>6</v>
      </c>
      <c r="R4860" s="645">
        <v>2</v>
      </c>
      <c r="S4860" s="645">
        <v>28</v>
      </c>
      <c r="T4860" s="492" t="s">
        <v>4181</v>
      </c>
      <c r="U4860" s="496" t="s">
        <v>653</v>
      </c>
    </row>
    <row r="4861" spans="17:21">
      <c r="Q4861" s="645">
        <v>6</v>
      </c>
      <c r="R4861" s="645">
        <v>2</v>
      </c>
      <c r="S4861" s="645">
        <v>29</v>
      </c>
      <c r="T4861" s="492" t="s">
        <v>4182</v>
      </c>
      <c r="U4861" s="496" t="s">
        <v>654</v>
      </c>
    </row>
    <row r="4862" spans="17:21">
      <c r="Q4862" s="645">
        <v>6</v>
      </c>
      <c r="R4862" s="645">
        <v>2</v>
      </c>
      <c r="S4862" s="645">
        <v>30</v>
      </c>
      <c r="T4862" s="492" t="s">
        <v>4183</v>
      </c>
      <c r="U4862" s="496" t="s">
        <v>655</v>
      </c>
    </row>
    <row r="4863" spans="17:21">
      <c r="Q4863" s="645">
        <v>6</v>
      </c>
      <c r="R4863" s="645">
        <v>2</v>
      </c>
      <c r="S4863" s="645">
        <v>31</v>
      </c>
      <c r="T4863" s="492" t="s">
        <v>4184</v>
      </c>
      <c r="U4863" s="496" t="s">
        <v>3181</v>
      </c>
    </row>
    <row r="4864" spans="17:21">
      <c r="Q4864" s="645">
        <v>6</v>
      </c>
      <c r="R4864" s="645">
        <v>2</v>
      </c>
      <c r="S4864" s="645">
        <v>32</v>
      </c>
      <c r="T4864" s="492" t="s">
        <v>4185</v>
      </c>
      <c r="U4864" s="496" t="s">
        <v>656</v>
      </c>
    </row>
    <row r="4865" spans="17:21">
      <c r="Q4865" s="645">
        <v>6</v>
      </c>
      <c r="R4865" s="645">
        <v>2</v>
      </c>
      <c r="S4865" s="645">
        <v>33</v>
      </c>
      <c r="T4865" s="492" t="s">
        <v>4186</v>
      </c>
      <c r="U4865" s="496" t="s">
        <v>657</v>
      </c>
    </row>
    <row r="4866" spans="17:21">
      <c r="Q4866" s="645">
        <v>6</v>
      </c>
      <c r="R4866" s="645">
        <v>2</v>
      </c>
      <c r="S4866" s="645">
        <v>34</v>
      </c>
      <c r="T4866" s="492" t="s">
        <v>4187</v>
      </c>
      <c r="U4866" s="496" t="s">
        <v>658</v>
      </c>
    </row>
    <row r="4867" spans="17:21">
      <c r="Q4867" s="645">
        <v>6</v>
      </c>
      <c r="R4867" s="645">
        <v>2</v>
      </c>
      <c r="S4867" s="645">
        <v>35</v>
      </c>
      <c r="T4867" s="492" t="s">
        <v>4188</v>
      </c>
      <c r="U4867" s="496" t="s">
        <v>659</v>
      </c>
    </row>
    <row r="4868" spans="17:21">
      <c r="Q4868" s="645">
        <v>6</v>
      </c>
      <c r="R4868" s="645">
        <v>2</v>
      </c>
      <c r="S4868" s="645">
        <v>36</v>
      </c>
      <c r="T4868" s="492" t="s">
        <v>4189</v>
      </c>
      <c r="U4868" s="496" t="s">
        <v>660</v>
      </c>
    </row>
    <row r="4869" spans="17:21">
      <c r="Q4869" s="645">
        <v>6</v>
      </c>
      <c r="R4869" s="645">
        <v>2</v>
      </c>
      <c r="S4869" s="645">
        <v>37</v>
      </c>
      <c r="T4869" s="492" t="s">
        <v>4191</v>
      </c>
      <c r="U4869" s="496" t="s">
        <v>661</v>
      </c>
    </row>
    <row r="4870" spans="17:21">
      <c r="Q4870" s="645">
        <v>6</v>
      </c>
      <c r="R4870" s="645">
        <v>2</v>
      </c>
      <c r="S4870" s="645">
        <v>38</v>
      </c>
      <c r="T4870" s="492" t="s">
        <v>4193</v>
      </c>
      <c r="U4870" s="496" t="s">
        <v>662</v>
      </c>
    </row>
    <row r="4871" spans="17:21">
      <c r="Q4871" s="645">
        <v>6</v>
      </c>
      <c r="R4871" s="645">
        <v>2</v>
      </c>
      <c r="S4871" s="645">
        <v>39</v>
      </c>
      <c r="T4871" s="492" t="s">
        <v>4195</v>
      </c>
      <c r="U4871" s="496" t="s">
        <v>663</v>
      </c>
    </row>
    <row r="4872" spans="17:21">
      <c r="Q4872" s="645">
        <v>6</v>
      </c>
      <c r="R4872" s="645">
        <v>2</v>
      </c>
      <c r="S4872" s="645">
        <v>40</v>
      </c>
      <c r="T4872" s="492" t="s">
        <v>4197</v>
      </c>
      <c r="U4872" s="496" t="s">
        <v>664</v>
      </c>
    </row>
    <row r="4873" spans="17:21">
      <c r="Q4873" s="645">
        <v>6</v>
      </c>
      <c r="R4873" s="645">
        <v>2</v>
      </c>
      <c r="S4873" s="645">
        <v>41</v>
      </c>
      <c r="T4873" s="492" t="s">
        <v>4199</v>
      </c>
      <c r="U4873" s="496" t="s">
        <v>665</v>
      </c>
    </row>
    <row r="4874" spans="17:21">
      <c r="Q4874" s="645">
        <v>6</v>
      </c>
      <c r="R4874" s="645">
        <v>3</v>
      </c>
      <c r="S4874" s="645">
        <v>1</v>
      </c>
      <c r="T4874" s="492" t="s">
        <v>4201</v>
      </c>
      <c r="U4874" s="496" t="s">
        <v>710</v>
      </c>
    </row>
    <row r="4875" spans="17:21">
      <c r="Q4875" s="645">
        <v>6</v>
      </c>
      <c r="R4875" s="645">
        <v>3</v>
      </c>
      <c r="S4875" s="645">
        <v>2</v>
      </c>
      <c r="T4875" s="492" t="s">
        <v>4203</v>
      </c>
      <c r="U4875" s="496" t="s">
        <v>711</v>
      </c>
    </row>
    <row r="4876" spans="17:21">
      <c r="Q4876" s="645">
        <v>6</v>
      </c>
      <c r="R4876" s="645">
        <v>3</v>
      </c>
      <c r="S4876" s="645">
        <v>3</v>
      </c>
      <c r="T4876" s="492" t="s">
        <v>4205</v>
      </c>
      <c r="U4876" s="496" t="s">
        <v>712</v>
      </c>
    </row>
    <row r="4877" spans="17:21">
      <c r="Q4877" s="645">
        <v>6</v>
      </c>
      <c r="R4877" s="645">
        <v>3</v>
      </c>
      <c r="S4877" s="645">
        <v>4</v>
      </c>
      <c r="T4877" s="492" t="s">
        <v>4207</v>
      </c>
      <c r="U4877" s="496" t="s">
        <v>713</v>
      </c>
    </row>
    <row r="4878" spans="17:21">
      <c r="Q4878" s="645">
        <v>6</v>
      </c>
      <c r="R4878" s="645">
        <v>3</v>
      </c>
      <c r="S4878" s="645">
        <v>5</v>
      </c>
      <c r="T4878" s="492" t="s">
        <v>4209</v>
      </c>
      <c r="U4878" s="496" t="s">
        <v>714</v>
      </c>
    </row>
    <row r="4879" spans="17:21">
      <c r="Q4879" s="645">
        <v>6</v>
      </c>
      <c r="R4879" s="645">
        <v>3</v>
      </c>
      <c r="S4879" s="645">
        <v>6</v>
      </c>
      <c r="T4879" s="492" t="s">
        <v>4211</v>
      </c>
      <c r="U4879" s="496" t="s">
        <v>715</v>
      </c>
    </row>
    <row r="4880" spans="17:21">
      <c r="Q4880" s="645">
        <v>6</v>
      </c>
      <c r="R4880" s="645">
        <v>3</v>
      </c>
      <c r="S4880" s="645">
        <v>7</v>
      </c>
      <c r="T4880" s="492" t="s">
        <v>4213</v>
      </c>
      <c r="U4880" s="496" t="s">
        <v>716</v>
      </c>
    </row>
    <row r="4881" spans="17:21">
      <c r="Q4881" s="645">
        <v>6</v>
      </c>
      <c r="R4881" s="645">
        <v>3</v>
      </c>
      <c r="S4881" s="645">
        <v>8</v>
      </c>
      <c r="T4881" s="492" t="s">
        <v>4215</v>
      </c>
      <c r="U4881" s="496" t="s">
        <v>717</v>
      </c>
    </row>
    <row r="4882" spans="17:21">
      <c r="Q4882" s="645">
        <v>6</v>
      </c>
      <c r="R4882" s="645">
        <v>3</v>
      </c>
      <c r="S4882" s="645">
        <v>9</v>
      </c>
      <c r="T4882" s="492" t="s">
        <v>4216</v>
      </c>
      <c r="U4882" s="496" t="s">
        <v>718</v>
      </c>
    </row>
    <row r="4883" spans="17:21">
      <c r="Q4883" s="645">
        <v>6</v>
      </c>
      <c r="R4883" s="645">
        <v>3</v>
      </c>
      <c r="S4883" s="645">
        <v>10</v>
      </c>
      <c r="T4883" s="492" t="s">
        <v>4218</v>
      </c>
      <c r="U4883" s="496" t="s">
        <v>719</v>
      </c>
    </row>
    <row r="4884" spans="17:21">
      <c r="Q4884" s="645">
        <v>6</v>
      </c>
      <c r="R4884" s="645">
        <v>3</v>
      </c>
      <c r="S4884" s="645">
        <v>11</v>
      </c>
      <c r="T4884" s="492" t="s">
        <v>4220</v>
      </c>
      <c r="U4884" s="496" t="s">
        <v>720</v>
      </c>
    </row>
    <row r="4885" spans="17:21">
      <c r="Q4885" s="645">
        <v>6</v>
      </c>
      <c r="R4885" s="645">
        <v>3</v>
      </c>
      <c r="S4885" s="645">
        <v>12</v>
      </c>
      <c r="T4885" s="492" t="s">
        <v>4222</v>
      </c>
      <c r="U4885" s="496" t="s">
        <v>3187</v>
      </c>
    </row>
    <row r="4886" spans="17:21">
      <c r="Q4886" s="645">
        <v>6</v>
      </c>
      <c r="R4886" s="645">
        <v>3</v>
      </c>
      <c r="S4886" s="645">
        <v>13</v>
      </c>
      <c r="T4886" s="492" t="s">
        <v>4224</v>
      </c>
      <c r="U4886" s="496" t="s">
        <v>3188</v>
      </c>
    </row>
    <row r="4887" spans="17:21">
      <c r="Q4887" s="645">
        <v>6</v>
      </c>
      <c r="R4887" s="645">
        <v>3</v>
      </c>
      <c r="S4887" s="645">
        <v>14</v>
      </c>
      <c r="T4887" s="492" t="s">
        <v>4226</v>
      </c>
      <c r="U4887" s="496" t="s">
        <v>3189</v>
      </c>
    </row>
    <row r="4888" spans="17:21">
      <c r="Q4888" s="645">
        <v>6</v>
      </c>
      <c r="R4888" s="645">
        <v>3</v>
      </c>
      <c r="S4888" s="645">
        <v>15</v>
      </c>
      <c r="T4888" s="492" t="s">
        <v>4228</v>
      </c>
      <c r="U4888" s="496" t="s">
        <v>721</v>
      </c>
    </row>
    <row r="4889" spans="17:21">
      <c r="Q4889" s="645">
        <v>6</v>
      </c>
      <c r="R4889" s="645">
        <v>3</v>
      </c>
      <c r="S4889" s="645">
        <v>16</v>
      </c>
      <c r="T4889" s="492" t="s">
        <v>4230</v>
      </c>
      <c r="U4889" s="496" t="s">
        <v>722</v>
      </c>
    </row>
    <row r="4890" spans="17:21">
      <c r="Q4890" s="645">
        <v>6</v>
      </c>
      <c r="R4890" s="645">
        <v>3</v>
      </c>
      <c r="S4890" s="645">
        <v>17</v>
      </c>
      <c r="T4890" s="492" t="s">
        <v>4232</v>
      </c>
      <c r="U4890" s="496" t="s">
        <v>723</v>
      </c>
    </row>
    <row r="4891" spans="17:21">
      <c r="Q4891" s="645">
        <v>6</v>
      </c>
      <c r="R4891" s="645">
        <v>3</v>
      </c>
      <c r="S4891" s="645">
        <v>18</v>
      </c>
      <c r="T4891" s="492" t="s">
        <v>4234</v>
      </c>
      <c r="U4891" s="496" t="s">
        <v>724</v>
      </c>
    </row>
    <row r="4892" spans="17:21">
      <c r="Q4892" s="645">
        <v>6</v>
      </c>
      <c r="R4892" s="645">
        <v>3</v>
      </c>
      <c r="S4892" s="645">
        <v>19</v>
      </c>
      <c r="T4892" s="492" t="s">
        <v>4236</v>
      </c>
      <c r="U4892" s="496" t="s">
        <v>725</v>
      </c>
    </row>
    <row r="4893" spans="17:21">
      <c r="Q4893" s="645">
        <v>6</v>
      </c>
      <c r="R4893" s="645">
        <v>3</v>
      </c>
      <c r="S4893" s="645">
        <v>20</v>
      </c>
      <c r="T4893" s="492" t="s">
        <v>4238</v>
      </c>
      <c r="U4893" s="496" t="s">
        <v>3190</v>
      </c>
    </row>
    <row r="4894" spans="17:21">
      <c r="Q4894" s="645">
        <v>6</v>
      </c>
      <c r="R4894" s="645">
        <v>3</v>
      </c>
      <c r="S4894" s="645">
        <v>21</v>
      </c>
      <c r="T4894" s="492" t="s">
        <v>4240</v>
      </c>
      <c r="U4894" s="496" t="s">
        <v>726</v>
      </c>
    </row>
    <row r="4895" spans="17:21">
      <c r="Q4895" s="645">
        <v>6</v>
      </c>
      <c r="R4895" s="645">
        <v>3</v>
      </c>
      <c r="S4895" s="645">
        <v>22</v>
      </c>
      <c r="T4895" s="492" t="s">
        <v>4242</v>
      </c>
      <c r="U4895" s="496" t="s">
        <v>727</v>
      </c>
    </row>
    <row r="4896" spans="17:21">
      <c r="Q4896" s="645">
        <v>6</v>
      </c>
      <c r="R4896" s="645">
        <v>3</v>
      </c>
      <c r="S4896" s="645">
        <v>23</v>
      </c>
      <c r="T4896" s="492" t="s">
        <v>4244</v>
      </c>
      <c r="U4896" s="496" t="s">
        <v>728</v>
      </c>
    </row>
    <row r="4897" spans="17:21">
      <c r="Q4897" s="645">
        <v>6</v>
      </c>
      <c r="R4897" s="645">
        <v>3</v>
      </c>
      <c r="S4897" s="645">
        <v>24</v>
      </c>
      <c r="T4897" s="492" t="s">
        <v>4246</v>
      </c>
      <c r="U4897" s="496" t="s">
        <v>729</v>
      </c>
    </row>
    <row r="4898" spans="17:21">
      <c r="Q4898" s="645">
        <v>6</v>
      </c>
      <c r="R4898" s="645">
        <v>3</v>
      </c>
      <c r="S4898" s="645">
        <v>25</v>
      </c>
      <c r="T4898" s="492" t="s">
        <v>4248</v>
      </c>
      <c r="U4898" s="496" t="s">
        <v>730</v>
      </c>
    </row>
    <row r="4899" spans="17:21">
      <c r="Q4899" s="645">
        <v>6</v>
      </c>
      <c r="R4899" s="645">
        <v>3</v>
      </c>
      <c r="S4899" s="645">
        <v>26</v>
      </c>
      <c r="T4899" s="492" t="s">
        <v>4250</v>
      </c>
      <c r="U4899" s="496" t="s">
        <v>731</v>
      </c>
    </row>
    <row r="4900" spans="17:21">
      <c r="Q4900" s="645">
        <v>6</v>
      </c>
      <c r="R4900" s="645">
        <v>3</v>
      </c>
      <c r="S4900" s="645">
        <v>27</v>
      </c>
      <c r="T4900" s="492" t="s">
        <v>4252</v>
      </c>
      <c r="U4900" s="496" t="s">
        <v>732</v>
      </c>
    </row>
    <row r="4901" spans="17:21">
      <c r="Q4901" s="645">
        <v>6</v>
      </c>
      <c r="R4901" s="645">
        <v>3</v>
      </c>
      <c r="S4901" s="645">
        <v>28</v>
      </c>
      <c r="T4901" s="492" t="s">
        <v>4254</v>
      </c>
      <c r="U4901" s="496" t="s">
        <v>733</v>
      </c>
    </row>
    <row r="4902" spans="17:21">
      <c r="Q4902" s="645">
        <v>6</v>
      </c>
      <c r="R4902" s="645">
        <v>3</v>
      </c>
      <c r="S4902" s="645">
        <v>29</v>
      </c>
      <c r="T4902" s="492" t="s">
        <v>4256</v>
      </c>
      <c r="U4902" s="496" t="s">
        <v>734</v>
      </c>
    </row>
    <row r="4903" spans="17:21">
      <c r="Q4903" s="645">
        <v>6</v>
      </c>
      <c r="R4903" s="645">
        <v>3</v>
      </c>
      <c r="S4903" s="645">
        <v>30</v>
      </c>
      <c r="T4903" s="492" t="s">
        <v>4258</v>
      </c>
      <c r="U4903" s="496" t="s">
        <v>735</v>
      </c>
    </row>
    <row r="4904" spans="17:21">
      <c r="Q4904" s="645">
        <v>6</v>
      </c>
      <c r="R4904" s="645">
        <v>3</v>
      </c>
      <c r="S4904" s="645">
        <v>31</v>
      </c>
      <c r="T4904" s="492" t="s">
        <v>4260</v>
      </c>
      <c r="U4904" s="496" t="s">
        <v>736</v>
      </c>
    </row>
    <row r="4905" spans="17:21">
      <c r="Q4905" s="645">
        <v>6</v>
      </c>
      <c r="R4905" s="645">
        <v>3</v>
      </c>
      <c r="S4905" s="645">
        <v>32</v>
      </c>
      <c r="T4905" s="492" t="s">
        <v>4262</v>
      </c>
      <c r="U4905" s="496" t="s">
        <v>3191</v>
      </c>
    </row>
    <row r="4906" spans="17:21">
      <c r="Q4906" s="645">
        <v>6</v>
      </c>
      <c r="R4906" s="645">
        <v>3</v>
      </c>
      <c r="S4906" s="645">
        <v>33</v>
      </c>
      <c r="T4906" s="492" t="s">
        <v>4264</v>
      </c>
      <c r="U4906" s="496" t="s">
        <v>737</v>
      </c>
    </row>
    <row r="4907" spans="17:21">
      <c r="Q4907" s="645">
        <v>6</v>
      </c>
      <c r="R4907" s="645">
        <v>4</v>
      </c>
      <c r="S4907" s="645">
        <v>1</v>
      </c>
      <c r="T4907" s="492" t="s">
        <v>4272</v>
      </c>
      <c r="U4907" s="496" t="s">
        <v>791</v>
      </c>
    </row>
    <row r="4908" spans="17:21">
      <c r="Q4908" s="645">
        <v>6</v>
      </c>
      <c r="R4908" s="645">
        <v>4</v>
      </c>
      <c r="S4908" s="645">
        <v>2</v>
      </c>
      <c r="T4908" s="492" t="s">
        <v>4274</v>
      </c>
      <c r="U4908" s="496" t="s">
        <v>792</v>
      </c>
    </row>
    <row r="4909" spans="17:21">
      <c r="Q4909" s="645">
        <v>6</v>
      </c>
      <c r="R4909" s="645">
        <v>4</v>
      </c>
      <c r="S4909" s="645">
        <v>3</v>
      </c>
      <c r="T4909" s="492" t="s">
        <v>4276</v>
      </c>
      <c r="U4909" s="496" t="s">
        <v>793</v>
      </c>
    </row>
    <row r="4910" spans="17:21">
      <c r="Q4910" s="645">
        <v>6</v>
      </c>
      <c r="R4910" s="645">
        <v>4</v>
      </c>
      <c r="S4910" s="645">
        <v>4</v>
      </c>
      <c r="T4910" s="492" t="s">
        <v>4278</v>
      </c>
      <c r="U4910" s="496" t="s">
        <v>794</v>
      </c>
    </row>
    <row r="4911" spans="17:21">
      <c r="Q4911" s="645">
        <v>6</v>
      </c>
      <c r="R4911" s="645">
        <v>4</v>
      </c>
      <c r="S4911" s="645">
        <v>5</v>
      </c>
      <c r="T4911" s="492" t="s">
        <v>4280</v>
      </c>
      <c r="U4911" s="496" t="s">
        <v>795</v>
      </c>
    </row>
    <row r="4912" spans="17:21">
      <c r="Q4912" s="645">
        <v>6</v>
      </c>
      <c r="R4912" s="645">
        <v>4</v>
      </c>
      <c r="S4912" s="645">
        <v>6</v>
      </c>
      <c r="T4912" s="492" t="s">
        <v>4282</v>
      </c>
      <c r="U4912" s="496" t="s">
        <v>796</v>
      </c>
    </row>
    <row r="4913" spans="17:21">
      <c r="Q4913" s="645">
        <v>6</v>
      </c>
      <c r="R4913" s="645">
        <v>4</v>
      </c>
      <c r="S4913" s="645">
        <v>7</v>
      </c>
      <c r="T4913" s="492" t="s">
        <v>4284</v>
      </c>
      <c r="U4913" s="496" t="s">
        <v>797</v>
      </c>
    </row>
    <row r="4914" spans="17:21">
      <c r="Q4914" s="645">
        <v>6</v>
      </c>
      <c r="R4914" s="645">
        <v>4</v>
      </c>
      <c r="S4914" s="645">
        <v>8</v>
      </c>
      <c r="T4914" s="492" t="s">
        <v>4285</v>
      </c>
      <c r="U4914" s="496" t="s">
        <v>798</v>
      </c>
    </row>
    <row r="4915" spans="17:21">
      <c r="Q4915" s="645">
        <v>6</v>
      </c>
      <c r="R4915" s="645">
        <v>4</v>
      </c>
      <c r="S4915" s="645">
        <v>9</v>
      </c>
      <c r="T4915" s="492" t="s">
        <v>4286</v>
      </c>
      <c r="U4915" s="496" t="s">
        <v>799</v>
      </c>
    </row>
    <row r="4916" spans="17:21">
      <c r="Q4916" s="645">
        <v>6</v>
      </c>
      <c r="R4916" s="645">
        <v>4</v>
      </c>
      <c r="S4916" s="645">
        <v>10</v>
      </c>
      <c r="T4916" s="492" t="s">
        <v>4287</v>
      </c>
      <c r="U4916" s="496" t="s">
        <v>800</v>
      </c>
    </row>
    <row r="4917" spans="17:21">
      <c r="Q4917" s="645">
        <v>6</v>
      </c>
      <c r="R4917" s="645">
        <v>4</v>
      </c>
      <c r="S4917" s="645">
        <v>11</v>
      </c>
      <c r="T4917" s="492" t="s">
        <v>4288</v>
      </c>
      <c r="U4917" s="496" t="s">
        <v>801</v>
      </c>
    </row>
    <row r="4918" spans="17:21">
      <c r="Q4918" s="645">
        <v>6</v>
      </c>
      <c r="R4918" s="645">
        <v>4</v>
      </c>
      <c r="S4918" s="645">
        <v>12</v>
      </c>
      <c r="T4918" s="492" t="s">
        <v>4289</v>
      </c>
      <c r="U4918" s="496" t="s">
        <v>3203</v>
      </c>
    </row>
    <row r="4919" spans="17:21">
      <c r="Q4919" s="645">
        <v>6</v>
      </c>
      <c r="R4919" s="645">
        <v>4</v>
      </c>
      <c r="S4919" s="645">
        <v>13</v>
      </c>
      <c r="T4919" s="492" t="s">
        <v>4290</v>
      </c>
      <c r="U4919" s="496" t="s">
        <v>8571</v>
      </c>
    </row>
    <row r="4920" spans="17:21">
      <c r="Q4920" s="645">
        <v>6</v>
      </c>
      <c r="R4920" s="645">
        <v>4</v>
      </c>
      <c r="S4920" s="645">
        <v>14</v>
      </c>
      <c r="T4920" s="492" t="s">
        <v>4292</v>
      </c>
      <c r="U4920" s="496" t="s">
        <v>802</v>
      </c>
    </row>
    <row r="4921" spans="17:21">
      <c r="Q4921" s="645">
        <v>6</v>
      </c>
      <c r="R4921" s="645">
        <v>4</v>
      </c>
      <c r="S4921" s="645">
        <v>15</v>
      </c>
      <c r="T4921" s="492" t="s">
        <v>4293</v>
      </c>
      <c r="U4921" s="496" t="s">
        <v>803</v>
      </c>
    </row>
    <row r="4922" spans="17:21">
      <c r="Q4922" s="645">
        <v>6</v>
      </c>
      <c r="R4922" s="645">
        <v>4</v>
      </c>
      <c r="S4922" s="645">
        <v>16</v>
      </c>
      <c r="T4922" s="492" t="s">
        <v>4294</v>
      </c>
      <c r="U4922" s="496" t="s">
        <v>804</v>
      </c>
    </row>
    <row r="4923" spans="17:21">
      <c r="Q4923" s="645">
        <v>6</v>
      </c>
      <c r="R4923" s="645">
        <v>4</v>
      </c>
      <c r="S4923" s="645">
        <v>17</v>
      </c>
      <c r="T4923" s="492" t="s">
        <v>4295</v>
      </c>
      <c r="U4923" s="496" t="s">
        <v>805</v>
      </c>
    </row>
    <row r="4924" spans="17:21">
      <c r="Q4924" s="645">
        <v>6</v>
      </c>
      <c r="R4924" s="645">
        <v>4</v>
      </c>
      <c r="S4924" s="645">
        <v>18</v>
      </c>
      <c r="T4924" s="492" t="s">
        <v>4297</v>
      </c>
      <c r="U4924" s="496" t="s">
        <v>806</v>
      </c>
    </row>
    <row r="4925" spans="17:21">
      <c r="Q4925" s="645">
        <v>6</v>
      </c>
      <c r="R4925" s="645">
        <v>4</v>
      </c>
      <c r="S4925" s="645">
        <v>19</v>
      </c>
      <c r="T4925" s="492" t="s">
        <v>4299</v>
      </c>
      <c r="U4925" s="496" t="s">
        <v>807</v>
      </c>
    </row>
    <row r="4926" spans="17:21">
      <c r="Q4926" s="645">
        <v>6</v>
      </c>
      <c r="R4926" s="645">
        <v>4</v>
      </c>
      <c r="S4926" s="645">
        <v>20</v>
      </c>
      <c r="T4926" s="492" t="s">
        <v>4301</v>
      </c>
      <c r="U4926" s="496" t="s">
        <v>808</v>
      </c>
    </row>
    <row r="4927" spans="17:21">
      <c r="Q4927" s="645">
        <v>6</v>
      </c>
      <c r="R4927" s="645">
        <v>4</v>
      </c>
      <c r="S4927" s="645">
        <v>21</v>
      </c>
      <c r="T4927" s="492" t="s">
        <v>4303</v>
      </c>
      <c r="U4927" s="496" t="s">
        <v>809</v>
      </c>
    </row>
    <row r="4928" spans="17:21">
      <c r="Q4928" s="645">
        <v>6</v>
      </c>
      <c r="R4928" s="645">
        <v>4</v>
      </c>
      <c r="S4928" s="645">
        <v>22</v>
      </c>
      <c r="T4928" s="492" t="s">
        <v>4305</v>
      </c>
      <c r="U4928" s="496" t="s">
        <v>810</v>
      </c>
    </row>
    <row r="4929" spans="17:21">
      <c r="Q4929" s="645">
        <v>6</v>
      </c>
      <c r="R4929" s="645">
        <v>4</v>
      </c>
      <c r="S4929" s="645">
        <v>23</v>
      </c>
      <c r="T4929" s="492" t="s">
        <v>4307</v>
      </c>
      <c r="U4929" s="496" t="s">
        <v>811</v>
      </c>
    </row>
    <row r="4930" spans="17:21">
      <c r="Q4930" s="645">
        <v>6</v>
      </c>
      <c r="R4930" s="645">
        <v>4</v>
      </c>
      <c r="S4930" s="645">
        <v>24</v>
      </c>
      <c r="T4930" s="492" t="s">
        <v>4309</v>
      </c>
      <c r="U4930" s="496" t="s">
        <v>812</v>
      </c>
    </row>
    <row r="4931" spans="17:21">
      <c r="Q4931" s="645">
        <v>6</v>
      </c>
      <c r="R4931" s="645">
        <v>4</v>
      </c>
      <c r="S4931" s="645">
        <v>25</v>
      </c>
      <c r="T4931" s="492" t="s">
        <v>4311</v>
      </c>
      <c r="U4931" s="496" t="s">
        <v>813</v>
      </c>
    </row>
    <row r="4932" spans="17:21">
      <c r="Q4932" s="645">
        <v>6</v>
      </c>
      <c r="R4932" s="645">
        <v>4</v>
      </c>
      <c r="S4932" s="645">
        <v>26</v>
      </c>
      <c r="T4932" s="492" t="s">
        <v>4313</v>
      </c>
      <c r="U4932" s="496" t="s">
        <v>814</v>
      </c>
    </row>
    <row r="4933" spans="17:21">
      <c r="Q4933" s="645">
        <v>6</v>
      </c>
      <c r="R4933" s="645">
        <v>4</v>
      </c>
      <c r="S4933" s="645">
        <v>27</v>
      </c>
      <c r="T4933" s="492" t="s">
        <v>4315</v>
      </c>
      <c r="U4933" s="496" t="s">
        <v>815</v>
      </c>
    </row>
    <row r="4934" spans="17:21">
      <c r="Q4934" s="645">
        <v>6</v>
      </c>
      <c r="R4934" s="645">
        <v>4</v>
      </c>
      <c r="S4934" s="645">
        <v>28</v>
      </c>
      <c r="T4934" s="492" t="s">
        <v>4317</v>
      </c>
      <c r="U4934" s="496" t="s">
        <v>816</v>
      </c>
    </row>
    <row r="4935" spans="17:21">
      <c r="Q4935" s="645">
        <v>6</v>
      </c>
      <c r="R4935" s="645">
        <v>4</v>
      </c>
      <c r="S4935" s="645">
        <v>29</v>
      </c>
      <c r="T4935" s="492" t="s">
        <v>4319</v>
      </c>
      <c r="U4935" s="496" t="s">
        <v>817</v>
      </c>
    </row>
    <row r="4936" spans="17:21">
      <c r="Q4936" s="645">
        <v>6</v>
      </c>
      <c r="R4936" s="645">
        <v>4</v>
      </c>
      <c r="S4936" s="645">
        <v>30</v>
      </c>
      <c r="T4936" s="492" t="s">
        <v>4321</v>
      </c>
      <c r="U4936" s="496" t="s">
        <v>818</v>
      </c>
    </row>
    <row r="4937" spans="17:21">
      <c r="Q4937" s="645">
        <v>6</v>
      </c>
      <c r="R4937" s="645">
        <v>4</v>
      </c>
      <c r="S4937" s="645">
        <v>31</v>
      </c>
      <c r="T4937" s="492" t="s">
        <v>4323</v>
      </c>
      <c r="U4937" s="496" t="s">
        <v>819</v>
      </c>
    </row>
    <row r="4938" spans="17:21">
      <c r="Q4938" s="645">
        <v>6</v>
      </c>
      <c r="R4938" s="645">
        <v>4</v>
      </c>
      <c r="S4938" s="645">
        <v>32</v>
      </c>
      <c r="T4938" s="492" t="s">
        <v>4325</v>
      </c>
      <c r="U4938" s="496" t="s">
        <v>3204</v>
      </c>
    </row>
    <row r="4939" spans="17:21">
      <c r="Q4939" s="645">
        <v>6</v>
      </c>
      <c r="R4939" s="645">
        <v>4</v>
      </c>
      <c r="S4939" s="645">
        <v>33</v>
      </c>
      <c r="T4939" s="492" t="s">
        <v>4327</v>
      </c>
      <c r="U4939" s="496" t="s">
        <v>820</v>
      </c>
    </row>
    <row r="4940" spans="17:21">
      <c r="Q4940" s="645">
        <v>6</v>
      </c>
      <c r="R4940" s="645">
        <v>4</v>
      </c>
      <c r="S4940" s="645">
        <v>34</v>
      </c>
      <c r="T4940" s="492" t="s">
        <v>4329</v>
      </c>
      <c r="U4940" s="496" t="s">
        <v>3205</v>
      </c>
    </row>
    <row r="4941" spans="17:21">
      <c r="Q4941" s="645">
        <v>6</v>
      </c>
      <c r="R4941" s="645">
        <v>5</v>
      </c>
      <c r="S4941" s="645">
        <v>1</v>
      </c>
      <c r="T4941" s="492" t="s">
        <v>4331</v>
      </c>
      <c r="U4941" s="496" t="s">
        <v>888</v>
      </c>
    </row>
    <row r="4942" spans="17:21">
      <c r="Q4942" s="645">
        <v>6</v>
      </c>
      <c r="R4942" s="645">
        <v>5</v>
      </c>
      <c r="S4942" s="645">
        <v>2</v>
      </c>
      <c r="T4942" s="492" t="s">
        <v>4333</v>
      </c>
      <c r="U4942" s="496" t="s">
        <v>889</v>
      </c>
    </row>
    <row r="4943" spans="17:21">
      <c r="Q4943" s="645">
        <v>6</v>
      </c>
      <c r="R4943" s="645">
        <v>5</v>
      </c>
      <c r="S4943" s="645">
        <v>3</v>
      </c>
      <c r="T4943" s="492" t="s">
        <v>4335</v>
      </c>
      <c r="U4943" s="496" t="s">
        <v>890</v>
      </c>
    </row>
    <row r="4944" spans="17:21">
      <c r="Q4944" s="645">
        <v>6</v>
      </c>
      <c r="R4944" s="645">
        <v>5</v>
      </c>
      <c r="S4944" s="645">
        <v>4</v>
      </c>
      <c r="T4944" s="492" t="s">
        <v>4337</v>
      </c>
      <c r="U4944" s="496" t="s">
        <v>891</v>
      </c>
    </row>
    <row r="4945" spans="17:21">
      <c r="Q4945" s="645">
        <v>6</v>
      </c>
      <c r="R4945" s="645">
        <v>5</v>
      </c>
      <c r="S4945" s="645">
        <v>5</v>
      </c>
      <c r="T4945" s="492" t="s">
        <v>4339</v>
      </c>
      <c r="U4945" s="496" t="s">
        <v>892</v>
      </c>
    </row>
    <row r="4946" spans="17:21">
      <c r="Q4946" s="645">
        <v>6</v>
      </c>
      <c r="R4946" s="645">
        <v>5</v>
      </c>
      <c r="S4946" s="645">
        <v>6</v>
      </c>
      <c r="T4946" s="492" t="s">
        <v>4341</v>
      </c>
      <c r="U4946" s="496" t="s">
        <v>893</v>
      </c>
    </row>
    <row r="4947" spans="17:21">
      <c r="Q4947" s="645">
        <v>6</v>
      </c>
      <c r="R4947" s="645">
        <v>5</v>
      </c>
      <c r="S4947" s="645">
        <v>7</v>
      </c>
      <c r="T4947" s="492" t="s">
        <v>4343</v>
      </c>
      <c r="U4947" s="496" t="s">
        <v>894</v>
      </c>
    </row>
    <row r="4948" spans="17:21">
      <c r="Q4948" s="645">
        <v>6</v>
      </c>
      <c r="R4948" s="645">
        <v>5</v>
      </c>
      <c r="S4948" s="645">
        <v>8</v>
      </c>
      <c r="T4948" s="492" t="s">
        <v>4345</v>
      </c>
      <c r="U4948" s="496" t="s">
        <v>895</v>
      </c>
    </row>
    <row r="4949" spans="17:21">
      <c r="Q4949" s="645">
        <v>6</v>
      </c>
      <c r="R4949" s="645">
        <v>5</v>
      </c>
      <c r="S4949" s="645">
        <v>9</v>
      </c>
      <c r="T4949" s="492" t="s">
        <v>4347</v>
      </c>
      <c r="U4949" s="496" t="s">
        <v>896</v>
      </c>
    </row>
    <row r="4950" spans="17:21">
      <c r="Q4950" s="645">
        <v>6</v>
      </c>
      <c r="R4950" s="645">
        <v>5</v>
      </c>
      <c r="S4950" s="645">
        <v>10</v>
      </c>
      <c r="T4950" s="492" t="s">
        <v>4349</v>
      </c>
      <c r="U4950" s="496" t="s">
        <v>897</v>
      </c>
    </row>
    <row r="4951" spans="17:21">
      <c r="Q4951" s="645">
        <v>6</v>
      </c>
      <c r="R4951" s="645">
        <v>5</v>
      </c>
      <c r="S4951" s="645">
        <v>11</v>
      </c>
      <c r="T4951" s="492" t="s">
        <v>4351</v>
      </c>
      <c r="U4951" s="496" t="s">
        <v>898</v>
      </c>
    </row>
    <row r="4952" spans="17:21">
      <c r="Q4952" s="645">
        <v>6</v>
      </c>
      <c r="R4952" s="645">
        <v>5</v>
      </c>
      <c r="S4952" s="645">
        <v>12</v>
      </c>
      <c r="T4952" s="492" t="s">
        <v>4352</v>
      </c>
      <c r="U4952" s="496" t="s">
        <v>3222</v>
      </c>
    </row>
    <row r="4953" spans="17:21">
      <c r="Q4953" s="645">
        <v>6</v>
      </c>
      <c r="R4953" s="645">
        <v>5</v>
      </c>
      <c r="S4953" s="645">
        <v>13</v>
      </c>
      <c r="T4953" s="492" t="s">
        <v>4353</v>
      </c>
      <c r="U4953" s="496" t="s">
        <v>3223</v>
      </c>
    </row>
    <row r="4954" spans="17:21">
      <c r="Q4954" s="645">
        <v>6</v>
      </c>
      <c r="R4954" s="645">
        <v>5</v>
      </c>
      <c r="S4954" s="645">
        <v>14</v>
      </c>
      <c r="T4954" s="492" t="s">
        <v>4354</v>
      </c>
      <c r="U4954" s="496" t="s">
        <v>899</v>
      </c>
    </row>
    <row r="4955" spans="17:21">
      <c r="Q4955" s="645">
        <v>6</v>
      </c>
      <c r="R4955" s="645">
        <v>5</v>
      </c>
      <c r="S4955" s="645">
        <v>15</v>
      </c>
      <c r="T4955" s="492" t="s">
        <v>4355</v>
      </c>
      <c r="U4955" s="496" t="s">
        <v>900</v>
      </c>
    </row>
    <row r="4956" spans="17:21">
      <c r="Q4956" s="645">
        <v>6</v>
      </c>
      <c r="R4956" s="645">
        <v>5</v>
      </c>
      <c r="S4956" s="645">
        <v>16</v>
      </c>
      <c r="T4956" s="492" t="s">
        <v>4356</v>
      </c>
      <c r="U4956" s="496" t="s">
        <v>901</v>
      </c>
    </row>
    <row r="4957" spans="17:21">
      <c r="Q4957" s="645">
        <v>6</v>
      </c>
      <c r="R4957" s="645">
        <v>5</v>
      </c>
      <c r="S4957" s="645">
        <v>17</v>
      </c>
      <c r="T4957" s="492" t="s">
        <v>4357</v>
      </c>
      <c r="U4957" s="496" t="s">
        <v>3224</v>
      </c>
    </row>
    <row r="4958" spans="17:21">
      <c r="Q4958" s="645">
        <v>6</v>
      </c>
      <c r="R4958" s="645">
        <v>5</v>
      </c>
      <c r="S4958" s="645">
        <v>18</v>
      </c>
      <c r="T4958" s="492" t="s">
        <v>4358</v>
      </c>
      <c r="U4958" s="496" t="s">
        <v>3225</v>
      </c>
    </row>
    <row r="4959" spans="17:21">
      <c r="Q4959" s="645">
        <v>6</v>
      </c>
      <c r="R4959" s="645">
        <v>5</v>
      </c>
      <c r="S4959" s="645">
        <v>19</v>
      </c>
      <c r="T4959" s="492" t="s">
        <v>4359</v>
      </c>
      <c r="U4959" s="496" t="s">
        <v>902</v>
      </c>
    </row>
    <row r="4960" spans="17:21">
      <c r="Q4960" s="645">
        <v>6</v>
      </c>
      <c r="R4960" s="645">
        <v>5</v>
      </c>
      <c r="S4960" s="645">
        <v>20</v>
      </c>
      <c r="T4960" s="492" t="s">
        <v>4360</v>
      </c>
      <c r="U4960" s="496" t="s">
        <v>903</v>
      </c>
    </row>
    <row r="4961" spans="17:21">
      <c r="Q4961" s="645">
        <v>6</v>
      </c>
      <c r="R4961" s="645">
        <v>5</v>
      </c>
      <c r="S4961" s="645">
        <v>21</v>
      </c>
      <c r="T4961" s="492" t="s">
        <v>4361</v>
      </c>
      <c r="U4961" s="496" t="s">
        <v>904</v>
      </c>
    </row>
    <row r="4962" spans="17:21">
      <c r="Q4962" s="645">
        <v>6</v>
      </c>
      <c r="R4962" s="645">
        <v>5</v>
      </c>
      <c r="S4962" s="645">
        <v>22</v>
      </c>
      <c r="T4962" s="492" t="s">
        <v>4363</v>
      </c>
      <c r="U4962" s="496" t="s">
        <v>905</v>
      </c>
    </row>
    <row r="4963" spans="17:21">
      <c r="Q4963" s="645">
        <v>6</v>
      </c>
      <c r="R4963" s="645">
        <v>5</v>
      </c>
      <c r="S4963" s="645">
        <v>23</v>
      </c>
      <c r="T4963" s="492" t="s">
        <v>4365</v>
      </c>
      <c r="U4963" s="496" t="s">
        <v>906</v>
      </c>
    </row>
    <row r="4964" spans="17:21">
      <c r="Q4964" s="645">
        <v>6</v>
      </c>
      <c r="R4964" s="645">
        <v>5</v>
      </c>
      <c r="S4964" s="645">
        <v>24</v>
      </c>
      <c r="T4964" s="492" t="s">
        <v>4367</v>
      </c>
      <c r="U4964" s="496" t="s">
        <v>907</v>
      </c>
    </row>
    <row r="4965" spans="17:21">
      <c r="Q4965" s="645">
        <v>6</v>
      </c>
      <c r="R4965" s="645">
        <v>5</v>
      </c>
      <c r="S4965" s="645">
        <v>25</v>
      </c>
      <c r="T4965" s="492" t="s">
        <v>4369</v>
      </c>
      <c r="U4965" s="496" t="s">
        <v>908</v>
      </c>
    </row>
    <row r="4966" spans="17:21">
      <c r="Q4966" s="645">
        <v>6</v>
      </c>
      <c r="R4966" s="645">
        <v>6</v>
      </c>
      <c r="S4966" s="645">
        <v>1</v>
      </c>
      <c r="T4966" s="492" t="s">
        <v>4371</v>
      </c>
      <c r="U4966" s="496" t="s">
        <v>951</v>
      </c>
    </row>
    <row r="4967" spans="17:21">
      <c r="Q4967" s="645">
        <v>6</v>
      </c>
      <c r="R4967" s="645">
        <v>6</v>
      </c>
      <c r="S4967" s="645">
        <v>2</v>
      </c>
      <c r="T4967" s="492" t="s">
        <v>4373</v>
      </c>
      <c r="U4967" s="496" t="s">
        <v>952</v>
      </c>
    </row>
    <row r="4968" spans="17:21">
      <c r="Q4968" s="645">
        <v>6</v>
      </c>
      <c r="R4968" s="645">
        <v>6</v>
      </c>
      <c r="S4968" s="645">
        <v>3</v>
      </c>
      <c r="T4968" s="492" t="s">
        <v>4375</v>
      </c>
      <c r="U4968" s="496" t="s">
        <v>953</v>
      </c>
    </row>
    <row r="4969" spans="17:21">
      <c r="Q4969" s="645">
        <v>6</v>
      </c>
      <c r="R4969" s="645">
        <v>6</v>
      </c>
      <c r="S4969" s="645">
        <v>4</v>
      </c>
      <c r="T4969" s="492" t="s">
        <v>4377</v>
      </c>
      <c r="U4969" s="496" t="s">
        <v>954</v>
      </c>
    </row>
    <row r="4970" spans="17:21">
      <c r="Q4970" s="645">
        <v>6</v>
      </c>
      <c r="R4970" s="645">
        <v>6</v>
      </c>
      <c r="S4970" s="645">
        <v>5</v>
      </c>
      <c r="T4970" s="492" t="s">
        <v>4379</v>
      </c>
      <c r="U4970" s="496" t="s">
        <v>955</v>
      </c>
    </row>
    <row r="4971" spans="17:21">
      <c r="Q4971" s="645">
        <v>6</v>
      </c>
      <c r="R4971" s="645">
        <v>6</v>
      </c>
      <c r="S4971" s="645">
        <v>6</v>
      </c>
      <c r="T4971" s="492" t="s">
        <v>4381</v>
      </c>
      <c r="U4971" s="496" t="s">
        <v>956</v>
      </c>
    </row>
    <row r="4972" spans="17:21">
      <c r="Q4972" s="645">
        <v>6</v>
      </c>
      <c r="R4972" s="645">
        <v>6</v>
      </c>
      <c r="S4972" s="645">
        <v>7</v>
      </c>
      <c r="T4972" s="492" t="s">
        <v>4383</v>
      </c>
      <c r="U4972" s="496" t="s">
        <v>957</v>
      </c>
    </row>
    <row r="4973" spans="17:21">
      <c r="Q4973" s="645">
        <v>6</v>
      </c>
      <c r="R4973" s="645">
        <v>6</v>
      </c>
      <c r="S4973" s="645">
        <v>8</v>
      </c>
      <c r="T4973" s="492" t="s">
        <v>4385</v>
      </c>
      <c r="U4973" s="496" t="s">
        <v>958</v>
      </c>
    </row>
    <row r="4974" spans="17:21">
      <c r="Q4974" s="645">
        <v>6</v>
      </c>
      <c r="R4974" s="645">
        <v>6</v>
      </c>
      <c r="S4974" s="645">
        <v>9</v>
      </c>
      <c r="T4974" s="492" t="s">
        <v>4387</v>
      </c>
      <c r="U4974" s="496" t="s">
        <v>959</v>
      </c>
    </row>
    <row r="4975" spans="17:21">
      <c r="Q4975" s="645">
        <v>6</v>
      </c>
      <c r="R4975" s="645">
        <v>6</v>
      </c>
      <c r="S4975" s="645">
        <v>10</v>
      </c>
      <c r="T4975" s="492" t="s">
        <v>4388</v>
      </c>
      <c r="U4975" s="496" t="s">
        <v>960</v>
      </c>
    </row>
    <row r="4976" spans="17:21">
      <c r="Q4976" s="645">
        <v>6</v>
      </c>
      <c r="R4976" s="645">
        <v>6</v>
      </c>
      <c r="S4976" s="645">
        <v>11</v>
      </c>
      <c r="T4976" s="492" t="s">
        <v>4390</v>
      </c>
      <c r="U4976" s="496" t="s">
        <v>961</v>
      </c>
    </row>
    <row r="4977" spans="17:21">
      <c r="Q4977" s="645">
        <v>6</v>
      </c>
      <c r="R4977" s="645">
        <v>6</v>
      </c>
      <c r="S4977" s="645">
        <v>12</v>
      </c>
      <c r="T4977" s="492" t="s">
        <v>4392</v>
      </c>
      <c r="U4977" s="496" t="s">
        <v>962</v>
      </c>
    </row>
    <row r="4978" spans="17:21">
      <c r="Q4978" s="645">
        <v>6</v>
      </c>
      <c r="R4978" s="645">
        <v>6</v>
      </c>
      <c r="S4978" s="645">
        <v>13</v>
      </c>
      <c r="T4978" s="492" t="s">
        <v>4394</v>
      </c>
      <c r="U4978" s="496" t="s">
        <v>963</v>
      </c>
    </row>
    <row r="4979" spans="17:21">
      <c r="Q4979" s="645">
        <v>6</v>
      </c>
      <c r="R4979" s="645">
        <v>6</v>
      </c>
      <c r="S4979" s="645">
        <v>14</v>
      </c>
      <c r="T4979" s="492" t="s">
        <v>4396</v>
      </c>
      <c r="U4979" s="496" t="s">
        <v>964</v>
      </c>
    </row>
    <row r="4980" spans="17:21">
      <c r="Q4980" s="645">
        <v>6</v>
      </c>
      <c r="R4980" s="645">
        <v>6</v>
      </c>
      <c r="S4980" s="645">
        <v>15</v>
      </c>
      <c r="T4980" s="492" t="s">
        <v>4398</v>
      </c>
      <c r="U4980" s="496" t="s">
        <v>965</v>
      </c>
    </row>
    <row r="4981" spans="17:21">
      <c r="Q4981" s="645">
        <v>6</v>
      </c>
      <c r="R4981" s="645">
        <v>6</v>
      </c>
      <c r="S4981" s="645">
        <v>16</v>
      </c>
      <c r="T4981" s="492" t="s">
        <v>4400</v>
      </c>
      <c r="U4981" s="496" t="s">
        <v>966</v>
      </c>
    </row>
    <row r="4982" spans="17:21">
      <c r="Q4982" s="645">
        <v>6</v>
      </c>
      <c r="R4982" s="645">
        <v>6</v>
      </c>
      <c r="S4982" s="645">
        <v>17</v>
      </c>
      <c r="T4982" s="492" t="s">
        <v>4402</v>
      </c>
      <c r="U4982" s="496" t="s">
        <v>967</v>
      </c>
    </row>
    <row r="4983" spans="17:21">
      <c r="Q4983" s="645">
        <v>6</v>
      </c>
      <c r="R4983" s="645">
        <v>6</v>
      </c>
      <c r="S4983" s="645">
        <v>18</v>
      </c>
      <c r="T4983" s="492" t="s">
        <v>4404</v>
      </c>
      <c r="U4983" s="496" t="s">
        <v>968</v>
      </c>
    </row>
    <row r="4984" spans="17:21">
      <c r="Q4984" s="645">
        <v>6</v>
      </c>
      <c r="R4984" s="645">
        <v>6</v>
      </c>
      <c r="S4984" s="645">
        <v>19</v>
      </c>
      <c r="T4984" s="492" t="s">
        <v>4406</v>
      </c>
      <c r="U4984" s="496" t="s">
        <v>969</v>
      </c>
    </row>
    <row r="4985" spans="17:21">
      <c r="Q4985" s="645">
        <v>6</v>
      </c>
      <c r="R4985" s="645">
        <v>6</v>
      </c>
      <c r="S4985" s="645">
        <v>20</v>
      </c>
      <c r="T4985" s="492" t="s">
        <v>4408</v>
      </c>
      <c r="U4985" s="496" t="s">
        <v>970</v>
      </c>
    </row>
    <row r="4986" spans="17:21">
      <c r="Q4986" s="645">
        <v>6</v>
      </c>
      <c r="R4986" s="645">
        <v>6</v>
      </c>
      <c r="S4986" s="645">
        <v>21</v>
      </c>
      <c r="T4986" s="492" t="s">
        <v>4410</v>
      </c>
      <c r="U4986" s="496" t="s">
        <v>971</v>
      </c>
    </row>
    <row r="4987" spans="17:21">
      <c r="Q4987" s="645">
        <v>6</v>
      </c>
      <c r="R4987" s="645">
        <v>6</v>
      </c>
      <c r="S4987" s="645">
        <v>22</v>
      </c>
      <c r="T4987" s="492" t="s">
        <v>4412</v>
      </c>
      <c r="U4987" s="496" t="s">
        <v>972</v>
      </c>
    </row>
    <row r="4988" spans="17:21">
      <c r="Q4988" s="645">
        <v>6</v>
      </c>
      <c r="R4988" s="645">
        <v>6</v>
      </c>
      <c r="S4988" s="645">
        <v>23</v>
      </c>
      <c r="T4988" s="492" t="s">
        <v>4414</v>
      </c>
      <c r="U4988" s="496" t="s">
        <v>973</v>
      </c>
    </row>
    <row r="4989" spans="17:21">
      <c r="Q4989" s="645">
        <v>6</v>
      </c>
      <c r="R4989" s="645">
        <v>6</v>
      </c>
      <c r="S4989" s="645">
        <v>24</v>
      </c>
      <c r="T4989" s="492" t="s">
        <v>4416</v>
      </c>
      <c r="U4989" s="496" t="s">
        <v>974</v>
      </c>
    </row>
    <row r="4990" spans="17:21">
      <c r="Q4990" s="645">
        <v>6</v>
      </c>
      <c r="R4990" s="645">
        <v>6</v>
      </c>
      <c r="S4990" s="645">
        <v>25</v>
      </c>
      <c r="T4990" s="492" t="s">
        <v>4418</v>
      </c>
      <c r="U4990" s="496" t="s">
        <v>975</v>
      </c>
    </row>
    <row r="4991" spans="17:21">
      <c r="Q4991" s="645">
        <v>6</v>
      </c>
      <c r="R4991" s="645">
        <v>6</v>
      </c>
      <c r="S4991" s="645">
        <v>26</v>
      </c>
      <c r="T4991" s="492" t="s">
        <v>4420</v>
      </c>
      <c r="U4991" s="496" t="s">
        <v>976</v>
      </c>
    </row>
    <row r="4992" spans="17:21">
      <c r="Q4992" s="645">
        <v>6</v>
      </c>
      <c r="R4992" s="645">
        <v>6</v>
      </c>
      <c r="S4992" s="645">
        <v>27</v>
      </c>
      <c r="T4992" s="492" t="s">
        <v>4422</v>
      </c>
      <c r="U4992" s="496" t="s">
        <v>977</v>
      </c>
    </row>
    <row r="4993" spans="17:21">
      <c r="Q4993" s="645">
        <v>6</v>
      </c>
      <c r="R4993" s="645">
        <v>6</v>
      </c>
      <c r="S4993" s="645">
        <v>28</v>
      </c>
      <c r="T4993" s="492" t="s">
        <v>4424</v>
      </c>
      <c r="U4993" s="496" t="s">
        <v>978</v>
      </c>
    </row>
    <row r="4994" spans="17:21">
      <c r="Q4994" s="645">
        <v>6</v>
      </c>
      <c r="R4994" s="645">
        <v>6</v>
      </c>
      <c r="S4994" s="645">
        <v>29</v>
      </c>
      <c r="T4994" s="492" t="s">
        <v>4426</v>
      </c>
      <c r="U4994" s="496" t="s">
        <v>979</v>
      </c>
    </row>
    <row r="4995" spans="17:21">
      <c r="Q4995" s="645">
        <v>6</v>
      </c>
      <c r="R4995" s="645">
        <v>6</v>
      </c>
      <c r="S4995" s="645">
        <v>30</v>
      </c>
      <c r="T4995" s="492" t="s">
        <v>4428</v>
      </c>
      <c r="U4995" s="496" t="s">
        <v>980</v>
      </c>
    </row>
    <row r="4996" spans="17:21">
      <c r="Q4996" s="645">
        <v>6</v>
      </c>
      <c r="R4996" s="645">
        <v>6</v>
      </c>
      <c r="S4996" s="645">
        <v>31</v>
      </c>
      <c r="T4996" s="492" t="s">
        <v>4430</v>
      </c>
      <c r="U4996" s="496" t="s">
        <v>981</v>
      </c>
    </row>
    <row r="4997" spans="17:21">
      <c r="Q4997" s="645">
        <v>6</v>
      </c>
      <c r="R4997" s="645">
        <v>6</v>
      </c>
      <c r="S4997" s="645">
        <v>32</v>
      </c>
      <c r="T4997" s="492" t="s">
        <v>4432</v>
      </c>
      <c r="U4997" s="496" t="s">
        <v>982</v>
      </c>
    </row>
    <row r="4998" spans="17:21">
      <c r="Q4998" s="645">
        <v>6</v>
      </c>
      <c r="R4998" s="645">
        <v>6</v>
      </c>
      <c r="S4998" s="645">
        <v>33</v>
      </c>
      <c r="T4998" s="492" t="s">
        <v>4434</v>
      </c>
      <c r="U4998" s="496" t="s">
        <v>983</v>
      </c>
    </row>
    <row r="4999" spans="17:21">
      <c r="Q4999" s="645">
        <v>6</v>
      </c>
      <c r="R4999" s="645">
        <v>6</v>
      </c>
      <c r="S4999" s="645">
        <v>34</v>
      </c>
      <c r="T4999" s="492" t="s">
        <v>4435</v>
      </c>
      <c r="U4999" s="496" t="s">
        <v>984</v>
      </c>
    </row>
    <row r="5000" spans="17:21">
      <c r="Q5000" s="645">
        <v>6</v>
      </c>
      <c r="R5000" s="645">
        <v>6</v>
      </c>
      <c r="S5000" s="645">
        <v>35</v>
      </c>
      <c r="T5000" s="492" t="s">
        <v>4436</v>
      </c>
      <c r="U5000" s="496" t="s">
        <v>985</v>
      </c>
    </row>
    <row r="5001" spans="17:21">
      <c r="Q5001" s="645">
        <v>6</v>
      </c>
      <c r="R5001" s="645">
        <v>7</v>
      </c>
      <c r="S5001" s="645">
        <v>1</v>
      </c>
      <c r="T5001" s="492" t="s">
        <v>4437</v>
      </c>
      <c r="U5001" s="496" t="s">
        <v>1038</v>
      </c>
    </row>
    <row r="5002" spans="17:21">
      <c r="Q5002" s="645">
        <v>6</v>
      </c>
      <c r="R5002" s="645">
        <v>7</v>
      </c>
      <c r="S5002" s="645">
        <v>2</v>
      </c>
      <c r="T5002" s="492" t="s">
        <v>4438</v>
      </c>
      <c r="U5002" s="496" t="s">
        <v>1039</v>
      </c>
    </row>
    <row r="5003" spans="17:21">
      <c r="Q5003" s="645">
        <v>6</v>
      </c>
      <c r="R5003" s="645">
        <v>7</v>
      </c>
      <c r="S5003" s="645">
        <v>3</v>
      </c>
      <c r="T5003" s="492" t="s">
        <v>4439</v>
      </c>
      <c r="U5003" s="496" t="s">
        <v>1040</v>
      </c>
    </row>
    <row r="5004" spans="17:21">
      <c r="Q5004" s="645">
        <v>6</v>
      </c>
      <c r="R5004" s="645">
        <v>7</v>
      </c>
      <c r="S5004" s="645">
        <v>4</v>
      </c>
      <c r="T5004" s="492" t="s">
        <v>4440</v>
      </c>
      <c r="U5004" s="496" t="s">
        <v>1041</v>
      </c>
    </row>
    <row r="5005" spans="17:21">
      <c r="Q5005" s="645">
        <v>6</v>
      </c>
      <c r="R5005" s="645">
        <v>7</v>
      </c>
      <c r="S5005" s="645">
        <v>5</v>
      </c>
      <c r="T5005" s="492" t="s">
        <v>4441</v>
      </c>
      <c r="U5005" s="496" t="s">
        <v>1042</v>
      </c>
    </row>
    <row r="5006" spans="17:21">
      <c r="Q5006" s="645">
        <v>6</v>
      </c>
      <c r="R5006" s="645">
        <v>7</v>
      </c>
      <c r="S5006" s="645">
        <v>6</v>
      </c>
      <c r="T5006" s="492" t="s">
        <v>4442</v>
      </c>
      <c r="U5006" s="496" t="s">
        <v>1043</v>
      </c>
    </row>
    <row r="5007" spans="17:21">
      <c r="Q5007" s="645">
        <v>6</v>
      </c>
      <c r="R5007" s="645">
        <v>7</v>
      </c>
      <c r="S5007" s="645">
        <v>7</v>
      </c>
      <c r="T5007" s="492" t="s">
        <v>4443</v>
      </c>
      <c r="U5007" s="496" t="s">
        <v>1044</v>
      </c>
    </row>
    <row r="5008" spans="17:21">
      <c r="Q5008" s="645">
        <v>6</v>
      </c>
      <c r="R5008" s="645">
        <v>7</v>
      </c>
      <c r="S5008" s="645">
        <v>8</v>
      </c>
      <c r="T5008" s="492" t="s">
        <v>4444</v>
      </c>
      <c r="U5008" s="496" t="s">
        <v>1045</v>
      </c>
    </row>
    <row r="5009" spans="17:21">
      <c r="Q5009" s="645">
        <v>6</v>
      </c>
      <c r="R5009" s="645">
        <v>7</v>
      </c>
      <c r="S5009" s="645">
        <v>9</v>
      </c>
      <c r="T5009" s="492" t="s">
        <v>4446</v>
      </c>
      <c r="U5009" s="496" t="s">
        <v>1046</v>
      </c>
    </row>
    <row r="5010" spans="17:21">
      <c r="Q5010" s="645">
        <v>6</v>
      </c>
      <c r="R5010" s="645">
        <v>7</v>
      </c>
      <c r="S5010" s="645">
        <v>10</v>
      </c>
      <c r="T5010" s="492" t="s">
        <v>4448</v>
      </c>
      <c r="U5010" s="496" t="s">
        <v>1047</v>
      </c>
    </row>
    <row r="5011" spans="17:21">
      <c r="Q5011" s="645">
        <v>6</v>
      </c>
      <c r="R5011" s="645">
        <v>7</v>
      </c>
      <c r="S5011" s="645">
        <v>11</v>
      </c>
      <c r="T5011" s="492" t="s">
        <v>4450</v>
      </c>
      <c r="U5011" s="496" t="s">
        <v>3246</v>
      </c>
    </row>
    <row r="5012" spans="17:21">
      <c r="Q5012" s="645">
        <v>6</v>
      </c>
      <c r="R5012" s="645">
        <v>7</v>
      </c>
      <c r="S5012" s="645">
        <v>12</v>
      </c>
      <c r="T5012" s="492" t="s">
        <v>3737</v>
      </c>
      <c r="U5012" s="496" t="s">
        <v>3247</v>
      </c>
    </row>
    <row r="5013" spans="17:21">
      <c r="Q5013" s="645">
        <v>6</v>
      </c>
      <c r="R5013" s="645">
        <v>7</v>
      </c>
      <c r="S5013" s="645">
        <v>13</v>
      </c>
      <c r="T5013" s="492" t="s">
        <v>4453</v>
      </c>
      <c r="U5013" s="496" t="s">
        <v>3248</v>
      </c>
    </row>
    <row r="5014" spans="17:21">
      <c r="Q5014" s="645">
        <v>6</v>
      </c>
      <c r="R5014" s="645">
        <v>7</v>
      </c>
      <c r="S5014" s="645">
        <v>14</v>
      </c>
      <c r="T5014" s="492" t="s">
        <v>4455</v>
      </c>
      <c r="U5014" s="496" t="s">
        <v>1048</v>
      </c>
    </row>
    <row r="5015" spans="17:21">
      <c r="Q5015" s="645">
        <v>6</v>
      </c>
      <c r="R5015" s="645">
        <v>7</v>
      </c>
      <c r="S5015" s="645">
        <v>15</v>
      </c>
      <c r="T5015" s="492" t="s">
        <v>4457</v>
      </c>
      <c r="U5015" s="496" t="s">
        <v>1049</v>
      </c>
    </row>
    <row r="5016" spans="17:21">
      <c r="Q5016" s="645">
        <v>6</v>
      </c>
      <c r="R5016" s="645">
        <v>7</v>
      </c>
      <c r="S5016" s="645">
        <v>16</v>
      </c>
      <c r="T5016" s="492" t="s">
        <v>4459</v>
      </c>
      <c r="U5016" s="496" t="s">
        <v>1050</v>
      </c>
    </row>
    <row r="5017" spans="17:21">
      <c r="Q5017" s="645">
        <v>6</v>
      </c>
      <c r="R5017" s="645">
        <v>7</v>
      </c>
      <c r="S5017" s="645">
        <v>17</v>
      </c>
      <c r="T5017" s="492" t="s">
        <v>4461</v>
      </c>
      <c r="U5017" s="496" t="s">
        <v>1051</v>
      </c>
    </row>
    <row r="5018" spans="17:21">
      <c r="Q5018" s="645">
        <v>6</v>
      </c>
      <c r="R5018" s="645">
        <v>7</v>
      </c>
      <c r="S5018" s="645">
        <v>18</v>
      </c>
      <c r="T5018" s="492" t="s">
        <v>4463</v>
      </c>
      <c r="U5018" s="496" t="s">
        <v>1052</v>
      </c>
    </row>
    <row r="5019" spans="17:21">
      <c r="Q5019" s="645">
        <v>6</v>
      </c>
      <c r="R5019" s="645">
        <v>7</v>
      </c>
      <c r="S5019" s="645">
        <v>19</v>
      </c>
      <c r="T5019" s="492" t="s">
        <v>4465</v>
      </c>
      <c r="U5019" s="496" t="s">
        <v>1053</v>
      </c>
    </row>
    <row r="5020" spans="17:21">
      <c r="Q5020" s="645">
        <v>6</v>
      </c>
      <c r="R5020" s="645">
        <v>7</v>
      </c>
      <c r="S5020" s="645">
        <v>20</v>
      </c>
      <c r="T5020" s="492" t="s">
        <v>4467</v>
      </c>
      <c r="U5020" s="496" t="s">
        <v>1054</v>
      </c>
    </row>
    <row r="5021" spans="17:21">
      <c r="Q5021" s="645">
        <v>6</v>
      </c>
      <c r="R5021" s="645">
        <v>7</v>
      </c>
      <c r="S5021" s="645">
        <v>21</v>
      </c>
      <c r="T5021" s="492" t="s">
        <v>4469</v>
      </c>
      <c r="U5021" s="496" t="s">
        <v>1055</v>
      </c>
    </row>
    <row r="5022" spans="17:21">
      <c r="Q5022" s="645">
        <v>6</v>
      </c>
      <c r="R5022" s="645">
        <v>7</v>
      </c>
      <c r="S5022" s="645">
        <v>22</v>
      </c>
      <c r="T5022" s="492" t="s">
        <v>4471</v>
      </c>
      <c r="U5022" s="496" t="s">
        <v>1056</v>
      </c>
    </row>
    <row r="5023" spans="17:21">
      <c r="Q5023" s="645">
        <v>6</v>
      </c>
      <c r="R5023" s="645">
        <v>7</v>
      </c>
      <c r="S5023" s="645">
        <v>23</v>
      </c>
      <c r="T5023" s="492" t="s">
        <v>4473</v>
      </c>
      <c r="U5023" s="496" t="s">
        <v>3249</v>
      </c>
    </row>
    <row r="5024" spans="17:21">
      <c r="Q5024" s="645">
        <v>6</v>
      </c>
      <c r="R5024" s="645">
        <v>7</v>
      </c>
      <c r="S5024" s="645">
        <v>24</v>
      </c>
      <c r="T5024" s="492" t="s">
        <v>4475</v>
      </c>
      <c r="U5024" s="496" t="s">
        <v>1057</v>
      </c>
    </row>
    <row r="5025" spans="17:21">
      <c r="Q5025" s="645">
        <v>6</v>
      </c>
      <c r="R5025" s="645">
        <v>7</v>
      </c>
      <c r="S5025" s="645">
        <v>25</v>
      </c>
      <c r="T5025" s="492" t="s">
        <v>4477</v>
      </c>
      <c r="U5025" s="496" t="s">
        <v>1058</v>
      </c>
    </row>
    <row r="5026" spans="17:21">
      <c r="Q5026" s="645">
        <v>6</v>
      </c>
      <c r="R5026" s="645">
        <v>7</v>
      </c>
      <c r="S5026" s="645">
        <v>26</v>
      </c>
      <c r="T5026" s="492" t="s">
        <v>4479</v>
      </c>
      <c r="U5026" s="496" t="s">
        <v>1059</v>
      </c>
    </row>
    <row r="5027" spans="17:21">
      <c r="Q5027" s="645">
        <v>6</v>
      </c>
      <c r="R5027" s="645">
        <v>7</v>
      </c>
      <c r="S5027" s="645">
        <v>27</v>
      </c>
      <c r="T5027" s="492" t="s">
        <v>4481</v>
      </c>
      <c r="U5027" s="496" t="s">
        <v>1060</v>
      </c>
    </row>
    <row r="5028" spans="17:21">
      <c r="Q5028" s="645">
        <v>6</v>
      </c>
      <c r="R5028" s="645">
        <v>7</v>
      </c>
      <c r="S5028" s="645">
        <v>28</v>
      </c>
      <c r="T5028" s="492" t="s">
        <v>4483</v>
      </c>
      <c r="U5028" s="496" t="s">
        <v>1061</v>
      </c>
    </row>
    <row r="5029" spans="17:21">
      <c r="Q5029" s="645">
        <v>6</v>
      </c>
      <c r="R5029" s="645">
        <v>7</v>
      </c>
      <c r="S5029" s="645">
        <v>29</v>
      </c>
      <c r="T5029" s="492" t="s">
        <v>4485</v>
      </c>
      <c r="U5029" s="496" t="s">
        <v>1062</v>
      </c>
    </row>
    <row r="5030" spans="17:21">
      <c r="Q5030" s="645">
        <v>6</v>
      </c>
      <c r="R5030" s="645">
        <v>7</v>
      </c>
      <c r="S5030" s="645">
        <v>30</v>
      </c>
      <c r="T5030" s="492" t="s">
        <v>4487</v>
      </c>
      <c r="U5030" s="496" t="s">
        <v>1063</v>
      </c>
    </row>
    <row r="5031" spans="17:21">
      <c r="Q5031" s="645">
        <v>6</v>
      </c>
      <c r="R5031" s="645">
        <v>7</v>
      </c>
      <c r="S5031" s="645">
        <v>31</v>
      </c>
      <c r="T5031" s="492" t="s">
        <v>4489</v>
      </c>
      <c r="U5031" s="496" t="s">
        <v>1064</v>
      </c>
    </row>
    <row r="5032" spans="17:21">
      <c r="Q5032" s="645">
        <v>6</v>
      </c>
      <c r="R5032" s="645">
        <v>7</v>
      </c>
      <c r="S5032" s="645">
        <v>32</v>
      </c>
      <c r="T5032" s="492" t="s">
        <v>4491</v>
      </c>
      <c r="U5032" s="496" t="s">
        <v>1065</v>
      </c>
    </row>
    <row r="5033" spans="17:21">
      <c r="Q5033" s="645">
        <v>6</v>
      </c>
      <c r="R5033" s="645">
        <v>7</v>
      </c>
      <c r="S5033" s="645">
        <v>33</v>
      </c>
      <c r="T5033" s="492" t="s">
        <v>4493</v>
      </c>
      <c r="U5033" s="496" t="s">
        <v>1066</v>
      </c>
    </row>
    <row r="5034" spans="17:21">
      <c r="Q5034" s="645">
        <v>6</v>
      </c>
      <c r="R5034" s="645">
        <v>7</v>
      </c>
      <c r="S5034" s="645">
        <v>34</v>
      </c>
      <c r="T5034" s="492" t="s">
        <v>4495</v>
      </c>
      <c r="U5034" s="496" t="s">
        <v>3250</v>
      </c>
    </row>
    <row r="5035" spans="17:21">
      <c r="Q5035" s="645">
        <v>6</v>
      </c>
      <c r="R5035" s="645">
        <v>7</v>
      </c>
      <c r="S5035" s="645">
        <v>35</v>
      </c>
      <c r="T5035" s="492" t="s">
        <v>4497</v>
      </c>
      <c r="U5035" s="496" t="s">
        <v>1067</v>
      </c>
    </row>
    <row r="5036" spans="17:21">
      <c r="Q5036" s="645">
        <v>6</v>
      </c>
      <c r="R5036" s="645">
        <v>7</v>
      </c>
      <c r="S5036" s="645">
        <v>36</v>
      </c>
      <c r="T5036" s="492" t="s">
        <v>4499</v>
      </c>
      <c r="U5036" s="496" t="s">
        <v>1068</v>
      </c>
    </row>
    <row r="5037" spans="17:21">
      <c r="Q5037" s="645">
        <v>6</v>
      </c>
      <c r="R5037" s="645">
        <v>7</v>
      </c>
      <c r="S5037" s="645">
        <v>37</v>
      </c>
      <c r="T5037" s="492" t="s">
        <v>4501</v>
      </c>
      <c r="U5037" s="496" t="s">
        <v>1069</v>
      </c>
    </row>
    <row r="5038" spans="17:21">
      <c r="Q5038" s="645">
        <v>6</v>
      </c>
      <c r="R5038" s="645">
        <v>7</v>
      </c>
      <c r="S5038" s="645">
        <v>38</v>
      </c>
      <c r="T5038" s="492" t="s">
        <v>4503</v>
      </c>
      <c r="U5038" s="496" t="s">
        <v>1070</v>
      </c>
    </row>
    <row r="5039" spans="17:21">
      <c r="Q5039" s="645">
        <v>6</v>
      </c>
      <c r="R5039" s="645">
        <v>7</v>
      </c>
      <c r="S5039" s="645">
        <v>39</v>
      </c>
      <c r="T5039" s="492" t="s">
        <v>4505</v>
      </c>
      <c r="U5039" s="496" t="s">
        <v>1071</v>
      </c>
    </row>
    <row r="5040" spans="17:21">
      <c r="Q5040" s="645">
        <v>6</v>
      </c>
      <c r="R5040" s="645">
        <v>7</v>
      </c>
      <c r="S5040" s="645">
        <v>40</v>
      </c>
      <c r="T5040" s="492" t="s">
        <v>4507</v>
      </c>
      <c r="U5040" s="496" t="s">
        <v>1072</v>
      </c>
    </row>
    <row r="5041" spans="17:21">
      <c r="Q5041" s="645">
        <v>6</v>
      </c>
      <c r="R5041" s="645">
        <v>7</v>
      </c>
      <c r="S5041" s="645">
        <v>41</v>
      </c>
      <c r="T5041" s="492" t="s">
        <v>4509</v>
      </c>
      <c r="U5041" s="496" t="s">
        <v>1073</v>
      </c>
    </row>
    <row r="5042" spans="17:21">
      <c r="Q5042" s="645">
        <v>6</v>
      </c>
      <c r="R5042" s="645">
        <v>7</v>
      </c>
      <c r="S5042" s="645">
        <v>42</v>
      </c>
      <c r="T5042" s="492" t="s">
        <v>4510</v>
      </c>
      <c r="U5042" s="496" t="s">
        <v>1074</v>
      </c>
    </row>
    <row r="5043" spans="17:21">
      <c r="Q5043" s="645">
        <v>6</v>
      </c>
      <c r="R5043" s="645">
        <v>7</v>
      </c>
      <c r="S5043" s="645">
        <v>43</v>
      </c>
      <c r="T5043" s="492" t="s">
        <v>4511</v>
      </c>
      <c r="U5043" s="496" t="s">
        <v>1075</v>
      </c>
    </row>
    <row r="5044" spans="17:21">
      <c r="Q5044" s="645">
        <v>6</v>
      </c>
      <c r="R5044" s="645">
        <v>7</v>
      </c>
      <c r="S5044" s="645">
        <v>44</v>
      </c>
      <c r="T5044" s="492" t="s">
        <v>4512</v>
      </c>
      <c r="U5044" s="496" t="s">
        <v>1076</v>
      </c>
    </row>
    <row r="5045" spans="17:21">
      <c r="Q5045" s="645">
        <v>6</v>
      </c>
      <c r="R5045" s="645">
        <v>7</v>
      </c>
      <c r="S5045" s="645">
        <v>45</v>
      </c>
      <c r="T5045" s="492" t="s">
        <v>4513</v>
      </c>
      <c r="U5045" s="496" t="s">
        <v>1077</v>
      </c>
    </row>
    <row r="5046" spans="17:21">
      <c r="Q5046" s="645">
        <v>6</v>
      </c>
      <c r="R5046" s="645">
        <v>7</v>
      </c>
      <c r="S5046" s="645">
        <v>46</v>
      </c>
      <c r="T5046" s="492" t="s">
        <v>4514</v>
      </c>
      <c r="U5046" s="496" t="s">
        <v>1078</v>
      </c>
    </row>
    <row r="5047" spans="17:21">
      <c r="Q5047" s="645">
        <v>6</v>
      </c>
      <c r="R5047" s="645">
        <v>7</v>
      </c>
      <c r="S5047" s="645">
        <v>47</v>
      </c>
      <c r="T5047" s="492" t="s">
        <v>4515</v>
      </c>
      <c r="U5047" s="496" t="s">
        <v>1079</v>
      </c>
    </row>
    <row r="5048" spans="17:21">
      <c r="Q5048" s="645">
        <v>6</v>
      </c>
      <c r="R5048" s="645">
        <v>7</v>
      </c>
      <c r="S5048" s="645">
        <v>48</v>
      </c>
      <c r="T5048" s="492" t="s">
        <v>4516</v>
      </c>
      <c r="U5048" s="496" t="s">
        <v>1080</v>
      </c>
    </row>
    <row r="5049" spans="17:21">
      <c r="Q5049" s="645">
        <v>6</v>
      </c>
      <c r="R5049" s="645">
        <v>7</v>
      </c>
      <c r="S5049" s="645">
        <v>49</v>
      </c>
      <c r="T5049" s="492" t="s">
        <v>4517</v>
      </c>
      <c r="U5049" s="496" t="s">
        <v>1081</v>
      </c>
    </row>
    <row r="5050" spans="17:21">
      <c r="Q5050" s="645">
        <v>6</v>
      </c>
      <c r="R5050" s="645">
        <v>7</v>
      </c>
      <c r="S5050" s="645">
        <v>50</v>
      </c>
      <c r="T5050" s="492" t="s">
        <v>4518</v>
      </c>
      <c r="U5050" s="496" t="s">
        <v>1082</v>
      </c>
    </row>
    <row r="5051" spans="17:21">
      <c r="Q5051" s="645">
        <v>6</v>
      </c>
      <c r="R5051" s="645">
        <v>7</v>
      </c>
      <c r="S5051" s="645">
        <v>51</v>
      </c>
      <c r="T5051" s="492" t="s">
        <v>4519</v>
      </c>
      <c r="U5051" s="496" t="s">
        <v>1083</v>
      </c>
    </row>
    <row r="5052" spans="17:21">
      <c r="Q5052" s="645">
        <v>6</v>
      </c>
      <c r="R5052" s="645">
        <v>7</v>
      </c>
      <c r="S5052" s="645">
        <v>52</v>
      </c>
      <c r="T5052" s="492" t="s">
        <v>4521</v>
      </c>
      <c r="U5052" s="496" t="s">
        <v>1084</v>
      </c>
    </row>
    <row r="5053" spans="17:21">
      <c r="Q5053" s="645">
        <v>6</v>
      </c>
      <c r="R5053" s="645">
        <v>7</v>
      </c>
      <c r="S5053" s="645">
        <v>53</v>
      </c>
      <c r="T5053" s="492" t="s">
        <v>4523</v>
      </c>
      <c r="U5053" s="496" t="s">
        <v>1085</v>
      </c>
    </row>
    <row r="5054" spans="17:21">
      <c r="Q5054" s="645">
        <v>6</v>
      </c>
      <c r="R5054" s="645">
        <v>7</v>
      </c>
      <c r="S5054" s="645">
        <v>54</v>
      </c>
      <c r="T5054" s="492" t="s">
        <v>4525</v>
      </c>
      <c r="U5054" s="496" t="s">
        <v>1086</v>
      </c>
    </row>
    <row r="5055" spans="17:21">
      <c r="Q5055" s="645">
        <v>6</v>
      </c>
      <c r="R5055" s="645">
        <v>7</v>
      </c>
      <c r="S5055" s="645">
        <v>55</v>
      </c>
      <c r="T5055" s="492" t="s">
        <v>4527</v>
      </c>
      <c r="U5055" s="496" t="s">
        <v>1087</v>
      </c>
    </row>
    <row r="5056" spans="17:21">
      <c r="Q5056" s="645">
        <v>6</v>
      </c>
      <c r="R5056" s="645">
        <v>7</v>
      </c>
      <c r="S5056" s="645">
        <v>56</v>
      </c>
      <c r="T5056" s="492" t="s">
        <v>4529</v>
      </c>
      <c r="U5056" s="496" t="s">
        <v>1088</v>
      </c>
    </row>
    <row r="5057" spans="17:21">
      <c r="Q5057" s="645">
        <v>6</v>
      </c>
      <c r="R5057" s="645">
        <v>7</v>
      </c>
      <c r="S5057" s="645">
        <v>57</v>
      </c>
      <c r="T5057" s="492" t="s">
        <v>4531</v>
      </c>
      <c r="U5057" s="496" t="s">
        <v>1089</v>
      </c>
    </row>
    <row r="5058" spans="17:21">
      <c r="Q5058" s="645">
        <v>6</v>
      </c>
      <c r="R5058" s="645">
        <v>7</v>
      </c>
      <c r="S5058" s="645">
        <v>58</v>
      </c>
      <c r="T5058" s="492" t="s">
        <v>4533</v>
      </c>
      <c r="U5058" s="496" t="s">
        <v>1090</v>
      </c>
    </row>
    <row r="5059" spans="17:21">
      <c r="Q5059" s="645">
        <v>6</v>
      </c>
      <c r="R5059" s="645">
        <v>7</v>
      </c>
      <c r="S5059" s="645">
        <v>59</v>
      </c>
      <c r="T5059" s="492" t="s">
        <v>4535</v>
      </c>
      <c r="U5059" s="496" t="s">
        <v>1091</v>
      </c>
    </row>
    <row r="5060" spans="17:21">
      <c r="Q5060" s="645">
        <v>6</v>
      </c>
      <c r="R5060" s="645">
        <v>8</v>
      </c>
      <c r="S5060" s="645">
        <v>1</v>
      </c>
      <c r="T5060" s="492" t="s">
        <v>4537</v>
      </c>
      <c r="U5060" s="496" t="s">
        <v>1152</v>
      </c>
    </row>
    <row r="5061" spans="17:21">
      <c r="Q5061" s="645">
        <v>6</v>
      </c>
      <c r="R5061" s="645">
        <v>8</v>
      </c>
      <c r="S5061" s="645">
        <v>2</v>
      </c>
      <c r="T5061" s="492" t="s">
        <v>4539</v>
      </c>
      <c r="U5061" s="496" t="s">
        <v>1153</v>
      </c>
    </row>
    <row r="5062" spans="17:21">
      <c r="Q5062" s="645">
        <v>6</v>
      </c>
      <c r="R5062" s="645">
        <v>8</v>
      </c>
      <c r="S5062" s="645">
        <v>3</v>
      </c>
      <c r="T5062" s="492" t="s">
        <v>4541</v>
      </c>
      <c r="U5062" s="496" t="s">
        <v>1154</v>
      </c>
    </row>
    <row r="5063" spans="17:21">
      <c r="Q5063" s="645">
        <v>6</v>
      </c>
      <c r="R5063" s="645">
        <v>8</v>
      </c>
      <c r="S5063" s="645">
        <v>4</v>
      </c>
      <c r="T5063" s="492" t="s">
        <v>4543</v>
      </c>
      <c r="U5063" s="496" t="s">
        <v>1155</v>
      </c>
    </row>
    <row r="5064" spans="17:21">
      <c r="Q5064" s="645">
        <v>6</v>
      </c>
      <c r="R5064" s="645">
        <v>8</v>
      </c>
      <c r="S5064" s="645">
        <v>5</v>
      </c>
      <c r="T5064" s="492" t="s">
        <v>4545</v>
      </c>
      <c r="U5064" s="496" t="s">
        <v>1156</v>
      </c>
    </row>
    <row r="5065" spans="17:21">
      <c r="Q5065" s="645">
        <v>6</v>
      </c>
      <c r="R5065" s="645">
        <v>8</v>
      </c>
      <c r="S5065" s="645">
        <v>6</v>
      </c>
      <c r="T5065" s="492" t="s">
        <v>4547</v>
      </c>
      <c r="U5065" s="496" t="s">
        <v>1157</v>
      </c>
    </row>
    <row r="5066" spans="17:21">
      <c r="Q5066" s="645">
        <v>6</v>
      </c>
      <c r="R5066" s="645">
        <v>8</v>
      </c>
      <c r="S5066" s="645">
        <v>7</v>
      </c>
      <c r="T5066" s="492" t="s">
        <v>4549</v>
      </c>
      <c r="U5066" s="496" t="s">
        <v>1158</v>
      </c>
    </row>
    <row r="5067" spans="17:21">
      <c r="Q5067" s="645">
        <v>6</v>
      </c>
      <c r="R5067" s="645">
        <v>8</v>
      </c>
      <c r="S5067" s="645">
        <v>8</v>
      </c>
      <c r="T5067" s="492" t="s">
        <v>4551</v>
      </c>
      <c r="U5067" s="496" t="s">
        <v>1159</v>
      </c>
    </row>
    <row r="5068" spans="17:21">
      <c r="Q5068" s="645">
        <v>6</v>
      </c>
      <c r="R5068" s="645">
        <v>8</v>
      </c>
      <c r="S5068" s="645">
        <v>9</v>
      </c>
      <c r="T5068" s="492" t="s">
        <v>4553</v>
      </c>
      <c r="U5068" s="496" t="s">
        <v>1160</v>
      </c>
    </row>
    <row r="5069" spans="17:21">
      <c r="Q5069" s="645">
        <v>6</v>
      </c>
      <c r="R5069" s="645">
        <v>8</v>
      </c>
      <c r="S5069" s="645">
        <v>10</v>
      </c>
      <c r="T5069" s="492" t="s">
        <v>4555</v>
      </c>
      <c r="U5069" s="496" t="s">
        <v>1161</v>
      </c>
    </row>
    <row r="5070" spans="17:21">
      <c r="Q5070" s="645">
        <v>6</v>
      </c>
      <c r="R5070" s="645">
        <v>8</v>
      </c>
      <c r="S5070" s="645">
        <v>11</v>
      </c>
      <c r="T5070" s="492" t="s">
        <v>4557</v>
      </c>
      <c r="U5070" s="496" t="s">
        <v>1162</v>
      </c>
    </row>
    <row r="5071" spans="17:21">
      <c r="Q5071" s="645">
        <v>6</v>
      </c>
      <c r="R5071" s="645">
        <v>8</v>
      </c>
      <c r="S5071" s="645">
        <v>12</v>
      </c>
      <c r="T5071" s="492" t="s">
        <v>4559</v>
      </c>
      <c r="U5071" s="496" t="s">
        <v>1163</v>
      </c>
    </row>
    <row r="5072" spans="17:21">
      <c r="Q5072" s="645">
        <v>6</v>
      </c>
      <c r="R5072" s="645">
        <v>8</v>
      </c>
      <c r="S5072" s="645">
        <v>13</v>
      </c>
      <c r="T5072" s="492" t="s">
        <v>4561</v>
      </c>
      <c r="U5072" s="496" t="s">
        <v>1164</v>
      </c>
    </row>
    <row r="5073" spans="17:21">
      <c r="Q5073" s="645">
        <v>6</v>
      </c>
      <c r="R5073" s="645">
        <v>8</v>
      </c>
      <c r="S5073" s="645">
        <v>14</v>
      </c>
      <c r="T5073" s="492" t="s">
        <v>4563</v>
      </c>
      <c r="U5073" s="496" t="s">
        <v>1165</v>
      </c>
    </row>
    <row r="5074" spans="17:21">
      <c r="Q5074" s="645">
        <v>6</v>
      </c>
      <c r="R5074" s="645">
        <v>8</v>
      </c>
      <c r="S5074" s="645">
        <v>15</v>
      </c>
      <c r="T5074" s="492" t="s">
        <v>4565</v>
      </c>
      <c r="U5074" s="496" t="s">
        <v>1166</v>
      </c>
    </row>
    <row r="5075" spans="17:21">
      <c r="Q5075" s="645">
        <v>6</v>
      </c>
      <c r="R5075" s="645">
        <v>8</v>
      </c>
      <c r="S5075" s="645">
        <v>16</v>
      </c>
      <c r="T5075" s="492" t="s">
        <v>4567</v>
      </c>
      <c r="U5075" s="496" t="s">
        <v>1167</v>
      </c>
    </row>
    <row r="5076" spans="17:21">
      <c r="Q5076" s="645">
        <v>6</v>
      </c>
      <c r="R5076" s="645">
        <v>8</v>
      </c>
      <c r="S5076" s="645">
        <v>17</v>
      </c>
      <c r="T5076" s="492" t="s">
        <v>4569</v>
      </c>
      <c r="U5076" s="496" t="s">
        <v>1168</v>
      </c>
    </row>
    <row r="5077" spans="17:21">
      <c r="Q5077" s="645">
        <v>6</v>
      </c>
      <c r="R5077" s="645">
        <v>8</v>
      </c>
      <c r="S5077" s="645">
        <v>18</v>
      </c>
      <c r="T5077" s="492" t="s">
        <v>4571</v>
      </c>
      <c r="U5077" s="496" t="s">
        <v>1169</v>
      </c>
    </row>
    <row r="5078" spans="17:21">
      <c r="Q5078" s="645">
        <v>6</v>
      </c>
      <c r="R5078" s="645">
        <v>8</v>
      </c>
      <c r="S5078" s="645">
        <v>19</v>
      </c>
      <c r="T5078" s="492" t="s">
        <v>4572</v>
      </c>
      <c r="U5078" s="496" t="s">
        <v>1170</v>
      </c>
    </row>
    <row r="5079" spans="17:21">
      <c r="Q5079" s="645">
        <v>6</v>
      </c>
      <c r="R5079" s="645">
        <v>8</v>
      </c>
      <c r="S5079" s="645">
        <v>20</v>
      </c>
      <c r="T5079" s="492" t="s">
        <v>4573</v>
      </c>
      <c r="U5079" s="496" t="s">
        <v>1171</v>
      </c>
    </row>
    <row r="5080" spans="17:21">
      <c r="Q5080" s="645">
        <v>6</v>
      </c>
      <c r="R5080" s="645">
        <v>8</v>
      </c>
      <c r="S5080" s="645">
        <v>21</v>
      </c>
      <c r="T5080" s="492" t="s">
        <v>4574</v>
      </c>
      <c r="U5080" s="496" t="s">
        <v>1172</v>
      </c>
    </row>
    <row r="5081" spans="17:21">
      <c r="Q5081" s="645">
        <v>6</v>
      </c>
      <c r="R5081" s="645">
        <v>8</v>
      </c>
      <c r="S5081" s="645">
        <v>22</v>
      </c>
      <c r="T5081" s="492" t="s">
        <v>4575</v>
      </c>
      <c r="U5081" s="496" t="s">
        <v>1173</v>
      </c>
    </row>
    <row r="5082" spans="17:21">
      <c r="Q5082" s="645">
        <v>6</v>
      </c>
      <c r="R5082" s="645">
        <v>8</v>
      </c>
      <c r="S5082" s="645">
        <v>23</v>
      </c>
      <c r="T5082" s="492" t="s">
        <v>4576</v>
      </c>
      <c r="U5082" s="496" t="s">
        <v>1174</v>
      </c>
    </row>
    <row r="5083" spans="17:21">
      <c r="Q5083" s="645">
        <v>6</v>
      </c>
      <c r="R5083" s="645">
        <v>8</v>
      </c>
      <c r="S5083" s="645">
        <v>24</v>
      </c>
      <c r="T5083" s="492" t="s">
        <v>4577</v>
      </c>
      <c r="U5083" s="496" t="s">
        <v>1175</v>
      </c>
    </row>
    <row r="5084" spans="17:21">
      <c r="Q5084" s="645">
        <v>6</v>
      </c>
      <c r="R5084" s="645">
        <v>8</v>
      </c>
      <c r="S5084" s="645">
        <v>25</v>
      </c>
      <c r="T5084" s="492" t="s">
        <v>4578</v>
      </c>
      <c r="U5084" s="496" t="s">
        <v>1176</v>
      </c>
    </row>
    <row r="5085" spans="17:21">
      <c r="Q5085" s="645">
        <v>6</v>
      </c>
      <c r="R5085" s="645">
        <v>8</v>
      </c>
      <c r="S5085" s="645">
        <v>26</v>
      </c>
      <c r="T5085" s="492" t="s">
        <v>4579</v>
      </c>
      <c r="U5085" s="496" t="s">
        <v>1177</v>
      </c>
    </row>
    <row r="5086" spans="17:21">
      <c r="Q5086" s="645">
        <v>6</v>
      </c>
      <c r="R5086" s="645">
        <v>8</v>
      </c>
      <c r="S5086" s="645">
        <v>27</v>
      </c>
      <c r="T5086" s="492" t="s">
        <v>4580</v>
      </c>
      <c r="U5086" s="496" t="s">
        <v>3277</v>
      </c>
    </row>
    <row r="5087" spans="17:21">
      <c r="Q5087" s="645">
        <v>6</v>
      </c>
      <c r="R5087" s="645">
        <v>8</v>
      </c>
      <c r="S5087" s="645">
        <v>28</v>
      </c>
      <c r="T5087" s="492" t="s">
        <v>4581</v>
      </c>
      <c r="U5087" s="496" t="s">
        <v>3278</v>
      </c>
    </row>
    <row r="5088" spans="17:21">
      <c r="Q5088" s="645">
        <v>6</v>
      </c>
      <c r="R5088" s="645">
        <v>8</v>
      </c>
      <c r="S5088" s="645">
        <v>29</v>
      </c>
      <c r="T5088" s="492" t="s">
        <v>4583</v>
      </c>
      <c r="U5088" s="496" t="s">
        <v>3279</v>
      </c>
    </row>
    <row r="5089" spans="17:21">
      <c r="Q5089" s="645">
        <v>6</v>
      </c>
      <c r="R5089" s="645">
        <v>8</v>
      </c>
      <c r="S5089" s="645">
        <v>30</v>
      </c>
      <c r="T5089" s="492" t="s">
        <v>4585</v>
      </c>
      <c r="U5089" s="496" t="s">
        <v>3280</v>
      </c>
    </row>
    <row r="5090" spans="17:21">
      <c r="Q5090" s="645">
        <v>6</v>
      </c>
      <c r="R5090" s="645">
        <v>8</v>
      </c>
      <c r="S5090" s="645">
        <v>31</v>
      </c>
      <c r="T5090" s="492" t="s">
        <v>4587</v>
      </c>
      <c r="U5090" s="496" t="s">
        <v>3281</v>
      </c>
    </row>
    <row r="5091" spans="17:21">
      <c r="Q5091" s="645">
        <v>6</v>
      </c>
      <c r="R5091" s="645">
        <v>8</v>
      </c>
      <c r="S5091" s="645">
        <v>32</v>
      </c>
      <c r="T5091" s="492" t="s">
        <v>4589</v>
      </c>
      <c r="U5091" s="496" t="s">
        <v>3282</v>
      </c>
    </row>
    <row r="5092" spans="17:21">
      <c r="Q5092" s="645">
        <v>6</v>
      </c>
      <c r="R5092" s="645">
        <v>8</v>
      </c>
      <c r="S5092" s="645">
        <v>33</v>
      </c>
      <c r="T5092" s="492" t="s">
        <v>4591</v>
      </c>
      <c r="U5092" s="496" t="s">
        <v>1178</v>
      </c>
    </row>
    <row r="5093" spans="17:21">
      <c r="Q5093" s="645">
        <v>6</v>
      </c>
      <c r="R5093" s="645">
        <v>8</v>
      </c>
      <c r="S5093" s="645">
        <v>34</v>
      </c>
      <c r="T5093" s="492" t="s">
        <v>4593</v>
      </c>
      <c r="U5093" s="496" t="s">
        <v>1179</v>
      </c>
    </row>
    <row r="5094" spans="17:21">
      <c r="Q5094" s="645">
        <v>6</v>
      </c>
      <c r="R5094" s="645">
        <v>8</v>
      </c>
      <c r="S5094" s="645">
        <v>35</v>
      </c>
      <c r="T5094" s="492" t="s">
        <v>4595</v>
      </c>
      <c r="U5094" s="496" t="s">
        <v>1180</v>
      </c>
    </row>
    <row r="5095" spans="17:21">
      <c r="Q5095" s="645">
        <v>6</v>
      </c>
      <c r="R5095" s="645">
        <v>8</v>
      </c>
      <c r="S5095" s="645">
        <v>36</v>
      </c>
      <c r="T5095" s="492" t="s">
        <v>4597</v>
      </c>
      <c r="U5095" s="496" t="s">
        <v>1181</v>
      </c>
    </row>
    <row r="5096" spans="17:21">
      <c r="Q5096" s="645">
        <v>6</v>
      </c>
      <c r="R5096" s="645">
        <v>8</v>
      </c>
      <c r="S5096" s="645">
        <v>37</v>
      </c>
      <c r="T5096" s="492" t="s">
        <v>4599</v>
      </c>
      <c r="U5096" s="496" t="s">
        <v>1182</v>
      </c>
    </row>
    <row r="5097" spans="17:21">
      <c r="Q5097" s="645">
        <v>6</v>
      </c>
      <c r="R5097" s="645">
        <v>8</v>
      </c>
      <c r="S5097" s="645">
        <v>38</v>
      </c>
      <c r="T5097" s="492" t="s">
        <v>4600</v>
      </c>
      <c r="U5097" s="496" t="s">
        <v>1183</v>
      </c>
    </row>
    <row r="5098" spans="17:21">
      <c r="Q5098" s="645">
        <v>6</v>
      </c>
      <c r="R5098" s="645">
        <v>8</v>
      </c>
      <c r="S5098" s="645">
        <v>39</v>
      </c>
      <c r="T5098" s="492" t="s">
        <v>4602</v>
      </c>
      <c r="U5098" s="496" t="s">
        <v>1184</v>
      </c>
    </row>
    <row r="5099" spans="17:21">
      <c r="Q5099" s="645">
        <v>6</v>
      </c>
      <c r="R5099" s="645">
        <v>8</v>
      </c>
      <c r="S5099" s="645">
        <v>40</v>
      </c>
      <c r="T5099" s="492" t="s">
        <v>4604</v>
      </c>
      <c r="U5099" s="496" t="s">
        <v>1185</v>
      </c>
    </row>
    <row r="5100" spans="17:21">
      <c r="Q5100" s="645">
        <v>6</v>
      </c>
      <c r="R5100" s="645">
        <v>8</v>
      </c>
      <c r="S5100" s="645">
        <v>41</v>
      </c>
      <c r="T5100" s="492" t="s">
        <v>4605</v>
      </c>
      <c r="U5100" s="496" t="s">
        <v>1186</v>
      </c>
    </row>
    <row r="5101" spans="17:21">
      <c r="Q5101" s="645">
        <v>6</v>
      </c>
      <c r="R5101" s="645">
        <v>8</v>
      </c>
      <c r="S5101" s="645">
        <v>42</v>
      </c>
      <c r="T5101" s="492" t="s">
        <v>4607</v>
      </c>
      <c r="U5101" s="496" t="s">
        <v>1187</v>
      </c>
    </row>
    <row r="5102" spans="17:21">
      <c r="Q5102" s="645">
        <v>6</v>
      </c>
      <c r="R5102" s="645">
        <v>8</v>
      </c>
      <c r="S5102" s="645">
        <v>43</v>
      </c>
      <c r="T5102" s="492" t="s">
        <v>4609</v>
      </c>
      <c r="U5102" s="496" t="s">
        <v>1188</v>
      </c>
    </row>
    <row r="5103" spans="17:21">
      <c r="Q5103" s="645">
        <v>6</v>
      </c>
      <c r="R5103" s="645">
        <v>8</v>
      </c>
      <c r="S5103" s="645">
        <v>44</v>
      </c>
      <c r="T5103" s="492" t="s">
        <v>4611</v>
      </c>
      <c r="U5103" s="496" t="s">
        <v>1189</v>
      </c>
    </row>
    <row r="5104" spans="17:21">
      <c r="Q5104" s="645">
        <v>6</v>
      </c>
      <c r="R5104" s="645">
        <v>9</v>
      </c>
      <c r="S5104" s="645">
        <v>1</v>
      </c>
      <c r="T5104" s="492" t="s">
        <v>4613</v>
      </c>
      <c r="U5104" s="496" t="s">
        <v>1237</v>
      </c>
    </row>
    <row r="5105" spans="17:21">
      <c r="Q5105" s="645">
        <v>6</v>
      </c>
      <c r="R5105" s="645">
        <v>9</v>
      </c>
      <c r="S5105" s="645">
        <v>2</v>
      </c>
      <c r="T5105" s="492" t="s">
        <v>4615</v>
      </c>
      <c r="U5105" s="496" t="s">
        <v>1238</v>
      </c>
    </row>
    <row r="5106" spans="17:21">
      <c r="Q5106" s="645">
        <v>6</v>
      </c>
      <c r="R5106" s="645">
        <v>9</v>
      </c>
      <c r="S5106" s="645">
        <v>3</v>
      </c>
      <c r="T5106" s="492" t="s">
        <v>4617</v>
      </c>
      <c r="U5106" s="496" t="s">
        <v>1239</v>
      </c>
    </row>
    <row r="5107" spans="17:21">
      <c r="Q5107" s="645">
        <v>6</v>
      </c>
      <c r="R5107" s="645">
        <v>9</v>
      </c>
      <c r="S5107" s="645">
        <v>4</v>
      </c>
      <c r="T5107" s="492" t="s">
        <v>4619</v>
      </c>
      <c r="U5107" s="496" t="s">
        <v>1240</v>
      </c>
    </row>
    <row r="5108" spans="17:21">
      <c r="Q5108" s="645">
        <v>6</v>
      </c>
      <c r="R5108" s="645">
        <v>9</v>
      </c>
      <c r="S5108" s="645">
        <v>5</v>
      </c>
      <c r="T5108" s="492" t="s">
        <v>4620</v>
      </c>
      <c r="U5108" s="496" t="s">
        <v>1241</v>
      </c>
    </row>
    <row r="5109" spans="17:21">
      <c r="Q5109" s="645">
        <v>6</v>
      </c>
      <c r="R5109" s="645">
        <v>9</v>
      </c>
      <c r="S5109" s="645">
        <v>6</v>
      </c>
      <c r="T5109" s="492" t="s">
        <v>4621</v>
      </c>
      <c r="U5109" s="496" t="s">
        <v>1242</v>
      </c>
    </row>
    <row r="5110" spans="17:21">
      <c r="Q5110" s="645">
        <v>6</v>
      </c>
      <c r="R5110" s="645">
        <v>9</v>
      </c>
      <c r="S5110" s="645">
        <v>7</v>
      </c>
      <c r="T5110" s="492" t="s">
        <v>4622</v>
      </c>
      <c r="U5110" s="496" t="s">
        <v>1243</v>
      </c>
    </row>
    <row r="5111" spans="17:21">
      <c r="Q5111" s="645">
        <v>6</v>
      </c>
      <c r="R5111" s="645">
        <v>9</v>
      </c>
      <c r="S5111" s="645">
        <v>8</v>
      </c>
      <c r="T5111" s="492" t="s">
        <v>4623</v>
      </c>
      <c r="U5111" s="496" t="s">
        <v>1244</v>
      </c>
    </row>
    <row r="5112" spans="17:21">
      <c r="Q5112" s="645">
        <v>6</v>
      </c>
      <c r="R5112" s="645">
        <v>9</v>
      </c>
      <c r="S5112" s="645">
        <v>9</v>
      </c>
      <c r="T5112" s="492" t="s">
        <v>4624</v>
      </c>
      <c r="U5112" s="496" t="s">
        <v>1245</v>
      </c>
    </row>
    <row r="5113" spans="17:21">
      <c r="Q5113" s="645">
        <v>6</v>
      </c>
      <c r="R5113" s="645">
        <v>9</v>
      </c>
      <c r="S5113" s="645">
        <v>10</v>
      </c>
      <c r="T5113" s="492" t="s">
        <v>4625</v>
      </c>
      <c r="U5113" s="496" t="s">
        <v>1246</v>
      </c>
    </row>
    <row r="5114" spans="17:21">
      <c r="Q5114" s="645">
        <v>6</v>
      </c>
      <c r="R5114" s="645">
        <v>9</v>
      </c>
      <c r="S5114" s="645">
        <v>11</v>
      </c>
      <c r="T5114" s="492" t="s">
        <v>4626</v>
      </c>
      <c r="U5114" s="496" t="s">
        <v>1247</v>
      </c>
    </row>
    <row r="5115" spans="17:21">
      <c r="Q5115" s="645">
        <v>6</v>
      </c>
      <c r="R5115" s="645">
        <v>9</v>
      </c>
      <c r="S5115" s="645">
        <v>12</v>
      </c>
      <c r="T5115" s="492" t="s">
        <v>4627</v>
      </c>
      <c r="U5115" s="496" t="s">
        <v>1248</v>
      </c>
    </row>
    <row r="5116" spans="17:21">
      <c r="Q5116" s="645">
        <v>6</v>
      </c>
      <c r="R5116" s="645">
        <v>9</v>
      </c>
      <c r="S5116" s="645">
        <v>13</v>
      </c>
      <c r="T5116" s="492" t="s">
        <v>4628</v>
      </c>
      <c r="U5116" s="496" t="s">
        <v>3290</v>
      </c>
    </row>
    <row r="5117" spans="17:21">
      <c r="Q5117" s="645">
        <v>6</v>
      </c>
      <c r="R5117" s="645">
        <v>9</v>
      </c>
      <c r="S5117" s="645">
        <v>14</v>
      </c>
      <c r="T5117" s="492" t="s">
        <v>4629</v>
      </c>
      <c r="U5117" s="496" t="s">
        <v>3291</v>
      </c>
    </row>
    <row r="5118" spans="17:21">
      <c r="Q5118" s="645">
        <v>6</v>
      </c>
      <c r="R5118" s="645">
        <v>9</v>
      </c>
      <c r="S5118" s="645">
        <v>15</v>
      </c>
      <c r="T5118" s="492" t="s">
        <v>4631</v>
      </c>
      <c r="U5118" s="496" t="s">
        <v>1249</v>
      </c>
    </row>
    <row r="5119" spans="17:21">
      <c r="Q5119" s="645">
        <v>6</v>
      </c>
      <c r="R5119" s="645">
        <v>9</v>
      </c>
      <c r="S5119" s="645">
        <v>16</v>
      </c>
      <c r="T5119" s="492" t="s">
        <v>4633</v>
      </c>
      <c r="U5119" s="496" t="s">
        <v>1250</v>
      </c>
    </row>
    <row r="5120" spans="17:21">
      <c r="Q5120" s="645">
        <v>6</v>
      </c>
      <c r="R5120" s="645">
        <v>9</v>
      </c>
      <c r="S5120" s="645">
        <v>17</v>
      </c>
      <c r="T5120" s="492" t="s">
        <v>4635</v>
      </c>
      <c r="U5120" s="496" t="s">
        <v>1251</v>
      </c>
    </row>
    <row r="5121" spans="17:21">
      <c r="Q5121" s="645">
        <v>6</v>
      </c>
      <c r="R5121" s="645">
        <v>9</v>
      </c>
      <c r="S5121" s="645">
        <v>18</v>
      </c>
      <c r="T5121" s="492" t="s">
        <v>4637</v>
      </c>
      <c r="U5121" s="496" t="s">
        <v>1252</v>
      </c>
    </row>
    <row r="5122" spans="17:21">
      <c r="Q5122" s="645">
        <v>6</v>
      </c>
      <c r="R5122" s="645">
        <v>9</v>
      </c>
      <c r="S5122" s="645">
        <v>19</v>
      </c>
      <c r="T5122" s="492" t="s">
        <v>4639</v>
      </c>
      <c r="U5122" s="496" t="s">
        <v>1253</v>
      </c>
    </row>
    <row r="5123" spans="17:21">
      <c r="Q5123" s="645">
        <v>6</v>
      </c>
      <c r="R5123" s="645">
        <v>9</v>
      </c>
      <c r="S5123" s="645">
        <v>20</v>
      </c>
      <c r="T5123" s="492" t="s">
        <v>4641</v>
      </c>
      <c r="U5123" s="496" t="s">
        <v>1254</v>
      </c>
    </row>
    <row r="5124" spans="17:21">
      <c r="Q5124" s="645">
        <v>6</v>
      </c>
      <c r="R5124" s="645">
        <v>9</v>
      </c>
      <c r="S5124" s="645">
        <v>21</v>
      </c>
      <c r="T5124" s="492" t="s">
        <v>4643</v>
      </c>
      <c r="U5124" s="496" t="s">
        <v>1255</v>
      </c>
    </row>
    <row r="5125" spans="17:21">
      <c r="Q5125" s="645">
        <v>6</v>
      </c>
      <c r="R5125" s="645">
        <v>9</v>
      </c>
      <c r="S5125" s="645">
        <v>22</v>
      </c>
      <c r="T5125" s="492" t="s">
        <v>4645</v>
      </c>
      <c r="U5125" s="496" t="s">
        <v>1256</v>
      </c>
    </row>
    <row r="5126" spans="17:21">
      <c r="Q5126" s="645">
        <v>6</v>
      </c>
      <c r="R5126" s="645">
        <v>9</v>
      </c>
      <c r="S5126" s="645">
        <v>23</v>
      </c>
      <c r="T5126" s="492" t="s">
        <v>4647</v>
      </c>
      <c r="U5126" s="496" t="s">
        <v>1257</v>
      </c>
    </row>
    <row r="5127" spans="17:21">
      <c r="Q5127" s="645">
        <v>6</v>
      </c>
      <c r="R5127" s="645">
        <v>9</v>
      </c>
      <c r="S5127" s="645">
        <v>24</v>
      </c>
      <c r="T5127" s="492" t="s">
        <v>4648</v>
      </c>
      <c r="U5127" s="496" t="s">
        <v>1258</v>
      </c>
    </row>
    <row r="5128" spans="17:21">
      <c r="Q5128" s="645">
        <v>6</v>
      </c>
      <c r="R5128" s="645">
        <v>9</v>
      </c>
      <c r="S5128" s="645">
        <v>25</v>
      </c>
      <c r="T5128" s="492" t="s">
        <v>4650</v>
      </c>
      <c r="U5128" s="496" t="s">
        <v>3292</v>
      </c>
    </row>
    <row r="5129" spans="17:21">
      <c r="Q5129" s="645">
        <v>6</v>
      </c>
      <c r="R5129" s="645">
        <v>10</v>
      </c>
      <c r="S5129" s="645">
        <v>1</v>
      </c>
      <c r="T5129" s="492" t="s">
        <v>4652</v>
      </c>
      <c r="U5129" s="496">
        <v>102010</v>
      </c>
    </row>
    <row r="5130" spans="17:21">
      <c r="Q5130" s="645">
        <v>6</v>
      </c>
      <c r="R5130" s="645">
        <v>10</v>
      </c>
      <c r="S5130" s="645">
        <v>2</v>
      </c>
      <c r="T5130" s="492" t="s">
        <v>4653</v>
      </c>
      <c r="U5130" s="496">
        <v>102020</v>
      </c>
    </row>
    <row r="5131" spans="17:21">
      <c r="Q5131" s="645">
        <v>6</v>
      </c>
      <c r="R5131" s="645">
        <v>10</v>
      </c>
      <c r="S5131" s="645">
        <v>3</v>
      </c>
      <c r="T5131" s="492" t="s">
        <v>4655</v>
      </c>
      <c r="U5131" s="496">
        <v>102030</v>
      </c>
    </row>
    <row r="5132" spans="17:21">
      <c r="Q5132" s="645">
        <v>6</v>
      </c>
      <c r="R5132" s="645">
        <v>10</v>
      </c>
      <c r="S5132" s="645">
        <v>4</v>
      </c>
      <c r="T5132" s="492" t="s">
        <v>4657</v>
      </c>
      <c r="U5132" s="496">
        <v>102040</v>
      </c>
    </row>
    <row r="5133" spans="17:21">
      <c r="Q5133" s="645">
        <v>6</v>
      </c>
      <c r="R5133" s="645">
        <v>10</v>
      </c>
      <c r="S5133" s="645">
        <v>5</v>
      </c>
      <c r="T5133" s="492" t="s">
        <v>4659</v>
      </c>
      <c r="U5133" s="496">
        <v>102050</v>
      </c>
    </row>
    <row r="5134" spans="17:21">
      <c r="Q5134" s="645">
        <v>6</v>
      </c>
      <c r="R5134" s="645">
        <v>10</v>
      </c>
      <c r="S5134" s="645">
        <v>6</v>
      </c>
      <c r="T5134" s="492" t="s">
        <v>4660</v>
      </c>
      <c r="U5134" s="496">
        <v>102060</v>
      </c>
    </row>
    <row r="5135" spans="17:21">
      <c r="Q5135" s="645">
        <v>6</v>
      </c>
      <c r="R5135" s="645">
        <v>10</v>
      </c>
      <c r="S5135" s="645">
        <v>7</v>
      </c>
      <c r="T5135" s="492" t="s">
        <v>4662</v>
      </c>
      <c r="U5135" s="496">
        <v>102070</v>
      </c>
    </row>
    <row r="5136" spans="17:21">
      <c r="Q5136" s="645">
        <v>6</v>
      </c>
      <c r="R5136" s="645">
        <v>10</v>
      </c>
      <c r="S5136" s="645">
        <v>8</v>
      </c>
      <c r="T5136" s="492" t="s">
        <v>4664</v>
      </c>
      <c r="U5136" s="496">
        <v>102080</v>
      </c>
    </row>
    <row r="5137" spans="17:21">
      <c r="Q5137" s="645">
        <v>6</v>
      </c>
      <c r="R5137" s="645">
        <v>10</v>
      </c>
      <c r="S5137" s="645">
        <v>9</v>
      </c>
      <c r="T5137" s="492" t="s">
        <v>4666</v>
      </c>
      <c r="U5137" s="496">
        <v>102090</v>
      </c>
    </row>
    <row r="5138" spans="17:21">
      <c r="Q5138" s="645">
        <v>6</v>
      </c>
      <c r="R5138" s="645">
        <v>10</v>
      </c>
      <c r="S5138" s="645">
        <v>10</v>
      </c>
      <c r="T5138" s="492" t="s">
        <v>4667</v>
      </c>
      <c r="U5138" s="496">
        <v>102100</v>
      </c>
    </row>
    <row r="5139" spans="17:21">
      <c r="Q5139" s="645">
        <v>6</v>
      </c>
      <c r="R5139" s="645">
        <v>10</v>
      </c>
      <c r="S5139" s="645">
        <v>11</v>
      </c>
      <c r="T5139" s="492" t="s">
        <v>4669</v>
      </c>
      <c r="U5139" s="496">
        <v>102110</v>
      </c>
    </row>
    <row r="5140" spans="17:21">
      <c r="Q5140" s="645">
        <v>6</v>
      </c>
      <c r="R5140" s="645">
        <v>10</v>
      </c>
      <c r="S5140" s="645">
        <v>12</v>
      </c>
      <c r="T5140" s="492" t="s">
        <v>4671</v>
      </c>
      <c r="U5140" s="496">
        <v>102120</v>
      </c>
    </row>
    <row r="5141" spans="17:21">
      <c r="Q5141" s="645">
        <v>6</v>
      </c>
      <c r="R5141" s="645">
        <v>10</v>
      </c>
      <c r="S5141" s="645">
        <v>13</v>
      </c>
      <c r="T5141" s="492" t="s">
        <v>4673</v>
      </c>
      <c r="U5141" s="496">
        <v>103440</v>
      </c>
    </row>
    <row r="5142" spans="17:21">
      <c r="Q5142" s="645">
        <v>6</v>
      </c>
      <c r="R5142" s="645">
        <v>10</v>
      </c>
      <c r="S5142" s="645">
        <v>14</v>
      </c>
      <c r="T5142" s="492" t="s">
        <v>4675</v>
      </c>
      <c r="U5142" s="496">
        <v>103450</v>
      </c>
    </row>
    <row r="5143" spans="17:21">
      <c r="Q5143" s="645">
        <v>6</v>
      </c>
      <c r="R5143" s="645">
        <v>10</v>
      </c>
      <c r="S5143" s="645">
        <v>15</v>
      </c>
      <c r="T5143" s="492" t="s">
        <v>4677</v>
      </c>
      <c r="U5143" s="496">
        <v>103660</v>
      </c>
    </row>
    <row r="5144" spans="17:21">
      <c r="Q5144" s="645">
        <v>6</v>
      </c>
      <c r="R5144" s="645">
        <v>10</v>
      </c>
      <c r="S5144" s="645">
        <v>16</v>
      </c>
      <c r="T5144" s="492" t="s">
        <v>4679</v>
      </c>
      <c r="U5144" s="496">
        <v>103670</v>
      </c>
    </row>
    <row r="5145" spans="17:21">
      <c r="Q5145" s="645">
        <v>6</v>
      </c>
      <c r="R5145" s="645">
        <v>10</v>
      </c>
      <c r="S5145" s="645">
        <v>17</v>
      </c>
      <c r="T5145" s="492" t="s">
        <v>4681</v>
      </c>
      <c r="U5145" s="496">
        <v>103820</v>
      </c>
    </row>
    <row r="5146" spans="17:21">
      <c r="Q5146" s="645">
        <v>6</v>
      </c>
      <c r="R5146" s="645">
        <v>10</v>
      </c>
      <c r="S5146" s="645">
        <v>18</v>
      </c>
      <c r="T5146" s="492" t="s">
        <v>4683</v>
      </c>
      <c r="U5146" s="496">
        <v>103830</v>
      </c>
    </row>
    <row r="5147" spans="17:21">
      <c r="Q5147" s="645">
        <v>6</v>
      </c>
      <c r="R5147" s="645">
        <v>10</v>
      </c>
      <c r="S5147" s="645">
        <v>19</v>
      </c>
      <c r="T5147" s="492" t="s">
        <v>4685</v>
      </c>
      <c r="U5147" s="496">
        <v>103840</v>
      </c>
    </row>
    <row r="5148" spans="17:21">
      <c r="Q5148" s="645">
        <v>6</v>
      </c>
      <c r="R5148" s="645">
        <v>10</v>
      </c>
      <c r="S5148" s="645">
        <v>20</v>
      </c>
      <c r="T5148" s="492" t="s">
        <v>4687</v>
      </c>
      <c r="U5148" s="496">
        <v>104210</v>
      </c>
    </row>
    <row r="5149" spans="17:21">
      <c r="Q5149" s="645">
        <v>6</v>
      </c>
      <c r="R5149" s="645">
        <v>10</v>
      </c>
      <c r="S5149" s="645">
        <v>21</v>
      </c>
      <c r="T5149" s="492" t="s">
        <v>4689</v>
      </c>
      <c r="U5149" s="496">
        <v>104240</v>
      </c>
    </row>
    <row r="5150" spans="17:21">
      <c r="Q5150" s="645">
        <v>6</v>
      </c>
      <c r="R5150" s="645">
        <v>10</v>
      </c>
      <c r="S5150" s="645">
        <v>22</v>
      </c>
      <c r="T5150" s="492" t="s">
        <v>4691</v>
      </c>
      <c r="U5150" s="496">
        <v>104250</v>
      </c>
    </row>
    <row r="5151" spans="17:21">
      <c r="Q5151" s="645">
        <v>6</v>
      </c>
      <c r="R5151" s="645">
        <v>10</v>
      </c>
      <c r="S5151" s="645">
        <v>23</v>
      </c>
      <c r="T5151" s="492" t="s">
        <v>4693</v>
      </c>
      <c r="U5151" s="496">
        <v>104260</v>
      </c>
    </row>
    <row r="5152" spans="17:21">
      <c r="Q5152" s="645">
        <v>6</v>
      </c>
      <c r="R5152" s="645">
        <v>10</v>
      </c>
      <c r="S5152" s="645">
        <v>24</v>
      </c>
      <c r="T5152" s="492" t="s">
        <v>4695</v>
      </c>
      <c r="U5152" s="496">
        <v>104280</v>
      </c>
    </row>
    <row r="5153" spans="17:21">
      <c r="Q5153" s="645">
        <v>6</v>
      </c>
      <c r="R5153" s="645">
        <v>10</v>
      </c>
      <c r="S5153" s="645">
        <v>25</v>
      </c>
      <c r="T5153" s="492" t="s">
        <v>4697</v>
      </c>
      <c r="U5153" s="496">
        <v>104290</v>
      </c>
    </row>
    <row r="5154" spans="17:21">
      <c r="Q5154" s="645">
        <v>6</v>
      </c>
      <c r="R5154" s="645">
        <v>10</v>
      </c>
      <c r="S5154" s="645">
        <v>26</v>
      </c>
      <c r="T5154" s="492" t="s">
        <v>4699</v>
      </c>
      <c r="U5154" s="496">
        <v>104430</v>
      </c>
    </row>
    <row r="5155" spans="17:21">
      <c r="Q5155" s="645">
        <v>6</v>
      </c>
      <c r="R5155" s="645">
        <v>10</v>
      </c>
      <c r="S5155" s="645">
        <v>27</v>
      </c>
      <c r="T5155" s="492" t="s">
        <v>4701</v>
      </c>
      <c r="U5155" s="496">
        <v>104440</v>
      </c>
    </row>
    <row r="5156" spans="17:21">
      <c r="Q5156" s="645">
        <v>6</v>
      </c>
      <c r="R5156" s="645">
        <v>10</v>
      </c>
      <c r="S5156" s="645">
        <v>28</v>
      </c>
      <c r="T5156" s="492" t="s">
        <v>4703</v>
      </c>
      <c r="U5156" s="496">
        <v>104480</v>
      </c>
    </row>
    <row r="5157" spans="17:21">
      <c r="Q5157" s="645">
        <v>6</v>
      </c>
      <c r="R5157" s="645">
        <v>10</v>
      </c>
      <c r="S5157" s="645">
        <v>29</v>
      </c>
      <c r="T5157" s="492" t="s">
        <v>4705</v>
      </c>
      <c r="U5157" s="496">
        <v>104490</v>
      </c>
    </row>
    <row r="5158" spans="17:21">
      <c r="Q5158" s="645">
        <v>6</v>
      </c>
      <c r="R5158" s="645">
        <v>10</v>
      </c>
      <c r="S5158" s="645">
        <v>30</v>
      </c>
      <c r="T5158" s="492" t="s">
        <v>4707</v>
      </c>
      <c r="U5158" s="496">
        <v>104640</v>
      </c>
    </row>
    <row r="5159" spans="17:21">
      <c r="Q5159" s="645">
        <v>6</v>
      </c>
      <c r="R5159" s="645">
        <v>10</v>
      </c>
      <c r="S5159" s="645">
        <v>31</v>
      </c>
      <c r="T5159" s="492" t="s">
        <v>4709</v>
      </c>
      <c r="U5159" s="496">
        <v>105210</v>
      </c>
    </row>
    <row r="5160" spans="17:21">
      <c r="Q5160" s="645">
        <v>6</v>
      </c>
      <c r="R5160" s="645">
        <v>10</v>
      </c>
      <c r="S5160" s="645">
        <v>32</v>
      </c>
      <c r="T5160" s="492" t="s">
        <v>4711</v>
      </c>
      <c r="U5160" s="496">
        <v>105220</v>
      </c>
    </row>
    <row r="5161" spans="17:21">
      <c r="Q5161" s="645">
        <v>6</v>
      </c>
      <c r="R5161" s="645">
        <v>10</v>
      </c>
      <c r="S5161" s="645">
        <v>33</v>
      </c>
      <c r="T5161" s="492" t="s">
        <v>4713</v>
      </c>
      <c r="U5161" s="496">
        <v>105230</v>
      </c>
    </row>
    <row r="5162" spans="17:21">
      <c r="Q5162" s="645">
        <v>6</v>
      </c>
      <c r="R5162" s="645">
        <v>10</v>
      </c>
      <c r="S5162" s="645">
        <v>34</v>
      </c>
      <c r="T5162" s="492" t="s">
        <v>4715</v>
      </c>
      <c r="U5162" s="496">
        <v>105240</v>
      </c>
    </row>
    <row r="5163" spans="17:21">
      <c r="Q5163" s="645">
        <v>6</v>
      </c>
      <c r="R5163" s="645">
        <v>10</v>
      </c>
      <c r="S5163" s="645">
        <v>35</v>
      </c>
      <c r="T5163" s="492" t="s">
        <v>4717</v>
      </c>
      <c r="U5163" s="496">
        <v>105250</v>
      </c>
    </row>
    <row r="5164" spans="17:21">
      <c r="Q5164" s="645">
        <v>6</v>
      </c>
      <c r="R5164" s="645">
        <v>11</v>
      </c>
      <c r="S5164" s="645">
        <v>1</v>
      </c>
      <c r="T5164" s="492" t="s">
        <v>4737</v>
      </c>
      <c r="U5164" s="496">
        <v>112010</v>
      </c>
    </row>
    <row r="5165" spans="17:21">
      <c r="Q5165" s="645">
        <v>6</v>
      </c>
      <c r="R5165" s="645">
        <v>11</v>
      </c>
      <c r="S5165" s="645">
        <v>2</v>
      </c>
      <c r="T5165" s="492" t="s">
        <v>4739</v>
      </c>
      <c r="U5165" s="496">
        <v>112020</v>
      </c>
    </row>
    <row r="5166" spans="17:21">
      <c r="Q5166" s="645">
        <v>6</v>
      </c>
      <c r="R5166" s="645">
        <v>11</v>
      </c>
      <c r="S5166" s="645">
        <v>3</v>
      </c>
      <c r="T5166" s="492" t="s">
        <v>4741</v>
      </c>
      <c r="U5166" s="496">
        <v>112030</v>
      </c>
    </row>
    <row r="5167" spans="17:21">
      <c r="Q5167" s="645">
        <v>6</v>
      </c>
      <c r="R5167" s="645">
        <v>11</v>
      </c>
      <c r="S5167" s="645">
        <v>4</v>
      </c>
      <c r="T5167" s="492" t="s">
        <v>4743</v>
      </c>
      <c r="U5167" s="496">
        <v>112060</v>
      </c>
    </row>
    <row r="5168" spans="17:21">
      <c r="Q5168" s="645">
        <v>6</v>
      </c>
      <c r="R5168" s="645">
        <v>11</v>
      </c>
      <c r="S5168" s="645">
        <v>5</v>
      </c>
      <c r="T5168" s="492" t="s">
        <v>4745</v>
      </c>
      <c r="U5168" s="496">
        <v>112070</v>
      </c>
    </row>
    <row r="5169" spans="17:21">
      <c r="Q5169" s="645">
        <v>6</v>
      </c>
      <c r="R5169" s="645">
        <v>11</v>
      </c>
      <c r="S5169" s="645">
        <v>6</v>
      </c>
      <c r="T5169" s="492" t="s">
        <v>4747</v>
      </c>
      <c r="U5169" s="496">
        <v>112080</v>
      </c>
    </row>
    <row r="5170" spans="17:21">
      <c r="Q5170" s="645">
        <v>6</v>
      </c>
      <c r="R5170" s="645">
        <v>11</v>
      </c>
      <c r="S5170" s="645">
        <v>7</v>
      </c>
      <c r="T5170" s="492" t="s">
        <v>4749</v>
      </c>
      <c r="U5170" s="496">
        <v>112090</v>
      </c>
    </row>
    <row r="5171" spans="17:21">
      <c r="Q5171" s="645">
        <v>6</v>
      </c>
      <c r="R5171" s="645">
        <v>11</v>
      </c>
      <c r="S5171" s="645">
        <v>8</v>
      </c>
      <c r="T5171" s="492" t="s">
        <v>4751</v>
      </c>
      <c r="U5171" s="496">
        <v>112100</v>
      </c>
    </row>
    <row r="5172" spans="17:21">
      <c r="Q5172" s="645">
        <v>6</v>
      </c>
      <c r="R5172" s="645">
        <v>11</v>
      </c>
      <c r="S5172" s="645">
        <v>9</v>
      </c>
      <c r="T5172" s="492" t="s">
        <v>4753</v>
      </c>
      <c r="U5172" s="496">
        <v>112110</v>
      </c>
    </row>
    <row r="5173" spans="17:21">
      <c r="Q5173" s="645">
        <v>6</v>
      </c>
      <c r="R5173" s="645">
        <v>11</v>
      </c>
      <c r="S5173" s="645">
        <v>10</v>
      </c>
      <c r="T5173" s="492" t="s">
        <v>4755</v>
      </c>
      <c r="U5173" s="496">
        <v>112120</v>
      </c>
    </row>
    <row r="5174" spans="17:21">
      <c r="Q5174" s="645">
        <v>6</v>
      </c>
      <c r="R5174" s="645">
        <v>11</v>
      </c>
      <c r="S5174" s="645">
        <v>11</v>
      </c>
      <c r="T5174" s="492" t="s">
        <v>4757</v>
      </c>
      <c r="U5174" s="496">
        <v>112140</v>
      </c>
    </row>
    <row r="5175" spans="17:21">
      <c r="Q5175" s="645">
        <v>6</v>
      </c>
      <c r="R5175" s="645">
        <v>11</v>
      </c>
      <c r="S5175" s="645">
        <v>12</v>
      </c>
      <c r="T5175" s="492" t="s">
        <v>4759</v>
      </c>
      <c r="U5175" s="496">
        <v>112150</v>
      </c>
    </row>
    <row r="5176" spans="17:21">
      <c r="Q5176" s="645">
        <v>6</v>
      </c>
      <c r="R5176" s="645">
        <v>11</v>
      </c>
      <c r="S5176" s="645">
        <v>13</v>
      </c>
      <c r="T5176" s="492" t="s">
        <v>4761</v>
      </c>
      <c r="U5176" s="496">
        <v>112160</v>
      </c>
    </row>
    <row r="5177" spans="17:21">
      <c r="Q5177" s="645">
        <v>6</v>
      </c>
      <c r="R5177" s="645">
        <v>11</v>
      </c>
      <c r="S5177" s="645">
        <v>14</v>
      </c>
      <c r="T5177" s="492" t="s">
        <v>4763</v>
      </c>
      <c r="U5177" s="496">
        <v>112170</v>
      </c>
    </row>
    <row r="5178" spans="17:21">
      <c r="Q5178" s="645">
        <v>6</v>
      </c>
      <c r="R5178" s="645">
        <v>11</v>
      </c>
      <c r="S5178" s="645">
        <v>15</v>
      </c>
      <c r="T5178" s="492" t="s">
        <v>4765</v>
      </c>
      <c r="U5178" s="496">
        <v>112180</v>
      </c>
    </row>
    <row r="5179" spans="17:21">
      <c r="Q5179" s="645">
        <v>6</v>
      </c>
      <c r="R5179" s="645">
        <v>11</v>
      </c>
      <c r="S5179" s="645">
        <v>16</v>
      </c>
      <c r="T5179" s="492" t="s">
        <v>4766</v>
      </c>
      <c r="U5179" s="496">
        <v>112190</v>
      </c>
    </row>
    <row r="5180" spans="17:21">
      <c r="Q5180" s="645">
        <v>6</v>
      </c>
      <c r="R5180" s="645">
        <v>11</v>
      </c>
      <c r="S5180" s="645">
        <v>17</v>
      </c>
      <c r="T5180" s="492" t="s">
        <v>4768</v>
      </c>
      <c r="U5180" s="496">
        <v>112210</v>
      </c>
    </row>
    <row r="5181" spans="17:21">
      <c r="Q5181" s="645">
        <v>6</v>
      </c>
      <c r="R5181" s="645">
        <v>11</v>
      </c>
      <c r="S5181" s="645">
        <v>18</v>
      </c>
      <c r="T5181" s="492" t="s">
        <v>4770</v>
      </c>
      <c r="U5181" s="496">
        <v>112220</v>
      </c>
    </row>
    <row r="5182" spans="17:21">
      <c r="Q5182" s="645">
        <v>6</v>
      </c>
      <c r="R5182" s="645">
        <v>11</v>
      </c>
      <c r="S5182" s="645">
        <v>19</v>
      </c>
      <c r="T5182" s="492" t="s">
        <v>4772</v>
      </c>
      <c r="U5182" s="496">
        <v>112230</v>
      </c>
    </row>
    <row r="5183" spans="17:21">
      <c r="Q5183" s="645">
        <v>6</v>
      </c>
      <c r="R5183" s="645">
        <v>11</v>
      </c>
      <c r="S5183" s="645">
        <v>20</v>
      </c>
      <c r="T5183" s="492" t="s">
        <v>4774</v>
      </c>
      <c r="U5183" s="496">
        <v>112240</v>
      </c>
    </row>
    <row r="5184" spans="17:21">
      <c r="Q5184" s="645">
        <v>6</v>
      </c>
      <c r="R5184" s="645">
        <v>11</v>
      </c>
      <c r="S5184" s="645">
        <v>21</v>
      </c>
      <c r="T5184" s="492" t="s">
        <v>4776</v>
      </c>
      <c r="U5184" s="496">
        <v>112250</v>
      </c>
    </row>
    <row r="5185" spans="17:21">
      <c r="Q5185" s="645">
        <v>6</v>
      </c>
      <c r="R5185" s="645">
        <v>11</v>
      </c>
      <c r="S5185" s="645">
        <v>22</v>
      </c>
      <c r="T5185" s="492" t="s">
        <v>4778</v>
      </c>
      <c r="U5185" s="496">
        <v>112270</v>
      </c>
    </row>
    <row r="5186" spans="17:21">
      <c r="Q5186" s="645">
        <v>6</v>
      </c>
      <c r="R5186" s="645">
        <v>11</v>
      </c>
      <c r="S5186" s="645">
        <v>23</v>
      </c>
      <c r="T5186" s="492" t="s">
        <v>4780</v>
      </c>
      <c r="U5186" s="496">
        <v>112280</v>
      </c>
    </row>
    <row r="5187" spans="17:21">
      <c r="Q5187" s="645">
        <v>6</v>
      </c>
      <c r="R5187" s="645">
        <v>11</v>
      </c>
      <c r="S5187" s="645">
        <v>24</v>
      </c>
      <c r="T5187" s="492" t="s">
        <v>4782</v>
      </c>
      <c r="U5187" s="496">
        <v>112290</v>
      </c>
    </row>
    <row r="5188" spans="17:21">
      <c r="Q5188" s="645">
        <v>6</v>
      </c>
      <c r="R5188" s="645">
        <v>11</v>
      </c>
      <c r="S5188" s="645">
        <v>25</v>
      </c>
      <c r="T5188" s="492" t="s">
        <v>4784</v>
      </c>
      <c r="U5188" s="496">
        <v>112300</v>
      </c>
    </row>
    <row r="5189" spans="17:21">
      <c r="Q5189" s="645">
        <v>6</v>
      </c>
      <c r="R5189" s="645">
        <v>11</v>
      </c>
      <c r="S5189" s="645">
        <v>26</v>
      </c>
      <c r="T5189" s="492" t="s">
        <v>4786</v>
      </c>
      <c r="U5189" s="496">
        <v>112310</v>
      </c>
    </row>
    <row r="5190" spans="17:21">
      <c r="Q5190" s="645">
        <v>6</v>
      </c>
      <c r="R5190" s="645">
        <v>11</v>
      </c>
      <c r="S5190" s="645">
        <v>27</v>
      </c>
      <c r="T5190" s="492" t="s">
        <v>4788</v>
      </c>
      <c r="U5190" s="496">
        <v>112320</v>
      </c>
    </row>
    <row r="5191" spans="17:21">
      <c r="Q5191" s="645">
        <v>6</v>
      </c>
      <c r="R5191" s="645">
        <v>11</v>
      </c>
      <c r="S5191" s="645">
        <v>28</v>
      </c>
      <c r="T5191" s="492" t="s">
        <v>4790</v>
      </c>
      <c r="U5191" s="496">
        <v>112330</v>
      </c>
    </row>
    <row r="5192" spans="17:21">
      <c r="Q5192" s="645">
        <v>6</v>
      </c>
      <c r="R5192" s="645">
        <v>11</v>
      </c>
      <c r="S5192" s="645">
        <v>29</v>
      </c>
      <c r="T5192" s="492" t="s">
        <v>4792</v>
      </c>
      <c r="U5192" s="496">
        <v>112340</v>
      </c>
    </row>
    <row r="5193" spans="17:21">
      <c r="Q5193" s="645">
        <v>6</v>
      </c>
      <c r="R5193" s="645">
        <v>11</v>
      </c>
      <c r="S5193" s="645">
        <v>30</v>
      </c>
      <c r="T5193" s="492" t="s">
        <v>4794</v>
      </c>
      <c r="U5193" s="496">
        <v>112350</v>
      </c>
    </row>
    <row r="5194" spans="17:21">
      <c r="Q5194" s="645">
        <v>6</v>
      </c>
      <c r="R5194" s="645">
        <v>11</v>
      </c>
      <c r="S5194" s="645">
        <v>31</v>
      </c>
      <c r="T5194" s="492" t="s">
        <v>4796</v>
      </c>
      <c r="U5194" s="496">
        <v>112370</v>
      </c>
    </row>
    <row r="5195" spans="17:21">
      <c r="Q5195" s="645">
        <v>6</v>
      </c>
      <c r="R5195" s="645">
        <v>11</v>
      </c>
      <c r="S5195" s="645">
        <v>32</v>
      </c>
      <c r="T5195" s="492" t="s">
        <v>4798</v>
      </c>
      <c r="U5195" s="496">
        <v>112380</v>
      </c>
    </row>
    <row r="5196" spans="17:21">
      <c r="Q5196" s="645">
        <v>6</v>
      </c>
      <c r="R5196" s="645">
        <v>11</v>
      </c>
      <c r="S5196" s="645">
        <v>33</v>
      </c>
      <c r="T5196" s="492" t="s">
        <v>4800</v>
      </c>
      <c r="U5196" s="496">
        <v>112390</v>
      </c>
    </row>
    <row r="5197" spans="17:21">
      <c r="Q5197" s="645">
        <v>6</v>
      </c>
      <c r="R5197" s="645">
        <v>11</v>
      </c>
      <c r="S5197" s="645">
        <v>34</v>
      </c>
      <c r="T5197" s="492" t="s">
        <v>4802</v>
      </c>
      <c r="U5197" s="496">
        <v>112400</v>
      </c>
    </row>
    <row r="5198" spans="17:21">
      <c r="Q5198" s="645">
        <v>6</v>
      </c>
      <c r="R5198" s="645">
        <v>11</v>
      </c>
      <c r="S5198" s="645">
        <v>35</v>
      </c>
      <c r="T5198" s="492" t="s">
        <v>4804</v>
      </c>
      <c r="U5198" s="496">
        <v>112410</v>
      </c>
    </row>
    <row r="5199" spans="17:21">
      <c r="Q5199" s="645">
        <v>6</v>
      </c>
      <c r="R5199" s="645">
        <v>11</v>
      </c>
      <c r="S5199" s="645">
        <v>36</v>
      </c>
      <c r="T5199" s="492" t="s">
        <v>4806</v>
      </c>
      <c r="U5199" s="496">
        <v>112420</v>
      </c>
    </row>
    <row r="5200" spans="17:21">
      <c r="Q5200" s="645">
        <v>6</v>
      </c>
      <c r="R5200" s="645">
        <v>11</v>
      </c>
      <c r="S5200" s="645">
        <v>37</v>
      </c>
      <c r="T5200" s="492" t="s">
        <v>4808</v>
      </c>
      <c r="U5200" s="496">
        <v>112430</v>
      </c>
    </row>
    <row r="5201" spans="17:21">
      <c r="Q5201" s="645">
        <v>6</v>
      </c>
      <c r="R5201" s="645">
        <v>11</v>
      </c>
      <c r="S5201" s="645">
        <v>38</v>
      </c>
      <c r="T5201" s="492" t="s">
        <v>4810</v>
      </c>
      <c r="U5201" s="496">
        <v>112450</v>
      </c>
    </row>
    <row r="5202" spans="17:21">
      <c r="Q5202" s="645">
        <v>6</v>
      </c>
      <c r="R5202" s="645">
        <v>11</v>
      </c>
      <c r="S5202" s="645">
        <v>39</v>
      </c>
      <c r="T5202" s="492" t="s">
        <v>4812</v>
      </c>
      <c r="U5202" s="496">
        <v>112460</v>
      </c>
    </row>
    <row r="5203" spans="17:21">
      <c r="Q5203" s="645">
        <v>6</v>
      </c>
      <c r="R5203" s="645">
        <v>11</v>
      </c>
      <c r="S5203" s="645">
        <v>40</v>
      </c>
      <c r="T5203" s="492" t="s">
        <v>4814</v>
      </c>
      <c r="U5203" s="496">
        <v>113010</v>
      </c>
    </row>
    <row r="5204" spans="17:21">
      <c r="Q5204" s="645">
        <v>6</v>
      </c>
      <c r="R5204" s="645">
        <v>11</v>
      </c>
      <c r="S5204" s="645">
        <v>41</v>
      </c>
      <c r="T5204" s="492" t="s">
        <v>4816</v>
      </c>
      <c r="U5204" s="496">
        <v>113240</v>
      </c>
    </row>
    <row r="5205" spans="17:21">
      <c r="Q5205" s="645">
        <v>6</v>
      </c>
      <c r="R5205" s="645">
        <v>11</v>
      </c>
      <c r="S5205" s="645">
        <v>42</v>
      </c>
      <c r="T5205" s="492" t="s">
        <v>4818</v>
      </c>
      <c r="U5205" s="496">
        <v>113260</v>
      </c>
    </row>
    <row r="5206" spans="17:21">
      <c r="Q5206" s="645">
        <v>6</v>
      </c>
      <c r="R5206" s="645">
        <v>11</v>
      </c>
      <c r="S5206" s="645">
        <v>43</v>
      </c>
      <c r="T5206" s="492" t="s">
        <v>4820</v>
      </c>
      <c r="U5206" s="496">
        <v>113270</v>
      </c>
    </row>
    <row r="5207" spans="17:21">
      <c r="Q5207" s="645">
        <v>6</v>
      </c>
      <c r="R5207" s="645">
        <v>11</v>
      </c>
      <c r="S5207" s="645">
        <v>44</v>
      </c>
      <c r="T5207" s="492" t="s">
        <v>4822</v>
      </c>
      <c r="U5207" s="496">
        <v>113410</v>
      </c>
    </row>
    <row r="5208" spans="17:21">
      <c r="Q5208" s="645">
        <v>6</v>
      </c>
      <c r="R5208" s="645">
        <v>11</v>
      </c>
      <c r="S5208" s="645">
        <v>45</v>
      </c>
      <c r="T5208" s="492" t="s">
        <v>4824</v>
      </c>
      <c r="U5208" s="496">
        <v>113420</v>
      </c>
    </row>
    <row r="5209" spans="17:21">
      <c r="Q5209" s="645">
        <v>6</v>
      </c>
      <c r="R5209" s="645">
        <v>11</v>
      </c>
      <c r="S5209" s="645">
        <v>46</v>
      </c>
      <c r="T5209" s="492" t="s">
        <v>4826</v>
      </c>
      <c r="U5209" s="496">
        <v>113430</v>
      </c>
    </row>
    <row r="5210" spans="17:21">
      <c r="Q5210" s="645">
        <v>6</v>
      </c>
      <c r="R5210" s="645">
        <v>11</v>
      </c>
      <c r="S5210" s="645">
        <v>47</v>
      </c>
      <c r="T5210" s="492" t="s">
        <v>4828</v>
      </c>
      <c r="U5210" s="496">
        <v>113460</v>
      </c>
    </row>
    <row r="5211" spans="17:21">
      <c r="Q5211" s="645">
        <v>6</v>
      </c>
      <c r="R5211" s="645">
        <v>11</v>
      </c>
      <c r="S5211" s="645">
        <v>48</v>
      </c>
      <c r="T5211" s="492" t="s">
        <v>4830</v>
      </c>
      <c r="U5211" s="496">
        <v>113470</v>
      </c>
    </row>
    <row r="5212" spans="17:21">
      <c r="Q5212" s="645">
        <v>6</v>
      </c>
      <c r="R5212" s="645">
        <v>11</v>
      </c>
      <c r="S5212" s="645">
        <v>49</v>
      </c>
      <c r="T5212" s="492" t="s">
        <v>4832</v>
      </c>
      <c r="U5212" s="496">
        <v>113480</v>
      </c>
    </row>
    <row r="5213" spans="17:21">
      <c r="Q5213" s="645">
        <v>6</v>
      </c>
      <c r="R5213" s="645">
        <v>11</v>
      </c>
      <c r="S5213" s="645">
        <v>50</v>
      </c>
      <c r="T5213" s="492" t="s">
        <v>4834</v>
      </c>
      <c r="U5213" s="496">
        <v>113490</v>
      </c>
    </row>
    <row r="5214" spans="17:21">
      <c r="Q5214" s="645">
        <v>6</v>
      </c>
      <c r="R5214" s="645">
        <v>11</v>
      </c>
      <c r="S5214" s="645">
        <v>51</v>
      </c>
      <c r="T5214" s="492" t="s">
        <v>4836</v>
      </c>
      <c r="U5214" s="496">
        <v>113610</v>
      </c>
    </row>
    <row r="5215" spans="17:21">
      <c r="Q5215" s="645">
        <v>6</v>
      </c>
      <c r="R5215" s="645">
        <v>11</v>
      </c>
      <c r="S5215" s="645">
        <v>52</v>
      </c>
      <c r="T5215" s="492" t="s">
        <v>4838</v>
      </c>
      <c r="U5215" s="496">
        <v>113620</v>
      </c>
    </row>
    <row r="5216" spans="17:21">
      <c r="Q5216" s="645">
        <v>6</v>
      </c>
      <c r="R5216" s="645">
        <v>11</v>
      </c>
      <c r="S5216" s="645">
        <v>53</v>
      </c>
      <c r="T5216" s="492" t="s">
        <v>4839</v>
      </c>
      <c r="U5216" s="496">
        <v>113630</v>
      </c>
    </row>
    <row r="5217" spans="17:21">
      <c r="Q5217" s="645">
        <v>6</v>
      </c>
      <c r="R5217" s="645">
        <v>11</v>
      </c>
      <c r="S5217" s="645">
        <v>54</v>
      </c>
      <c r="T5217" s="492" t="s">
        <v>4841</v>
      </c>
      <c r="U5217" s="496">
        <v>113650</v>
      </c>
    </row>
    <row r="5218" spans="17:21">
      <c r="Q5218" s="645">
        <v>6</v>
      </c>
      <c r="R5218" s="645">
        <v>11</v>
      </c>
      <c r="S5218" s="645">
        <v>55</v>
      </c>
      <c r="T5218" s="492" t="s">
        <v>4843</v>
      </c>
      <c r="U5218" s="496">
        <v>113690</v>
      </c>
    </row>
    <row r="5219" spans="17:21">
      <c r="Q5219" s="645">
        <v>6</v>
      </c>
      <c r="R5219" s="645">
        <v>11</v>
      </c>
      <c r="S5219" s="645">
        <v>56</v>
      </c>
      <c r="T5219" s="492" t="s">
        <v>4844</v>
      </c>
      <c r="U5219" s="496">
        <v>113810</v>
      </c>
    </row>
    <row r="5220" spans="17:21">
      <c r="Q5220" s="645">
        <v>6</v>
      </c>
      <c r="R5220" s="645">
        <v>11</v>
      </c>
      <c r="S5220" s="645">
        <v>57</v>
      </c>
      <c r="T5220" s="492" t="s">
        <v>4846</v>
      </c>
      <c r="U5220" s="496">
        <v>113830</v>
      </c>
    </row>
    <row r="5221" spans="17:21">
      <c r="Q5221" s="645">
        <v>6</v>
      </c>
      <c r="R5221" s="645">
        <v>11</v>
      </c>
      <c r="S5221" s="645">
        <v>58</v>
      </c>
      <c r="T5221" s="492" t="s">
        <v>4848</v>
      </c>
      <c r="U5221" s="496">
        <v>113850</v>
      </c>
    </row>
    <row r="5222" spans="17:21">
      <c r="Q5222" s="645">
        <v>6</v>
      </c>
      <c r="R5222" s="645">
        <v>11</v>
      </c>
      <c r="S5222" s="645">
        <v>59</v>
      </c>
      <c r="T5222" s="492" t="s">
        <v>4850</v>
      </c>
      <c r="U5222" s="496">
        <v>114080</v>
      </c>
    </row>
    <row r="5223" spans="17:21">
      <c r="Q5223" s="645">
        <v>6</v>
      </c>
      <c r="R5223" s="645">
        <v>11</v>
      </c>
      <c r="S5223" s="645">
        <v>60</v>
      </c>
      <c r="T5223" s="492" t="s">
        <v>4852</v>
      </c>
      <c r="U5223" s="496">
        <v>114420</v>
      </c>
    </row>
    <row r="5224" spans="17:21">
      <c r="Q5224" s="645">
        <v>6</v>
      </c>
      <c r="R5224" s="645">
        <v>11</v>
      </c>
      <c r="S5224" s="645">
        <v>61</v>
      </c>
      <c r="T5224" s="492" t="s">
        <v>4854</v>
      </c>
      <c r="U5224" s="496">
        <v>114640</v>
      </c>
    </row>
    <row r="5225" spans="17:21">
      <c r="Q5225" s="645">
        <v>6</v>
      </c>
      <c r="R5225" s="645">
        <v>11</v>
      </c>
      <c r="S5225" s="645">
        <v>62</v>
      </c>
      <c r="T5225" s="492" t="s">
        <v>4856</v>
      </c>
      <c r="U5225" s="496">
        <v>114650</v>
      </c>
    </row>
    <row r="5226" spans="17:21">
      <c r="Q5226" s="645">
        <v>6</v>
      </c>
      <c r="R5226" s="645">
        <v>12</v>
      </c>
      <c r="S5226" s="645">
        <v>1</v>
      </c>
      <c r="T5226" s="492" t="s">
        <v>4871</v>
      </c>
      <c r="U5226" s="496">
        <v>122020</v>
      </c>
    </row>
    <row r="5227" spans="17:21">
      <c r="Q5227" s="645">
        <v>6</v>
      </c>
      <c r="R5227" s="645">
        <v>12</v>
      </c>
      <c r="S5227" s="645">
        <v>2</v>
      </c>
      <c r="T5227" s="492" t="s">
        <v>4872</v>
      </c>
      <c r="U5227" s="496">
        <v>122030</v>
      </c>
    </row>
    <row r="5228" spans="17:21">
      <c r="Q5228" s="645">
        <v>6</v>
      </c>
      <c r="R5228" s="645">
        <v>12</v>
      </c>
      <c r="S5228" s="645">
        <v>3</v>
      </c>
      <c r="T5228" s="492" t="s">
        <v>4873</v>
      </c>
      <c r="U5228" s="496">
        <v>122040</v>
      </c>
    </row>
    <row r="5229" spans="17:21">
      <c r="Q5229" s="645">
        <v>6</v>
      </c>
      <c r="R5229" s="645">
        <v>12</v>
      </c>
      <c r="S5229" s="645">
        <v>4</v>
      </c>
      <c r="T5229" s="492" t="s">
        <v>4875</v>
      </c>
      <c r="U5229" s="496">
        <v>122050</v>
      </c>
    </row>
    <row r="5230" spans="17:21">
      <c r="Q5230" s="645">
        <v>6</v>
      </c>
      <c r="R5230" s="645">
        <v>12</v>
      </c>
      <c r="S5230" s="645">
        <v>5</v>
      </c>
      <c r="T5230" s="492" t="s">
        <v>4877</v>
      </c>
      <c r="U5230" s="496">
        <v>122060</v>
      </c>
    </row>
    <row r="5231" spans="17:21">
      <c r="Q5231" s="645">
        <v>6</v>
      </c>
      <c r="R5231" s="645">
        <v>12</v>
      </c>
      <c r="S5231" s="645">
        <v>6</v>
      </c>
      <c r="T5231" s="492" t="s">
        <v>4879</v>
      </c>
      <c r="U5231" s="496">
        <v>122070</v>
      </c>
    </row>
    <row r="5232" spans="17:21">
      <c r="Q5232" s="645">
        <v>6</v>
      </c>
      <c r="R5232" s="645">
        <v>12</v>
      </c>
      <c r="S5232" s="645">
        <v>7</v>
      </c>
      <c r="T5232" s="492" t="s">
        <v>4881</v>
      </c>
      <c r="U5232" s="496">
        <v>122080</v>
      </c>
    </row>
    <row r="5233" spans="17:21">
      <c r="Q5233" s="645">
        <v>6</v>
      </c>
      <c r="R5233" s="645">
        <v>12</v>
      </c>
      <c r="S5233" s="645">
        <v>8</v>
      </c>
      <c r="T5233" s="492" t="s">
        <v>4883</v>
      </c>
      <c r="U5233" s="496">
        <v>122100</v>
      </c>
    </row>
    <row r="5234" spans="17:21">
      <c r="Q5234" s="645">
        <v>6</v>
      </c>
      <c r="R5234" s="645">
        <v>12</v>
      </c>
      <c r="S5234" s="645">
        <v>9</v>
      </c>
      <c r="T5234" s="492" t="s">
        <v>4885</v>
      </c>
      <c r="U5234" s="496">
        <v>122110</v>
      </c>
    </row>
    <row r="5235" spans="17:21">
      <c r="Q5235" s="645">
        <v>6</v>
      </c>
      <c r="R5235" s="645">
        <v>12</v>
      </c>
      <c r="S5235" s="645">
        <v>10</v>
      </c>
      <c r="T5235" s="492" t="s">
        <v>4887</v>
      </c>
      <c r="U5235" s="496">
        <v>122120</v>
      </c>
    </row>
    <row r="5236" spans="17:21">
      <c r="Q5236" s="645">
        <v>6</v>
      </c>
      <c r="R5236" s="645">
        <v>12</v>
      </c>
      <c r="S5236" s="645">
        <v>11</v>
      </c>
      <c r="T5236" s="492" t="s">
        <v>4889</v>
      </c>
      <c r="U5236" s="496">
        <v>122130</v>
      </c>
    </row>
    <row r="5237" spans="17:21">
      <c r="Q5237" s="645">
        <v>6</v>
      </c>
      <c r="R5237" s="645">
        <v>12</v>
      </c>
      <c r="S5237" s="645">
        <v>12</v>
      </c>
      <c r="T5237" s="492" t="s">
        <v>4890</v>
      </c>
      <c r="U5237" s="496">
        <v>122150</v>
      </c>
    </row>
    <row r="5238" spans="17:21">
      <c r="Q5238" s="645">
        <v>6</v>
      </c>
      <c r="R5238" s="645">
        <v>12</v>
      </c>
      <c r="S5238" s="645">
        <v>13</v>
      </c>
      <c r="T5238" s="492" t="s">
        <v>4892</v>
      </c>
      <c r="U5238" s="496">
        <v>122160</v>
      </c>
    </row>
    <row r="5239" spans="17:21">
      <c r="Q5239" s="645">
        <v>6</v>
      </c>
      <c r="R5239" s="645">
        <v>12</v>
      </c>
      <c r="S5239" s="645">
        <v>14</v>
      </c>
      <c r="T5239" s="492" t="s">
        <v>4894</v>
      </c>
      <c r="U5239" s="496">
        <v>122170</v>
      </c>
    </row>
    <row r="5240" spans="17:21">
      <c r="Q5240" s="645">
        <v>6</v>
      </c>
      <c r="R5240" s="645">
        <v>12</v>
      </c>
      <c r="S5240" s="645">
        <v>15</v>
      </c>
      <c r="T5240" s="492" t="s">
        <v>4896</v>
      </c>
      <c r="U5240" s="496">
        <v>122180</v>
      </c>
    </row>
    <row r="5241" spans="17:21">
      <c r="Q5241" s="645">
        <v>6</v>
      </c>
      <c r="R5241" s="645">
        <v>12</v>
      </c>
      <c r="S5241" s="645">
        <v>16</v>
      </c>
      <c r="T5241" s="492" t="s">
        <v>4898</v>
      </c>
      <c r="U5241" s="496">
        <v>122190</v>
      </c>
    </row>
    <row r="5242" spans="17:21">
      <c r="Q5242" s="645">
        <v>6</v>
      </c>
      <c r="R5242" s="645">
        <v>12</v>
      </c>
      <c r="S5242" s="645">
        <v>17</v>
      </c>
      <c r="T5242" s="492" t="s">
        <v>4900</v>
      </c>
      <c r="U5242" s="496">
        <v>122200</v>
      </c>
    </row>
    <row r="5243" spans="17:21">
      <c r="Q5243" s="645">
        <v>6</v>
      </c>
      <c r="R5243" s="645">
        <v>12</v>
      </c>
      <c r="S5243" s="645">
        <v>18</v>
      </c>
      <c r="T5243" s="492" t="s">
        <v>4901</v>
      </c>
      <c r="U5243" s="496">
        <v>122210</v>
      </c>
    </row>
    <row r="5244" spans="17:21">
      <c r="Q5244" s="645">
        <v>6</v>
      </c>
      <c r="R5244" s="645">
        <v>12</v>
      </c>
      <c r="S5244" s="645">
        <v>19</v>
      </c>
      <c r="T5244" s="492" t="s">
        <v>4903</v>
      </c>
      <c r="U5244" s="496">
        <v>122220</v>
      </c>
    </row>
    <row r="5245" spans="17:21">
      <c r="Q5245" s="645">
        <v>6</v>
      </c>
      <c r="R5245" s="645">
        <v>12</v>
      </c>
      <c r="S5245" s="645">
        <v>20</v>
      </c>
      <c r="T5245" s="492" t="s">
        <v>4905</v>
      </c>
      <c r="U5245" s="496">
        <v>122230</v>
      </c>
    </row>
    <row r="5246" spans="17:21">
      <c r="Q5246" s="645">
        <v>6</v>
      </c>
      <c r="R5246" s="645">
        <v>12</v>
      </c>
      <c r="S5246" s="645">
        <v>21</v>
      </c>
      <c r="T5246" s="492" t="s">
        <v>4907</v>
      </c>
      <c r="U5246" s="496">
        <v>122240</v>
      </c>
    </row>
    <row r="5247" spans="17:21">
      <c r="Q5247" s="645">
        <v>6</v>
      </c>
      <c r="R5247" s="645">
        <v>12</v>
      </c>
      <c r="S5247" s="645">
        <v>22</v>
      </c>
      <c r="T5247" s="492" t="s">
        <v>4909</v>
      </c>
      <c r="U5247" s="496">
        <v>122250</v>
      </c>
    </row>
    <row r="5248" spans="17:21">
      <c r="Q5248" s="645">
        <v>6</v>
      </c>
      <c r="R5248" s="645">
        <v>12</v>
      </c>
      <c r="S5248" s="645">
        <v>23</v>
      </c>
      <c r="T5248" s="492" t="s">
        <v>4910</v>
      </c>
      <c r="U5248" s="496">
        <v>122260</v>
      </c>
    </row>
    <row r="5249" spans="17:21">
      <c r="Q5249" s="645">
        <v>6</v>
      </c>
      <c r="R5249" s="645">
        <v>12</v>
      </c>
      <c r="S5249" s="645">
        <v>24</v>
      </c>
      <c r="T5249" s="492" t="s">
        <v>4912</v>
      </c>
      <c r="U5249" s="496">
        <v>122270</v>
      </c>
    </row>
    <row r="5250" spans="17:21">
      <c r="Q5250" s="645">
        <v>6</v>
      </c>
      <c r="R5250" s="645">
        <v>12</v>
      </c>
      <c r="S5250" s="645">
        <v>25</v>
      </c>
      <c r="T5250" s="492" t="s">
        <v>4914</v>
      </c>
      <c r="U5250" s="496">
        <v>122280</v>
      </c>
    </row>
    <row r="5251" spans="17:21">
      <c r="Q5251" s="645">
        <v>6</v>
      </c>
      <c r="R5251" s="645">
        <v>12</v>
      </c>
      <c r="S5251" s="645">
        <v>26</v>
      </c>
      <c r="T5251" s="492" t="s">
        <v>4916</v>
      </c>
      <c r="U5251" s="496">
        <v>122290</v>
      </c>
    </row>
    <row r="5252" spans="17:21">
      <c r="Q5252" s="645">
        <v>6</v>
      </c>
      <c r="R5252" s="645">
        <v>12</v>
      </c>
      <c r="S5252" s="645">
        <v>27</v>
      </c>
      <c r="T5252" s="492" t="s">
        <v>4917</v>
      </c>
      <c r="U5252" s="496">
        <v>122300</v>
      </c>
    </row>
    <row r="5253" spans="17:21">
      <c r="Q5253" s="645">
        <v>6</v>
      </c>
      <c r="R5253" s="645">
        <v>12</v>
      </c>
      <c r="S5253" s="645">
        <v>28</v>
      </c>
      <c r="T5253" s="492" t="s">
        <v>4919</v>
      </c>
      <c r="U5253" s="496">
        <v>122310</v>
      </c>
    </row>
    <row r="5254" spans="17:21">
      <c r="Q5254" s="645">
        <v>6</v>
      </c>
      <c r="R5254" s="645">
        <v>12</v>
      </c>
      <c r="S5254" s="645">
        <v>29</v>
      </c>
      <c r="T5254" s="492" t="s">
        <v>4921</v>
      </c>
      <c r="U5254" s="496">
        <v>122320</v>
      </c>
    </row>
    <row r="5255" spans="17:21">
      <c r="Q5255" s="645">
        <v>6</v>
      </c>
      <c r="R5255" s="645">
        <v>12</v>
      </c>
      <c r="S5255" s="645">
        <v>30</v>
      </c>
      <c r="T5255" s="492" t="s">
        <v>4923</v>
      </c>
      <c r="U5255" s="496">
        <v>122330</v>
      </c>
    </row>
    <row r="5256" spans="17:21">
      <c r="Q5256" s="645">
        <v>6</v>
      </c>
      <c r="R5256" s="645">
        <v>12</v>
      </c>
      <c r="S5256" s="645">
        <v>31</v>
      </c>
      <c r="T5256" s="492" t="s">
        <v>4925</v>
      </c>
      <c r="U5256" s="496">
        <v>122340</v>
      </c>
    </row>
    <row r="5257" spans="17:21">
      <c r="Q5257" s="645">
        <v>6</v>
      </c>
      <c r="R5257" s="645">
        <v>12</v>
      </c>
      <c r="S5257" s="645">
        <v>32</v>
      </c>
      <c r="T5257" s="492" t="s">
        <v>4927</v>
      </c>
      <c r="U5257" s="496">
        <v>122350</v>
      </c>
    </row>
    <row r="5258" spans="17:21">
      <c r="Q5258" s="645">
        <v>6</v>
      </c>
      <c r="R5258" s="645">
        <v>12</v>
      </c>
      <c r="S5258" s="645">
        <v>33</v>
      </c>
      <c r="T5258" s="492" t="s">
        <v>4929</v>
      </c>
      <c r="U5258" s="496">
        <v>122360</v>
      </c>
    </row>
    <row r="5259" spans="17:21">
      <c r="Q5259" s="645">
        <v>6</v>
      </c>
      <c r="R5259" s="645">
        <v>12</v>
      </c>
      <c r="S5259" s="645">
        <v>34</v>
      </c>
      <c r="T5259" s="492" t="s">
        <v>4931</v>
      </c>
      <c r="U5259" s="496">
        <v>122370</v>
      </c>
    </row>
    <row r="5260" spans="17:21">
      <c r="Q5260" s="645">
        <v>6</v>
      </c>
      <c r="R5260" s="645">
        <v>12</v>
      </c>
      <c r="S5260" s="645">
        <v>35</v>
      </c>
      <c r="T5260" s="492" t="s">
        <v>4933</v>
      </c>
      <c r="U5260" s="496">
        <v>122380</v>
      </c>
    </row>
    <row r="5261" spans="17:21">
      <c r="Q5261" s="645">
        <v>6</v>
      </c>
      <c r="R5261" s="645">
        <v>12</v>
      </c>
      <c r="S5261" s="645">
        <v>36</v>
      </c>
      <c r="T5261" s="492" t="s">
        <v>4935</v>
      </c>
      <c r="U5261" s="496">
        <v>122390</v>
      </c>
    </row>
    <row r="5262" spans="17:21">
      <c r="Q5262" s="645">
        <v>6</v>
      </c>
      <c r="R5262" s="645">
        <v>12</v>
      </c>
      <c r="S5262" s="645">
        <v>37</v>
      </c>
      <c r="T5262" s="492" t="s">
        <v>4937</v>
      </c>
      <c r="U5262" s="496">
        <v>123220</v>
      </c>
    </row>
    <row r="5263" spans="17:21">
      <c r="Q5263" s="645">
        <v>6</v>
      </c>
      <c r="R5263" s="645">
        <v>12</v>
      </c>
      <c r="S5263" s="645">
        <v>38</v>
      </c>
      <c r="T5263" s="492" t="s">
        <v>4939</v>
      </c>
      <c r="U5263" s="496">
        <v>123290</v>
      </c>
    </row>
    <row r="5264" spans="17:21">
      <c r="Q5264" s="645">
        <v>6</v>
      </c>
      <c r="R5264" s="645">
        <v>12</v>
      </c>
      <c r="S5264" s="645">
        <v>39</v>
      </c>
      <c r="T5264" s="492" t="s">
        <v>4941</v>
      </c>
      <c r="U5264" s="496">
        <v>123420</v>
      </c>
    </row>
    <row r="5265" spans="17:21">
      <c r="Q5265" s="645">
        <v>6</v>
      </c>
      <c r="R5265" s="645">
        <v>12</v>
      </c>
      <c r="S5265" s="645">
        <v>40</v>
      </c>
      <c r="T5265" s="492" t="s">
        <v>4943</v>
      </c>
      <c r="U5265" s="496">
        <v>123470</v>
      </c>
    </row>
    <row r="5266" spans="17:21">
      <c r="Q5266" s="645">
        <v>6</v>
      </c>
      <c r="R5266" s="645">
        <v>12</v>
      </c>
      <c r="S5266" s="645">
        <v>41</v>
      </c>
      <c r="T5266" s="492" t="s">
        <v>4945</v>
      </c>
      <c r="U5266" s="496">
        <v>123490</v>
      </c>
    </row>
    <row r="5267" spans="17:21">
      <c r="Q5267" s="645">
        <v>6</v>
      </c>
      <c r="R5267" s="645">
        <v>12</v>
      </c>
      <c r="S5267" s="645">
        <v>42</v>
      </c>
      <c r="T5267" s="492" t="s">
        <v>4947</v>
      </c>
      <c r="U5267" s="496">
        <v>124030</v>
      </c>
    </row>
    <row r="5268" spans="17:21">
      <c r="Q5268" s="645">
        <v>6</v>
      </c>
      <c r="R5268" s="645">
        <v>12</v>
      </c>
      <c r="S5268" s="645">
        <v>43</v>
      </c>
      <c r="T5268" s="492" t="s">
        <v>4948</v>
      </c>
      <c r="U5268" s="496">
        <v>124090</v>
      </c>
    </row>
    <row r="5269" spans="17:21">
      <c r="Q5269" s="645">
        <v>6</v>
      </c>
      <c r="R5269" s="645">
        <v>12</v>
      </c>
      <c r="S5269" s="645">
        <v>44</v>
      </c>
      <c r="T5269" s="492" t="s">
        <v>4950</v>
      </c>
      <c r="U5269" s="496">
        <v>124100</v>
      </c>
    </row>
    <row r="5270" spans="17:21">
      <c r="Q5270" s="645">
        <v>6</v>
      </c>
      <c r="R5270" s="645">
        <v>12</v>
      </c>
      <c r="S5270" s="645">
        <v>45</v>
      </c>
      <c r="T5270" s="492" t="s">
        <v>4951</v>
      </c>
      <c r="U5270" s="496">
        <v>124210</v>
      </c>
    </row>
    <row r="5271" spans="17:21">
      <c r="Q5271" s="645">
        <v>6</v>
      </c>
      <c r="R5271" s="645">
        <v>12</v>
      </c>
      <c r="S5271" s="645">
        <v>46</v>
      </c>
      <c r="T5271" s="492" t="s">
        <v>4953</v>
      </c>
      <c r="U5271" s="496">
        <v>124220</v>
      </c>
    </row>
    <row r="5272" spans="17:21">
      <c r="Q5272" s="645">
        <v>6</v>
      </c>
      <c r="R5272" s="645">
        <v>12</v>
      </c>
      <c r="S5272" s="645">
        <v>47</v>
      </c>
      <c r="T5272" s="492" t="s">
        <v>4955</v>
      </c>
      <c r="U5272" s="496">
        <v>124230</v>
      </c>
    </row>
    <row r="5273" spans="17:21">
      <c r="Q5273" s="645">
        <v>6</v>
      </c>
      <c r="R5273" s="645">
        <v>12</v>
      </c>
      <c r="S5273" s="645">
        <v>48</v>
      </c>
      <c r="T5273" s="492" t="s">
        <v>4957</v>
      </c>
      <c r="U5273" s="496">
        <v>124240</v>
      </c>
    </row>
    <row r="5274" spans="17:21">
      <c r="Q5274" s="645">
        <v>6</v>
      </c>
      <c r="R5274" s="645">
        <v>12</v>
      </c>
      <c r="S5274" s="645">
        <v>49</v>
      </c>
      <c r="T5274" s="492" t="s">
        <v>4958</v>
      </c>
      <c r="U5274" s="496">
        <v>124260</v>
      </c>
    </row>
    <row r="5275" spans="17:21">
      <c r="Q5275" s="645">
        <v>6</v>
      </c>
      <c r="R5275" s="645">
        <v>12</v>
      </c>
      <c r="S5275" s="645">
        <v>50</v>
      </c>
      <c r="T5275" s="492" t="s">
        <v>4959</v>
      </c>
      <c r="U5275" s="496">
        <v>124270</v>
      </c>
    </row>
    <row r="5276" spans="17:21">
      <c r="Q5276" s="645">
        <v>6</v>
      </c>
      <c r="R5276" s="645">
        <v>12</v>
      </c>
      <c r="S5276" s="645">
        <v>51</v>
      </c>
      <c r="T5276" s="492" t="s">
        <v>4961</v>
      </c>
      <c r="U5276" s="496">
        <v>124410</v>
      </c>
    </row>
    <row r="5277" spans="17:21">
      <c r="Q5277" s="645">
        <v>6</v>
      </c>
      <c r="R5277" s="645">
        <v>12</v>
      </c>
      <c r="S5277" s="645">
        <v>52</v>
      </c>
      <c r="T5277" s="492" t="s">
        <v>4963</v>
      </c>
      <c r="U5277" s="496">
        <v>124430</v>
      </c>
    </row>
    <row r="5278" spans="17:21">
      <c r="Q5278" s="645">
        <v>6</v>
      </c>
      <c r="R5278" s="645">
        <v>12</v>
      </c>
      <c r="S5278" s="645">
        <v>53</v>
      </c>
      <c r="T5278" s="492" t="s">
        <v>4965</v>
      </c>
      <c r="U5278" s="496">
        <v>124630</v>
      </c>
    </row>
    <row r="5279" spans="17:21">
      <c r="Q5279" s="645">
        <v>6</v>
      </c>
      <c r="R5279" s="645">
        <v>13</v>
      </c>
      <c r="S5279" s="645">
        <v>1</v>
      </c>
      <c r="T5279" s="492" t="s">
        <v>4966</v>
      </c>
      <c r="U5279" s="496">
        <v>131010</v>
      </c>
    </row>
    <row r="5280" spans="17:21">
      <c r="Q5280" s="645">
        <v>6</v>
      </c>
      <c r="R5280" s="645">
        <v>13</v>
      </c>
      <c r="S5280" s="645">
        <v>2</v>
      </c>
      <c r="T5280" s="492" t="s">
        <v>4968</v>
      </c>
      <c r="U5280" s="496">
        <v>131020</v>
      </c>
    </row>
    <row r="5281" spans="17:21">
      <c r="Q5281" s="645">
        <v>6</v>
      </c>
      <c r="R5281" s="645">
        <v>13</v>
      </c>
      <c r="S5281" s="645">
        <v>3</v>
      </c>
      <c r="T5281" s="492" t="s">
        <v>4970</v>
      </c>
      <c r="U5281" s="496">
        <v>131030</v>
      </c>
    </row>
    <row r="5282" spans="17:21">
      <c r="Q5282" s="645">
        <v>6</v>
      </c>
      <c r="R5282" s="645">
        <v>13</v>
      </c>
      <c r="S5282" s="645">
        <v>4</v>
      </c>
      <c r="T5282" s="492" t="s">
        <v>4971</v>
      </c>
      <c r="U5282" s="496">
        <v>131040</v>
      </c>
    </row>
    <row r="5283" spans="17:21">
      <c r="Q5283" s="645">
        <v>6</v>
      </c>
      <c r="R5283" s="645">
        <v>13</v>
      </c>
      <c r="S5283" s="645">
        <v>5</v>
      </c>
      <c r="T5283" s="492" t="s">
        <v>4972</v>
      </c>
      <c r="U5283" s="496">
        <v>131050</v>
      </c>
    </row>
    <row r="5284" spans="17:21">
      <c r="Q5284" s="645">
        <v>6</v>
      </c>
      <c r="R5284" s="645">
        <v>13</v>
      </c>
      <c r="S5284" s="645">
        <v>6</v>
      </c>
      <c r="T5284" s="492" t="s">
        <v>4974</v>
      </c>
      <c r="U5284" s="496">
        <v>131060</v>
      </c>
    </row>
    <row r="5285" spans="17:21">
      <c r="Q5285" s="645">
        <v>6</v>
      </c>
      <c r="R5285" s="645">
        <v>13</v>
      </c>
      <c r="S5285" s="645">
        <v>7</v>
      </c>
      <c r="T5285" s="492" t="s">
        <v>4976</v>
      </c>
      <c r="U5285" s="496">
        <v>131070</v>
      </c>
    </row>
    <row r="5286" spans="17:21">
      <c r="Q5286" s="645">
        <v>6</v>
      </c>
      <c r="R5286" s="645">
        <v>13</v>
      </c>
      <c r="S5286" s="645">
        <v>8</v>
      </c>
      <c r="T5286" s="492" t="s">
        <v>4978</v>
      </c>
      <c r="U5286" s="496">
        <v>131080</v>
      </c>
    </row>
    <row r="5287" spans="17:21">
      <c r="Q5287" s="645">
        <v>6</v>
      </c>
      <c r="R5287" s="645">
        <v>13</v>
      </c>
      <c r="S5287" s="645">
        <v>9</v>
      </c>
      <c r="T5287" s="492" t="s">
        <v>4980</v>
      </c>
      <c r="U5287" s="496">
        <v>131090</v>
      </c>
    </row>
    <row r="5288" spans="17:21">
      <c r="Q5288" s="645">
        <v>6</v>
      </c>
      <c r="R5288" s="645">
        <v>13</v>
      </c>
      <c r="S5288" s="645">
        <v>10</v>
      </c>
      <c r="T5288" s="492" t="s">
        <v>4982</v>
      </c>
      <c r="U5288" s="496">
        <v>131100</v>
      </c>
    </row>
    <row r="5289" spans="17:21">
      <c r="Q5289" s="645">
        <v>6</v>
      </c>
      <c r="R5289" s="645">
        <v>13</v>
      </c>
      <c r="S5289" s="645">
        <v>11</v>
      </c>
      <c r="T5289" s="492" t="s">
        <v>4984</v>
      </c>
      <c r="U5289" s="496">
        <v>131110</v>
      </c>
    </row>
    <row r="5290" spans="17:21">
      <c r="Q5290" s="645">
        <v>6</v>
      </c>
      <c r="R5290" s="645">
        <v>13</v>
      </c>
      <c r="S5290" s="645">
        <v>12</v>
      </c>
      <c r="T5290" s="492" t="s">
        <v>4986</v>
      </c>
      <c r="U5290" s="496">
        <v>131120</v>
      </c>
    </row>
    <row r="5291" spans="17:21">
      <c r="Q5291" s="645">
        <v>6</v>
      </c>
      <c r="R5291" s="645">
        <v>13</v>
      </c>
      <c r="S5291" s="645">
        <v>13</v>
      </c>
      <c r="T5291" s="492" t="s">
        <v>4988</v>
      </c>
      <c r="U5291" s="496">
        <v>131130</v>
      </c>
    </row>
    <row r="5292" spans="17:21">
      <c r="Q5292" s="645">
        <v>6</v>
      </c>
      <c r="R5292" s="645">
        <v>13</v>
      </c>
      <c r="S5292" s="645">
        <v>14</v>
      </c>
      <c r="T5292" s="492" t="s">
        <v>4990</v>
      </c>
      <c r="U5292" s="496">
        <v>131140</v>
      </c>
    </row>
    <row r="5293" spans="17:21">
      <c r="Q5293" s="645">
        <v>6</v>
      </c>
      <c r="R5293" s="645">
        <v>13</v>
      </c>
      <c r="S5293" s="645">
        <v>15</v>
      </c>
      <c r="T5293" s="492" t="s">
        <v>4992</v>
      </c>
      <c r="U5293" s="496">
        <v>131150</v>
      </c>
    </row>
    <row r="5294" spans="17:21">
      <c r="Q5294" s="645">
        <v>6</v>
      </c>
      <c r="R5294" s="645">
        <v>13</v>
      </c>
      <c r="S5294" s="645">
        <v>16</v>
      </c>
      <c r="T5294" s="492" t="s">
        <v>4994</v>
      </c>
      <c r="U5294" s="496">
        <v>131160</v>
      </c>
    </row>
    <row r="5295" spans="17:21">
      <c r="Q5295" s="645">
        <v>6</v>
      </c>
      <c r="R5295" s="645">
        <v>13</v>
      </c>
      <c r="S5295" s="645">
        <v>17</v>
      </c>
      <c r="T5295" s="492" t="s">
        <v>4995</v>
      </c>
      <c r="U5295" s="496">
        <v>131170</v>
      </c>
    </row>
    <row r="5296" spans="17:21">
      <c r="Q5296" s="645">
        <v>6</v>
      </c>
      <c r="R5296" s="645">
        <v>13</v>
      </c>
      <c r="S5296" s="645">
        <v>18</v>
      </c>
      <c r="T5296" s="492" t="s">
        <v>4997</v>
      </c>
      <c r="U5296" s="496">
        <v>131180</v>
      </c>
    </row>
    <row r="5297" spans="17:21">
      <c r="Q5297" s="645">
        <v>6</v>
      </c>
      <c r="R5297" s="645">
        <v>13</v>
      </c>
      <c r="S5297" s="645">
        <v>19</v>
      </c>
      <c r="T5297" s="492" t="s">
        <v>4999</v>
      </c>
      <c r="U5297" s="496">
        <v>131190</v>
      </c>
    </row>
    <row r="5298" spans="17:21">
      <c r="Q5298" s="645">
        <v>6</v>
      </c>
      <c r="R5298" s="645">
        <v>13</v>
      </c>
      <c r="S5298" s="645">
        <v>20</v>
      </c>
      <c r="T5298" s="492" t="s">
        <v>5001</v>
      </c>
      <c r="U5298" s="496">
        <v>131200</v>
      </c>
    </row>
    <row r="5299" spans="17:21">
      <c r="Q5299" s="645">
        <v>6</v>
      </c>
      <c r="R5299" s="645">
        <v>13</v>
      </c>
      <c r="S5299" s="645">
        <v>21</v>
      </c>
      <c r="T5299" s="492" t="s">
        <v>5003</v>
      </c>
      <c r="U5299" s="496">
        <v>131210</v>
      </c>
    </row>
    <row r="5300" spans="17:21">
      <c r="Q5300" s="645">
        <v>6</v>
      </c>
      <c r="R5300" s="645">
        <v>13</v>
      </c>
      <c r="S5300" s="645">
        <v>22</v>
      </c>
      <c r="T5300" s="492" t="s">
        <v>5004</v>
      </c>
      <c r="U5300" s="496">
        <v>131220</v>
      </c>
    </row>
    <row r="5301" spans="17:21">
      <c r="Q5301" s="645">
        <v>6</v>
      </c>
      <c r="R5301" s="645">
        <v>13</v>
      </c>
      <c r="S5301" s="645">
        <v>23</v>
      </c>
      <c r="T5301" s="492" t="s">
        <v>5006</v>
      </c>
      <c r="U5301" s="496">
        <v>131230</v>
      </c>
    </row>
    <row r="5302" spans="17:21">
      <c r="Q5302" s="645">
        <v>6</v>
      </c>
      <c r="R5302" s="645">
        <v>13</v>
      </c>
      <c r="S5302" s="645">
        <v>24</v>
      </c>
      <c r="T5302" s="492" t="s">
        <v>5008</v>
      </c>
      <c r="U5302" s="496">
        <v>132010</v>
      </c>
    </row>
    <row r="5303" spans="17:21">
      <c r="Q5303" s="645">
        <v>6</v>
      </c>
      <c r="R5303" s="645">
        <v>13</v>
      </c>
      <c r="S5303" s="645">
        <v>25</v>
      </c>
      <c r="T5303" s="492" t="s">
        <v>5010</v>
      </c>
      <c r="U5303" s="496">
        <v>132020</v>
      </c>
    </row>
    <row r="5304" spans="17:21">
      <c r="Q5304" s="645">
        <v>6</v>
      </c>
      <c r="R5304" s="645">
        <v>13</v>
      </c>
      <c r="S5304" s="645">
        <v>26</v>
      </c>
      <c r="T5304" s="492" t="s">
        <v>5012</v>
      </c>
      <c r="U5304" s="496">
        <v>132030</v>
      </c>
    </row>
    <row r="5305" spans="17:21">
      <c r="Q5305" s="645">
        <v>6</v>
      </c>
      <c r="R5305" s="645">
        <v>13</v>
      </c>
      <c r="S5305" s="645">
        <v>27</v>
      </c>
      <c r="T5305" s="492" t="s">
        <v>5014</v>
      </c>
      <c r="U5305" s="496">
        <v>132040</v>
      </c>
    </row>
    <row r="5306" spans="17:21">
      <c r="Q5306" s="645">
        <v>6</v>
      </c>
      <c r="R5306" s="645">
        <v>13</v>
      </c>
      <c r="S5306" s="645">
        <v>28</v>
      </c>
      <c r="T5306" s="492" t="s">
        <v>5016</v>
      </c>
      <c r="U5306" s="496">
        <v>132050</v>
      </c>
    </row>
    <row r="5307" spans="17:21">
      <c r="Q5307" s="645">
        <v>6</v>
      </c>
      <c r="R5307" s="645">
        <v>13</v>
      </c>
      <c r="S5307" s="645">
        <v>29</v>
      </c>
      <c r="T5307" s="492" t="s">
        <v>5018</v>
      </c>
      <c r="U5307" s="496">
        <v>132060</v>
      </c>
    </row>
    <row r="5308" spans="17:21">
      <c r="Q5308" s="645">
        <v>6</v>
      </c>
      <c r="R5308" s="645">
        <v>13</v>
      </c>
      <c r="S5308" s="645">
        <v>30</v>
      </c>
      <c r="T5308" s="492" t="s">
        <v>5020</v>
      </c>
      <c r="U5308" s="496">
        <v>132070</v>
      </c>
    </row>
    <row r="5309" spans="17:21">
      <c r="Q5309" s="645">
        <v>6</v>
      </c>
      <c r="R5309" s="645">
        <v>13</v>
      </c>
      <c r="S5309" s="645">
        <v>31</v>
      </c>
      <c r="T5309" s="492" t="s">
        <v>5022</v>
      </c>
      <c r="U5309" s="496">
        <v>132080</v>
      </c>
    </row>
    <row r="5310" spans="17:21">
      <c r="Q5310" s="645">
        <v>6</v>
      </c>
      <c r="R5310" s="645">
        <v>13</v>
      </c>
      <c r="S5310" s="645">
        <v>32</v>
      </c>
      <c r="T5310" s="492" t="s">
        <v>5024</v>
      </c>
      <c r="U5310" s="496">
        <v>132090</v>
      </c>
    </row>
    <row r="5311" spans="17:21">
      <c r="Q5311" s="645">
        <v>6</v>
      </c>
      <c r="R5311" s="645">
        <v>13</v>
      </c>
      <c r="S5311" s="645">
        <v>33</v>
      </c>
      <c r="T5311" s="492" t="s">
        <v>5026</v>
      </c>
      <c r="U5311" s="496">
        <v>132100</v>
      </c>
    </row>
    <row r="5312" spans="17:21">
      <c r="Q5312" s="645">
        <v>6</v>
      </c>
      <c r="R5312" s="645">
        <v>13</v>
      </c>
      <c r="S5312" s="645">
        <v>34</v>
      </c>
      <c r="T5312" s="492" t="s">
        <v>5028</v>
      </c>
      <c r="U5312" s="496">
        <v>132110</v>
      </c>
    </row>
    <row r="5313" spans="17:21">
      <c r="Q5313" s="645">
        <v>6</v>
      </c>
      <c r="R5313" s="645">
        <v>13</v>
      </c>
      <c r="S5313" s="645">
        <v>35</v>
      </c>
      <c r="T5313" s="492" t="s">
        <v>5030</v>
      </c>
      <c r="U5313" s="496">
        <v>132120</v>
      </c>
    </row>
    <row r="5314" spans="17:21">
      <c r="Q5314" s="645">
        <v>6</v>
      </c>
      <c r="R5314" s="645">
        <v>13</v>
      </c>
      <c r="S5314" s="645">
        <v>36</v>
      </c>
      <c r="T5314" s="492" t="s">
        <v>5032</v>
      </c>
      <c r="U5314" s="496">
        <v>132130</v>
      </c>
    </row>
    <row r="5315" spans="17:21">
      <c r="Q5315" s="645">
        <v>6</v>
      </c>
      <c r="R5315" s="645">
        <v>13</v>
      </c>
      <c r="S5315" s="645">
        <v>37</v>
      </c>
      <c r="T5315" s="492" t="s">
        <v>5033</v>
      </c>
      <c r="U5315" s="496">
        <v>132140</v>
      </c>
    </row>
    <row r="5316" spans="17:21">
      <c r="Q5316" s="645">
        <v>6</v>
      </c>
      <c r="R5316" s="645">
        <v>13</v>
      </c>
      <c r="S5316" s="645">
        <v>38</v>
      </c>
      <c r="T5316" s="492" t="s">
        <v>5034</v>
      </c>
      <c r="U5316" s="496">
        <v>132150</v>
      </c>
    </row>
    <row r="5317" spans="17:21">
      <c r="Q5317" s="645">
        <v>6</v>
      </c>
      <c r="R5317" s="645">
        <v>13</v>
      </c>
      <c r="S5317" s="645">
        <v>39</v>
      </c>
      <c r="T5317" s="492" t="s">
        <v>5035</v>
      </c>
      <c r="U5317" s="496">
        <v>132180</v>
      </c>
    </row>
    <row r="5318" spans="17:21">
      <c r="Q5318" s="645">
        <v>6</v>
      </c>
      <c r="R5318" s="645">
        <v>13</v>
      </c>
      <c r="S5318" s="645">
        <v>40</v>
      </c>
      <c r="T5318" s="492" t="s">
        <v>5036</v>
      </c>
      <c r="U5318" s="496">
        <v>132190</v>
      </c>
    </row>
    <row r="5319" spans="17:21">
      <c r="Q5319" s="645">
        <v>6</v>
      </c>
      <c r="R5319" s="645">
        <v>13</v>
      </c>
      <c r="S5319" s="645">
        <v>41</v>
      </c>
      <c r="T5319" s="492" t="s">
        <v>5037</v>
      </c>
      <c r="U5319" s="496">
        <v>132200</v>
      </c>
    </row>
    <row r="5320" spans="17:21">
      <c r="Q5320" s="645">
        <v>6</v>
      </c>
      <c r="R5320" s="645">
        <v>13</v>
      </c>
      <c r="S5320" s="645">
        <v>42</v>
      </c>
      <c r="T5320" s="492" t="s">
        <v>5039</v>
      </c>
      <c r="U5320" s="496">
        <v>132210</v>
      </c>
    </row>
    <row r="5321" spans="17:21">
      <c r="Q5321" s="645">
        <v>6</v>
      </c>
      <c r="R5321" s="645">
        <v>13</v>
      </c>
      <c r="S5321" s="645">
        <v>43</v>
      </c>
      <c r="T5321" s="492" t="s">
        <v>5041</v>
      </c>
      <c r="U5321" s="496">
        <v>132220</v>
      </c>
    </row>
    <row r="5322" spans="17:21">
      <c r="Q5322" s="645">
        <v>6</v>
      </c>
      <c r="R5322" s="645">
        <v>13</v>
      </c>
      <c r="S5322" s="645">
        <v>44</v>
      </c>
      <c r="T5322" s="492" t="s">
        <v>5043</v>
      </c>
      <c r="U5322" s="496">
        <v>132230</v>
      </c>
    </row>
    <row r="5323" spans="17:21">
      <c r="Q5323" s="645">
        <v>6</v>
      </c>
      <c r="R5323" s="645">
        <v>13</v>
      </c>
      <c r="S5323" s="645">
        <v>45</v>
      </c>
      <c r="T5323" s="492" t="s">
        <v>5045</v>
      </c>
      <c r="U5323" s="496">
        <v>132240</v>
      </c>
    </row>
    <row r="5324" spans="17:21">
      <c r="Q5324" s="645">
        <v>6</v>
      </c>
      <c r="R5324" s="645">
        <v>13</v>
      </c>
      <c r="S5324" s="645">
        <v>46</v>
      </c>
      <c r="T5324" s="492" t="s">
        <v>5047</v>
      </c>
      <c r="U5324" s="496">
        <v>132250</v>
      </c>
    </row>
    <row r="5325" spans="17:21">
      <c r="Q5325" s="645">
        <v>6</v>
      </c>
      <c r="R5325" s="645">
        <v>13</v>
      </c>
      <c r="S5325" s="645">
        <v>47</v>
      </c>
      <c r="T5325" s="492" t="s">
        <v>5049</v>
      </c>
      <c r="U5325" s="496">
        <v>132270</v>
      </c>
    </row>
    <row r="5326" spans="17:21">
      <c r="Q5326" s="645">
        <v>6</v>
      </c>
      <c r="R5326" s="645">
        <v>13</v>
      </c>
      <c r="S5326" s="645">
        <v>48</v>
      </c>
      <c r="T5326" s="492" t="s">
        <v>5051</v>
      </c>
      <c r="U5326" s="496">
        <v>132280</v>
      </c>
    </row>
    <row r="5327" spans="17:21">
      <c r="Q5327" s="645">
        <v>6</v>
      </c>
      <c r="R5327" s="645">
        <v>13</v>
      </c>
      <c r="S5327" s="645">
        <v>49</v>
      </c>
      <c r="T5327" s="492" t="s">
        <v>5053</v>
      </c>
      <c r="U5327" s="496">
        <v>132290</v>
      </c>
    </row>
    <row r="5328" spans="17:21">
      <c r="Q5328" s="645">
        <v>6</v>
      </c>
      <c r="R5328" s="645">
        <v>13</v>
      </c>
      <c r="S5328" s="645">
        <v>50</v>
      </c>
      <c r="T5328" s="492" t="s">
        <v>5055</v>
      </c>
      <c r="U5328" s="496">
        <v>133030</v>
      </c>
    </row>
    <row r="5329" spans="17:21">
      <c r="Q5329" s="645">
        <v>6</v>
      </c>
      <c r="R5329" s="645">
        <v>13</v>
      </c>
      <c r="S5329" s="645">
        <v>51</v>
      </c>
      <c r="T5329" s="492" t="s">
        <v>5057</v>
      </c>
      <c r="U5329" s="496">
        <v>133050</v>
      </c>
    </row>
    <row r="5330" spans="17:21">
      <c r="Q5330" s="645">
        <v>6</v>
      </c>
      <c r="R5330" s="645">
        <v>13</v>
      </c>
      <c r="S5330" s="645">
        <v>52</v>
      </c>
      <c r="T5330" s="492" t="s">
        <v>5059</v>
      </c>
      <c r="U5330" s="496">
        <v>133070</v>
      </c>
    </row>
    <row r="5331" spans="17:21">
      <c r="Q5331" s="645">
        <v>6</v>
      </c>
      <c r="R5331" s="645">
        <v>13</v>
      </c>
      <c r="S5331" s="645">
        <v>53</v>
      </c>
      <c r="T5331" s="492" t="s">
        <v>5061</v>
      </c>
      <c r="U5331" s="496">
        <v>133080</v>
      </c>
    </row>
    <row r="5332" spans="17:21">
      <c r="Q5332" s="645">
        <v>6</v>
      </c>
      <c r="R5332" s="645">
        <v>13</v>
      </c>
      <c r="S5332" s="645">
        <v>54</v>
      </c>
      <c r="T5332" s="492" t="s">
        <v>5063</v>
      </c>
      <c r="U5332" s="496">
        <v>133610</v>
      </c>
    </row>
    <row r="5333" spans="17:21">
      <c r="Q5333" s="645">
        <v>6</v>
      </c>
      <c r="R5333" s="645">
        <v>13</v>
      </c>
      <c r="S5333" s="645">
        <v>55</v>
      </c>
      <c r="T5333" s="492" t="s">
        <v>5065</v>
      </c>
      <c r="U5333" s="496">
        <v>133620</v>
      </c>
    </row>
    <row r="5334" spans="17:21">
      <c r="Q5334" s="645">
        <v>6</v>
      </c>
      <c r="R5334" s="645">
        <v>13</v>
      </c>
      <c r="S5334" s="645">
        <v>56</v>
      </c>
      <c r="T5334" s="492" t="s">
        <v>5067</v>
      </c>
      <c r="U5334" s="496">
        <v>133630</v>
      </c>
    </row>
    <row r="5335" spans="17:21">
      <c r="Q5335" s="645">
        <v>6</v>
      </c>
      <c r="R5335" s="645">
        <v>13</v>
      </c>
      <c r="S5335" s="645">
        <v>57</v>
      </c>
      <c r="T5335" s="492" t="s">
        <v>5069</v>
      </c>
      <c r="U5335" s="496">
        <v>133640</v>
      </c>
    </row>
    <row r="5336" spans="17:21">
      <c r="Q5336" s="645">
        <v>6</v>
      </c>
      <c r="R5336" s="645">
        <v>13</v>
      </c>
      <c r="S5336" s="645">
        <v>58</v>
      </c>
      <c r="T5336" s="492" t="s">
        <v>5071</v>
      </c>
      <c r="U5336" s="496">
        <v>133810</v>
      </c>
    </row>
    <row r="5337" spans="17:21">
      <c r="Q5337" s="645">
        <v>6</v>
      </c>
      <c r="R5337" s="645">
        <v>13</v>
      </c>
      <c r="S5337" s="645">
        <v>59</v>
      </c>
      <c r="T5337" s="492" t="s">
        <v>5073</v>
      </c>
      <c r="U5337" s="496">
        <v>133820</v>
      </c>
    </row>
    <row r="5338" spans="17:21">
      <c r="Q5338" s="645">
        <v>6</v>
      </c>
      <c r="R5338" s="645">
        <v>13</v>
      </c>
      <c r="S5338" s="645">
        <v>60</v>
      </c>
      <c r="T5338" s="492" t="s">
        <v>5074</v>
      </c>
      <c r="U5338" s="496">
        <v>134010</v>
      </c>
    </row>
    <row r="5339" spans="17:21">
      <c r="Q5339" s="645">
        <v>6</v>
      </c>
      <c r="R5339" s="645">
        <v>13</v>
      </c>
      <c r="S5339" s="645">
        <v>61</v>
      </c>
      <c r="T5339" s="492" t="s">
        <v>5076</v>
      </c>
      <c r="U5339" s="496">
        <v>134020</v>
      </c>
    </row>
    <row r="5340" spans="17:21">
      <c r="Q5340" s="645">
        <v>6</v>
      </c>
      <c r="R5340" s="645">
        <v>13</v>
      </c>
      <c r="S5340" s="645">
        <v>62</v>
      </c>
      <c r="T5340" s="492" t="s">
        <v>5078</v>
      </c>
      <c r="U5340" s="496">
        <v>134210</v>
      </c>
    </row>
    <row r="5341" spans="17:21">
      <c r="Q5341" s="645">
        <v>6</v>
      </c>
      <c r="R5341" s="645">
        <v>14</v>
      </c>
      <c r="S5341" s="645">
        <v>1</v>
      </c>
      <c r="T5341" s="492" t="s">
        <v>5136</v>
      </c>
      <c r="U5341" s="496">
        <v>142010</v>
      </c>
    </row>
    <row r="5342" spans="17:21">
      <c r="Q5342" s="645">
        <v>6</v>
      </c>
      <c r="R5342" s="645">
        <v>14</v>
      </c>
      <c r="S5342" s="645">
        <v>2</v>
      </c>
      <c r="T5342" s="492" t="s">
        <v>9431</v>
      </c>
      <c r="U5342" s="496">
        <v>142011</v>
      </c>
    </row>
    <row r="5343" spans="17:21">
      <c r="Q5343" s="645">
        <v>6</v>
      </c>
      <c r="R5343" s="645">
        <v>14</v>
      </c>
      <c r="S5343" s="645">
        <v>3</v>
      </c>
      <c r="T5343" s="492" t="s">
        <v>5138</v>
      </c>
      <c r="U5343" s="496">
        <v>142030</v>
      </c>
    </row>
    <row r="5344" spans="17:21">
      <c r="Q5344" s="645">
        <v>6</v>
      </c>
      <c r="R5344" s="645">
        <v>14</v>
      </c>
      <c r="S5344" s="645">
        <v>4</v>
      </c>
      <c r="T5344" s="492" t="s">
        <v>5140</v>
      </c>
      <c r="U5344" s="496">
        <v>142040</v>
      </c>
    </row>
    <row r="5345" spans="17:21">
      <c r="Q5345" s="645">
        <v>6</v>
      </c>
      <c r="R5345" s="645">
        <v>14</v>
      </c>
      <c r="S5345" s="645">
        <v>5</v>
      </c>
      <c r="T5345" s="492" t="s">
        <v>5142</v>
      </c>
      <c r="U5345" s="496">
        <v>142050</v>
      </c>
    </row>
    <row r="5346" spans="17:21">
      <c r="Q5346" s="645">
        <v>6</v>
      </c>
      <c r="R5346" s="645">
        <v>14</v>
      </c>
      <c r="S5346" s="645">
        <v>6</v>
      </c>
      <c r="T5346" s="492" t="s">
        <v>5143</v>
      </c>
      <c r="U5346" s="496">
        <v>142060</v>
      </c>
    </row>
    <row r="5347" spans="17:21">
      <c r="Q5347" s="645">
        <v>6</v>
      </c>
      <c r="R5347" s="645">
        <v>14</v>
      </c>
      <c r="S5347" s="645">
        <v>7</v>
      </c>
      <c r="T5347" s="492" t="s">
        <v>5144</v>
      </c>
      <c r="U5347" s="496">
        <v>142070</v>
      </c>
    </row>
    <row r="5348" spans="17:21">
      <c r="Q5348" s="645">
        <v>6</v>
      </c>
      <c r="R5348" s="645">
        <v>14</v>
      </c>
      <c r="S5348" s="645">
        <v>8</v>
      </c>
      <c r="T5348" s="492" t="s">
        <v>5145</v>
      </c>
      <c r="U5348" s="496">
        <v>142080</v>
      </c>
    </row>
    <row r="5349" spans="17:21">
      <c r="Q5349" s="645">
        <v>6</v>
      </c>
      <c r="R5349" s="645">
        <v>14</v>
      </c>
      <c r="S5349" s="645">
        <v>9</v>
      </c>
      <c r="T5349" s="492" t="s">
        <v>5146</v>
      </c>
      <c r="U5349" s="496">
        <v>142100</v>
      </c>
    </row>
    <row r="5350" spans="17:21">
      <c r="Q5350" s="645">
        <v>6</v>
      </c>
      <c r="R5350" s="645">
        <v>14</v>
      </c>
      <c r="S5350" s="645">
        <v>10</v>
      </c>
      <c r="T5350" s="492" t="s">
        <v>5147</v>
      </c>
      <c r="U5350" s="496">
        <v>142110</v>
      </c>
    </row>
    <row r="5351" spans="17:21">
      <c r="Q5351" s="645">
        <v>6</v>
      </c>
      <c r="R5351" s="645">
        <v>14</v>
      </c>
      <c r="S5351" s="645">
        <v>11</v>
      </c>
      <c r="T5351" s="492" t="s">
        <v>5149</v>
      </c>
      <c r="U5351" s="496">
        <v>142120</v>
      </c>
    </row>
    <row r="5352" spans="17:21">
      <c r="Q5352" s="645">
        <v>6</v>
      </c>
      <c r="R5352" s="645">
        <v>14</v>
      </c>
      <c r="S5352" s="645">
        <v>12</v>
      </c>
      <c r="T5352" s="492" t="s">
        <v>5151</v>
      </c>
      <c r="U5352" s="496">
        <v>142130</v>
      </c>
    </row>
    <row r="5353" spans="17:21">
      <c r="Q5353" s="645">
        <v>6</v>
      </c>
      <c r="R5353" s="645">
        <v>14</v>
      </c>
      <c r="S5353" s="645">
        <v>13</v>
      </c>
      <c r="T5353" s="492" t="s">
        <v>5152</v>
      </c>
      <c r="U5353" s="496">
        <v>142140</v>
      </c>
    </row>
    <row r="5354" spans="17:21">
      <c r="Q5354" s="645">
        <v>6</v>
      </c>
      <c r="R5354" s="645">
        <v>14</v>
      </c>
      <c r="S5354" s="645">
        <v>14</v>
      </c>
      <c r="T5354" s="492" t="s">
        <v>5154</v>
      </c>
      <c r="U5354" s="496">
        <v>142150</v>
      </c>
    </row>
    <row r="5355" spans="17:21">
      <c r="Q5355" s="645">
        <v>6</v>
      </c>
      <c r="R5355" s="645">
        <v>14</v>
      </c>
      <c r="S5355" s="645">
        <v>15</v>
      </c>
      <c r="T5355" s="492" t="s">
        <v>5155</v>
      </c>
      <c r="U5355" s="496">
        <v>142160</v>
      </c>
    </row>
    <row r="5356" spans="17:21">
      <c r="Q5356" s="645">
        <v>6</v>
      </c>
      <c r="R5356" s="645">
        <v>14</v>
      </c>
      <c r="S5356" s="645">
        <v>16</v>
      </c>
      <c r="T5356" s="492" t="s">
        <v>5157</v>
      </c>
      <c r="U5356" s="496">
        <v>142170</v>
      </c>
    </row>
    <row r="5357" spans="17:21">
      <c r="Q5357" s="645">
        <v>6</v>
      </c>
      <c r="R5357" s="645">
        <v>14</v>
      </c>
      <c r="S5357" s="645">
        <v>17</v>
      </c>
      <c r="T5357" s="492" t="s">
        <v>5159</v>
      </c>
      <c r="U5357" s="496">
        <v>142180</v>
      </c>
    </row>
    <row r="5358" spans="17:21">
      <c r="Q5358" s="645">
        <v>6</v>
      </c>
      <c r="R5358" s="645">
        <v>14</v>
      </c>
      <c r="S5358" s="645">
        <v>18</v>
      </c>
      <c r="T5358" s="492" t="s">
        <v>5161</v>
      </c>
      <c r="U5358" s="496">
        <v>143010</v>
      </c>
    </row>
    <row r="5359" spans="17:21">
      <c r="Q5359" s="645">
        <v>6</v>
      </c>
      <c r="R5359" s="645">
        <v>14</v>
      </c>
      <c r="S5359" s="645">
        <v>19</v>
      </c>
      <c r="T5359" s="492" t="s">
        <v>5162</v>
      </c>
      <c r="U5359" s="496">
        <v>143210</v>
      </c>
    </row>
    <row r="5360" spans="17:21">
      <c r="Q5360" s="645">
        <v>6</v>
      </c>
      <c r="R5360" s="645">
        <v>14</v>
      </c>
      <c r="S5360" s="645">
        <v>20</v>
      </c>
      <c r="T5360" s="492" t="s">
        <v>5163</v>
      </c>
      <c r="U5360" s="496">
        <v>143410</v>
      </c>
    </row>
    <row r="5361" spans="17:21">
      <c r="Q5361" s="645">
        <v>6</v>
      </c>
      <c r="R5361" s="645">
        <v>14</v>
      </c>
      <c r="S5361" s="645">
        <v>21</v>
      </c>
      <c r="T5361" s="492" t="s">
        <v>5165</v>
      </c>
      <c r="U5361" s="496">
        <v>143420</v>
      </c>
    </row>
    <row r="5362" spans="17:21">
      <c r="Q5362" s="645">
        <v>6</v>
      </c>
      <c r="R5362" s="645">
        <v>14</v>
      </c>
      <c r="S5362" s="645">
        <v>22</v>
      </c>
      <c r="T5362" s="492" t="s">
        <v>5167</v>
      </c>
      <c r="U5362" s="496">
        <v>143610</v>
      </c>
    </row>
    <row r="5363" spans="17:21">
      <c r="Q5363" s="645">
        <v>6</v>
      </c>
      <c r="R5363" s="645">
        <v>14</v>
      </c>
      <c r="S5363" s="645">
        <v>23</v>
      </c>
      <c r="T5363" s="492" t="s">
        <v>5169</v>
      </c>
      <c r="U5363" s="496">
        <v>143620</v>
      </c>
    </row>
    <row r="5364" spans="17:21">
      <c r="Q5364" s="645">
        <v>6</v>
      </c>
      <c r="R5364" s="645">
        <v>14</v>
      </c>
      <c r="S5364" s="645">
        <v>24</v>
      </c>
      <c r="T5364" s="492" t="s">
        <v>5171</v>
      </c>
      <c r="U5364" s="496">
        <v>143630</v>
      </c>
    </row>
    <row r="5365" spans="17:21">
      <c r="Q5365" s="645">
        <v>6</v>
      </c>
      <c r="R5365" s="645">
        <v>14</v>
      </c>
      <c r="S5365" s="645">
        <v>25</v>
      </c>
      <c r="T5365" s="492" t="s">
        <v>5173</v>
      </c>
      <c r="U5365" s="496">
        <v>143640</v>
      </c>
    </row>
    <row r="5366" spans="17:21">
      <c r="Q5366" s="645">
        <v>6</v>
      </c>
      <c r="R5366" s="645">
        <v>14</v>
      </c>
      <c r="S5366" s="645">
        <v>26</v>
      </c>
      <c r="T5366" s="492" t="s">
        <v>5175</v>
      </c>
      <c r="U5366" s="496">
        <v>143660</v>
      </c>
    </row>
    <row r="5367" spans="17:21">
      <c r="Q5367" s="645">
        <v>6</v>
      </c>
      <c r="R5367" s="645">
        <v>14</v>
      </c>
      <c r="S5367" s="645">
        <v>27</v>
      </c>
      <c r="T5367" s="492" t="s">
        <v>5177</v>
      </c>
      <c r="U5367" s="496">
        <v>143820</v>
      </c>
    </row>
    <row r="5368" spans="17:21">
      <c r="Q5368" s="645">
        <v>6</v>
      </c>
      <c r="R5368" s="645">
        <v>14</v>
      </c>
      <c r="S5368" s="645">
        <v>28</v>
      </c>
      <c r="T5368" s="492" t="s">
        <v>5179</v>
      </c>
      <c r="U5368" s="496">
        <v>143830</v>
      </c>
    </row>
    <row r="5369" spans="17:21">
      <c r="Q5369" s="645">
        <v>6</v>
      </c>
      <c r="R5369" s="645">
        <v>14</v>
      </c>
      <c r="S5369" s="645">
        <v>29</v>
      </c>
      <c r="T5369" s="492" t="s">
        <v>5181</v>
      </c>
      <c r="U5369" s="496">
        <v>143840</v>
      </c>
    </row>
    <row r="5370" spans="17:21">
      <c r="Q5370" s="645">
        <v>6</v>
      </c>
      <c r="R5370" s="645">
        <v>14</v>
      </c>
      <c r="S5370" s="645">
        <v>30</v>
      </c>
      <c r="T5370" s="492" t="s">
        <v>5183</v>
      </c>
      <c r="U5370" s="496">
        <v>144010</v>
      </c>
    </row>
    <row r="5371" spans="17:21">
      <c r="Q5371" s="645">
        <v>6</v>
      </c>
      <c r="R5371" s="645">
        <v>14</v>
      </c>
      <c r="S5371" s="645">
        <v>31</v>
      </c>
      <c r="T5371" s="492" t="s">
        <v>5185</v>
      </c>
      <c r="U5371" s="496">
        <v>144020</v>
      </c>
    </row>
    <row r="5372" spans="17:21">
      <c r="Q5372" s="645">
        <v>6</v>
      </c>
      <c r="R5372" s="645">
        <v>15</v>
      </c>
      <c r="S5372" s="645">
        <v>1</v>
      </c>
      <c r="T5372" s="492" t="s">
        <v>5385</v>
      </c>
      <c r="U5372" s="496">
        <v>152020</v>
      </c>
    </row>
    <row r="5373" spans="17:21">
      <c r="Q5373" s="645">
        <v>6</v>
      </c>
      <c r="R5373" s="645">
        <v>15</v>
      </c>
      <c r="S5373" s="645">
        <v>2</v>
      </c>
      <c r="T5373" s="492" t="s">
        <v>5387</v>
      </c>
      <c r="U5373" s="496">
        <v>152040</v>
      </c>
    </row>
    <row r="5374" spans="17:21">
      <c r="Q5374" s="645">
        <v>6</v>
      </c>
      <c r="R5374" s="645">
        <v>15</v>
      </c>
      <c r="S5374" s="645">
        <v>3</v>
      </c>
      <c r="T5374" s="492" t="s">
        <v>5388</v>
      </c>
      <c r="U5374" s="496">
        <v>152050</v>
      </c>
    </row>
    <row r="5375" spans="17:21">
      <c r="Q5375" s="645">
        <v>6</v>
      </c>
      <c r="R5375" s="645">
        <v>15</v>
      </c>
      <c r="S5375" s="645">
        <v>4</v>
      </c>
      <c r="T5375" s="492" t="s">
        <v>5390</v>
      </c>
      <c r="U5375" s="496">
        <v>152060</v>
      </c>
    </row>
    <row r="5376" spans="17:21">
      <c r="Q5376" s="645">
        <v>6</v>
      </c>
      <c r="R5376" s="645">
        <v>15</v>
      </c>
      <c r="S5376" s="645">
        <v>5</v>
      </c>
      <c r="T5376" s="492" t="s">
        <v>5392</v>
      </c>
      <c r="U5376" s="496">
        <v>152080</v>
      </c>
    </row>
    <row r="5377" spans="17:21">
      <c r="Q5377" s="645">
        <v>6</v>
      </c>
      <c r="R5377" s="645">
        <v>15</v>
      </c>
      <c r="S5377" s="645">
        <v>6</v>
      </c>
      <c r="T5377" s="492" t="s">
        <v>5394</v>
      </c>
      <c r="U5377" s="496">
        <v>152090</v>
      </c>
    </row>
    <row r="5378" spans="17:21">
      <c r="Q5378" s="645">
        <v>6</v>
      </c>
      <c r="R5378" s="645">
        <v>15</v>
      </c>
      <c r="S5378" s="645">
        <v>7</v>
      </c>
      <c r="T5378" s="492" t="s">
        <v>5396</v>
      </c>
      <c r="U5378" s="496">
        <v>152100</v>
      </c>
    </row>
    <row r="5379" spans="17:21">
      <c r="Q5379" s="645">
        <v>6</v>
      </c>
      <c r="R5379" s="645">
        <v>15</v>
      </c>
      <c r="S5379" s="645">
        <v>8</v>
      </c>
      <c r="T5379" s="492" t="s">
        <v>5398</v>
      </c>
      <c r="U5379" s="496">
        <v>152110</v>
      </c>
    </row>
    <row r="5380" spans="17:21">
      <c r="Q5380" s="645">
        <v>6</v>
      </c>
      <c r="R5380" s="645">
        <v>15</v>
      </c>
      <c r="S5380" s="645">
        <v>9</v>
      </c>
      <c r="T5380" s="492" t="s">
        <v>5399</v>
      </c>
      <c r="U5380" s="496">
        <v>152120</v>
      </c>
    </row>
    <row r="5381" spans="17:21">
      <c r="Q5381" s="645">
        <v>6</v>
      </c>
      <c r="R5381" s="645">
        <v>15</v>
      </c>
      <c r="S5381" s="645">
        <v>10</v>
      </c>
      <c r="T5381" s="492" t="s">
        <v>5401</v>
      </c>
      <c r="U5381" s="496">
        <v>152130</v>
      </c>
    </row>
    <row r="5382" spans="17:21">
      <c r="Q5382" s="645">
        <v>6</v>
      </c>
      <c r="R5382" s="645">
        <v>15</v>
      </c>
      <c r="S5382" s="645">
        <v>11</v>
      </c>
      <c r="T5382" s="492" t="s">
        <v>5403</v>
      </c>
      <c r="U5382" s="496">
        <v>152160</v>
      </c>
    </row>
    <row r="5383" spans="17:21">
      <c r="Q5383" s="645">
        <v>6</v>
      </c>
      <c r="R5383" s="645">
        <v>15</v>
      </c>
      <c r="S5383" s="645">
        <v>12</v>
      </c>
      <c r="T5383" s="492" t="s">
        <v>5405</v>
      </c>
      <c r="U5383" s="496">
        <v>152170</v>
      </c>
    </row>
    <row r="5384" spans="17:21">
      <c r="Q5384" s="645">
        <v>6</v>
      </c>
      <c r="R5384" s="645">
        <v>15</v>
      </c>
      <c r="S5384" s="645">
        <v>13</v>
      </c>
      <c r="T5384" s="492" t="s">
        <v>5407</v>
      </c>
      <c r="U5384" s="496">
        <v>152180</v>
      </c>
    </row>
    <row r="5385" spans="17:21">
      <c r="Q5385" s="645">
        <v>6</v>
      </c>
      <c r="R5385" s="645">
        <v>15</v>
      </c>
      <c r="S5385" s="645">
        <v>14</v>
      </c>
      <c r="T5385" s="492" t="s">
        <v>5409</v>
      </c>
      <c r="U5385" s="496">
        <v>152220</v>
      </c>
    </row>
    <row r="5386" spans="17:21">
      <c r="Q5386" s="645">
        <v>6</v>
      </c>
      <c r="R5386" s="645">
        <v>15</v>
      </c>
      <c r="S5386" s="645">
        <v>15</v>
      </c>
      <c r="T5386" s="492" t="s">
        <v>5411</v>
      </c>
      <c r="U5386" s="496">
        <v>152230</v>
      </c>
    </row>
    <row r="5387" spans="17:21">
      <c r="Q5387" s="645">
        <v>6</v>
      </c>
      <c r="R5387" s="645">
        <v>15</v>
      </c>
      <c r="S5387" s="645">
        <v>16</v>
      </c>
      <c r="T5387" s="492" t="s">
        <v>5413</v>
      </c>
      <c r="U5387" s="496">
        <v>152240</v>
      </c>
    </row>
    <row r="5388" spans="17:21">
      <c r="Q5388" s="645">
        <v>6</v>
      </c>
      <c r="R5388" s="645">
        <v>15</v>
      </c>
      <c r="S5388" s="645">
        <v>17</v>
      </c>
      <c r="T5388" s="492" t="s">
        <v>5415</v>
      </c>
      <c r="U5388" s="496">
        <v>152250</v>
      </c>
    </row>
    <row r="5389" spans="17:21">
      <c r="Q5389" s="645">
        <v>6</v>
      </c>
      <c r="R5389" s="645">
        <v>15</v>
      </c>
      <c r="S5389" s="645">
        <v>18</v>
      </c>
      <c r="T5389" s="492" t="s">
        <v>5417</v>
      </c>
      <c r="U5389" s="496">
        <v>152260</v>
      </c>
    </row>
    <row r="5390" spans="17:21">
      <c r="Q5390" s="645">
        <v>6</v>
      </c>
      <c r="R5390" s="645">
        <v>15</v>
      </c>
      <c r="S5390" s="645">
        <v>19</v>
      </c>
      <c r="T5390" s="492" t="s">
        <v>5419</v>
      </c>
      <c r="U5390" s="496">
        <v>152270</v>
      </c>
    </row>
    <row r="5391" spans="17:21">
      <c r="Q5391" s="645">
        <v>6</v>
      </c>
      <c r="R5391" s="645">
        <v>15</v>
      </c>
      <c r="S5391" s="645">
        <v>20</v>
      </c>
      <c r="T5391" s="492" t="s">
        <v>5421</v>
      </c>
      <c r="U5391" s="496">
        <v>153070</v>
      </c>
    </row>
    <row r="5392" spans="17:21">
      <c r="Q5392" s="645">
        <v>6</v>
      </c>
      <c r="R5392" s="645">
        <v>15</v>
      </c>
      <c r="S5392" s="645">
        <v>21</v>
      </c>
      <c r="T5392" s="492" t="s">
        <v>5423</v>
      </c>
      <c r="U5392" s="496">
        <v>153420</v>
      </c>
    </row>
    <row r="5393" spans="17:21">
      <c r="Q5393" s="645">
        <v>6</v>
      </c>
      <c r="R5393" s="645">
        <v>15</v>
      </c>
      <c r="S5393" s="645">
        <v>22</v>
      </c>
      <c r="T5393" s="492" t="s">
        <v>5425</v>
      </c>
      <c r="U5393" s="496">
        <v>153610</v>
      </c>
    </row>
    <row r="5394" spans="17:21">
      <c r="Q5394" s="645">
        <v>6</v>
      </c>
      <c r="R5394" s="645">
        <v>15</v>
      </c>
      <c r="S5394" s="645">
        <v>23</v>
      </c>
      <c r="T5394" s="492" t="s">
        <v>5427</v>
      </c>
      <c r="U5394" s="496">
        <v>153850</v>
      </c>
    </row>
    <row r="5395" spans="17:21">
      <c r="Q5395" s="645">
        <v>6</v>
      </c>
      <c r="R5395" s="645">
        <v>15</v>
      </c>
      <c r="S5395" s="645">
        <v>24</v>
      </c>
      <c r="T5395" s="492" t="s">
        <v>5428</v>
      </c>
      <c r="U5395" s="496">
        <v>154050</v>
      </c>
    </row>
    <row r="5396" spans="17:21">
      <c r="Q5396" s="645">
        <v>6</v>
      </c>
      <c r="R5396" s="645">
        <v>15</v>
      </c>
      <c r="S5396" s="645">
        <v>25</v>
      </c>
      <c r="T5396" s="492" t="s">
        <v>5430</v>
      </c>
      <c r="U5396" s="496">
        <v>154610</v>
      </c>
    </row>
    <row r="5397" spans="17:21">
      <c r="Q5397" s="645">
        <v>6</v>
      </c>
      <c r="R5397" s="645">
        <v>15</v>
      </c>
      <c r="S5397" s="645">
        <v>26</v>
      </c>
      <c r="T5397" s="492" t="s">
        <v>5432</v>
      </c>
      <c r="U5397" s="496">
        <v>154820</v>
      </c>
    </row>
    <row r="5398" spans="17:21">
      <c r="Q5398" s="645">
        <v>6</v>
      </c>
      <c r="R5398" s="645">
        <v>15</v>
      </c>
      <c r="S5398" s="645">
        <v>27</v>
      </c>
      <c r="T5398" s="492" t="s">
        <v>5434</v>
      </c>
      <c r="U5398" s="496">
        <v>155040</v>
      </c>
    </row>
    <row r="5399" spans="17:21">
      <c r="Q5399" s="645">
        <v>6</v>
      </c>
      <c r="R5399" s="645">
        <v>15</v>
      </c>
      <c r="S5399" s="645">
        <v>28</v>
      </c>
      <c r="T5399" s="492" t="s">
        <v>5436</v>
      </c>
      <c r="U5399" s="496">
        <v>155810</v>
      </c>
    </row>
    <row r="5400" spans="17:21">
      <c r="Q5400" s="645">
        <v>6</v>
      </c>
      <c r="R5400" s="645">
        <v>15</v>
      </c>
      <c r="S5400" s="645">
        <v>29</v>
      </c>
      <c r="T5400" s="492" t="s">
        <v>5438</v>
      </c>
      <c r="U5400" s="496">
        <v>155860</v>
      </c>
    </row>
    <row r="5401" spans="17:21">
      <c r="Q5401" s="645">
        <v>6</v>
      </c>
      <c r="R5401" s="645">
        <v>16</v>
      </c>
      <c r="S5401" s="645">
        <v>1</v>
      </c>
      <c r="T5401" s="492" t="s">
        <v>5440</v>
      </c>
      <c r="U5401" s="496">
        <v>162010</v>
      </c>
    </row>
    <row r="5402" spans="17:21">
      <c r="Q5402" s="645">
        <v>6</v>
      </c>
      <c r="R5402" s="645">
        <v>16</v>
      </c>
      <c r="S5402" s="645">
        <v>2</v>
      </c>
      <c r="T5402" s="492" t="s">
        <v>5442</v>
      </c>
      <c r="U5402" s="496">
        <v>162020</v>
      </c>
    </row>
    <row r="5403" spans="17:21">
      <c r="Q5403" s="645">
        <v>6</v>
      </c>
      <c r="R5403" s="645">
        <v>16</v>
      </c>
      <c r="S5403" s="645">
        <v>3</v>
      </c>
      <c r="T5403" s="492" t="s">
        <v>5444</v>
      </c>
      <c r="U5403" s="496">
        <v>162040</v>
      </c>
    </row>
    <row r="5404" spans="17:21">
      <c r="Q5404" s="645">
        <v>6</v>
      </c>
      <c r="R5404" s="645">
        <v>16</v>
      </c>
      <c r="S5404" s="645">
        <v>4</v>
      </c>
      <c r="T5404" s="492" t="s">
        <v>5446</v>
      </c>
      <c r="U5404" s="496">
        <v>162050</v>
      </c>
    </row>
    <row r="5405" spans="17:21">
      <c r="Q5405" s="645">
        <v>6</v>
      </c>
      <c r="R5405" s="645">
        <v>16</v>
      </c>
      <c r="S5405" s="645">
        <v>5</v>
      </c>
      <c r="T5405" s="492" t="s">
        <v>5447</v>
      </c>
      <c r="U5405" s="496">
        <v>162060</v>
      </c>
    </row>
    <row r="5406" spans="17:21">
      <c r="Q5406" s="645">
        <v>6</v>
      </c>
      <c r="R5406" s="645">
        <v>16</v>
      </c>
      <c r="S5406" s="645">
        <v>6</v>
      </c>
      <c r="T5406" s="492" t="s">
        <v>5449</v>
      </c>
      <c r="U5406" s="496">
        <v>162070</v>
      </c>
    </row>
    <row r="5407" spans="17:21">
      <c r="Q5407" s="645">
        <v>6</v>
      </c>
      <c r="R5407" s="645">
        <v>16</v>
      </c>
      <c r="S5407" s="645">
        <v>7</v>
      </c>
      <c r="T5407" s="492" t="s">
        <v>5451</v>
      </c>
      <c r="U5407" s="496">
        <v>162080</v>
      </c>
    </row>
    <row r="5408" spans="17:21">
      <c r="Q5408" s="645">
        <v>6</v>
      </c>
      <c r="R5408" s="645">
        <v>16</v>
      </c>
      <c r="S5408" s="645">
        <v>8</v>
      </c>
      <c r="T5408" s="492" t="s">
        <v>5453</v>
      </c>
      <c r="U5408" s="496">
        <v>162090</v>
      </c>
    </row>
    <row r="5409" spans="17:21">
      <c r="Q5409" s="645">
        <v>6</v>
      </c>
      <c r="R5409" s="645">
        <v>16</v>
      </c>
      <c r="S5409" s="645">
        <v>9</v>
      </c>
      <c r="T5409" s="492" t="s">
        <v>5454</v>
      </c>
      <c r="U5409" s="496">
        <v>162100</v>
      </c>
    </row>
    <row r="5410" spans="17:21">
      <c r="Q5410" s="645">
        <v>6</v>
      </c>
      <c r="R5410" s="645">
        <v>16</v>
      </c>
      <c r="S5410" s="645">
        <v>10</v>
      </c>
      <c r="T5410" s="492" t="s">
        <v>5455</v>
      </c>
      <c r="U5410" s="496">
        <v>162110</v>
      </c>
    </row>
    <row r="5411" spans="17:21">
      <c r="Q5411" s="645">
        <v>6</v>
      </c>
      <c r="R5411" s="645">
        <v>16</v>
      </c>
      <c r="S5411" s="645">
        <v>11</v>
      </c>
      <c r="T5411" s="492" t="s">
        <v>5457</v>
      </c>
      <c r="U5411" s="496">
        <v>163210</v>
      </c>
    </row>
    <row r="5412" spans="17:21">
      <c r="Q5412" s="645">
        <v>6</v>
      </c>
      <c r="R5412" s="645">
        <v>16</v>
      </c>
      <c r="S5412" s="645">
        <v>12</v>
      </c>
      <c r="T5412" s="492" t="s">
        <v>5459</v>
      </c>
      <c r="U5412" s="496">
        <v>163220</v>
      </c>
    </row>
    <row r="5413" spans="17:21">
      <c r="Q5413" s="645">
        <v>6</v>
      </c>
      <c r="R5413" s="645">
        <v>16</v>
      </c>
      <c r="S5413" s="645">
        <v>13</v>
      </c>
      <c r="T5413" s="492" t="s">
        <v>5461</v>
      </c>
      <c r="U5413" s="496">
        <v>163230</v>
      </c>
    </row>
    <row r="5414" spans="17:21">
      <c r="Q5414" s="645">
        <v>6</v>
      </c>
      <c r="R5414" s="645">
        <v>16</v>
      </c>
      <c r="S5414" s="645">
        <v>14</v>
      </c>
      <c r="T5414" s="492" t="s">
        <v>5463</v>
      </c>
      <c r="U5414" s="496">
        <v>163420</v>
      </c>
    </row>
    <row r="5415" spans="17:21">
      <c r="Q5415" s="645">
        <v>6</v>
      </c>
      <c r="R5415" s="645">
        <v>16</v>
      </c>
      <c r="S5415" s="645">
        <v>15</v>
      </c>
      <c r="T5415" s="492" t="s">
        <v>5465</v>
      </c>
      <c r="U5415" s="496">
        <v>163430</v>
      </c>
    </row>
    <row r="5416" spans="17:21">
      <c r="Q5416" s="645">
        <v>6</v>
      </c>
      <c r="R5416" s="645">
        <v>17</v>
      </c>
      <c r="S5416" s="645">
        <v>1</v>
      </c>
      <c r="T5416" s="492" t="s">
        <v>5467</v>
      </c>
      <c r="U5416" s="496">
        <v>172010</v>
      </c>
    </row>
    <row r="5417" spans="17:21">
      <c r="Q5417" s="645">
        <v>6</v>
      </c>
      <c r="R5417" s="645">
        <v>17</v>
      </c>
      <c r="S5417" s="645">
        <v>2</v>
      </c>
      <c r="T5417" s="492" t="s">
        <v>5469</v>
      </c>
      <c r="U5417" s="496">
        <v>172020</v>
      </c>
    </row>
    <row r="5418" spans="17:21">
      <c r="Q5418" s="645">
        <v>6</v>
      </c>
      <c r="R5418" s="645">
        <v>17</v>
      </c>
      <c r="S5418" s="645">
        <v>3</v>
      </c>
      <c r="T5418" s="492" t="s">
        <v>5471</v>
      </c>
      <c r="U5418" s="496">
        <v>172030</v>
      </c>
    </row>
    <row r="5419" spans="17:21">
      <c r="Q5419" s="645">
        <v>6</v>
      </c>
      <c r="R5419" s="645">
        <v>17</v>
      </c>
      <c r="S5419" s="645">
        <v>4</v>
      </c>
      <c r="T5419" s="492" t="s">
        <v>5473</v>
      </c>
      <c r="U5419" s="496">
        <v>172040</v>
      </c>
    </row>
    <row r="5420" spans="17:21">
      <c r="Q5420" s="645">
        <v>6</v>
      </c>
      <c r="R5420" s="645">
        <v>17</v>
      </c>
      <c r="S5420" s="645">
        <v>5</v>
      </c>
      <c r="T5420" s="492" t="s">
        <v>5475</v>
      </c>
      <c r="U5420" s="496">
        <v>172050</v>
      </c>
    </row>
    <row r="5421" spans="17:21">
      <c r="Q5421" s="645">
        <v>6</v>
      </c>
      <c r="R5421" s="645">
        <v>17</v>
      </c>
      <c r="S5421" s="645">
        <v>6</v>
      </c>
      <c r="T5421" s="492" t="s">
        <v>5477</v>
      </c>
      <c r="U5421" s="496">
        <v>172060</v>
      </c>
    </row>
    <row r="5422" spans="17:21">
      <c r="Q5422" s="645">
        <v>6</v>
      </c>
      <c r="R5422" s="645">
        <v>17</v>
      </c>
      <c r="S5422" s="645">
        <v>7</v>
      </c>
      <c r="T5422" s="492" t="s">
        <v>5479</v>
      </c>
      <c r="U5422" s="496">
        <v>172070</v>
      </c>
    </row>
    <row r="5423" spans="17:21">
      <c r="Q5423" s="645">
        <v>6</v>
      </c>
      <c r="R5423" s="645">
        <v>17</v>
      </c>
      <c r="S5423" s="645">
        <v>8</v>
      </c>
      <c r="T5423" s="492" t="s">
        <v>5481</v>
      </c>
      <c r="U5423" s="496">
        <v>172090</v>
      </c>
    </row>
    <row r="5424" spans="17:21">
      <c r="Q5424" s="645">
        <v>6</v>
      </c>
      <c r="R5424" s="645">
        <v>17</v>
      </c>
      <c r="S5424" s="645">
        <v>9</v>
      </c>
      <c r="T5424" s="492" t="s">
        <v>5483</v>
      </c>
      <c r="U5424" s="496">
        <v>172100</v>
      </c>
    </row>
    <row r="5425" spans="17:21">
      <c r="Q5425" s="645">
        <v>6</v>
      </c>
      <c r="R5425" s="645">
        <v>17</v>
      </c>
      <c r="S5425" s="645">
        <v>10</v>
      </c>
      <c r="T5425" s="492" t="s">
        <v>5485</v>
      </c>
      <c r="U5425" s="496">
        <v>172110</v>
      </c>
    </row>
    <row r="5426" spans="17:21">
      <c r="Q5426" s="645">
        <v>6</v>
      </c>
      <c r="R5426" s="645">
        <v>17</v>
      </c>
      <c r="S5426" s="645">
        <v>11</v>
      </c>
      <c r="T5426" s="492" t="s">
        <v>5487</v>
      </c>
      <c r="U5426" s="496">
        <v>172120</v>
      </c>
    </row>
    <row r="5427" spans="17:21">
      <c r="Q5427" s="645">
        <v>6</v>
      </c>
      <c r="R5427" s="645">
        <v>17</v>
      </c>
      <c r="S5427" s="645">
        <v>12</v>
      </c>
      <c r="T5427" s="492" t="s">
        <v>5488</v>
      </c>
      <c r="U5427" s="496">
        <v>173240</v>
      </c>
    </row>
    <row r="5428" spans="17:21">
      <c r="Q5428" s="645">
        <v>6</v>
      </c>
      <c r="R5428" s="645">
        <v>17</v>
      </c>
      <c r="S5428" s="645">
        <v>13</v>
      </c>
      <c r="T5428" s="492" t="s">
        <v>5490</v>
      </c>
      <c r="U5428" s="496">
        <v>173610</v>
      </c>
    </row>
    <row r="5429" spans="17:21">
      <c r="Q5429" s="645">
        <v>6</v>
      </c>
      <c r="R5429" s="645">
        <v>17</v>
      </c>
      <c r="S5429" s="645">
        <v>14</v>
      </c>
      <c r="T5429" s="492" t="s">
        <v>5492</v>
      </c>
      <c r="U5429" s="496">
        <v>173650</v>
      </c>
    </row>
    <row r="5430" spans="17:21">
      <c r="Q5430" s="645">
        <v>6</v>
      </c>
      <c r="R5430" s="645">
        <v>17</v>
      </c>
      <c r="S5430" s="645">
        <v>15</v>
      </c>
      <c r="T5430" s="492" t="s">
        <v>5494</v>
      </c>
      <c r="U5430" s="496">
        <v>173840</v>
      </c>
    </row>
    <row r="5431" spans="17:21">
      <c r="Q5431" s="645">
        <v>6</v>
      </c>
      <c r="R5431" s="645">
        <v>17</v>
      </c>
      <c r="S5431" s="645">
        <v>16</v>
      </c>
      <c r="T5431" s="492" t="s">
        <v>5496</v>
      </c>
      <c r="U5431" s="496">
        <v>173860</v>
      </c>
    </row>
    <row r="5432" spans="17:21">
      <c r="Q5432" s="645">
        <v>6</v>
      </c>
      <c r="R5432" s="645">
        <v>17</v>
      </c>
      <c r="S5432" s="645">
        <v>17</v>
      </c>
      <c r="T5432" s="492" t="s">
        <v>5498</v>
      </c>
      <c r="U5432" s="496">
        <v>174070</v>
      </c>
    </row>
    <row r="5433" spans="17:21">
      <c r="Q5433" s="645">
        <v>6</v>
      </c>
      <c r="R5433" s="645">
        <v>17</v>
      </c>
      <c r="S5433" s="645">
        <v>18</v>
      </c>
      <c r="T5433" s="492" t="s">
        <v>5500</v>
      </c>
      <c r="U5433" s="496">
        <v>174610</v>
      </c>
    </row>
    <row r="5434" spans="17:21">
      <c r="Q5434" s="645">
        <v>6</v>
      </c>
      <c r="R5434" s="645">
        <v>17</v>
      </c>
      <c r="S5434" s="645">
        <v>19</v>
      </c>
      <c r="T5434" s="492" t="s">
        <v>5502</v>
      </c>
      <c r="U5434" s="496">
        <v>174630</v>
      </c>
    </row>
    <row r="5435" spans="17:21">
      <c r="Q5435" s="645">
        <v>6</v>
      </c>
      <c r="R5435" s="645">
        <v>18</v>
      </c>
      <c r="S5435" s="645">
        <v>1</v>
      </c>
      <c r="T5435" s="492" t="s">
        <v>5782</v>
      </c>
      <c r="U5435" s="496">
        <v>182010</v>
      </c>
    </row>
    <row r="5436" spans="17:21">
      <c r="Q5436" s="645">
        <v>6</v>
      </c>
      <c r="R5436" s="645">
        <v>18</v>
      </c>
      <c r="S5436" s="645">
        <v>2</v>
      </c>
      <c r="T5436" s="492" t="s">
        <v>5784</v>
      </c>
      <c r="U5436" s="496">
        <v>182020</v>
      </c>
    </row>
    <row r="5437" spans="17:21">
      <c r="Q5437" s="645">
        <v>6</v>
      </c>
      <c r="R5437" s="645">
        <v>18</v>
      </c>
      <c r="S5437" s="645">
        <v>3</v>
      </c>
      <c r="T5437" s="492" t="s">
        <v>5786</v>
      </c>
      <c r="U5437" s="496">
        <v>182040</v>
      </c>
    </row>
    <row r="5438" spans="17:21">
      <c r="Q5438" s="645">
        <v>6</v>
      </c>
      <c r="R5438" s="645">
        <v>18</v>
      </c>
      <c r="S5438" s="645">
        <v>4</v>
      </c>
      <c r="T5438" s="492" t="s">
        <v>5788</v>
      </c>
      <c r="U5438" s="496">
        <v>182050</v>
      </c>
    </row>
    <row r="5439" spans="17:21">
      <c r="Q5439" s="645">
        <v>6</v>
      </c>
      <c r="R5439" s="645">
        <v>18</v>
      </c>
      <c r="S5439" s="645">
        <v>5</v>
      </c>
      <c r="T5439" s="492" t="s">
        <v>5789</v>
      </c>
      <c r="U5439" s="496">
        <v>182060</v>
      </c>
    </row>
    <row r="5440" spans="17:21">
      <c r="Q5440" s="645">
        <v>6</v>
      </c>
      <c r="R5440" s="645">
        <v>18</v>
      </c>
      <c r="S5440" s="645">
        <v>6</v>
      </c>
      <c r="T5440" s="492" t="s">
        <v>5791</v>
      </c>
      <c r="U5440" s="496">
        <v>182070</v>
      </c>
    </row>
    <row r="5441" spans="17:21">
      <c r="Q5441" s="645">
        <v>6</v>
      </c>
      <c r="R5441" s="645">
        <v>18</v>
      </c>
      <c r="S5441" s="645">
        <v>7</v>
      </c>
      <c r="T5441" s="492" t="s">
        <v>5793</v>
      </c>
      <c r="U5441" s="496">
        <v>182080</v>
      </c>
    </row>
    <row r="5442" spans="17:21">
      <c r="Q5442" s="645">
        <v>6</v>
      </c>
      <c r="R5442" s="645">
        <v>18</v>
      </c>
      <c r="S5442" s="645">
        <v>8</v>
      </c>
      <c r="T5442" s="492" t="s">
        <v>5795</v>
      </c>
      <c r="U5442" s="496">
        <v>182090</v>
      </c>
    </row>
    <row r="5443" spans="17:21">
      <c r="Q5443" s="645">
        <v>6</v>
      </c>
      <c r="R5443" s="645">
        <v>18</v>
      </c>
      <c r="S5443" s="645">
        <v>9</v>
      </c>
      <c r="T5443" s="492" t="s">
        <v>5797</v>
      </c>
      <c r="U5443" s="496">
        <v>182100</v>
      </c>
    </row>
    <row r="5444" spans="17:21">
      <c r="Q5444" s="645">
        <v>6</v>
      </c>
      <c r="R5444" s="645">
        <v>18</v>
      </c>
      <c r="S5444" s="645">
        <v>10</v>
      </c>
      <c r="T5444" s="492" t="s">
        <v>5798</v>
      </c>
      <c r="U5444" s="496">
        <v>183220</v>
      </c>
    </row>
    <row r="5445" spans="17:21">
      <c r="Q5445" s="645">
        <v>6</v>
      </c>
      <c r="R5445" s="645">
        <v>18</v>
      </c>
      <c r="S5445" s="645">
        <v>11</v>
      </c>
      <c r="T5445" s="492" t="s">
        <v>5800</v>
      </c>
      <c r="U5445" s="496">
        <v>183820</v>
      </c>
    </row>
    <row r="5446" spans="17:21">
      <c r="Q5446" s="645">
        <v>6</v>
      </c>
      <c r="R5446" s="645">
        <v>18</v>
      </c>
      <c r="S5446" s="645">
        <v>12</v>
      </c>
      <c r="T5446" s="492" t="s">
        <v>5801</v>
      </c>
      <c r="U5446" s="496">
        <v>184040</v>
      </c>
    </row>
    <row r="5447" spans="17:21">
      <c r="Q5447" s="645">
        <v>6</v>
      </c>
      <c r="R5447" s="645">
        <v>18</v>
      </c>
      <c r="S5447" s="645">
        <v>13</v>
      </c>
      <c r="T5447" s="492" t="s">
        <v>5802</v>
      </c>
      <c r="U5447" s="496">
        <v>184230</v>
      </c>
    </row>
    <row r="5448" spans="17:21">
      <c r="Q5448" s="645">
        <v>6</v>
      </c>
      <c r="R5448" s="645">
        <v>18</v>
      </c>
      <c r="S5448" s="645">
        <v>14</v>
      </c>
      <c r="T5448" s="492" t="s">
        <v>5803</v>
      </c>
      <c r="U5448" s="496">
        <v>184420</v>
      </c>
    </row>
    <row r="5449" spans="17:21">
      <c r="Q5449" s="645">
        <v>6</v>
      </c>
      <c r="R5449" s="645">
        <v>18</v>
      </c>
      <c r="S5449" s="645">
        <v>15</v>
      </c>
      <c r="T5449" s="492" t="s">
        <v>5804</v>
      </c>
      <c r="U5449" s="496">
        <v>184810</v>
      </c>
    </row>
    <row r="5450" spans="17:21">
      <c r="Q5450" s="645">
        <v>6</v>
      </c>
      <c r="R5450" s="645">
        <v>18</v>
      </c>
      <c r="S5450" s="645">
        <v>16</v>
      </c>
      <c r="T5450" s="492" t="s">
        <v>5805</v>
      </c>
      <c r="U5450" s="496">
        <v>184830</v>
      </c>
    </row>
    <row r="5451" spans="17:21">
      <c r="Q5451" s="645">
        <v>6</v>
      </c>
      <c r="R5451" s="645">
        <v>18</v>
      </c>
      <c r="S5451" s="645">
        <v>17</v>
      </c>
      <c r="T5451" s="492" t="s">
        <v>5806</v>
      </c>
      <c r="U5451" s="496">
        <v>185010</v>
      </c>
    </row>
    <row r="5452" spans="17:21">
      <c r="Q5452" s="645">
        <v>6</v>
      </c>
      <c r="R5452" s="645">
        <v>19</v>
      </c>
      <c r="S5452" s="645">
        <v>1</v>
      </c>
      <c r="T5452" s="492" t="s">
        <v>5187</v>
      </c>
      <c r="U5452" s="496">
        <v>192010</v>
      </c>
    </row>
    <row r="5453" spans="17:21">
      <c r="Q5453" s="645">
        <v>6</v>
      </c>
      <c r="R5453" s="645">
        <v>19</v>
      </c>
      <c r="S5453" s="645">
        <v>2</v>
      </c>
      <c r="T5453" s="492" t="s">
        <v>5189</v>
      </c>
      <c r="U5453" s="496">
        <v>192020</v>
      </c>
    </row>
    <row r="5454" spans="17:21">
      <c r="Q5454" s="645">
        <v>6</v>
      </c>
      <c r="R5454" s="645">
        <v>19</v>
      </c>
      <c r="S5454" s="645">
        <v>3</v>
      </c>
      <c r="T5454" s="492" t="s">
        <v>5191</v>
      </c>
      <c r="U5454" s="496">
        <v>192040</v>
      </c>
    </row>
    <row r="5455" spans="17:21">
      <c r="Q5455" s="645">
        <v>6</v>
      </c>
      <c r="R5455" s="645">
        <v>19</v>
      </c>
      <c r="S5455" s="645">
        <v>4</v>
      </c>
      <c r="T5455" s="492" t="s">
        <v>5193</v>
      </c>
      <c r="U5455" s="496">
        <v>192050</v>
      </c>
    </row>
    <row r="5456" spans="17:21">
      <c r="Q5456" s="645">
        <v>6</v>
      </c>
      <c r="R5456" s="645">
        <v>19</v>
      </c>
      <c r="S5456" s="645">
        <v>5</v>
      </c>
      <c r="T5456" s="492" t="s">
        <v>5195</v>
      </c>
      <c r="U5456" s="496">
        <v>192060</v>
      </c>
    </row>
    <row r="5457" spans="17:21">
      <c r="Q5457" s="645">
        <v>6</v>
      </c>
      <c r="R5457" s="645">
        <v>19</v>
      </c>
      <c r="S5457" s="645">
        <v>6</v>
      </c>
      <c r="T5457" s="492" t="s">
        <v>5197</v>
      </c>
      <c r="U5457" s="496">
        <v>192070</v>
      </c>
    </row>
    <row r="5458" spans="17:21">
      <c r="Q5458" s="645">
        <v>6</v>
      </c>
      <c r="R5458" s="645">
        <v>19</v>
      </c>
      <c r="S5458" s="645">
        <v>7</v>
      </c>
      <c r="T5458" s="492" t="s">
        <v>5199</v>
      </c>
      <c r="U5458" s="496">
        <v>192080</v>
      </c>
    </row>
    <row r="5459" spans="17:21">
      <c r="Q5459" s="645">
        <v>6</v>
      </c>
      <c r="R5459" s="645">
        <v>19</v>
      </c>
      <c r="S5459" s="645">
        <v>8</v>
      </c>
      <c r="T5459" s="492" t="s">
        <v>5201</v>
      </c>
      <c r="U5459" s="496">
        <v>192090</v>
      </c>
    </row>
    <row r="5460" spans="17:21">
      <c r="Q5460" s="645">
        <v>6</v>
      </c>
      <c r="R5460" s="645">
        <v>19</v>
      </c>
      <c r="S5460" s="645">
        <v>9</v>
      </c>
      <c r="T5460" s="492" t="s">
        <v>5203</v>
      </c>
      <c r="U5460" s="496">
        <v>192100</v>
      </c>
    </row>
    <row r="5461" spans="17:21">
      <c r="Q5461" s="645">
        <v>6</v>
      </c>
      <c r="R5461" s="645">
        <v>19</v>
      </c>
      <c r="S5461" s="645">
        <v>10</v>
      </c>
      <c r="T5461" s="492" t="s">
        <v>5205</v>
      </c>
      <c r="U5461" s="496">
        <v>192110</v>
      </c>
    </row>
    <row r="5462" spans="17:21">
      <c r="Q5462" s="645">
        <v>6</v>
      </c>
      <c r="R5462" s="645">
        <v>19</v>
      </c>
      <c r="S5462" s="645">
        <v>11</v>
      </c>
      <c r="T5462" s="492" t="s">
        <v>5207</v>
      </c>
      <c r="U5462" s="496">
        <v>192120</v>
      </c>
    </row>
    <row r="5463" spans="17:21">
      <c r="Q5463" s="645">
        <v>6</v>
      </c>
      <c r="R5463" s="645">
        <v>19</v>
      </c>
      <c r="S5463" s="645">
        <v>12</v>
      </c>
      <c r="T5463" s="492" t="s">
        <v>5209</v>
      </c>
      <c r="U5463" s="496">
        <v>192130</v>
      </c>
    </row>
    <row r="5464" spans="17:21">
      <c r="Q5464" s="645">
        <v>6</v>
      </c>
      <c r="R5464" s="645">
        <v>19</v>
      </c>
      <c r="S5464" s="645">
        <v>13</v>
      </c>
      <c r="T5464" s="492" t="s">
        <v>5211</v>
      </c>
      <c r="U5464" s="496">
        <v>192140</v>
      </c>
    </row>
    <row r="5465" spans="17:21">
      <c r="Q5465" s="645">
        <v>6</v>
      </c>
      <c r="R5465" s="645">
        <v>19</v>
      </c>
      <c r="S5465" s="645">
        <v>14</v>
      </c>
      <c r="T5465" s="492" t="s">
        <v>5213</v>
      </c>
      <c r="U5465" s="496">
        <v>193460</v>
      </c>
    </row>
    <row r="5466" spans="17:21">
      <c r="Q5466" s="645">
        <v>6</v>
      </c>
      <c r="R5466" s="645">
        <v>19</v>
      </c>
      <c r="S5466" s="645">
        <v>15</v>
      </c>
      <c r="T5466" s="492" t="s">
        <v>5215</v>
      </c>
      <c r="U5466" s="496">
        <v>193640</v>
      </c>
    </row>
    <row r="5467" spans="17:21">
      <c r="Q5467" s="645">
        <v>6</v>
      </c>
      <c r="R5467" s="645">
        <v>19</v>
      </c>
      <c r="S5467" s="645">
        <v>16</v>
      </c>
      <c r="T5467" s="492" t="s">
        <v>5217</v>
      </c>
      <c r="U5467" s="496">
        <v>193650</v>
      </c>
    </row>
    <row r="5468" spans="17:21">
      <c r="Q5468" s="645">
        <v>6</v>
      </c>
      <c r="R5468" s="645">
        <v>19</v>
      </c>
      <c r="S5468" s="645">
        <v>17</v>
      </c>
      <c r="T5468" s="492" t="s">
        <v>5219</v>
      </c>
      <c r="U5468" s="496">
        <v>193660</v>
      </c>
    </row>
    <row r="5469" spans="17:21">
      <c r="Q5469" s="645">
        <v>6</v>
      </c>
      <c r="R5469" s="645">
        <v>19</v>
      </c>
      <c r="S5469" s="645">
        <v>18</v>
      </c>
      <c r="T5469" s="492" t="s">
        <v>5221</v>
      </c>
      <c r="U5469" s="496">
        <v>193680</v>
      </c>
    </row>
    <row r="5470" spans="17:21">
      <c r="Q5470" s="645">
        <v>6</v>
      </c>
      <c r="R5470" s="645">
        <v>19</v>
      </c>
      <c r="S5470" s="645">
        <v>19</v>
      </c>
      <c r="T5470" s="492" t="s">
        <v>5222</v>
      </c>
      <c r="U5470" s="496">
        <v>193840</v>
      </c>
    </row>
    <row r="5471" spans="17:21">
      <c r="Q5471" s="645">
        <v>6</v>
      </c>
      <c r="R5471" s="645">
        <v>19</v>
      </c>
      <c r="S5471" s="645">
        <v>20</v>
      </c>
      <c r="T5471" s="492" t="s">
        <v>5223</v>
      </c>
      <c r="U5471" s="496">
        <v>194220</v>
      </c>
    </row>
    <row r="5472" spans="17:21">
      <c r="Q5472" s="645">
        <v>6</v>
      </c>
      <c r="R5472" s="645">
        <v>19</v>
      </c>
      <c r="S5472" s="645">
        <v>21</v>
      </c>
      <c r="T5472" s="492" t="s">
        <v>5225</v>
      </c>
      <c r="U5472" s="496">
        <v>194230</v>
      </c>
    </row>
    <row r="5473" spans="17:21">
      <c r="Q5473" s="645">
        <v>6</v>
      </c>
      <c r="R5473" s="645">
        <v>19</v>
      </c>
      <c r="S5473" s="645">
        <v>22</v>
      </c>
      <c r="T5473" s="492" t="s">
        <v>5227</v>
      </c>
      <c r="U5473" s="496">
        <v>194240</v>
      </c>
    </row>
    <row r="5474" spans="17:21">
      <c r="Q5474" s="645">
        <v>6</v>
      </c>
      <c r="R5474" s="645">
        <v>19</v>
      </c>
      <c r="S5474" s="645">
        <v>23</v>
      </c>
      <c r="T5474" s="492" t="s">
        <v>5229</v>
      </c>
      <c r="U5474" s="496">
        <v>194250</v>
      </c>
    </row>
    <row r="5475" spans="17:21">
      <c r="Q5475" s="645">
        <v>6</v>
      </c>
      <c r="R5475" s="645">
        <v>19</v>
      </c>
      <c r="S5475" s="645">
        <v>24</v>
      </c>
      <c r="T5475" s="492" t="s">
        <v>5231</v>
      </c>
      <c r="U5475" s="496">
        <v>194290</v>
      </c>
    </row>
    <row r="5476" spans="17:21">
      <c r="Q5476" s="645">
        <v>6</v>
      </c>
      <c r="R5476" s="645">
        <v>19</v>
      </c>
      <c r="S5476" s="645">
        <v>25</v>
      </c>
      <c r="T5476" s="492" t="s">
        <v>5233</v>
      </c>
      <c r="U5476" s="496">
        <v>194300</v>
      </c>
    </row>
    <row r="5477" spans="17:21">
      <c r="Q5477" s="645">
        <v>6</v>
      </c>
      <c r="R5477" s="645">
        <v>19</v>
      </c>
      <c r="S5477" s="645">
        <v>26</v>
      </c>
      <c r="T5477" s="492" t="s">
        <v>5235</v>
      </c>
      <c r="U5477" s="496">
        <v>194420</v>
      </c>
    </row>
    <row r="5478" spans="17:21">
      <c r="Q5478" s="645">
        <v>6</v>
      </c>
      <c r="R5478" s="645">
        <v>19</v>
      </c>
      <c r="S5478" s="645">
        <v>27</v>
      </c>
      <c r="T5478" s="492" t="s">
        <v>5237</v>
      </c>
      <c r="U5478" s="496">
        <v>194430</v>
      </c>
    </row>
    <row r="5479" spans="17:21">
      <c r="Q5479" s="645">
        <v>6</v>
      </c>
      <c r="R5479" s="645">
        <v>20</v>
      </c>
      <c r="S5479" s="645">
        <v>1</v>
      </c>
      <c r="T5479" s="492" t="s">
        <v>5239</v>
      </c>
      <c r="U5479" s="496">
        <v>202010</v>
      </c>
    </row>
    <row r="5480" spans="17:21">
      <c r="Q5480" s="645">
        <v>6</v>
      </c>
      <c r="R5480" s="645">
        <v>20</v>
      </c>
      <c r="S5480" s="645">
        <v>2</v>
      </c>
      <c r="T5480" s="492" t="s">
        <v>5241</v>
      </c>
      <c r="U5480" s="496">
        <v>202020</v>
      </c>
    </row>
    <row r="5481" spans="17:21">
      <c r="Q5481" s="645">
        <v>6</v>
      </c>
      <c r="R5481" s="645">
        <v>20</v>
      </c>
      <c r="S5481" s="645">
        <v>3</v>
      </c>
      <c r="T5481" s="492" t="s">
        <v>5243</v>
      </c>
      <c r="U5481" s="496">
        <v>202030</v>
      </c>
    </row>
    <row r="5482" spans="17:21">
      <c r="Q5482" s="645">
        <v>6</v>
      </c>
      <c r="R5482" s="645">
        <v>20</v>
      </c>
      <c r="S5482" s="645">
        <v>4</v>
      </c>
      <c r="T5482" s="492" t="s">
        <v>5245</v>
      </c>
      <c r="U5482" s="496">
        <v>202040</v>
      </c>
    </row>
    <row r="5483" spans="17:21">
      <c r="Q5483" s="645">
        <v>6</v>
      </c>
      <c r="R5483" s="645">
        <v>20</v>
      </c>
      <c r="S5483" s="645">
        <v>5</v>
      </c>
      <c r="T5483" s="492" t="s">
        <v>5247</v>
      </c>
      <c r="U5483" s="496">
        <v>202050</v>
      </c>
    </row>
    <row r="5484" spans="17:21">
      <c r="Q5484" s="645">
        <v>6</v>
      </c>
      <c r="R5484" s="645">
        <v>20</v>
      </c>
      <c r="S5484" s="645">
        <v>6</v>
      </c>
      <c r="T5484" s="492" t="s">
        <v>5248</v>
      </c>
      <c r="U5484" s="496">
        <v>202060</v>
      </c>
    </row>
    <row r="5485" spans="17:21">
      <c r="Q5485" s="645">
        <v>6</v>
      </c>
      <c r="R5485" s="645">
        <v>20</v>
      </c>
      <c r="S5485" s="645">
        <v>7</v>
      </c>
      <c r="T5485" s="492" t="s">
        <v>5249</v>
      </c>
      <c r="U5485" s="496">
        <v>202070</v>
      </c>
    </row>
    <row r="5486" spans="17:21">
      <c r="Q5486" s="645">
        <v>6</v>
      </c>
      <c r="R5486" s="645">
        <v>20</v>
      </c>
      <c r="S5486" s="645">
        <v>8</v>
      </c>
      <c r="T5486" s="492" t="s">
        <v>5251</v>
      </c>
      <c r="U5486" s="496">
        <v>202080</v>
      </c>
    </row>
    <row r="5487" spans="17:21">
      <c r="Q5487" s="645">
        <v>6</v>
      </c>
      <c r="R5487" s="645">
        <v>20</v>
      </c>
      <c r="S5487" s="645">
        <v>9</v>
      </c>
      <c r="T5487" s="492" t="s">
        <v>5253</v>
      </c>
      <c r="U5487" s="496">
        <v>202090</v>
      </c>
    </row>
    <row r="5488" spans="17:21">
      <c r="Q5488" s="645">
        <v>6</v>
      </c>
      <c r="R5488" s="645">
        <v>20</v>
      </c>
      <c r="S5488" s="645">
        <v>10</v>
      </c>
      <c r="T5488" s="492" t="s">
        <v>5255</v>
      </c>
      <c r="U5488" s="496">
        <v>202100</v>
      </c>
    </row>
    <row r="5489" spans="17:21">
      <c r="Q5489" s="645">
        <v>6</v>
      </c>
      <c r="R5489" s="645">
        <v>20</v>
      </c>
      <c r="S5489" s="645">
        <v>11</v>
      </c>
      <c r="T5489" s="492" t="s">
        <v>5257</v>
      </c>
      <c r="U5489" s="496">
        <v>202110</v>
      </c>
    </row>
    <row r="5490" spans="17:21">
      <c r="Q5490" s="645">
        <v>6</v>
      </c>
      <c r="R5490" s="645">
        <v>20</v>
      </c>
      <c r="S5490" s="645">
        <v>12</v>
      </c>
      <c r="T5490" s="492" t="s">
        <v>5259</v>
      </c>
      <c r="U5490" s="496">
        <v>202120</v>
      </c>
    </row>
    <row r="5491" spans="17:21">
      <c r="Q5491" s="645">
        <v>6</v>
      </c>
      <c r="R5491" s="645">
        <v>20</v>
      </c>
      <c r="S5491" s="645">
        <v>13</v>
      </c>
      <c r="T5491" s="492" t="s">
        <v>5261</v>
      </c>
      <c r="U5491" s="496">
        <v>202130</v>
      </c>
    </row>
    <row r="5492" spans="17:21">
      <c r="Q5492" s="645">
        <v>6</v>
      </c>
      <c r="R5492" s="645">
        <v>20</v>
      </c>
      <c r="S5492" s="645">
        <v>14</v>
      </c>
      <c r="T5492" s="492" t="s">
        <v>5263</v>
      </c>
      <c r="U5492" s="496">
        <v>202140</v>
      </c>
    </row>
    <row r="5493" spans="17:21">
      <c r="Q5493" s="645">
        <v>6</v>
      </c>
      <c r="R5493" s="645">
        <v>20</v>
      </c>
      <c r="S5493" s="645">
        <v>15</v>
      </c>
      <c r="T5493" s="492" t="s">
        <v>5265</v>
      </c>
      <c r="U5493" s="496">
        <v>202150</v>
      </c>
    </row>
    <row r="5494" spans="17:21">
      <c r="Q5494" s="645">
        <v>6</v>
      </c>
      <c r="R5494" s="645">
        <v>20</v>
      </c>
      <c r="S5494" s="645">
        <v>16</v>
      </c>
      <c r="T5494" s="492" t="s">
        <v>5267</v>
      </c>
      <c r="U5494" s="496">
        <v>202170</v>
      </c>
    </row>
    <row r="5495" spans="17:21">
      <c r="Q5495" s="645">
        <v>6</v>
      </c>
      <c r="R5495" s="645">
        <v>20</v>
      </c>
      <c r="S5495" s="645">
        <v>17</v>
      </c>
      <c r="T5495" s="492" t="s">
        <v>5269</v>
      </c>
      <c r="U5495" s="496">
        <v>202180</v>
      </c>
    </row>
    <row r="5496" spans="17:21">
      <c r="Q5496" s="645">
        <v>6</v>
      </c>
      <c r="R5496" s="645">
        <v>20</v>
      </c>
      <c r="S5496" s="645">
        <v>18</v>
      </c>
      <c r="T5496" s="492" t="s">
        <v>5270</v>
      </c>
      <c r="U5496" s="496">
        <v>202190</v>
      </c>
    </row>
    <row r="5497" spans="17:21">
      <c r="Q5497" s="645">
        <v>6</v>
      </c>
      <c r="R5497" s="645">
        <v>20</v>
      </c>
      <c r="S5497" s="645">
        <v>19</v>
      </c>
      <c r="T5497" s="492" t="s">
        <v>5272</v>
      </c>
      <c r="U5497" s="496">
        <v>202200</v>
      </c>
    </row>
    <row r="5498" spans="17:21">
      <c r="Q5498" s="645">
        <v>6</v>
      </c>
      <c r="R5498" s="645">
        <v>20</v>
      </c>
      <c r="S5498" s="645">
        <v>20</v>
      </c>
      <c r="T5498" s="492" t="s">
        <v>5273</v>
      </c>
      <c r="U5498" s="496">
        <v>203030</v>
      </c>
    </row>
    <row r="5499" spans="17:21">
      <c r="Q5499" s="645">
        <v>6</v>
      </c>
      <c r="R5499" s="645">
        <v>20</v>
      </c>
      <c r="S5499" s="645">
        <v>21</v>
      </c>
      <c r="T5499" s="492" t="s">
        <v>5275</v>
      </c>
      <c r="U5499" s="496">
        <v>203040</v>
      </c>
    </row>
    <row r="5500" spans="17:21">
      <c r="Q5500" s="645">
        <v>6</v>
      </c>
      <c r="R5500" s="645">
        <v>20</v>
      </c>
      <c r="S5500" s="645">
        <v>22</v>
      </c>
      <c r="T5500" s="492" t="s">
        <v>5277</v>
      </c>
      <c r="U5500" s="496">
        <v>203050</v>
      </c>
    </row>
    <row r="5501" spans="17:21">
      <c r="Q5501" s="645">
        <v>6</v>
      </c>
      <c r="R5501" s="645">
        <v>20</v>
      </c>
      <c r="S5501" s="645">
        <v>23</v>
      </c>
      <c r="T5501" s="492" t="s">
        <v>5279</v>
      </c>
      <c r="U5501" s="496">
        <v>203060</v>
      </c>
    </row>
    <row r="5502" spans="17:21">
      <c r="Q5502" s="645">
        <v>6</v>
      </c>
      <c r="R5502" s="645">
        <v>20</v>
      </c>
      <c r="S5502" s="645">
        <v>24</v>
      </c>
      <c r="T5502" s="492" t="s">
        <v>5280</v>
      </c>
      <c r="U5502" s="496">
        <v>203070</v>
      </c>
    </row>
    <row r="5503" spans="17:21">
      <c r="Q5503" s="645">
        <v>6</v>
      </c>
      <c r="R5503" s="645">
        <v>20</v>
      </c>
      <c r="S5503" s="645">
        <v>25</v>
      </c>
      <c r="T5503" s="492" t="s">
        <v>5282</v>
      </c>
      <c r="U5503" s="496">
        <v>203090</v>
      </c>
    </row>
    <row r="5504" spans="17:21">
      <c r="Q5504" s="645">
        <v>6</v>
      </c>
      <c r="R5504" s="645">
        <v>20</v>
      </c>
      <c r="S5504" s="645">
        <v>26</v>
      </c>
      <c r="T5504" s="492" t="s">
        <v>5283</v>
      </c>
      <c r="U5504" s="496">
        <v>203210</v>
      </c>
    </row>
    <row r="5505" spans="17:21">
      <c r="Q5505" s="645">
        <v>6</v>
      </c>
      <c r="R5505" s="645">
        <v>20</v>
      </c>
      <c r="S5505" s="645">
        <v>27</v>
      </c>
      <c r="T5505" s="492" t="s">
        <v>5285</v>
      </c>
      <c r="U5505" s="496">
        <v>203230</v>
      </c>
    </row>
    <row r="5506" spans="17:21">
      <c r="Q5506" s="645">
        <v>6</v>
      </c>
      <c r="R5506" s="645">
        <v>20</v>
      </c>
      <c r="S5506" s="645">
        <v>28</v>
      </c>
      <c r="T5506" s="492" t="s">
        <v>5287</v>
      </c>
      <c r="U5506" s="496">
        <v>203240</v>
      </c>
    </row>
    <row r="5507" spans="17:21">
      <c r="Q5507" s="645">
        <v>6</v>
      </c>
      <c r="R5507" s="645">
        <v>20</v>
      </c>
      <c r="S5507" s="645">
        <v>29</v>
      </c>
      <c r="T5507" s="492" t="s">
        <v>5288</v>
      </c>
      <c r="U5507" s="496">
        <v>203490</v>
      </c>
    </row>
    <row r="5508" spans="17:21">
      <c r="Q5508" s="645">
        <v>6</v>
      </c>
      <c r="R5508" s="645">
        <v>20</v>
      </c>
      <c r="S5508" s="645">
        <v>30</v>
      </c>
      <c r="T5508" s="492" t="s">
        <v>5290</v>
      </c>
      <c r="U5508" s="496">
        <v>203500</v>
      </c>
    </row>
    <row r="5509" spans="17:21">
      <c r="Q5509" s="645">
        <v>6</v>
      </c>
      <c r="R5509" s="645">
        <v>20</v>
      </c>
      <c r="S5509" s="645">
        <v>31</v>
      </c>
      <c r="T5509" s="492" t="s">
        <v>5292</v>
      </c>
      <c r="U5509" s="496">
        <v>203610</v>
      </c>
    </row>
    <row r="5510" spans="17:21">
      <c r="Q5510" s="645">
        <v>6</v>
      </c>
      <c r="R5510" s="645">
        <v>20</v>
      </c>
      <c r="S5510" s="645">
        <v>32</v>
      </c>
      <c r="T5510" s="492" t="s">
        <v>5294</v>
      </c>
      <c r="U5510" s="496">
        <v>203620</v>
      </c>
    </row>
    <row r="5511" spans="17:21">
      <c r="Q5511" s="645">
        <v>6</v>
      </c>
      <c r="R5511" s="645">
        <v>20</v>
      </c>
      <c r="S5511" s="645">
        <v>33</v>
      </c>
      <c r="T5511" s="492" t="s">
        <v>5295</v>
      </c>
      <c r="U5511" s="496">
        <v>203630</v>
      </c>
    </row>
    <row r="5512" spans="17:21">
      <c r="Q5512" s="645">
        <v>6</v>
      </c>
      <c r="R5512" s="645">
        <v>20</v>
      </c>
      <c r="S5512" s="645">
        <v>34</v>
      </c>
      <c r="T5512" s="492" t="s">
        <v>5297</v>
      </c>
      <c r="U5512" s="496">
        <v>203820</v>
      </c>
    </row>
    <row r="5513" spans="17:21">
      <c r="Q5513" s="645">
        <v>6</v>
      </c>
      <c r="R5513" s="645">
        <v>20</v>
      </c>
      <c r="S5513" s="645">
        <v>35</v>
      </c>
      <c r="T5513" s="492" t="s">
        <v>5299</v>
      </c>
      <c r="U5513" s="496">
        <v>203830</v>
      </c>
    </row>
    <row r="5514" spans="17:21">
      <c r="Q5514" s="645">
        <v>6</v>
      </c>
      <c r="R5514" s="645">
        <v>20</v>
      </c>
      <c r="S5514" s="645">
        <v>36</v>
      </c>
      <c r="T5514" s="492" t="s">
        <v>5301</v>
      </c>
      <c r="U5514" s="496">
        <v>203840</v>
      </c>
    </row>
    <row r="5515" spans="17:21">
      <c r="Q5515" s="645">
        <v>6</v>
      </c>
      <c r="R5515" s="645">
        <v>20</v>
      </c>
      <c r="S5515" s="645">
        <v>37</v>
      </c>
      <c r="T5515" s="492" t="s">
        <v>5303</v>
      </c>
      <c r="U5515" s="496">
        <v>203850</v>
      </c>
    </row>
    <row r="5516" spans="17:21">
      <c r="Q5516" s="645">
        <v>6</v>
      </c>
      <c r="R5516" s="645">
        <v>20</v>
      </c>
      <c r="S5516" s="645">
        <v>38</v>
      </c>
      <c r="T5516" s="492" t="s">
        <v>5305</v>
      </c>
      <c r="U5516" s="496">
        <v>203860</v>
      </c>
    </row>
    <row r="5517" spans="17:21">
      <c r="Q5517" s="645">
        <v>6</v>
      </c>
      <c r="R5517" s="645">
        <v>20</v>
      </c>
      <c r="S5517" s="645">
        <v>39</v>
      </c>
      <c r="T5517" s="492" t="s">
        <v>5307</v>
      </c>
      <c r="U5517" s="496">
        <v>203880</v>
      </c>
    </row>
    <row r="5518" spans="17:21">
      <c r="Q5518" s="645">
        <v>6</v>
      </c>
      <c r="R5518" s="645">
        <v>20</v>
      </c>
      <c r="S5518" s="645">
        <v>40</v>
      </c>
      <c r="T5518" s="492" t="s">
        <v>5308</v>
      </c>
      <c r="U5518" s="496">
        <v>204020</v>
      </c>
    </row>
    <row r="5519" spans="17:21">
      <c r="Q5519" s="645">
        <v>6</v>
      </c>
      <c r="R5519" s="645">
        <v>20</v>
      </c>
      <c r="S5519" s="645">
        <v>41</v>
      </c>
      <c r="T5519" s="492" t="s">
        <v>5310</v>
      </c>
      <c r="U5519" s="496">
        <v>204030</v>
      </c>
    </row>
    <row r="5520" spans="17:21">
      <c r="Q5520" s="645">
        <v>6</v>
      </c>
      <c r="R5520" s="645">
        <v>20</v>
      </c>
      <c r="S5520" s="645">
        <v>42</v>
      </c>
      <c r="T5520" s="492" t="s">
        <v>5312</v>
      </c>
      <c r="U5520" s="496">
        <v>204040</v>
      </c>
    </row>
    <row r="5521" spans="17:21">
      <c r="Q5521" s="645">
        <v>6</v>
      </c>
      <c r="R5521" s="645">
        <v>20</v>
      </c>
      <c r="S5521" s="645">
        <v>43</v>
      </c>
      <c r="T5521" s="492" t="s">
        <v>5314</v>
      </c>
      <c r="U5521" s="496">
        <v>204070</v>
      </c>
    </row>
    <row r="5522" spans="17:21">
      <c r="Q5522" s="645">
        <v>6</v>
      </c>
      <c r="R5522" s="645">
        <v>20</v>
      </c>
      <c r="S5522" s="645">
        <v>44</v>
      </c>
      <c r="T5522" s="492" t="s">
        <v>5316</v>
      </c>
      <c r="U5522" s="496">
        <v>204090</v>
      </c>
    </row>
    <row r="5523" spans="17:21">
      <c r="Q5523" s="645">
        <v>6</v>
      </c>
      <c r="R5523" s="645">
        <v>20</v>
      </c>
      <c r="S5523" s="645">
        <v>45</v>
      </c>
      <c r="T5523" s="492" t="s">
        <v>5318</v>
      </c>
      <c r="U5523" s="496">
        <v>204100</v>
      </c>
    </row>
    <row r="5524" spans="17:21">
      <c r="Q5524" s="645">
        <v>6</v>
      </c>
      <c r="R5524" s="645">
        <v>20</v>
      </c>
      <c r="S5524" s="645">
        <v>46</v>
      </c>
      <c r="T5524" s="492" t="s">
        <v>5320</v>
      </c>
      <c r="U5524" s="496">
        <v>204110</v>
      </c>
    </row>
    <row r="5525" spans="17:21">
      <c r="Q5525" s="645">
        <v>6</v>
      </c>
      <c r="R5525" s="645">
        <v>20</v>
      </c>
      <c r="S5525" s="645">
        <v>47</v>
      </c>
      <c r="T5525" s="492" t="s">
        <v>5322</v>
      </c>
      <c r="U5525" s="496">
        <v>204120</v>
      </c>
    </row>
    <row r="5526" spans="17:21">
      <c r="Q5526" s="645">
        <v>6</v>
      </c>
      <c r="R5526" s="645">
        <v>20</v>
      </c>
      <c r="S5526" s="645">
        <v>48</v>
      </c>
      <c r="T5526" s="492" t="s">
        <v>5323</v>
      </c>
      <c r="U5526" s="496">
        <v>204130</v>
      </c>
    </row>
    <row r="5527" spans="17:21">
      <c r="Q5527" s="645">
        <v>6</v>
      </c>
      <c r="R5527" s="645">
        <v>20</v>
      </c>
      <c r="S5527" s="645">
        <v>49</v>
      </c>
      <c r="T5527" s="492" t="s">
        <v>5325</v>
      </c>
      <c r="U5527" s="496">
        <v>204140</v>
      </c>
    </row>
    <row r="5528" spans="17:21">
      <c r="Q5528" s="645">
        <v>6</v>
      </c>
      <c r="R5528" s="645">
        <v>20</v>
      </c>
      <c r="S5528" s="645">
        <v>50</v>
      </c>
      <c r="T5528" s="492" t="s">
        <v>5327</v>
      </c>
      <c r="U5528" s="496">
        <v>204150</v>
      </c>
    </row>
    <row r="5529" spans="17:21">
      <c r="Q5529" s="645">
        <v>6</v>
      </c>
      <c r="R5529" s="645">
        <v>20</v>
      </c>
      <c r="S5529" s="645">
        <v>51</v>
      </c>
      <c r="T5529" s="492" t="s">
        <v>5329</v>
      </c>
      <c r="U5529" s="496">
        <v>204160</v>
      </c>
    </row>
    <row r="5530" spans="17:21">
      <c r="Q5530" s="645">
        <v>6</v>
      </c>
      <c r="R5530" s="645">
        <v>20</v>
      </c>
      <c r="S5530" s="645">
        <v>52</v>
      </c>
      <c r="T5530" s="492" t="s">
        <v>5331</v>
      </c>
      <c r="U5530" s="496">
        <v>204170</v>
      </c>
    </row>
    <row r="5531" spans="17:21">
      <c r="Q5531" s="645">
        <v>6</v>
      </c>
      <c r="R5531" s="645">
        <v>20</v>
      </c>
      <c r="S5531" s="645">
        <v>53</v>
      </c>
      <c r="T5531" s="492" t="s">
        <v>5333</v>
      </c>
      <c r="U5531" s="496">
        <v>204220</v>
      </c>
    </row>
    <row r="5532" spans="17:21">
      <c r="Q5532" s="645">
        <v>6</v>
      </c>
      <c r="R5532" s="645">
        <v>20</v>
      </c>
      <c r="S5532" s="645">
        <v>54</v>
      </c>
      <c r="T5532" s="492" t="s">
        <v>5335</v>
      </c>
      <c r="U5532" s="496">
        <v>204230</v>
      </c>
    </row>
    <row r="5533" spans="17:21">
      <c r="Q5533" s="645">
        <v>6</v>
      </c>
      <c r="R5533" s="645">
        <v>20</v>
      </c>
      <c r="S5533" s="645">
        <v>55</v>
      </c>
      <c r="T5533" s="492" t="s">
        <v>5337</v>
      </c>
      <c r="U5533" s="496">
        <v>204250</v>
      </c>
    </row>
    <row r="5534" spans="17:21">
      <c r="Q5534" s="645">
        <v>6</v>
      </c>
      <c r="R5534" s="645">
        <v>20</v>
      </c>
      <c r="S5534" s="645">
        <v>56</v>
      </c>
      <c r="T5534" s="492" t="s">
        <v>5339</v>
      </c>
      <c r="U5534" s="496">
        <v>204290</v>
      </c>
    </row>
    <row r="5535" spans="17:21">
      <c r="Q5535" s="645">
        <v>6</v>
      </c>
      <c r="R5535" s="645">
        <v>20</v>
      </c>
      <c r="S5535" s="645">
        <v>57</v>
      </c>
      <c r="T5535" s="492" t="s">
        <v>5341</v>
      </c>
      <c r="U5535" s="496">
        <v>204300</v>
      </c>
    </row>
    <row r="5536" spans="17:21">
      <c r="Q5536" s="645">
        <v>6</v>
      </c>
      <c r="R5536" s="645">
        <v>20</v>
      </c>
      <c r="S5536" s="645">
        <v>58</v>
      </c>
      <c r="T5536" s="492" t="s">
        <v>5343</v>
      </c>
      <c r="U5536" s="496">
        <v>204320</v>
      </c>
    </row>
    <row r="5537" spans="17:21">
      <c r="Q5537" s="645">
        <v>6</v>
      </c>
      <c r="R5537" s="645">
        <v>20</v>
      </c>
      <c r="S5537" s="645">
        <v>59</v>
      </c>
      <c r="T5537" s="492" t="s">
        <v>5345</v>
      </c>
      <c r="U5537" s="496">
        <v>204460</v>
      </c>
    </row>
    <row r="5538" spans="17:21">
      <c r="Q5538" s="645">
        <v>6</v>
      </c>
      <c r="R5538" s="645">
        <v>20</v>
      </c>
      <c r="S5538" s="645">
        <v>60</v>
      </c>
      <c r="T5538" s="492" t="s">
        <v>5347</v>
      </c>
      <c r="U5538" s="496">
        <v>204480</v>
      </c>
    </row>
    <row r="5539" spans="17:21">
      <c r="Q5539" s="645">
        <v>6</v>
      </c>
      <c r="R5539" s="645">
        <v>20</v>
      </c>
      <c r="S5539" s="645">
        <v>61</v>
      </c>
      <c r="T5539" s="492" t="s">
        <v>5349</v>
      </c>
      <c r="U5539" s="496">
        <v>204500</v>
      </c>
    </row>
    <row r="5540" spans="17:21">
      <c r="Q5540" s="645">
        <v>6</v>
      </c>
      <c r="R5540" s="645">
        <v>20</v>
      </c>
      <c r="S5540" s="645">
        <v>62</v>
      </c>
      <c r="T5540" s="492" t="s">
        <v>5351</v>
      </c>
      <c r="U5540" s="496">
        <v>204510</v>
      </c>
    </row>
    <row r="5541" spans="17:21">
      <c r="Q5541" s="645">
        <v>6</v>
      </c>
      <c r="R5541" s="645">
        <v>20</v>
      </c>
      <c r="S5541" s="645">
        <v>63</v>
      </c>
      <c r="T5541" s="492" t="s">
        <v>5353</v>
      </c>
      <c r="U5541" s="496">
        <v>204520</v>
      </c>
    </row>
    <row r="5542" spans="17:21">
      <c r="Q5542" s="645">
        <v>6</v>
      </c>
      <c r="R5542" s="645">
        <v>20</v>
      </c>
      <c r="S5542" s="645">
        <v>64</v>
      </c>
      <c r="T5542" s="492" t="s">
        <v>5355</v>
      </c>
      <c r="U5542" s="496">
        <v>204810</v>
      </c>
    </row>
    <row r="5543" spans="17:21">
      <c r="Q5543" s="645">
        <v>6</v>
      </c>
      <c r="R5543" s="645">
        <v>20</v>
      </c>
      <c r="S5543" s="645">
        <v>65</v>
      </c>
      <c r="T5543" s="492" t="s">
        <v>5357</v>
      </c>
      <c r="U5543" s="496">
        <v>204820</v>
      </c>
    </row>
    <row r="5544" spans="17:21">
      <c r="Q5544" s="645">
        <v>6</v>
      </c>
      <c r="R5544" s="645">
        <v>20</v>
      </c>
      <c r="S5544" s="645">
        <v>66</v>
      </c>
      <c r="T5544" s="492" t="s">
        <v>5359</v>
      </c>
      <c r="U5544" s="496">
        <v>204850</v>
      </c>
    </row>
    <row r="5545" spans="17:21">
      <c r="Q5545" s="645">
        <v>6</v>
      </c>
      <c r="R5545" s="645">
        <v>20</v>
      </c>
      <c r="S5545" s="645">
        <v>67</v>
      </c>
      <c r="T5545" s="492" t="s">
        <v>5361</v>
      </c>
      <c r="U5545" s="496">
        <v>204860</v>
      </c>
    </row>
    <row r="5546" spans="17:21">
      <c r="Q5546" s="645">
        <v>6</v>
      </c>
      <c r="R5546" s="645">
        <v>20</v>
      </c>
      <c r="S5546" s="645">
        <v>68</v>
      </c>
      <c r="T5546" s="492" t="s">
        <v>5363</v>
      </c>
      <c r="U5546" s="496">
        <v>205210</v>
      </c>
    </row>
    <row r="5547" spans="17:21">
      <c r="Q5547" s="645">
        <v>6</v>
      </c>
      <c r="R5547" s="645">
        <v>20</v>
      </c>
      <c r="S5547" s="645">
        <v>69</v>
      </c>
      <c r="T5547" s="492" t="s">
        <v>5364</v>
      </c>
      <c r="U5547" s="496">
        <v>205410</v>
      </c>
    </row>
    <row r="5548" spans="17:21">
      <c r="Q5548" s="645">
        <v>6</v>
      </c>
      <c r="R5548" s="645">
        <v>20</v>
      </c>
      <c r="S5548" s="645">
        <v>70</v>
      </c>
      <c r="T5548" s="492" t="s">
        <v>5365</v>
      </c>
      <c r="U5548" s="496">
        <v>205430</v>
      </c>
    </row>
    <row r="5549" spans="17:21">
      <c r="Q5549" s="645">
        <v>6</v>
      </c>
      <c r="R5549" s="645">
        <v>20</v>
      </c>
      <c r="S5549" s="645">
        <v>71</v>
      </c>
      <c r="T5549" s="492" t="s">
        <v>5367</v>
      </c>
      <c r="U5549" s="496">
        <v>205610</v>
      </c>
    </row>
    <row r="5550" spans="17:21">
      <c r="Q5550" s="645">
        <v>6</v>
      </c>
      <c r="R5550" s="645">
        <v>20</v>
      </c>
      <c r="S5550" s="645">
        <v>72</v>
      </c>
      <c r="T5550" s="492" t="s">
        <v>5369</v>
      </c>
      <c r="U5550" s="496">
        <v>205620</v>
      </c>
    </row>
    <row r="5551" spans="17:21">
      <c r="Q5551" s="645">
        <v>6</v>
      </c>
      <c r="R5551" s="645">
        <v>20</v>
      </c>
      <c r="S5551" s="645">
        <v>73</v>
      </c>
      <c r="T5551" s="492" t="s">
        <v>5371</v>
      </c>
      <c r="U5551" s="496">
        <v>205630</v>
      </c>
    </row>
    <row r="5552" spans="17:21">
      <c r="Q5552" s="645">
        <v>6</v>
      </c>
      <c r="R5552" s="645">
        <v>20</v>
      </c>
      <c r="S5552" s="645">
        <v>74</v>
      </c>
      <c r="T5552" s="492" t="s">
        <v>5373</v>
      </c>
      <c r="U5552" s="496">
        <v>205830</v>
      </c>
    </row>
    <row r="5553" spans="17:21">
      <c r="Q5553" s="645">
        <v>6</v>
      </c>
      <c r="R5553" s="645">
        <v>20</v>
      </c>
      <c r="S5553" s="645">
        <v>75</v>
      </c>
      <c r="T5553" s="492" t="s">
        <v>5375</v>
      </c>
      <c r="U5553" s="496">
        <v>205880</v>
      </c>
    </row>
    <row r="5554" spans="17:21">
      <c r="Q5554" s="645">
        <v>6</v>
      </c>
      <c r="R5554" s="645">
        <v>20</v>
      </c>
      <c r="S5554" s="645">
        <v>76</v>
      </c>
      <c r="T5554" s="492" t="s">
        <v>5377</v>
      </c>
      <c r="U5554" s="496">
        <v>205900</v>
      </c>
    </row>
    <row r="5555" spans="17:21">
      <c r="Q5555" s="645">
        <v>6</v>
      </c>
      <c r="R5555" s="645">
        <v>20</v>
      </c>
      <c r="S5555" s="645">
        <v>77</v>
      </c>
      <c r="T5555" s="492" t="s">
        <v>5379</v>
      </c>
      <c r="U5555" s="496">
        <v>206020</v>
      </c>
    </row>
    <row r="5556" spans="17:21">
      <c r="Q5556" s="645">
        <v>6</v>
      </c>
      <c r="R5556" s="645">
        <v>20</v>
      </c>
      <c r="S5556" s="645">
        <v>78</v>
      </c>
      <c r="T5556" s="492" t="s">
        <v>9432</v>
      </c>
      <c r="U5556" s="496">
        <v>209060</v>
      </c>
    </row>
    <row r="5557" spans="17:21">
      <c r="Q5557" s="645">
        <v>6</v>
      </c>
      <c r="R5557" s="645">
        <v>20</v>
      </c>
      <c r="S5557" s="645">
        <v>79</v>
      </c>
      <c r="T5557" s="492" t="s">
        <v>8572</v>
      </c>
      <c r="U5557" s="496">
        <v>208130</v>
      </c>
    </row>
    <row r="5558" spans="17:21">
      <c r="Q5558" s="645">
        <v>6</v>
      </c>
      <c r="R5558" s="645">
        <v>20</v>
      </c>
      <c r="S5558" s="645">
        <v>80</v>
      </c>
      <c r="T5558" s="492" t="s">
        <v>8573</v>
      </c>
      <c r="U5558" s="496">
        <v>209950</v>
      </c>
    </row>
    <row r="5559" spans="17:21">
      <c r="Q5559" s="645">
        <v>6</v>
      </c>
      <c r="R5559" s="645">
        <v>20</v>
      </c>
      <c r="S5559" s="645">
        <v>81</v>
      </c>
      <c r="T5559" s="492" t="s">
        <v>8574</v>
      </c>
      <c r="U5559" s="496">
        <v>209270</v>
      </c>
    </row>
    <row r="5560" spans="17:21">
      <c r="Q5560" s="645">
        <v>6</v>
      </c>
      <c r="R5560" s="645">
        <v>20</v>
      </c>
      <c r="S5560" s="645">
        <v>82</v>
      </c>
      <c r="T5560" s="492" t="s">
        <v>8575</v>
      </c>
      <c r="U5560" s="496">
        <v>208400</v>
      </c>
    </row>
    <row r="5561" spans="17:21">
      <c r="Q5561" s="645">
        <v>6</v>
      </c>
      <c r="R5561" s="645">
        <v>20</v>
      </c>
      <c r="S5561" s="645">
        <v>83</v>
      </c>
      <c r="T5561" s="492" t="s">
        <v>8576</v>
      </c>
      <c r="U5561" s="496">
        <v>208410</v>
      </c>
    </row>
    <row r="5562" spans="17:21">
      <c r="Q5562" s="645">
        <v>6</v>
      </c>
      <c r="R5562" s="645">
        <v>20</v>
      </c>
      <c r="S5562" s="645">
        <v>84</v>
      </c>
      <c r="T5562" s="492" t="s">
        <v>8577</v>
      </c>
      <c r="U5562" s="496">
        <v>209010</v>
      </c>
    </row>
    <row r="5563" spans="17:21">
      <c r="Q5563" s="645">
        <v>6</v>
      </c>
      <c r="R5563" s="645">
        <v>20</v>
      </c>
      <c r="S5563" s="645">
        <v>85</v>
      </c>
      <c r="T5563" s="492" t="s">
        <v>8578</v>
      </c>
      <c r="U5563" s="496">
        <v>209870</v>
      </c>
    </row>
    <row r="5564" spans="17:21">
      <c r="Q5564" s="645">
        <v>6</v>
      </c>
      <c r="R5564" s="645">
        <v>21</v>
      </c>
      <c r="S5564" s="645">
        <v>1</v>
      </c>
      <c r="T5564" s="492" t="s">
        <v>5504</v>
      </c>
      <c r="U5564" s="496">
        <v>212010</v>
      </c>
    </row>
    <row r="5565" spans="17:21">
      <c r="Q5565" s="645">
        <v>6</v>
      </c>
      <c r="R5565" s="645">
        <v>21</v>
      </c>
      <c r="S5565" s="645">
        <v>2</v>
      </c>
      <c r="T5565" s="492" t="s">
        <v>5506</v>
      </c>
      <c r="U5565" s="496">
        <v>212020</v>
      </c>
    </row>
    <row r="5566" spans="17:21">
      <c r="Q5566" s="645">
        <v>6</v>
      </c>
      <c r="R5566" s="645">
        <v>21</v>
      </c>
      <c r="S5566" s="645">
        <v>3</v>
      </c>
      <c r="T5566" s="492" t="s">
        <v>5508</v>
      </c>
      <c r="U5566" s="496">
        <v>212030</v>
      </c>
    </row>
    <row r="5567" spans="17:21">
      <c r="Q5567" s="645">
        <v>6</v>
      </c>
      <c r="R5567" s="645">
        <v>21</v>
      </c>
      <c r="S5567" s="645">
        <v>4</v>
      </c>
      <c r="T5567" s="492" t="s">
        <v>5510</v>
      </c>
      <c r="U5567" s="496">
        <v>212040</v>
      </c>
    </row>
    <row r="5568" spans="17:21">
      <c r="Q5568" s="645">
        <v>6</v>
      </c>
      <c r="R5568" s="645">
        <v>21</v>
      </c>
      <c r="S5568" s="645">
        <v>5</v>
      </c>
      <c r="T5568" s="492" t="s">
        <v>5512</v>
      </c>
      <c r="U5568" s="496">
        <v>212050</v>
      </c>
    </row>
    <row r="5569" spans="17:21">
      <c r="Q5569" s="645">
        <v>6</v>
      </c>
      <c r="R5569" s="645">
        <v>21</v>
      </c>
      <c r="S5569" s="645">
        <v>6</v>
      </c>
      <c r="T5569" s="492" t="s">
        <v>5514</v>
      </c>
      <c r="U5569" s="496">
        <v>212060</v>
      </c>
    </row>
    <row r="5570" spans="17:21">
      <c r="Q5570" s="645">
        <v>6</v>
      </c>
      <c r="R5570" s="645">
        <v>21</v>
      </c>
      <c r="S5570" s="645">
        <v>7</v>
      </c>
      <c r="T5570" s="492" t="s">
        <v>5516</v>
      </c>
      <c r="U5570" s="496">
        <v>212070</v>
      </c>
    </row>
    <row r="5571" spans="17:21">
      <c r="Q5571" s="645">
        <v>6</v>
      </c>
      <c r="R5571" s="645">
        <v>21</v>
      </c>
      <c r="S5571" s="645">
        <v>8</v>
      </c>
      <c r="T5571" s="492" t="s">
        <v>5518</v>
      </c>
      <c r="U5571" s="496">
        <v>212080</v>
      </c>
    </row>
    <row r="5572" spans="17:21">
      <c r="Q5572" s="645">
        <v>6</v>
      </c>
      <c r="R5572" s="645">
        <v>21</v>
      </c>
      <c r="S5572" s="645">
        <v>9</v>
      </c>
      <c r="T5572" s="492" t="s">
        <v>5520</v>
      </c>
      <c r="U5572" s="496">
        <v>212090</v>
      </c>
    </row>
    <row r="5573" spans="17:21">
      <c r="Q5573" s="645">
        <v>6</v>
      </c>
      <c r="R5573" s="645">
        <v>21</v>
      </c>
      <c r="S5573" s="645">
        <v>10</v>
      </c>
      <c r="T5573" s="492" t="s">
        <v>5522</v>
      </c>
      <c r="U5573" s="496">
        <v>212100</v>
      </c>
    </row>
    <row r="5574" spans="17:21">
      <c r="Q5574" s="645">
        <v>6</v>
      </c>
      <c r="R5574" s="645">
        <v>21</v>
      </c>
      <c r="S5574" s="645">
        <v>11</v>
      </c>
      <c r="T5574" s="492" t="s">
        <v>5524</v>
      </c>
      <c r="U5574" s="496">
        <v>212110</v>
      </c>
    </row>
    <row r="5575" spans="17:21">
      <c r="Q5575" s="645">
        <v>6</v>
      </c>
      <c r="R5575" s="645">
        <v>21</v>
      </c>
      <c r="S5575" s="645">
        <v>12</v>
      </c>
      <c r="T5575" s="492" t="s">
        <v>5526</v>
      </c>
      <c r="U5575" s="496">
        <v>212120</v>
      </c>
    </row>
    <row r="5576" spans="17:21">
      <c r="Q5576" s="645">
        <v>6</v>
      </c>
      <c r="R5576" s="645">
        <v>21</v>
      </c>
      <c r="S5576" s="645">
        <v>13</v>
      </c>
      <c r="T5576" s="492" t="s">
        <v>5527</v>
      </c>
      <c r="U5576" s="496">
        <v>212130</v>
      </c>
    </row>
    <row r="5577" spans="17:21">
      <c r="Q5577" s="645">
        <v>6</v>
      </c>
      <c r="R5577" s="645">
        <v>21</v>
      </c>
      <c r="S5577" s="645">
        <v>14</v>
      </c>
      <c r="T5577" s="492" t="s">
        <v>5529</v>
      </c>
      <c r="U5577" s="496">
        <v>212140</v>
      </c>
    </row>
    <row r="5578" spans="17:21">
      <c r="Q5578" s="645">
        <v>6</v>
      </c>
      <c r="R5578" s="645">
        <v>21</v>
      </c>
      <c r="S5578" s="645">
        <v>15</v>
      </c>
      <c r="T5578" s="492" t="s">
        <v>5531</v>
      </c>
      <c r="U5578" s="496">
        <v>212150</v>
      </c>
    </row>
    <row r="5579" spans="17:21">
      <c r="Q5579" s="645">
        <v>6</v>
      </c>
      <c r="R5579" s="645">
        <v>21</v>
      </c>
      <c r="S5579" s="645">
        <v>16</v>
      </c>
      <c r="T5579" s="492" t="s">
        <v>5533</v>
      </c>
      <c r="U5579" s="496">
        <v>212160</v>
      </c>
    </row>
    <row r="5580" spans="17:21">
      <c r="Q5580" s="645">
        <v>6</v>
      </c>
      <c r="R5580" s="645">
        <v>21</v>
      </c>
      <c r="S5580" s="645">
        <v>17</v>
      </c>
      <c r="T5580" s="492" t="s">
        <v>5535</v>
      </c>
      <c r="U5580" s="496">
        <v>212170</v>
      </c>
    </row>
    <row r="5581" spans="17:21">
      <c r="Q5581" s="645">
        <v>6</v>
      </c>
      <c r="R5581" s="645">
        <v>21</v>
      </c>
      <c r="S5581" s="645">
        <v>18</v>
      </c>
      <c r="T5581" s="492" t="s">
        <v>5537</v>
      </c>
      <c r="U5581" s="496">
        <v>212180</v>
      </c>
    </row>
    <row r="5582" spans="17:21">
      <c r="Q5582" s="645">
        <v>6</v>
      </c>
      <c r="R5582" s="645">
        <v>21</v>
      </c>
      <c r="S5582" s="645">
        <v>19</v>
      </c>
      <c r="T5582" s="492" t="s">
        <v>5539</v>
      </c>
      <c r="U5582" s="496">
        <v>212190</v>
      </c>
    </row>
    <row r="5583" spans="17:21">
      <c r="Q5583" s="645">
        <v>6</v>
      </c>
      <c r="R5583" s="645">
        <v>21</v>
      </c>
      <c r="S5583" s="645">
        <v>20</v>
      </c>
      <c r="T5583" s="492" t="s">
        <v>5541</v>
      </c>
      <c r="U5583" s="496">
        <v>212200</v>
      </c>
    </row>
    <row r="5584" spans="17:21">
      <c r="Q5584" s="645">
        <v>6</v>
      </c>
      <c r="R5584" s="645">
        <v>21</v>
      </c>
      <c r="S5584" s="645">
        <v>21</v>
      </c>
      <c r="T5584" s="492" t="s">
        <v>5543</v>
      </c>
      <c r="U5584" s="496">
        <v>212210</v>
      </c>
    </row>
    <row r="5585" spans="17:21">
      <c r="Q5585" s="645">
        <v>6</v>
      </c>
      <c r="R5585" s="645">
        <v>21</v>
      </c>
      <c r="S5585" s="645">
        <v>22</v>
      </c>
      <c r="T5585" s="492" t="s">
        <v>5545</v>
      </c>
      <c r="U5585" s="496">
        <v>213020</v>
      </c>
    </row>
    <row r="5586" spans="17:21">
      <c r="Q5586" s="645">
        <v>6</v>
      </c>
      <c r="R5586" s="645">
        <v>21</v>
      </c>
      <c r="S5586" s="645">
        <v>23</v>
      </c>
      <c r="T5586" s="492" t="s">
        <v>5547</v>
      </c>
      <c r="U5586" s="496">
        <v>213030</v>
      </c>
    </row>
    <row r="5587" spans="17:21">
      <c r="Q5587" s="645">
        <v>6</v>
      </c>
      <c r="R5587" s="645">
        <v>21</v>
      </c>
      <c r="S5587" s="645">
        <v>24</v>
      </c>
      <c r="T5587" s="492" t="s">
        <v>5549</v>
      </c>
      <c r="U5587" s="496">
        <v>213410</v>
      </c>
    </row>
    <row r="5588" spans="17:21">
      <c r="Q5588" s="645">
        <v>6</v>
      </c>
      <c r="R5588" s="645">
        <v>21</v>
      </c>
      <c r="S5588" s="645">
        <v>25</v>
      </c>
      <c r="T5588" s="492" t="s">
        <v>5551</v>
      </c>
      <c r="U5588" s="496">
        <v>213610</v>
      </c>
    </row>
    <row r="5589" spans="17:21">
      <c r="Q5589" s="645">
        <v>6</v>
      </c>
      <c r="R5589" s="645">
        <v>21</v>
      </c>
      <c r="S5589" s="645">
        <v>26</v>
      </c>
      <c r="T5589" s="492" t="s">
        <v>5553</v>
      </c>
      <c r="U5589" s="496">
        <v>213620</v>
      </c>
    </row>
    <row r="5590" spans="17:21">
      <c r="Q5590" s="645">
        <v>6</v>
      </c>
      <c r="R5590" s="645">
        <v>21</v>
      </c>
      <c r="S5590" s="645">
        <v>27</v>
      </c>
      <c r="T5590" s="492" t="s">
        <v>5554</v>
      </c>
      <c r="U5590" s="496">
        <v>213810</v>
      </c>
    </row>
    <row r="5591" spans="17:21">
      <c r="Q5591" s="645">
        <v>6</v>
      </c>
      <c r="R5591" s="645">
        <v>21</v>
      </c>
      <c r="S5591" s="645">
        <v>28</v>
      </c>
      <c r="T5591" s="492" t="s">
        <v>5555</v>
      </c>
      <c r="U5591" s="496">
        <v>213820</v>
      </c>
    </row>
    <row r="5592" spans="17:21">
      <c r="Q5592" s="645">
        <v>6</v>
      </c>
      <c r="R5592" s="645">
        <v>21</v>
      </c>
      <c r="S5592" s="645">
        <v>29</v>
      </c>
      <c r="T5592" s="492" t="s">
        <v>5557</v>
      </c>
      <c r="U5592" s="496">
        <v>213830</v>
      </c>
    </row>
    <row r="5593" spans="17:21">
      <c r="Q5593" s="645">
        <v>6</v>
      </c>
      <c r="R5593" s="645">
        <v>21</v>
      </c>
      <c r="S5593" s="645">
        <v>30</v>
      </c>
      <c r="T5593" s="492" t="s">
        <v>5558</v>
      </c>
      <c r="U5593" s="496">
        <v>214010</v>
      </c>
    </row>
    <row r="5594" spans="17:21">
      <c r="Q5594" s="645">
        <v>6</v>
      </c>
      <c r="R5594" s="645">
        <v>21</v>
      </c>
      <c r="S5594" s="645">
        <v>31</v>
      </c>
      <c r="T5594" s="492" t="s">
        <v>5559</v>
      </c>
      <c r="U5594" s="496">
        <v>214030</v>
      </c>
    </row>
    <row r="5595" spans="17:21">
      <c r="Q5595" s="645">
        <v>6</v>
      </c>
      <c r="R5595" s="645">
        <v>21</v>
      </c>
      <c r="S5595" s="645">
        <v>32</v>
      </c>
      <c r="T5595" s="492" t="s">
        <v>5560</v>
      </c>
      <c r="U5595" s="496">
        <v>214040</v>
      </c>
    </row>
    <row r="5596" spans="17:21">
      <c r="Q5596" s="645">
        <v>6</v>
      </c>
      <c r="R5596" s="645">
        <v>21</v>
      </c>
      <c r="S5596" s="645">
        <v>33</v>
      </c>
      <c r="T5596" s="492" t="s">
        <v>5561</v>
      </c>
      <c r="U5596" s="496">
        <v>214210</v>
      </c>
    </row>
    <row r="5597" spans="17:21">
      <c r="Q5597" s="645">
        <v>6</v>
      </c>
      <c r="R5597" s="645">
        <v>21</v>
      </c>
      <c r="S5597" s="645">
        <v>34</v>
      </c>
      <c r="T5597" s="492" t="s">
        <v>5562</v>
      </c>
      <c r="U5597" s="496">
        <v>215010</v>
      </c>
    </row>
    <row r="5598" spans="17:21">
      <c r="Q5598" s="645">
        <v>6</v>
      </c>
      <c r="R5598" s="645">
        <v>21</v>
      </c>
      <c r="S5598" s="645">
        <v>35</v>
      </c>
      <c r="T5598" s="492" t="s">
        <v>5563</v>
      </c>
      <c r="U5598" s="496">
        <v>215020</v>
      </c>
    </row>
    <row r="5599" spans="17:21">
      <c r="Q5599" s="645">
        <v>6</v>
      </c>
      <c r="R5599" s="645">
        <v>21</v>
      </c>
      <c r="S5599" s="645">
        <v>36</v>
      </c>
      <c r="T5599" s="492" t="s">
        <v>5564</v>
      </c>
      <c r="U5599" s="496">
        <v>215030</v>
      </c>
    </row>
    <row r="5600" spans="17:21">
      <c r="Q5600" s="645">
        <v>6</v>
      </c>
      <c r="R5600" s="645">
        <v>21</v>
      </c>
      <c r="S5600" s="645">
        <v>37</v>
      </c>
      <c r="T5600" s="492" t="s">
        <v>5565</v>
      </c>
      <c r="U5600" s="496">
        <v>215040</v>
      </c>
    </row>
    <row r="5601" spans="17:21">
      <c r="Q5601" s="645">
        <v>6</v>
      </c>
      <c r="R5601" s="645">
        <v>21</v>
      </c>
      <c r="S5601" s="645">
        <v>38</v>
      </c>
      <c r="T5601" s="492" t="s">
        <v>5566</v>
      </c>
      <c r="U5601" s="496">
        <v>215050</v>
      </c>
    </row>
    <row r="5602" spans="17:21">
      <c r="Q5602" s="645">
        <v>6</v>
      </c>
      <c r="R5602" s="645">
        <v>21</v>
      </c>
      <c r="S5602" s="645">
        <v>39</v>
      </c>
      <c r="T5602" s="492" t="s">
        <v>5567</v>
      </c>
      <c r="U5602" s="496">
        <v>215060</v>
      </c>
    </row>
    <row r="5603" spans="17:21">
      <c r="Q5603" s="645">
        <v>6</v>
      </c>
      <c r="R5603" s="645">
        <v>21</v>
      </c>
      <c r="S5603" s="645">
        <v>40</v>
      </c>
      <c r="T5603" s="492" t="s">
        <v>5568</v>
      </c>
      <c r="U5603" s="496">
        <v>215070</v>
      </c>
    </row>
    <row r="5604" spans="17:21">
      <c r="Q5604" s="645">
        <v>6</v>
      </c>
      <c r="R5604" s="645">
        <v>21</v>
      </c>
      <c r="S5604" s="645">
        <v>41</v>
      </c>
      <c r="T5604" s="492" t="s">
        <v>5570</v>
      </c>
      <c r="U5604" s="496">
        <v>215210</v>
      </c>
    </row>
    <row r="5605" spans="17:21">
      <c r="Q5605" s="645">
        <v>6</v>
      </c>
      <c r="R5605" s="645">
        <v>21</v>
      </c>
      <c r="S5605" s="645">
        <v>42</v>
      </c>
      <c r="T5605" s="492" t="s">
        <v>5571</v>
      </c>
      <c r="U5605" s="496">
        <v>216040</v>
      </c>
    </row>
    <row r="5606" spans="17:21">
      <c r="Q5606" s="645">
        <v>6</v>
      </c>
      <c r="R5606" s="645">
        <v>22</v>
      </c>
      <c r="S5606" s="645">
        <v>1</v>
      </c>
      <c r="T5606" s="492" t="s">
        <v>5575</v>
      </c>
      <c r="U5606" s="496">
        <v>222030</v>
      </c>
    </row>
    <row r="5607" spans="17:21">
      <c r="Q5607" s="645">
        <v>6</v>
      </c>
      <c r="R5607" s="645">
        <v>22</v>
      </c>
      <c r="S5607" s="645">
        <v>2</v>
      </c>
      <c r="T5607" s="492" t="s">
        <v>5576</v>
      </c>
      <c r="U5607" s="496">
        <v>222050</v>
      </c>
    </row>
    <row r="5608" spans="17:21">
      <c r="Q5608" s="645">
        <v>6</v>
      </c>
      <c r="R5608" s="645">
        <v>22</v>
      </c>
      <c r="S5608" s="645">
        <v>3</v>
      </c>
      <c r="T5608" s="492" t="s">
        <v>5577</v>
      </c>
      <c r="U5608" s="496">
        <v>222060</v>
      </c>
    </row>
    <row r="5609" spans="17:21">
      <c r="Q5609" s="645">
        <v>6</v>
      </c>
      <c r="R5609" s="645">
        <v>22</v>
      </c>
      <c r="S5609" s="645">
        <v>4</v>
      </c>
      <c r="T5609" s="492" t="s">
        <v>5578</v>
      </c>
      <c r="U5609" s="496">
        <v>222070</v>
      </c>
    </row>
    <row r="5610" spans="17:21">
      <c r="Q5610" s="645">
        <v>6</v>
      </c>
      <c r="R5610" s="645">
        <v>22</v>
      </c>
      <c r="S5610" s="645">
        <v>5</v>
      </c>
      <c r="T5610" s="492" t="s">
        <v>5579</v>
      </c>
      <c r="U5610" s="496">
        <v>222080</v>
      </c>
    </row>
    <row r="5611" spans="17:21">
      <c r="Q5611" s="645">
        <v>6</v>
      </c>
      <c r="R5611" s="645">
        <v>22</v>
      </c>
      <c r="S5611" s="645">
        <v>6</v>
      </c>
      <c r="T5611" s="492" t="s">
        <v>5580</v>
      </c>
      <c r="U5611" s="496">
        <v>222090</v>
      </c>
    </row>
    <row r="5612" spans="17:21">
      <c r="Q5612" s="645">
        <v>6</v>
      </c>
      <c r="R5612" s="645">
        <v>22</v>
      </c>
      <c r="S5612" s="645">
        <v>7</v>
      </c>
      <c r="T5612" s="492" t="s">
        <v>5581</v>
      </c>
      <c r="U5612" s="496">
        <v>222100</v>
      </c>
    </row>
    <row r="5613" spans="17:21">
      <c r="Q5613" s="645">
        <v>6</v>
      </c>
      <c r="R5613" s="645">
        <v>22</v>
      </c>
      <c r="S5613" s="645">
        <v>8</v>
      </c>
      <c r="T5613" s="492" t="s">
        <v>5582</v>
      </c>
      <c r="U5613" s="496">
        <v>222110</v>
      </c>
    </row>
    <row r="5614" spans="17:21">
      <c r="Q5614" s="645">
        <v>6</v>
      </c>
      <c r="R5614" s="645">
        <v>22</v>
      </c>
      <c r="S5614" s="645">
        <v>9</v>
      </c>
      <c r="T5614" s="492" t="s">
        <v>5583</v>
      </c>
      <c r="U5614" s="496">
        <v>222120</v>
      </c>
    </row>
    <row r="5615" spans="17:21">
      <c r="Q5615" s="645">
        <v>6</v>
      </c>
      <c r="R5615" s="645">
        <v>22</v>
      </c>
      <c r="S5615" s="645">
        <v>10</v>
      </c>
      <c r="T5615" s="492" t="s">
        <v>5584</v>
      </c>
      <c r="U5615" s="496">
        <v>222130</v>
      </c>
    </row>
    <row r="5616" spans="17:21">
      <c r="Q5616" s="645">
        <v>6</v>
      </c>
      <c r="R5616" s="645">
        <v>22</v>
      </c>
      <c r="S5616" s="645">
        <v>11</v>
      </c>
      <c r="T5616" s="492" t="s">
        <v>5585</v>
      </c>
      <c r="U5616" s="496">
        <v>222140</v>
      </c>
    </row>
    <row r="5617" spans="17:21">
      <c r="Q5617" s="645">
        <v>6</v>
      </c>
      <c r="R5617" s="645">
        <v>22</v>
      </c>
      <c r="S5617" s="645">
        <v>12</v>
      </c>
      <c r="T5617" s="492" t="s">
        <v>5586</v>
      </c>
      <c r="U5617" s="496">
        <v>222150</v>
      </c>
    </row>
    <row r="5618" spans="17:21">
      <c r="Q5618" s="645">
        <v>6</v>
      </c>
      <c r="R5618" s="645">
        <v>22</v>
      </c>
      <c r="S5618" s="645">
        <v>13</v>
      </c>
      <c r="T5618" s="492" t="s">
        <v>5587</v>
      </c>
      <c r="U5618" s="496">
        <v>222160</v>
      </c>
    </row>
    <row r="5619" spans="17:21">
      <c r="Q5619" s="645">
        <v>6</v>
      </c>
      <c r="R5619" s="645">
        <v>22</v>
      </c>
      <c r="S5619" s="645">
        <v>14</v>
      </c>
      <c r="T5619" s="492" t="s">
        <v>5588</v>
      </c>
      <c r="U5619" s="496">
        <v>222190</v>
      </c>
    </row>
    <row r="5620" spans="17:21">
      <c r="Q5620" s="645">
        <v>6</v>
      </c>
      <c r="R5620" s="645">
        <v>22</v>
      </c>
      <c r="S5620" s="645">
        <v>15</v>
      </c>
      <c r="T5620" s="492" t="s">
        <v>5589</v>
      </c>
      <c r="U5620" s="496">
        <v>222200</v>
      </c>
    </row>
    <row r="5621" spans="17:21">
      <c r="Q5621" s="645">
        <v>6</v>
      </c>
      <c r="R5621" s="645">
        <v>22</v>
      </c>
      <c r="S5621" s="645">
        <v>16</v>
      </c>
      <c r="T5621" s="492" t="s">
        <v>5590</v>
      </c>
      <c r="U5621" s="496">
        <v>222210</v>
      </c>
    </row>
    <row r="5622" spans="17:21">
      <c r="Q5622" s="645">
        <v>6</v>
      </c>
      <c r="R5622" s="645">
        <v>22</v>
      </c>
      <c r="S5622" s="645">
        <v>17</v>
      </c>
      <c r="T5622" s="492" t="s">
        <v>5592</v>
      </c>
      <c r="U5622" s="496">
        <v>222220</v>
      </c>
    </row>
    <row r="5623" spans="17:21">
      <c r="Q5623" s="645">
        <v>6</v>
      </c>
      <c r="R5623" s="645">
        <v>22</v>
      </c>
      <c r="S5623" s="645">
        <v>18</v>
      </c>
      <c r="T5623" s="492" t="s">
        <v>5594</v>
      </c>
      <c r="U5623" s="496">
        <v>222230</v>
      </c>
    </row>
    <row r="5624" spans="17:21">
      <c r="Q5624" s="645">
        <v>6</v>
      </c>
      <c r="R5624" s="645">
        <v>22</v>
      </c>
      <c r="S5624" s="645">
        <v>19</v>
      </c>
      <c r="T5624" s="492" t="s">
        <v>5596</v>
      </c>
      <c r="U5624" s="496">
        <v>222240</v>
      </c>
    </row>
    <row r="5625" spans="17:21">
      <c r="Q5625" s="645">
        <v>6</v>
      </c>
      <c r="R5625" s="645">
        <v>22</v>
      </c>
      <c r="S5625" s="645">
        <v>20</v>
      </c>
      <c r="T5625" s="492" t="s">
        <v>5598</v>
      </c>
      <c r="U5625" s="496">
        <v>222250</v>
      </c>
    </row>
    <row r="5626" spans="17:21">
      <c r="Q5626" s="645">
        <v>6</v>
      </c>
      <c r="R5626" s="645">
        <v>22</v>
      </c>
      <c r="S5626" s="645">
        <v>21</v>
      </c>
      <c r="T5626" s="492" t="s">
        <v>5600</v>
      </c>
      <c r="U5626" s="496">
        <v>222260</v>
      </c>
    </row>
    <row r="5627" spans="17:21">
      <c r="Q5627" s="645">
        <v>6</v>
      </c>
      <c r="R5627" s="645">
        <v>22</v>
      </c>
      <c r="S5627" s="645">
        <v>22</v>
      </c>
      <c r="T5627" s="492" t="s">
        <v>5602</v>
      </c>
      <c r="U5627" s="496">
        <v>223010</v>
      </c>
    </row>
    <row r="5628" spans="17:21">
      <c r="Q5628" s="645">
        <v>6</v>
      </c>
      <c r="R5628" s="645">
        <v>22</v>
      </c>
      <c r="S5628" s="645">
        <v>23</v>
      </c>
      <c r="T5628" s="492" t="s">
        <v>5603</v>
      </c>
      <c r="U5628" s="496">
        <v>223020</v>
      </c>
    </row>
    <row r="5629" spans="17:21">
      <c r="Q5629" s="645">
        <v>6</v>
      </c>
      <c r="R5629" s="645">
        <v>22</v>
      </c>
      <c r="S5629" s="645">
        <v>24</v>
      </c>
      <c r="T5629" s="492" t="s">
        <v>5604</v>
      </c>
      <c r="U5629" s="496">
        <v>223040</v>
      </c>
    </row>
    <row r="5630" spans="17:21">
      <c r="Q5630" s="645">
        <v>6</v>
      </c>
      <c r="R5630" s="645">
        <v>22</v>
      </c>
      <c r="S5630" s="645">
        <v>25</v>
      </c>
      <c r="T5630" s="492" t="s">
        <v>5606</v>
      </c>
      <c r="U5630" s="496">
        <v>223050</v>
      </c>
    </row>
    <row r="5631" spans="17:21">
      <c r="Q5631" s="645">
        <v>6</v>
      </c>
      <c r="R5631" s="645">
        <v>22</v>
      </c>
      <c r="S5631" s="645">
        <v>26</v>
      </c>
      <c r="T5631" s="492" t="s">
        <v>5608</v>
      </c>
      <c r="U5631" s="496">
        <v>223060</v>
      </c>
    </row>
    <row r="5632" spans="17:21">
      <c r="Q5632" s="645">
        <v>6</v>
      </c>
      <c r="R5632" s="645">
        <v>22</v>
      </c>
      <c r="S5632" s="645">
        <v>27</v>
      </c>
      <c r="T5632" s="492" t="s">
        <v>5610</v>
      </c>
      <c r="U5632" s="496">
        <v>223250</v>
      </c>
    </row>
    <row r="5633" spans="17:21">
      <c r="Q5633" s="645">
        <v>6</v>
      </c>
      <c r="R5633" s="645">
        <v>22</v>
      </c>
      <c r="S5633" s="645">
        <v>28</v>
      </c>
      <c r="T5633" s="492" t="s">
        <v>5612</v>
      </c>
      <c r="U5633" s="496">
        <v>223410</v>
      </c>
    </row>
    <row r="5634" spans="17:21">
      <c r="Q5634" s="645">
        <v>6</v>
      </c>
      <c r="R5634" s="645">
        <v>22</v>
      </c>
      <c r="S5634" s="645">
        <v>29</v>
      </c>
      <c r="T5634" s="492" t="s">
        <v>5614</v>
      </c>
      <c r="U5634" s="496">
        <v>223420</v>
      </c>
    </row>
    <row r="5635" spans="17:21">
      <c r="Q5635" s="645">
        <v>6</v>
      </c>
      <c r="R5635" s="645">
        <v>22</v>
      </c>
      <c r="S5635" s="645">
        <v>30</v>
      </c>
      <c r="T5635" s="492" t="s">
        <v>5616</v>
      </c>
      <c r="U5635" s="496">
        <v>223440</v>
      </c>
    </row>
    <row r="5636" spans="17:21">
      <c r="Q5636" s="645">
        <v>6</v>
      </c>
      <c r="R5636" s="645">
        <v>22</v>
      </c>
      <c r="S5636" s="645">
        <v>31</v>
      </c>
      <c r="T5636" s="492" t="s">
        <v>5618</v>
      </c>
      <c r="U5636" s="496">
        <v>224240</v>
      </c>
    </row>
    <row r="5637" spans="17:21">
      <c r="Q5637" s="645">
        <v>6</v>
      </c>
      <c r="R5637" s="645">
        <v>22</v>
      </c>
      <c r="S5637" s="645">
        <v>32</v>
      </c>
      <c r="T5637" s="492" t="s">
        <v>5620</v>
      </c>
      <c r="U5637" s="496">
        <v>224290</v>
      </c>
    </row>
    <row r="5638" spans="17:21">
      <c r="Q5638" s="645">
        <v>6</v>
      </c>
      <c r="R5638" s="645">
        <v>22</v>
      </c>
      <c r="S5638" s="645">
        <v>33</v>
      </c>
      <c r="T5638" s="492" t="s">
        <v>5622</v>
      </c>
      <c r="U5638" s="496">
        <v>224610</v>
      </c>
    </row>
    <row r="5639" spans="17:21">
      <c r="Q5639" s="645">
        <v>6</v>
      </c>
      <c r="R5639" s="645">
        <v>23</v>
      </c>
      <c r="S5639" s="645">
        <v>1</v>
      </c>
      <c r="T5639" s="492" t="s">
        <v>5657</v>
      </c>
      <c r="U5639" s="496">
        <v>232010</v>
      </c>
    </row>
    <row r="5640" spans="17:21">
      <c r="Q5640" s="645">
        <v>6</v>
      </c>
      <c r="R5640" s="645">
        <v>23</v>
      </c>
      <c r="S5640" s="645">
        <v>2</v>
      </c>
      <c r="T5640" s="492" t="s">
        <v>5659</v>
      </c>
      <c r="U5640" s="496">
        <v>232020</v>
      </c>
    </row>
    <row r="5641" spans="17:21">
      <c r="Q5641" s="645">
        <v>6</v>
      </c>
      <c r="R5641" s="645">
        <v>23</v>
      </c>
      <c r="S5641" s="645">
        <v>3</v>
      </c>
      <c r="T5641" s="492" t="s">
        <v>5661</v>
      </c>
      <c r="U5641" s="496">
        <v>232030</v>
      </c>
    </row>
    <row r="5642" spans="17:21">
      <c r="Q5642" s="645">
        <v>6</v>
      </c>
      <c r="R5642" s="645">
        <v>23</v>
      </c>
      <c r="S5642" s="645">
        <v>4</v>
      </c>
      <c r="T5642" s="492" t="s">
        <v>5663</v>
      </c>
      <c r="U5642" s="496">
        <v>232040</v>
      </c>
    </row>
    <row r="5643" spans="17:21">
      <c r="Q5643" s="645">
        <v>6</v>
      </c>
      <c r="R5643" s="645">
        <v>23</v>
      </c>
      <c r="S5643" s="645">
        <v>5</v>
      </c>
      <c r="T5643" s="492" t="s">
        <v>5665</v>
      </c>
      <c r="U5643" s="496">
        <v>232050</v>
      </c>
    </row>
    <row r="5644" spans="17:21">
      <c r="Q5644" s="645">
        <v>6</v>
      </c>
      <c r="R5644" s="645">
        <v>23</v>
      </c>
      <c r="S5644" s="645">
        <v>6</v>
      </c>
      <c r="T5644" s="492" t="s">
        <v>5666</v>
      </c>
      <c r="U5644" s="496">
        <v>232060</v>
      </c>
    </row>
    <row r="5645" spans="17:21">
      <c r="Q5645" s="645">
        <v>6</v>
      </c>
      <c r="R5645" s="645">
        <v>23</v>
      </c>
      <c r="S5645" s="645">
        <v>7</v>
      </c>
      <c r="T5645" s="492" t="s">
        <v>5668</v>
      </c>
      <c r="U5645" s="496">
        <v>232070</v>
      </c>
    </row>
    <row r="5646" spans="17:21">
      <c r="Q5646" s="645">
        <v>6</v>
      </c>
      <c r="R5646" s="645">
        <v>23</v>
      </c>
      <c r="S5646" s="645">
        <v>8</v>
      </c>
      <c r="T5646" s="492" t="s">
        <v>5670</v>
      </c>
      <c r="U5646" s="496">
        <v>232080</v>
      </c>
    </row>
    <row r="5647" spans="17:21">
      <c r="Q5647" s="645">
        <v>6</v>
      </c>
      <c r="R5647" s="645">
        <v>23</v>
      </c>
      <c r="S5647" s="645">
        <v>9</v>
      </c>
      <c r="T5647" s="492" t="s">
        <v>5671</v>
      </c>
      <c r="U5647" s="496">
        <v>232090</v>
      </c>
    </row>
    <row r="5648" spans="17:21">
      <c r="Q5648" s="645">
        <v>6</v>
      </c>
      <c r="R5648" s="645">
        <v>23</v>
      </c>
      <c r="S5648" s="645">
        <v>10</v>
      </c>
      <c r="T5648" s="492" t="s">
        <v>5672</v>
      </c>
      <c r="U5648" s="496">
        <v>232100</v>
      </c>
    </row>
    <row r="5649" spans="17:21">
      <c r="Q5649" s="645">
        <v>6</v>
      </c>
      <c r="R5649" s="645">
        <v>23</v>
      </c>
      <c r="S5649" s="645">
        <v>11</v>
      </c>
      <c r="T5649" s="492" t="s">
        <v>5673</v>
      </c>
      <c r="U5649" s="496">
        <v>232110</v>
      </c>
    </row>
    <row r="5650" spans="17:21">
      <c r="Q5650" s="645">
        <v>6</v>
      </c>
      <c r="R5650" s="645">
        <v>23</v>
      </c>
      <c r="S5650" s="645">
        <v>12</v>
      </c>
      <c r="T5650" s="492" t="s">
        <v>5674</v>
      </c>
      <c r="U5650" s="496">
        <v>232120</v>
      </c>
    </row>
    <row r="5651" spans="17:21">
      <c r="Q5651" s="645">
        <v>6</v>
      </c>
      <c r="R5651" s="645">
        <v>23</v>
      </c>
      <c r="S5651" s="645">
        <v>13</v>
      </c>
      <c r="T5651" s="492" t="s">
        <v>5676</v>
      </c>
      <c r="U5651" s="496">
        <v>232130</v>
      </c>
    </row>
    <row r="5652" spans="17:21">
      <c r="Q5652" s="645">
        <v>6</v>
      </c>
      <c r="R5652" s="645">
        <v>23</v>
      </c>
      <c r="S5652" s="645">
        <v>14</v>
      </c>
      <c r="T5652" s="492" t="s">
        <v>5677</v>
      </c>
      <c r="U5652" s="496">
        <v>232140</v>
      </c>
    </row>
    <row r="5653" spans="17:21">
      <c r="Q5653" s="645">
        <v>6</v>
      </c>
      <c r="R5653" s="645">
        <v>23</v>
      </c>
      <c r="S5653" s="645">
        <v>15</v>
      </c>
      <c r="T5653" s="492" t="s">
        <v>5678</v>
      </c>
      <c r="U5653" s="496">
        <v>232150</v>
      </c>
    </row>
    <row r="5654" spans="17:21">
      <c r="Q5654" s="645">
        <v>6</v>
      </c>
      <c r="R5654" s="645">
        <v>23</v>
      </c>
      <c r="S5654" s="645">
        <v>16</v>
      </c>
      <c r="T5654" s="492" t="s">
        <v>5680</v>
      </c>
      <c r="U5654" s="496">
        <v>232160</v>
      </c>
    </row>
    <row r="5655" spans="17:21">
      <c r="Q5655" s="645">
        <v>6</v>
      </c>
      <c r="R5655" s="645">
        <v>23</v>
      </c>
      <c r="S5655" s="645">
        <v>17</v>
      </c>
      <c r="T5655" s="492" t="s">
        <v>5682</v>
      </c>
      <c r="U5655" s="496">
        <v>232170</v>
      </c>
    </row>
    <row r="5656" spans="17:21">
      <c r="Q5656" s="645">
        <v>6</v>
      </c>
      <c r="R5656" s="645">
        <v>23</v>
      </c>
      <c r="S5656" s="645">
        <v>18</v>
      </c>
      <c r="T5656" s="492" t="s">
        <v>5683</v>
      </c>
      <c r="U5656" s="496">
        <v>232190</v>
      </c>
    </row>
    <row r="5657" spans="17:21">
      <c r="Q5657" s="645">
        <v>6</v>
      </c>
      <c r="R5657" s="645">
        <v>23</v>
      </c>
      <c r="S5657" s="645">
        <v>19</v>
      </c>
      <c r="T5657" s="492" t="s">
        <v>5684</v>
      </c>
      <c r="U5657" s="496">
        <v>232200</v>
      </c>
    </row>
    <row r="5658" spans="17:21">
      <c r="Q5658" s="645">
        <v>6</v>
      </c>
      <c r="R5658" s="645">
        <v>23</v>
      </c>
      <c r="S5658" s="645">
        <v>20</v>
      </c>
      <c r="T5658" s="492" t="s">
        <v>5686</v>
      </c>
      <c r="U5658" s="496">
        <v>232210</v>
      </c>
    </row>
    <row r="5659" spans="17:21">
      <c r="Q5659" s="645">
        <v>6</v>
      </c>
      <c r="R5659" s="645">
        <v>23</v>
      </c>
      <c r="S5659" s="645">
        <v>21</v>
      </c>
      <c r="T5659" s="492" t="s">
        <v>5687</v>
      </c>
      <c r="U5659" s="496">
        <v>232220</v>
      </c>
    </row>
    <row r="5660" spans="17:21">
      <c r="Q5660" s="645">
        <v>6</v>
      </c>
      <c r="R5660" s="645">
        <v>23</v>
      </c>
      <c r="S5660" s="645">
        <v>22</v>
      </c>
      <c r="T5660" s="492" t="s">
        <v>5688</v>
      </c>
      <c r="U5660" s="496">
        <v>232230</v>
      </c>
    </row>
    <row r="5661" spans="17:21">
      <c r="Q5661" s="645">
        <v>6</v>
      </c>
      <c r="R5661" s="645">
        <v>23</v>
      </c>
      <c r="S5661" s="645">
        <v>23</v>
      </c>
      <c r="T5661" s="492" t="s">
        <v>5689</v>
      </c>
      <c r="U5661" s="496">
        <v>232240</v>
      </c>
    </row>
    <row r="5662" spans="17:21">
      <c r="Q5662" s="645">
        <v>6</v>
      </c>
      <c r="R5662" s="645">
        <v>23</v>
      </c>
      <c r="S5662" s="645">
        <v>24</v>
      </c>
      <c r="T5662" s="492" t="s">
        <v>5691</v>
      </c>
      <c r="U5662" s="496">
        <v>232250</v>
      </c>
    </row>
    <row r="5663" spans="17:21">
      <c r="Q5663" s="645">
        <v>6</v>
      </c>
      <c r="R5663" s="645">
        <v>23</v>
      </c>
      <c r="S5663" s="645">
        <v>25</v>
      </c>
      <c r="T5663" s="492" t="s">
        <v>5693</v>
      </c>
      <c r="U5663" s="496">
        <v>232260</v>
      </c>
    </row>
    <row r="5664" spans="17:21">
      <c r="Q5664" s="645">
        <v>6</v>
      </c>
      <c r="R5664" s="645">
        <v>23</v>
      </c>
      <c r="S5664" s="645">
        <v>26</v>
      </c>
      <c r="T5664" s="492" t="s">
        <v>5695</v>
      </c>
      <c r="U5664" s="496">
        <v>232270</v>
      </c>
    </row>
    <row r="5665" spans="17:21">
      <c r="Q5665" s="645">
        <v>6</v>
      </c>
      <c r="R5665" s="645">
        <v>23</v>
      </c>
      <c r="S5665" s="645">
        <v>27</v>
      </c>
      <c r="T5665" s="492" t="s">
        <v>5696</v>
      </c>
      <c r="U5665" s="496">
        <v>232280</v>
      </c>
    </row>
    <row r="5666" spans="17:21">
      <c r="Q5666" s="645">
        <v>6</v>
      </c>
      <c r="R5666" s="645">
        <v>23</v>
      </c>
      <c r="S5666" s="645">
        <v>28</v>
      </c>
      <c r="T5666" s="492" t="s">
        <v>5698</v>
      </c>
      <c r="U5666" s="496">
        <v>232290</v>
      </c>
    </row>
    <row r="5667" spans="17:21">
      <c r="Q5667" s="645">
        <v>6</v>
      </c>
      <c r="R5667" s="645">
        <v>23</v>
      </c>
      <c r="S5667" s="645">
        <v>29</v>
      </c>
      <c r="T5667" s="492" t="s">
        <v>5700</v>
      </c>
      <c r="U5667" s="496">
        <v>232300</v>
      </c>
    </row>
    <row r="5668" spans="17:21">
      <c r="Q5668" s="645">
        <v>6</v>
      </c>
      <c r="R5668" s="645">
        <v>23</v>
      </c>
      <c r="S5668" s="645">
        <v>30</v>
      </c>
      <c r="T5668" s="492" t="s">
        <v>5702</v>
      </c>
      <c r="U5668" s="496">
        <v>232310</v>
      </c>
    </row>
    <row r="5669" spans="17:21">
      <c r="Q5669" s="645">
        <v>6</v>
      </c>
      <c r="R5669" s="645">
        <v>23</v>
      </c>
      <c r="S5669" s="645">
        <v>31</v>
      </c>
      <c r="T5669" s="492" t="s">
        <v>5704</v>
      </c>
      <c r="U5669" s="496">
        <v>232320</v>
      </c>
    </row>
    <row r="5670" spans="17:21">
      <c r="Q5670" s="645">
        <v>6</v>
      </c>
      <c r="R5670" s="645">
        <v>23</v>
      </c>
      <c r="S5670" s="645">
        <v>32</v>
      </c>
      <c r="T5670" s="492" t="s">
        <v>5706</v>
      </c>
      <c r="U5670" s="496">
        <v>232330</v>
      </c>
    </row>
    <row r="5671" spans="17:21">
      <c r="Q5671" s="645">
        <v>6</v>
      </c>
      <c r="R5671" s="645">
        <v>23</v>
      </c>
      <c r="S5671" s="645">
        <v>33</v>
      </c>
      <c r="T5671" s="492" t="s">
        <v>5708</v>
      </c>
      <c r="U5671" s="496">
        <v>232340</v>
      </c>
    </row>
    <row r="5672" spans="17:21">
      <c r="Q5672" s="645">
        <v>6</v>
      </c>
      <c r="R5672" s="645">
        <v>23</v>
      </c>
      <c r="S5672" s="645">
        <v>34</v>
      </c>
      <c r="T5672" s="492" t="s">
        <v>5710</v>
      </c>
      <c r="U5672" s="496">
        <v>232350</v>
      </c>
    </row>
    <row r="5673" spans="17:21">
      <c r="Q5673" s="645">
        <v>6</v>
      </c>
      <c r="R5673" s="645">
        <v>23</v>
      </c>
      <c r="S5673" s="645">
        <v>35</v>
      </c>
      <c r="T5673" s="492" t="s">
        <v>5712</v>
      </c>
      <c r="U5673" s="496">
        <v>232360</v>
      </c>
    </row>
    <row r="5674" spans="17:21">
      <c r="Q5674" s="645">
        <v>6</v>
      </c>
      <c r="R5674" s="645">
        <v>23</v>
      </c>
      <c r="S5674" s="645">
        <v>36</v>
      </c>
      <c r="T5674" s="492" t="s">
        <v>5714</v>
      </c>
      <c r="U5674" s="496">
        <v>232370</v>
      </c>
    </row>
    <row r="5675" spans="17:21">
      <c r="Q5675" s="645">
        <v>6</v>
      </c>
      <c r="R5675" s="645">
        <v>23</v>
      </c>
      <c r="S5675" s="645">
        <v>37</v>
      </c>
      <c r="T5675" s="492" t="s">
        <v>5716</v>
      </c>
      <c r="U5675" s="496">
        <v>232380</v>
      </c>
    </row>
    <row r="5676" spans="17:21">
      <c r="Q5676" s="645">
        <v>6</v>
      </c>
      <c r="R5676" s="645">
        <v>23</v>
      </c>
      <c r="S5676" s="645">
        <v>38</v>
      </c>
      <c r="T5676" s="492" t="s">
        <v>5718</v>
      </c>
      <c r="U5676" s="496">
        <v>233020</v>
      </c>
    </row>
    <row r="5677" spans="17:21">
      <c r="Q5677" s="645">
        <v>6</v>
      </c>
      <c r="R5677" s="645">
        <v>23</v>
      </c>
      <c r="S5677" s="645">
        <v>39</v>
      </c>
      <c r="T5677" s="492" t="s">
        <v>5719</v>
      </c>
      <c r="U5677" s="496">
        <v>233420</v>
      </c>
    </row>
    <row r="5678" spans="17:21">
      <c r="Q5678" s="645">
        <v>6</v>
      </c>
      <c r="R5678" s="645">
        <v>23</v>
      </c>
      <c r="S5678" s="645">
        <v>40</v>
      </c>
      <c r="T5678" s="492" t="s">
        <v>5720</v>
      </c>
      <c r="U5678" s="496">
        <v>233610</v>
      </c>
    </row>
    <row r="5679" spans="17:21">
      <c r="Q5679" s="645">
        <v>6</v>
      </c>
      <c r="R5679" s="645">
        <v>23</v>
      </c>
      <c r="S5679" s="645">
        <v>41</v>
      </c>
      <c r="T5679" s="492" t="s">
        <v>5722</v>
      </c>
      <c r="U5679" s="496">
        <v>233620</v>
      </c>
    </row>
    <row r="5680" spans="17:21">
      <c r="Q5680" s="645">
        <v>6</v>
      </c>
      <c r="R5680" s="645">
        <v>23</v>
      </c>
      <c r="S5680" s="645">
        <v>42</v>
      </c>
      <c r="T5680" s="492" t="s">
        <v>5724</v>
      </c>
      <c r="U5680" s="496">
        <v>234240</v>
      </c>
    </row>
    <row r="5681" spans="17:21">
      <c r="Q5681" s="645">
        <v>6</v>
      </c>
      <c r="R5681" s="645">
        <v>23</v>
      </c>
      <c r="S5681" s="645">
        <v>43</v>
      </c>
      <c r="T5681" s="492" t="s">
        <v>5725</v>
      </c>
      <c r="U5681" s="496">
        <v>234250</v>
      </c>
    </row>
    <row r="5682" spans="17:21">
      <c r="Q5682" s="645">
        <v>6</v>
      </c>
      <c r="R5682" s="645">
        <v>23</v>
      </c>
      <c r="S5682" s="645">
        <v>44</v>
      </c>
      <c r="T5682" s="492" t="s">
        <v>5726</v>
      </c>
      <c r="U5682" s="496">
        <v>234270</v>
      </c>
    </row>
    <row r="5683" spans="17:21">
      <c r="Q5683" s="645">
        <v>6</v>
      </c>
      <c r="R5683" s="645">
        <v>23</v>
      </c>
      <c r="S5683" s="645">
        <v>45</v>
      </c>
      <c r="T5683" s="492" t="s">
        <v>5727</v>
      </c>
      <c r="U5683" s="496">
        <v>234410</v>
      </c>
    </row>
    <row r="5684" spans="17:21">
      <c r="Q5684" s="645">
        <v>6</v>
      </c>
      <c r="R5684" s="645">
        <v>23</v>
      </c>
      <c r="S5684" s="645">
        <v>46</v>
      </c>
      <c r="T5684" s="492" t="s">
        <v>5729</v>
      </c>
      <c r="U5684" s="496">
        <v>234420</v>
      </c>
    </row>
    <row r="5685" spans="17:21">
      <c r="Q5685" s="645">
        <v>6</v>
      </c>
      <c r="R5685" s="645">
        <v>23</v>
      </c>
      <c r="S5685" s="645">
        <v>47</v>
      </c>
      <c r="T5685" s="492" t="s">
        <v>5730</v>
      </c>
      <c r="U5685" s="496">
        <v>234450</v>
      </c>
    </row>
    <row r="5686" spans="17:21">
      <c r="Q5686" s="645">
        <v>6</v>
      </c>
      <c r="R5686" s="645">
        <v>23</v>
      </c>
      <c r="S5686" s="645">
        <v>48</v>
      </c>
      <c r="T5686" s="492" t="s">
        <v>5731</v>
      </c>
      <c r="U5686" s="496">
        <v>234460</v>
      </c>
    </row>
    <row r="5687" spans="17:21">
      <c r="Q5687" s="645">
        <v>6</v>
      </c>
      <c r="R5687" s="645">
        <v>23</v>
      </c>
      <c r="S5687" s="645">
        <v>49</v>
      </c>
      <c r="T5687" s="492" t="s">
        <v>5733</v>
      </c>
      <c r="U5687" s="496">
        <v>234470</v>
      </c>
    </row>
    <row r="5688" spans="17:21">
      <c r="Q5688" s="645">
        <v>6</v>
      </c>
      <c r="R5688" s="645">
        <v>23</v>
      </c>
      <c r="S5688" s="645">
        <v>50</v>
      </c>
      <c r="T5688" s="492" t="s">
        <v>5734</v>
      </c>
      <c r="U5688" s="496">
        <v>235010</v>
      </c>
    </row>
    <row r="5689" spans="17:21">
      <c r="Q5689" s="645">
        <v>6</v>
      </c>
      <c r="R5689" s="645">
        <v>23</v>
      </c>
      <c r="S5689" s="645">
        <v>51</v>
      </c>
      <c r="T5689" s="492" t="s">
        <v>5735</v>
      </c>
      <c r="U5689" s="496">
        <v>235610</v>
      </c>
    </row>
    <row r="5690" spans="17:21">
      <c r="Q5690" s="645">
        <v>6</v>
      </c>
      <c r="R5690" s="645">
        <v>23</v>
      </c>
      <c r="S5690" s="645">
        <v>52</v>
      </c>
      <c r="T5690" s="492" t="s">
        <v>5736</v>
      </c>
      <c r="U5690" s="496">
        <v>235620</v>
      </c>
    </row>
    <row r="5691" spans="17:21">
      <c r="Q5691" s="645">
        <v>6</v>
      </c>
      <c r="R5691" s="645">
        <v>23</v>
      </c>
      <c r="S5691" s="645">
        <v>53</v>
      </c>
      <c r="T5691" s="492" t="s">
        <v>5737</v>
      </c>
      <c r="U5691" s="496">
        <v>235630</v>
      </c>
    </row>
    <row r="5692" spans="17:21">
      <c r="Q5692" s="645">
        <v>6</v>
      </c>
      <c r="R5692" s="645">
        <v>24</v>
      </c>
      <c r="S5692" s="645">
        <v>1</v>
      </c>
      <c r="T5692" s="492" t="s">
        <v>5738</v>
      </c>
      <c r="U5692" s="496">
        <v>242010</v>
      </c>
    </row>
    <row r="5693" spans="17:21">
      <c r="Q5693" s="645">
        <v>6</v>
      </c>
      <c r="R5693" s="645">
        <v>24</v>
      </c>
      <c r="S5693" s="645">
        <v>2</v>
      </c>
      <c r="T5693" s="492" t="s">
        <v>5739</v>
      </c>
      <c r="U5693" s="496">
        <v>242020</v>
      </c>
    </row>
    <row r="5694" spans="17:21">
      <c r="Q5694" s="645">
        <v>6</v>
      </c>
      <c r="R5694" s="645">
        <v>24</v>
      </c>
      <c r="S5694" s="645">
        <v>3</v>
      </c>
      <c r="T5694" s="492" t="s">
        <v>5741</v>
      </c>
      <c r="U5694" s="496">
        <v>242030</v>
      </c>
    </row>
    <row r="5695" spans="17:21">
      <c r="Q5695" s="645">
        <v>6</v>
      </c>
      <c r="R5695" s="645">
        <v>24</v>
      </c>
      <c r="S5695" s="645">
        <v>4</v>
      </c>
      <c r="T5695" s="492" t="s">
        <v>5743</v>
      </c>
      <c r="U5695" s="496">
        <v>242040</v>
      </c>
    </row>
    <row r="5696" spans="17:21">
      <c r="Q5696" s="645">
        <v>6</v>
      </c>
      <c r="R5696" s="645">
        <v>24</v>
      </c>
      <c r="S5696" s="645">
        <v>5</v>
      </c>
      <c r="T5696" s="492" t="s">
        <v>5744</v>
      </c>
      <c r="U5696" s="496">
        <v>242050</v>
      </c>
    </row>
    <row r="5697" spans="17:21">
      <c r="Q5697" s="645">
        <v>6</v>
      </c>
      <c r="R5697" s="645">
        <v>24</v>
      </c>
      <c r="S5697" s="645">
        <v>6</v>
      </c>
      <c r="T5697" s="492" t="s">
        <v>5745</v>
      </c>
      <c r="U5697" s="496">
        <v>242070</v>
      </c>
    </row>
    <row r="5698" spans="17:21">
      <c r="Q5698" s="645">
        <v>6</v>
      </c>
      <c r="R5698" s="645">
        <v>24</v>
      </c>
      <c r="S5698" s="645">
        <v>7</v>
      </c>
      <c r="T5698" s="492" t="s">
        <v>5747</v>
      </c>
      <c r="U5698" s="496">
        <v>242080</v>
      </c>
    </row>
    <row r="5699" spans="17:21">
      <c r="Q5699" s="645">
        <v>6</v>
      </c>
      <c r="R5699" s="645">
        <v>24</v>
      </c>
      <c r="S5699" s="645">
        <v>8</v>
      </c>
      <c r="T5699" s="492" t="s">
        <v>5748</v>
      </c>
      <c r="U5699" s="496">
        <v>242090</v>
      </c>
    </row>
    <row r="5700" spans="17:21">
      <c r="Q5700" s="645">
        <v>6</v>
      </c>
      <c r="R5700" s="645">
        <v>24</v>
      </c>
      <c r="S5700" s="645">
        <v>9</v>
      </c>
      <c r="T5700" s="492" t="s">
        <v>5749</v>
      </c>
      <c r="U5700" s="496">
        <v>242100</v>
      </c>
    </row>
    <row r="5701" spans="17:21">
      <c r="Q5701" s="645">
        <v>6</v>
      </c>
      <c r="R5701" s="645">
        <v>24</v>
      </c>
      <c r="S5701" s="645">
        <v>10</v>
      </c>
      <c r="T5701" s="492" t="s">
        <v>5750</v>
      </c>
      <c r="U5701" s="496">
        <v>242110</v>
      </c>
    </row>
    <row r="5702" spans="17:21">
      <c r="Q5702" s="645">
        <v>6</v>
      </c>
      <c r="R5702" s="645">
        <v>24</v>
      </c>
      <c r="S5702" s="645">
        <v>11</v>
      </c>
      <c r="T5702" s="492" t="s">
        <v>5751</v>
      </c>
      <c r="U5702" s="496">
        <v>242120</v>
      </c>
    </row>
    <row r="5703" spans="17:21">
      <c r="Q5703" s="645">
        <v>6</v>
      </c>
      <c r="R5703" s="645">
        <v>24</v>
      </c>
      <c r="S5703" s="645">
        <v>12</v>
      </c>
      <c r="T5703" s="492" t="s">
        <v>5752</v>
      </c>
      <c r="U5703" s="496">
        <v>242140</v>
      </c>
    </row>
    <row r="5704" spans="17:21">
      <c r="Q5704" s="645">
        <v>6</v>
      </c>
      <c r="R5704" s="645">
        <v>24</v>
      </c>
      <c r="S5704" s="645">
        <v>13</v>
      </c>
      <c r="T5704" s="492" t="s">
        <v>5753</v>
      </c>
      <c r="U5704" s="496">
        <v>242150</v>
      </c>
    </row>
    <row r="5705" spans="17:21">
      <c r="Q5705" s="645">
        <v>6</v>
      </c>
      <c r="R5705" s="645">
        <v>24</v>
      </c>
      <c r="S5705" s="645">
        <v>14</v>
      </c>
      <c r="T5705" s="492" t="s">
        <v>5754</v>
      </c>
      <c r="U5705" s="496">
        <v>242160</v>
      </c>
    </row>
    <row r="5706" spans="17:21">
      <c r="Q5706" s="645">
        <v>6</v>
      </c>
      <c r="R5706" s="645">
        <v>24</v>
      </c>
      <c r="S5706" s="645">
        <v>15</v>
      </c>
      <c r="T5706" s="492" t="s">
        <v>5755</v>
      </c>
      <c r="U5706" s="496">
        <v>243030</v>
      </c>
    </row>
    <row r="5707" spans="17:21">
      <c r="Q5707" s="645">
        <v>6</v>
      </c>
      <c r="R5707" s="645">
        <v>24</v>
      </c>
      <c r="S5707" s="645">
        <v>16</v>
      </c>
      <c r="T5707" s="492" t="s">
        <v>5756</v>
      </c>
      <c r="U5707" s="496">
        <v>243240</v>
      </c>
    </row>
    <row r="5708" spans="17:21">
      <c r="Q5708" s="645">
        <v>6</v>
      </c>
      <c r="R5708" s="645">
        <v>24</v>
      </c>
      <c r="S5708" s="645">
        <v>17</v>
      </c>
      <c r="T5708" s="492" t="s">
        <v>5758</v>
      </c>
      <c r="U5708" s="496">
        <v>243410</v>
      </c>
    </row>
    <row r="5709" spans="17:21">
      <c r="Q5709" s="645">
        <v>6</v>
      </c>
      <c r="R5709" s="645">
        <v>24</v>
      </c>
      <c r="S5709" s="645">
        <v>18</v>
      </c>
      <c r="T5709" s="492" t="s">
        <v>5760</v>
      </c>
      <c r="U5709" s="496">
        <v>243430</v>
      </c>
    </row>
    <row r="5710" spans="17:21">
      <c r="Q5710" s="645">
        <v>6</v>
      </c>
      <c r="R5710" s="645">
        <v>24</v>
      </c>
      <c r="S5710" s="645">
        <v>19</v>
      </c>
      <c r="T5710" s="492" t="s">
        <v>5762</v>
      </c>
      <c r="U5710" s="496">
        <v>243440</v>
      </c>
    </row>
    <row r="5711" spans="17:21">
      <c r="Q5711" s="645">
        <v>6</v>
      </c>
      <c r="R5711" s="645">
        <v>24</v>
      </c>
      <c r="S5711" s="645">
        <v>20</v>
      </c>
      <c r="T5711" s="492" t="s">
        <v>5764</v>
      </c>
      <c r="U5711" s="496">
        <v>244410</v>
      </c>
    </row>
    <row r="5712" spans="17:21">
      <c r="Q5712" s="645">
        <v>6</v>
      </c>
      <c r="R5712" s="645">
        <v>24</v>
      </c>
      <c r="S5712" s="645">
        <v>21</v>
      </c>
      <c r="T5712" s="492" t="s">
        <v>5766</v>
      </c>
      <c r="U5712" s="496">
        <v>244420</v>
      </c>
    </row>
    <row r="5713" spans="17:21">
      <c r="Q5713" s="645">
        <v>6</v>
      </c>
      <c r="R5713" s="645">
        <v>24</v>
      </c>
      <c r="S5713" s="645">
        <v>22</v>
      </c>
      <c r="T5713" s="492" t="s">
        <v>5768</v>
      </c>
      <c r="U5713" s="496">
        <v>244430</v>
      </c>
    </row>
    <row r="5714" spans="17:21">
      <c r="Q5714" s="645">
        <v>6</v>
      </c>
      <c r="R5714" s="645">
        <v>24</v>
      </c>
      <c r="S5714" s="645">
        <v>23</v>
      </c>
      <c r="T5714" s="492" t="s">
        <v>5770</v>
      </c>
      <c r="U5714" s="496">
        <v>244610</v>
      </c>
    </row>
    <row r="5715" spans="17:21">
      <c r="Q5715" s="645">
        <v>6</v>
      </c>
      <c r="R5715" s="645">
        <v>24</v>
      </c>
      <c r="S5715" s="645">
        <v>24</v>
      </c>
      <c r="T5715" s="492" t="s">
        <v>5772</v>
      </c>
      <c r="U5715" s="496">
        <v>244700</v>
      </c>
    </row>
    <row r="5716" spans="17:21">
      <c r="Q5716" s="645">
        <v>6</v>
      </c>
      <c r="R5716" s="645">
        <v>24</v>
      </c>
      <c r="S5716" s="645">
        <v>25</v>
      </c>
      <c r="T5716" s="492" t="s">
        <v>5774</v>
      </c>
      <c r="U5716" s="496">
        <v>244710</v>
      </c>
    </row>
    <row r="5717" spans="17:21">
      <c r="Q5717" s="645">
        <v>6</v>
      </c>
      <c r="R5717" s="645">
        <v>24</v>
      </c>
      <c r="S5717" s="645">
        <v>26</v>
      </c>
      <c r="T5717" s="492" t="s">
        <v>5776</v>
      </c>
      <c r="U5717" s="496">
        <v>244720</v>
      </c>
    </row>
    <row r="5718" spans="17:21">
      <c r="Q5718" s="645">
        <v>6</v>
      </c>
      <c r="R5718" s="645">
        <v>24</v>
      </c>
      <c r="S5718" s="645">
        <v>27</v>
      </c>
      <c r="T5718" s="492" t="s">
        <v>5778</v>
      </c>
      <c r="U5718" s="496">
        <v>245430</v>
      </c>
    </row>
    <row r="5719" spans="17:21">
      <c r="Q5719" s="645">
        <v>6</v>
      </c>
      <c r="R5719" s="645">
        <v>24</v>
      </c>
      <c r="S5719" s="645">
        <v>28</v>
      </c>
      <c r="T5719" s="492" t="s">
        <v>5780</v>
      </c>
      <c r="U5719" s="496">
        <v>245610</v>
      </c>
    </row>
    <row r="5720" spans="17:21">
      <c r="Q5720" s="645">
        <v>6</v>
      </c>
      <c r="R5720" s="645">
        <v>24</v>
      </c>
      <c r="S5720" s="645">
        <v>29</v>
      </c>
      <c r="T5720" s="492" t="s">
        <v>5781</v>
      </c>
      <c r="U5720" s="496">
        <v>245620</v>
      </c>
    </row>
    <row r="5721" spans="17:21">
      <c r="Q5721" s="645">
        <v>6</v>
      </c>
      <c r="R5721" s="645">
        <v>25</v>
      </c>
      <c r="S5721" s="645">
        <v>1</v>
      </c>
      <c r="T5721" s="492" t="s">
        <v>5807</v>
      </c>
      <c r="U5721" s="496">
        <v>252010</v>
      </c>
    </row>
    <row r="5722" spans="17:21">
      <c r="Q5722" s="645">
        <v>6</v>
      </c>
      <c r="R5722" s="645">
        <v>25</v>
      </c>
      <c r="S5722" s="645">
        <v>2</v>
      </c>
      <c r="T5722" s="492" t="s">
        <v>5808</v>
      </c>
      <c r="U5722" s="496">
        <v>252020</v>
      </c>
    </row>
    <row r="5723" spans="17:21">
      <c r="Q5723" s="645">
        <v>6</v>
      </c>
      <c r="R5723" s="645">
        <v>25</v>
      </c>
      <c r="S5723" s="645">
        <v>3</v>
      </c>
      <c r="T5723" s="492" t="s">
        <v>5810</v>
      </c>
      <c r="U5723" s="496">
        <v>252030</v>
      </c>
    </row>
    <row r="5724" spans="17:21">
      <c r="Q5724" s="645">
        <v>6</v>
      </c>
      <c r="R5724" s="645">
        <v>25</v>
      </c>
      <c r="S5724" s="645">
        <v>4</v>
      </c>
      <c r="T5724" s="492" t="s">
        <v>5812</v>
      </c>
      <c r="U5724" s="496">
        <v>252040</v>
      </c>
    </row>
    <row r="5725" spans="17:21">
      <c r="Q5725" s="645">
        <v>6</v>
      </c>
      <c r="R5725" s="645">
        <v>25</v>
      </c>
      <c r="S5725" s="645">
        <v>5</v>
      </c>
      <c r="T5725" s="492" t="s">
        <v>5814</v>
      </c>
      <c r="U5725" s="496">
        <v>252060</v>
      </c>
    </row>
    <row r="5726" spans="17:21">
      <c r="Q5726" s="645">
        <v>6</v>
      </c>
      <c r="R5726" s="645">
        <v>25</v>
      </c>
      <c r="S5726" s="645">
        <v>6</v>
      </c>
      <c r="T5726" s="492" t="s">
        <v>5816</v>
      </c>
      <c r="U5726" s="496">
        <v>252070</v>
      </c>
    </row>
    <row r="5727" spans="17:21">
      <c r="Q5727" s="645">
        <v>6</v>
      </c>
      <c r="R5727" s="645">
        <v>25</v>
      </c>
      <c r="S5727" s="645">
        <v>7</v>
      </c>
      <c r="T5727" s="492" t="s">
        <v>5818</v>
      </c>
      <c r="U5727" s="496">
        <v>252080</v>
      </c>
    </row>
    <row r="5728" spans="17:21">
      <c r="Q5728" s="645">
        <v>6</v>
      </c>
      <c r="R5728" s="645">
        <v>25</v>
      </c>
      <c r="S5728" s="645">
        <v>8</v>
      </c>
      <c r="T5728" s="492" t="s">
        <v>5820</v>
      </c>
      <c r="U5728" s="496">
        <v>252090</v>
      </c>
    </row>
    <row r="5729" spans="17:21">
      <c r="Q5729" s="645">
        <v>6</v>
      </c>
      <c r="R5729" s="645">
        <v>25</v>
      </c>
      <c r="S5729" s="645">
        <v>9</v>
      </c>
      <c r="T5729" s="492" t="s">
        <v>5822</v>
      </c>
      <c r="U5729" s="496">
        <v>252100</v>
      </c>
    </row>
    <row r="5730" spans="17:21">
      <c r="Q5730" s="645">
        <v>6</v>
      </c>
      <c r="R5730" s="645">
        <v>25</v>
      </c>
      <c r="S5730" s="645">
        <v>10</v>
      </c>
      <c r="T5730" s="492" t="s">
        <v>5824</v>
      </c>
      <c r="U5730" s="496">
        <v>252110</v>
      </c>
    </row>
    <row r="5731" spans="17:21">
      <c r="Q5731" s="645">
        <v>6</v>
      </c>
      <c r="R5731" s="645">
        <v>25</v>
      </c>
      <c r="S5731" s="645">
        <v>11</v>
      </c>
      <c r="T5731" s="492" t="s">
        <v>5826</v>
      </c>
      <c r="U5731" s="496">
        <v>252120</v>
      </c>
    </row>
    <row r="5732" spans="17:21">
      <c r="Q5732" s="645">
        <v>6</v>
      </c>
      <c r="R5732" s="645">
        <v>25</v>
      </c>
      <c r="S5732" s="645">
        <v>12</v>
      </c>
      <c r="T5732" s="492" t="s">
        <v>5828</v>
      </c>
      <c r="U5732" s="496">
        <v>252130</v>
      </c>
    </row>
    <row r="5733" spans="17:21">
      <c r="Q5733" s="645">
        <v>6</v>
      </c>
      <c r="R5733" s="645">
        <v>25</v>
      </c>
      <c r="S5733" s="645">
        <v>13</v>
      </c>
      <c r="T5733" s="492" t="s">
        <v>5830</v>
      </c>
      <c r="U5733" s="496">
        <v>252140</v>
      </c>
    </row>
    <row r="5734" spans="17:21">
      <c r="Q5734" s="645">
        <v>6</v>
      </c>
      <c r="R5734" s="645">
        <v>25</v>
      </c>
      <c r="S5734" s="645">
        <v>14</v>
      </c>
      <c r="T5734" s="492" t="s">
        <v>5832</v>
      </c>
      <c r="U5734" s="496">
        <v>253830</v>
      </c>
    </row>
    <row r="5735" spans="17:21">
      <c r="Q5735" s="645">
        <v>6</v>
      </c>
      <c r="R5735" s="645">
        <v>25</v>
      </c>
      <c r="S5735" s="645">
        <v>15</v>
      </c>
      <c r="T5735" s="492" t="s">
        <v>5834</v>
      </c>
      <c r="U5735" s="496">
        <v>253840</v>
      </c>
    </row>
    <row r="5736" spans="17:21">
      <c r="Q5736" s="645">
        <v>6</v>
      </c>
      <c r="R5736" s="645">
        <v>25</v>
      </c>
      <c r="S5736" s="645">
        <v>16</v>
      </c>
      <c r="T5736" s="492" t="s">
        <v>5836</v>
      </c>
      <c r="U5736" s="496">
        <v>254250</v>
      </c>
    </row>
    <row r="5737" spans="17:21">
      <c r="Q5737" s="645">
        <v>6</v>
      </c>
      <c r="R5737" s="645">
        <v>25</v>
      </c>
      <c r="S5737" s="645">
        <v>17</v>
      </c>
      <c r="T5737" s="492" t="s">
        <v>5838</v>
      </c>
      <c r="U5737" s="496">
        <v>254410</v>
      </c>
    </row>
    <row r="5738" spans="17:21">
      <c r="Q5738" s="645">
        <v>6</v>
      </c>
      <c r="R5738" s="645">
        <v>25</v>
      </c>
      <c r="S5738" s="645">
        <v>18</v>
      </c>
      <c r="T5738" s="492" t="s">
        <v>5840</v>
      </c>
      <c r="U5738" s="496">
        <v>254420</v>
      </c>
    </row>
    <row r="5739" spans="17:21">
      <c r="Q5739" s="645">
        <v>6</v>
      </c>
      <c r="R5739" s="645">
        <v>25</v>
      </c>
      <c r="S5739" s="645">
        <v>19</v>
      </c>
      <c r="T5739" s="492" t="s">
        <v>5842</v>
      </c>
      <c r="U5739" s="496">
        <v>254430</v>
      </c>
    </row>
    <row r="5740" spans="17:21">
      <c r="Q5740" s="645">
        <v>6</v>
      </c>
      <c r="R5740" s="645">
        <v>26</v>
      </c>
      <c r="S5740" s="645">
        <v>1</v>
      </c>
      <c r="T5740" s="492" t="s">
        <v>5857</v>
      </c>
      <c r="U5740" s="496">
        <v>262010</v>
      </c>
    </row>
    <row r="5741" spans="17:21">
      <c r="Q5741" s="645">
        <v>6</v>
      </c>
      <c r="R5741" s="645">
        <v>26</v>
      </c>
      <c r="S5741" s="645">
        <v>2</v>
      </c>
      <c r="T5741" s="492" t="s">
        <v>5858</v>
      </c>
      <c r="U5741" s="496">
        <v>262020</v>
      </c>
    </row>
    <row r="5742" spans="17:21">
      <c r="Q5742" s="645">
        <v>6</v>
      </c>
      <c r="R5742" s="645">
        <v>26</v>
      </c>
      <c r="S5742" s="645">
        <v>3</v>
      </c>
      <c r="T5742" s="492" t="s">
        <v>5859</v>
      </c>
      <c r="U5742" s="496">
        <v>262030</v>
      </c>
    </row>
    <row r="5743" spans="17:21">
      <c r="Q5743" s="645">
        <v>6</v>
      </c>
      <c r="R5743" s="645">
        <v>26</v>
      </c>
      <c r="S5743" s="645">
        <v>4</v>
      </c>
      <c r="T5743" s="492" t="s">
        <v>5860</v>
      </c>
      <c r="U5743" s="496">
        <v>262040</v>
      </c>
    </row>
    <row r="5744" spans="17:21">
      <c r="Q5744" s="645">
        <v>6</v>
      </c>
      <c r="R5744" s="645">
        <v>26</v>
      </c>
      <c r="S5744" s="645">
        <v>5</v>
      </c>
      <c r="T5744" s="492" t="s">
        <v>5861</v>
      </c>
      <c r="U5744" s="496">
        <v>262050</v>
      </c>
    </row>
    <row r="5745" spans="17:21">
      <c r="Q5745" s="645">
        <v>6</v>
      </c>
      <c r="R5745" s="645">
        <v>26</v>
      </c>
      <c r="S5745" s="645">
        <v>6</v>
      </c>
      <c r="T5745" s="492" t="s">
        <v>5863</v>
      </c>
      <c r="U5745" s="496">
        <v>262060</v>
      </c>
    </row>
    <row r="5746" spans="17:21">
      <c r="Q5746" s="645">
        <v>6</v>
      </c>
      <c r="R5746" s="645">
        <v>26</v>
      </c>
      <c r="S5746" s="645">
        <v>7</v>
      </c>
      <c r="T5746" s="492" t="s">
        <v>5865</v>
      </c>
      <c r="U5746" s="496">
        <v>262070</v>
      </c>
    </row>
    <row r="5747" spans="17:21">
      <c r="Q5747" s="645">
        <v>6</v>
      </c>
      <c r="R5747" s="645">
        <v>26</v>
      </c>
      <c r="S5747" s="645">
        <v>8</v>
      </c>
      <c r="T5747" s="492" t="s">
        <v>5867</v>
      </c>
      <c r="U5747" s="496">
        <v>262080</v>
      </c>
    </row>
    <row r="5748" spans="17:21">
      <c r="Q5748" s="645">
        <v>6</v>
      </c>
      <c r="R5748" s="645">
        <v>26</v>
      </c>
      <c r="S5748" s="645">
        <v>9</v>
      </c>
      <c r="T5748" s="492" t="s">
        <v>5869</v>
      </c>
      <c r="U5748" s="496">
        <v>262090</v>
      </c>
    </row>
    <row r="5749" spans="17:21">
      <c r="Q5749" s="645">
        <v>6</v>
      </c>
      <c r="R5749" s="645">
        <v>26</v>
      </c>
      <c r="S5749" s="645">
        <v>10</v>
      </c>
      <c r="T5749" s="492" t="s">
        <v>5871</v>
      </c>
      <c r="U5749" s="496">
        <v>262100</v>
      </c>
    </row>
    <row r="5750" spans="17:21">
      <c r="Q5750" s="645">
        <v>6</v>
      </c>
      <c r="R5750" s="645">
        <v>26</v>
      </c>
      <c r="S5750" s="645">
        <v>11</v>
      </c>
      <c r="T5750" s="492" t="s">
        <v>5873</v>
      </c>
      <c r="U5750" s="496">
        <v>262110</v>
      </c>
    </row>
    <row r="5751" spans="17:21">
      <c r="Q5751" s="645">
        <v>6</v>
      </c>
      <c r="R5751" s="645">
        <v>26</v>
      </c>
      <c r="S5751" s="645">
        <v>12</v>
      </c>
      <c r="T5751" s="492" t="s">
        <v>5875</v>
      </c>
      <c r="U5751" s="496">
        <v>262120</v>
      </c>
    </row>
    <row r="5752" spans="17:21">
      <c r="Q5752" s="645">
        <v>6</v>
      </c>
      <c r="R5752" s="645">
        <v>26</v>
      </c>
      <c r="S5752" s="645">
        <v>13</v>
      </c>
      <c r="T5752" s="492" t="s">
        <v>5877</v>
      </c>
      <c r="U5752" s="496">
        <v>262130</v>
      </c>
    </row>
    <row r="5753" spans="17:21">
      <c r="Q5753" s="645">
        <v>6</v>
      </c>
      <c r="R5753" s="645">
        <v>26</v>
      </c>
      <c r="S5753" s="645">
        <v>14</v>
      </c>
      <c r="T5753" s="492" t="s">
        <v>5878</v>
      </c>
      <c r="U5753" s="496">
        <v>262140</v>
      </c>
    </row>
    <row r="5754" spans="17:21">
      <c r="Q5754" s="645">
        <v>6</v>
      </c>
      <c r="R5754" s="645">
        <v>26</v>
      </c>
      <c r="S5754" s="645">
        <v>15</v>
      </c>
      <c r="T5754" s="492" t="s">
        <v>5880</v>
      </c>
      <c r="U5754" s="496">
        <v>263030</v>
      </c>
    </row>
    <row r="5755" spans="17:21">
      <c r="Q5755" s="645">
        <v>6</v>
      </c>
      <c r="R5755" s="645">
        <v>26</v>
      </c>
      <c r="S5755" s="645">
        <v>16</v>
      </c>
      <c r="T5755" s="492" t="s">
        <v>5882</v>
      </c>
      <c r="U5755" s="496">
        <v>263220</v>
      </c>
    </row>
    <row r="5756" spans="17:21">
      <c r="Q5756" s="645">
        <v>6</v>
      </c>
      <c r="R5756" s="645">
        <v>26</v>
      </c>
      <c r="S5756" s="645">
        <v>17</v>
      </c>
      <c r="T5756" s="492" t="s">
        <v>5884</v>
      </c>
      <c r="U5756" s="496">
        <v>263430</v>
      </c>
    </row>
    <row r="5757" spans="17:21">
      <c r="Q5757" s="645">
        <v>6</v>
      </c>
      <c r="R5757" s="645">
        <v>26</v>
      </c>
      <c r="S5757" s="645">
        <v>18</v>
      </c>
      <c r="T5757" s="492" t="s">
        <v>5886</v>
      </c>
      <c r="U5757" s="496">
        <v>263440</v>
      </c>
    </row>
    <row r="5758" spans="17:21">
      <c r="Q5758" s="645">
        <v>6</v>
      </c>
      <c r="R5758" s="645">
        <v>26</v>
      </c>
      <c r="S5758" s="645">
        <v>19</v>
      </c>
      <c r="T5758" s="492" t="s">
        <v>5888</v>
      </c>
      <c r="U5758" s="496">
        <v>263640</v>
      </c>
    </row>
    <row r="5759" spans="17:21">
      <c r="Q5759" s="645">
        <v>6</v>
      </c>
      <c r="R5759" s="645">
        <v>26</v>
      </c>
      <c r="S5759" s="645">
        <v>20</v>
      </c>
      <c r="T5759" s="492" t="s">
        <v>5890</v>
      </c>
      <c r="U5759" s="496">
        <v>263650</v>
      </c>
    </row>
    <row r="5760" spans="17:21">
      <c r="Q5760" s="645">
        <v>6</v>
      </c>
      <c r="R5760" s="645">
        <v>26</v>
      </c>
      <c r="S5760" s="645">
        <v>21</v>
      </c>
      <c r="T5760" s="492" t="s">
        <v>5892</v>
      </c>
      <c r="U5760" s="496">
        <v>263660</v>
      </c>
    </row>
    <row r="5761" spans="17:21">
      <c r="Q5761" s="645">
        <v>6</v>
      </c>
      <c r="R5761" s="645">
        <v>26</v>
      </c>
      <c r="S5761" s="645">
        <v>22</v>
      </c>
      <c r="T5761" s="492" t="s">
        <v>5894</v>
      </c>
      <c r="U5761" s="496">
        <v>263670</v>
      </c>
    </row>
    <row r="5762" spans="17:21">
      <c r="Q5762" s="645">
        <v>6</v>
      </c>
      <c r="R5762" s="645">
        <v>26</v>
      </c>
      <c r="S5762" s="645">
        <v>23</v>
      </c>
      <c r="T5762" s="492" t="s">
        <v>5895</v>
      </c>
      <c r="U5762" s="496">
        <v>264070</v>
      </c>
    </row>
    <row r="5763" spans="17:21">
      <c r="Q5763" s="645">
        <v>6</v>
      </c>
      <c r="R5763" s="645">
        <v>26</v>
      </c>
      <c r="S5763" s="645">
        <v>24</v>
      </c>
      <c r="T5763" s="492" t="s">
        <v>5897</v>
      </c>
      <c r="U5763" s="496">
        <v>264630</v>
      </c>
    </row>
    <row r="5764" spans="17:21">
      <c r="Q5764" s="645">
        <v>6</v>
      </c>
      <c r="R5764" s="645">
        <v>26</v>
      </c>
      <c r="S5764" s="645">
        <v>25</v>
      </c>
      <c r="T5764" s="492" t="s">
        <v>5899</v>
      </c>
      <c r="U5764" s="496">
        <v>264650</v>
      </c>
    </row>
    <row r="5765" spans="17:21">
      <c r="Q5765" s="645">
        <v>6</v>
      </c>
      <c r="R5765" s="645">
        <v>27</v>
      </c>
      <c r="S5765" s="645">
        <v>1</v>
      </c>
      <c r="T5765" s="492" t="s">
        <v>5952</v>
      </c>
      <c r="U5765" s="496">
        <v>272020</v>
      </c>
    </row>
    <row r="5766" spans="17:21">
      <c r="Q5766" s="645">
        <v>6</v>
      </c>
      <c r="R5766" s="645">
        <v>27</v>
      </c>
      <c r="S5766" s="645">
        <v>2</v>
      </c>
      <c r="T5766" s="492" t="s">
        <v>5954</v>
      </c>
      <c r="U5766" s="496">
        <v>272030</v>
      </c>
    </row>
    <row r="5767" spans="17:21">
      <c r="Q5767" s="645">
        <v>6</v>
      </c>
      <c r="R5767" s="645">
        <v>27</v>
      </c>
      <c r="S5767" s="645">
        <v>3</v>
      </c>
      <c r="T5767" s="492" t="s">
        <v>5956</v>
      </c>
      <c r="U5767" s="496">
        <v>272040</v>
      </c>
    </row>
    <row r="5768" spans="17:21">
      <c r="Q5768" s="645">
        <v>6</v>
      </c>
      <c r="R5768" s="645">
        <v>27</v>
      </c>
      <c r="S5768" s="645">
        <v>4</v>
      </c>
      <c r="T5768" s="492" t="s">
        <v>5958</v>
      </c>
      <c r="U5768" s="496">
        <v>272050</v>
      </c>
    </row>
    <row r="5769" spans="17:21">
      <c r="Q5769" s="645">
        <v>6</v>
      </c>
      <c r="R5769" s="645">
        <v>27</v>
      </c>
      <c r="S5769" s="645">
        <v>5</v>
      </c>
      <c r="T5769" s="492" t="s">
        <v>5959</v>
      </c>
      <c r="U5769" s="496">
        <v>272060</v>
      </c>
    </row>
    <row r="5770" spans="17:21">
      <c r="Q5770" s="645">
        <v>6</v>
      </c>
      <c r="R5770" s="645">
        <v>27</v>
      </c>
      <c r="S5770" s="645">
        <v>6</v>
      </c>
      <c r="T5770" s="492" t="s">
        <v>5960</v>
      </c>
      <c r="U5770" s="496">
        <v>272070</v>
      </c>
    </row>
    <row r="5771" spans="17:21">
      <c r="Q5771" s="645">
        <v>6</v>
      </c>
      <c r="R5771" s="645">
        <v>27</v>
      </c>
      <c r="S5771" s="645">
        <v>7</v>
      </c>
      <c r="T5771" s="492" t="s">
        <v>5962</v>
      </c>
      <c r="U5771" s="496">
        <v>272080</v>
      </c>
    </row>
    <row r="5772" spans="17:21">
      <c r="Q5772" s="645">
        <v>6</v>
      </c>
      <c r="R5772" s="645">
        <v>27</v>
      </c>
      <c r="S5772" s="645">
        <v>8</v>
      </c>
      <c r="T5772" s="492" t="s">
        <v>5964</v>
      </c>
      <c r="U5772" s="496">
        <v>272090</v>
      </c>
    </row>
    <row r="5773" spans="17:21">
      <c r="Q5773" s="645">
        <v>6</v>
      </c>
      <c r="R5773" s="645">
        <v>27</v>
      </c>
      <c r="S5773" s="645">
        <v>9</v>
      </c>
      <c r="T5773" s="492" t="s">
        <v>5965</v>
      </c>
      <c r="U5773" s="496">
        <v>272100</v>
      </c>
    </row>
    <row r="5774" spans="17:21">
      <c r="Q5774" s="645">
        <v>6</v>
      </c>
      <c r="R5774" s="645">
        <v>27</v>
      </c>
      <c r="S5774" s="645">
        <v>10</v>
      </c>
      <c r="T5774" s="492" t="s">
        <v>5966</v>
      </c>
      <c r="U5774" s="496">
        <v>272110</v>
      </c>
    </row>
    <row r="5775" spans="17:21">
      <c r="Q5775" s="645">
        <v>6</v>
      </c>
      <c r="R5775" s="645">
        <v>27</v>
      </c>
      <c r="S5775" s="645">
        <v>11</v>
      </c>
      <c r="T5775" s="492" t="s">
        <v>5968</v>
      </c>
      <c r="U5775" s="496">
        <v>272120</v>
      </c>
    </row>
    <row r="5776" spans="17:21">
      <c r="Q5776" s="645">
        <v>6</v>
      </c>
      <c r="R5776" s="645">
        <v>27</v>
      </c>
      <c r="S5776" s="645">
        <v>12</v>
      </c>
      <c r="T5776" s="492" t="s">
        <v>5970</v>
      </c>
      <c r="U5776" s="496">
        <v>272130</v>
      </c>
    </row>
    <row r="5777" spans="17:21">
      <c r="Q5777" s="645">
        <v>6</v>
      </c>
      <c r="R5777" s="645">
        <v>27</v>
      </c>
      <c r="S5777" s="645">
        <v>13</v>
      </c>
      <c r="T5777" s="492" t="s">
        <v>5972</v>
      </c>
      <c r="U5777" s="496">
        <v>272140</v>
      </c>
    </row>
    <row r="5778" spans="17:21">
      <c r="Q5778" s="645">
        <v>6</v>
      </c>
      <c r="R5778" s="645">
        <v>27</v>
      </c>
      <c r="S5778" s="645">
        <v>14</v>
      </c>
      <c r="T5778" s="492" t="s">
        <v>5974</v>
      </c>
      <c r="U5778" s="496">
        <v>272150</v>
      </c>
    </row>
    <row r="5779" spans="17:21">
      <c r="Q5779" s="645">
        <v>6</v>
      </c>
      <c r="R5779" s="645">
        <v>27</v>
      </c>
      <c r="S5779" s="645">
        <v>15</v>
      </c>
      <c r="T5779" s="492" t="s">
        <v>5975</v>
      </c>
      <c r="U5779" s="496">
        <v>272160</v>
      </c>
    </row>
    <row r="5780" spans="17:21">
      <c r="Q5780" s="645">
        <v>6</v>
      </c>
      <c r="R5780" s="645">
        <v>27</v>
      </c>
      <c r="S5780" s="645">
        <v>16</v>
      </c>
      <c r="T5780" s="492" t="s">
        <v>5976</v>
      </c>
      <c r="U5780" s="496">
        <v>272170</v>
      </c>
    </row>
    <row r="5781" spans="17:21">
      <c r="Q5781" s="645">
        <v>6</v>
      </c>
      <c r="R5781" s="645">
        <v>27</v>
      </c>
      <c r="S5781" s="645">
        <v>17</v>
      </c>
      <c r="T5781" s="492" t="s">
        <v>5978</v>
      </c>
      <c r="U5781" s="496">
        <v>272180</v>
      </c>
    </row>
    <row r="5782" spans="17:21">
      <c r="Q5782" s="645">
        <v>6</v>
      </c>
      <c r="R5782" s="645">
        <v>27</v>
      </c>
      <c r="S5782" s="645">
        <v>18</v>
      </c>
      <c r="T5782" s="492" t="s">
        <v>5980</v>
      </c>
      <c r="U5782" s="496">
        <v>272190</v>
      </c>
    </row>
    <row r="5783" spans="17:21">
      <c r="Q5783" s="645">
        <v>6</v>
      </c>
      <c r="R5783" s="645">
        <v>27</v>
      </c>
      <c r="S5783" s="645">
        <v>19</v>
      </c>
      <c r="T5783" s="492" t="s">
        <v>5982</v>
      </c>
      <c r="U5783" s="496">
        <v>272200</v>
      </c>
    </row>
    <row r="5784" spans="17:21">
      <c r="Q5784" s="645">
        <v>6</v>
      </c>
      <c r="R5784" s="645">
        <v>27</v>
      </c>
      <c r="S5784" s="645">
        <v>20</v>
      </c>
      <c r="T5784" s="492" t="s">
        <v>5983</v>
      </c>
      <c r="U5784" s="496">
        <v>272210</v>
      </c>
    </row>
    <row r="5785" spans="17:21">
      <c r="Q5785" s="645">
        <v>6</v>
      </c>
      <c r="R5785" s="645">
        <v>27</v>
      </c>
      <c r="S5785" s="645">
        <v>21</v>
      </c>
      <c r="T5785" s="492" t="s">
        <v>5984</v>
      </c>
      <c r="U5785" s="496">
        <v>272220</v>
      </c>
    </row>
    <row r="5786" spans="17:21">
      <c r="Q5786" s="645">
        <v>6</v>
      </c>
      <c r="R5786" s="645">
        <v>27</v>
      </c>
      <c r="S5786" s="645">
        <v>22</v>
      </c>
      <c r="T5786" s="492" t="s">
        <v>5986</v>
      </c>
      <c r="U5786" s="496">
        <v>272230</v>
      </c>
    </row>
    <row r="5787" spans="17:21">
      <c r="Q5787" s="645">
        <v>6</v>
      </c>
      <c r="R5787" s="645">
        <v>27</v>
      </c>
      <c r="S5787" s="645">
        <v>23</v>
      </c>
      <c r="T5787" s="492" t="s">
        <v>5988</v>
      </c>
      <c r="U5787" s="496">
        <v>272240</v>
      </c>
    </row>
    <row r="5788" spans="17:21">
      <c r="Q5788" s="645">
        <v>6</v>
      </c>
      <c r="R5788" s="645">
        <v>27</v>
      </c>
      <c r="S5788" s="645">
        <v>24</v>
      </c>
      <c r="T5788" s="492" t="s">
        <v>5990</v>
      </c>
      <c r="U5788" s="496">
        <v>272250</v>
      </c>
    </row>
    <row r="5789" spans="17:21">
      <c r="Q5789" s="645">
        <v>6</v>
      </c>
      <c r="R5789" s="645">
        <v>27</v>
      </c>
      <c r="S5789" s="645">
        <v>25</v>
      </c>
      <c r="T5789" s="492" t="s">
        <v>5991</v>
      </c>
      <c r="U5789" s="496">
        <v>272260</v>
      </c>
    </row>
    <row r="5790" spans="17:21">
      <c r="Q5790" s="645">
        <v>6</v>
      </c>
      <c r="R5790" s="645">
        <v>27</v>
      </c>
      <c r="S5790" s="645">
        <v>26</v>
      </c>
      <c r="T5790" s="492" t="s">
        <v>5992</v>
      </c>
      <c r="U5790" s="496">
        <v>272270</v>
      </c>
    </row>
    <row r="5791" spans="17:21">
      <c r="Q5791" s="645">
        <v>6</v>
      </c>
      <c r="R5791" s="645">
        <v>27</v>
      </c>
      <c r="S5791" s="645">
        <v>27</v>
      </c>
      <c r="T5791" s="492" t="s">
        <v>5994</v>
      </c>
      <c r="U5791" s="496">
        <v>272280</v>
      </c>
    </row>
    <row r="5792" spans="17:21">
      <c r="Q5792" s="645">
        <v>6</v>
      </c>
      <c r="R5792" s="645">
        <v>27</v>
      </c>
      <c r="S5792" s="645">
        <v>28</v>
      </c>
      <c r="T5792" s="492" t="s">
        <v>5996</v>
      </c>
      <c r="U5792" s="496">
        <v>272290</v>
      </c>
    </row>
    <row r="5793" spans="17:21">
      <c r="Q5793" s="645">
        <v>6</v>
      </c>
      <c r="R5793" s="645">
        <v>27</v>
      </c>
      <c r="S5793" s="645">
        <v>29</v>
      </c>
      <c r="T5793" s="492" t="s">
        <v>5998</v>
      </c>
      <c r="U5793" s="496">
        <v>272300</v>
      </c>
    </row>
    <row r="5794" spans="17:21">
      <c r="Q5794" s="645">
        <v>6</v>
      </c>
      <c r="R5794" s="645">
        <v>27</v>
      </c>
      <c r="S5794" s="645">
        <v>30</v>
      </c>
      <c r="T5794" s="492" t="s">
        <v>6000</v>
      </c>
      <c r="U5794" s="496">
        <v>272310</v>
      </c>
    </row>
    <row r="5795" spans="17:21">
      <c r="Q5795" s="645">
        <v>6</v>
      </c>
      <c r="R5795" s="645">
        <v>27</v>
      </c>
      <c r="S5795" s="645">
        <v>31</v>
      </c>
      <c r="T5795" s="492" t="s">
        <v>6001</v>
      </c>
      <c r="U5795" s="496">
        <v>272320</v>
      </c>
    </row>
    <row r="5796" spans="17:21">
      <c r="Q5796" s="645">
        <v>6</v>
      </c>
      <c r="R5796" s="645">
        <v>27</v>
      </c>
      <c r="S5796" s="645">
        <v>32</v>
      </c>
      <c r="T5796" s="492" t="s">
        <v>6002</v>
      </c>
      <c r="U5796" s="496">
        <v>273010</v>
      </c>
    </row>
    <row r="5797" spans="17:21">
      <c r="Q5797" s="645">
        <v>6</v>
      </c>
      <c r="R5797" s="645">
        <v>27</v>
      </c>
      <c r="S5797" s="645">
        <v>33</v>
      </c>
      <c r="T5797" s="492" t="s">
        <v>6004</v>
      </c>
      <c r="U5797" s="496">
        <v>273210</v>
      </c>
    </row>
    <row r="5798" spans="17:21">
      <c r="Q5798" s="645">
        <v>6</v>
      </c>
      <c r="R5798" s="645">
        <v>27</v>
      </c>
      <c r="S5798" s="645">
        <v>34</v>
      </c>
      <c r="T5798" s="492" t="s">
        <v>6006</v>
      </c>
      <c r="U5798" s="496">
        <v>273220</v>
      </c>
    </row>
    <row r="5799" spans="17:21">
      <c r="Q5799" s="645">
        <v>6</v>
      </c>
      <c r="R5799" s="645">
        <v>27</v>
      </c>
      <c r="S5799" s="645">
        <v>35</v>
      </c>
      <c r="T5799" s="492" t="s">
        <v>6008</v>
      </c>
      <c r="U5799" s="496">
        <v>273410</v>
      </c>
    </row>
    <row r="5800" spans="17:21">
      <c r="Q5800" s="645">
        <v>6</v>
      </c>
      <c r="R5800" s="645">
        <v>27</v>
      </c>
      <c r="S5800" s="645">
        <v>36</v>
      </c>
      <c r="T5800" s="492" t="s">
        <v>6009</v>
      </c>
      <c r="U5800" s="496">
        <v>273610</v>
      </c>
    </row>
    <row r="5801" spans="17:21">
      <c r="Q5801" s="645">
        <v>6</v>
      </c>
      <c r="R5801" s="645">
        <v>27</v>
      </c>
      <c r="S5801" s="645">
        <v>37</v>
      </c>
      <c r="T5801" s="492" t="s">
        <v>6010</v>
      </c>
      <c r="U5801" s="496">
        <v>273620</v>
      </c>
    </row>
    <row r="5802" spans="17:21">
      <c r="Q5802" s="645">
        <v>6</v>
      </c>
      <c r="R5802" s="645">
        <v>27</v>
      </c>
      <c r="S5802" s="645">
        <v>38</v>
      </c>
      <c r="T5802" s="492" t="s">
        <v>6012</v>
      </c>
      <c r="U5802" s="496">
        <v>273660</v>
      </c>
    </row>
    <row r="5803" spans="17:21">
      <c r="Q5803" s="645">
        <v>6</v>
      </c>
      <c r="R5803" s="645">
        <v>27</v>
      </c>
      <c r="S5803" s="645">
        <v>39</v>
      </c>
      <c r="T5803" s="492" t="s">
        <v>6014</v>
      </c>
      <c r="U5803" s="496">
        <v>273810</v>
      </c>
    </row>
    <row r="5804" spans="17:21">
      <c r="Q5804" s="645">
        <v>6</v>
      </c>
      <c r="R5804" s="645">
        <v>27</v>
      </c>
      <c r="S5804" s="645">
        <v>40</v>
      </c>
      <c r="T5804" s="492" t="s">
        <v>6016</v>
      </c>
      <c r="U5804" s="496">
        <v>273820</v>
      </c>
    </row>
    <row r="5805" spans="17:21">
      <c r="Q5805" s="645">
        <v>6</v>
      </c>
      <c r="R5805" s="645">
        <v>27</v>
      </c>
      <c r="S5805" s="645">
        <v>41</v>
      </c>
      <c r="T5805" s="492" t="s">
        <v>6017</v>
      </c>
      <c r="U5805" s="496">
        <v>273830</v>
      </c>
    </row>
    <row r="5806" spans="17:21">
      <c r="Q5806" s="645">
        <v>6</v>
      </c>
      <c r="R5806" s="645">
        <v>28</v>
      </c>
      <c r="S5806" s="645">
        <v>1</v>
      </c>
      <c r="T5806" s="492" t="s">
        <v>6036</v>
      </c>
      <c r="U5806" s="496">
        <v>282010</v>
      </c>
    </row>
    <row r="5807" spans="17:21">
      <c r="Q5807" s="645">
        <v>6</v>
      </c>
      <c r="R5807" s="645">
        <v>28</v>
      </c>
      <c r="S5807" s="645">
        <v>2</v>
      </c>
      <c r="T5807" s="492" t="s">
        <v>6038</v>
      </c>
      <c r="U5807" s="496">
        <v>282020</v>
      </c>
    </row>
    <row r="5808" spans="17:21">
      <c r="Q5808" s="645">
        <v>6</v>
      </c>
      <c r="R5808" s="645">
        <v>28</v>
      </c>
      <c r="S5808" s="645">
        <v>3</v>
      </c>
      <c r="T5808" s="492" t="s">
        <v>6040</v>
      </c>
      <c r="U5808" s="496">
        <v>282030</v>
      </c>
    </row>
    <row r="5809" spans="17:21">
      <c r="Q5809" s="645">
        <v>6</v>
      </c>
      <c r="R5809" s="645">
        <v>28</v>
      </c>
      <c r="S5809" s="645">
        <v>4</v>
      </c>
      <c r="T5809" s="492" t="s">
        <v>6042</v>
      </c>
      <c r="U5809" s="496">
        <v>282040</v>
      </c>
    </row>
    <row r="5810" spans="17:21">
      <c r="Q5810" s="645">
        <v>6</v>
      </c>
      <c r="R5810" s="645">
        <v>28</v>
      </c>
      <c r="S5810" s="645">
        <v>5</v>
      </c>
      <c r="T5810" s="492" t="s">
        <v>6043</v>
      </c>
      <c r="U5810" s="496">
        <v>282050</v>
      </c>
    </row>
    <row r="5811" spans="17:21">
      <c r="Q5811" s="645">
        <v>6</v>
      </c>
      <c r="R5811" s="645">
        <v>28</v>
      </c>
      <c r="S5811" s="645">
        <v>6</v>
      </c>
      <c r="T5811" s="492" t="s">
        <v>6045</v>
      </c>
      <c r="U5811" s="496">
        <v>282060</v>
      </c>
    </row>
    <row r="5812" spans="17:21">
      <c r="Q5812" s="645">
        <v>6</v>
      </c>
      <c r="R5812" s="645">
        <v>28</v>
      </c>
      <c r="S5812" s="645">
        <v>7</v>
      </c>
      <c r="T5812" s="492" t="s">
        <v>6046</v>
      </c>
      <c r="U5812" s="496">
        <v>282070</v>
      </c>
    </row>
    <row r="5813" spans="17:21">
      <c r="Q5813" s="645">
        <v>6</v>
      </c>
      <c r="R5813" s="645">
        <v>28</v>
      </c>
      <c r="S5813" s="645">
        <v>8</v>
      </c>
      <c r="T5813" s="492" t="s">
        <v>6048</v>
      </c>
      <c r="U5813" s="496">
        <v>282080</v>
      </c>
    </row>
    <row r="5814" spans="17:21">
      <c r="Q5814" s="645">
        <v>6</v>
      </c>
      <c r="R5814" s="645">
        <v>28</v>
      </c>
      <c r="S5814" s="645">
        <v>9</v>
      </c>
      <c r="T5814" s="492" t="s">
        <v>6050</v>
      </c>
      <c r="U5814" s="496">
        <v>282090</v>
      </c>
    </row>
    <row r="5815" spans="17:21">
      <c r="Q5815" s="645">
        <v>6</v>
      </c>
      <c r="R5815" s="645">
        <v>28</v>
      </c>
      <c r="S5815" s="645">
        <v>10</v>
      </c>
      <c r="T5815" s="492" t="s">
        <v>6051</v>
      </c>
      <c r="U5815" s="496">
        <v>282100</v>
      </c>
    </row>
    <row r="5816" spans="17:21">
      <c r="Q5816" s="645">
        <v>6</v>
      </c>
      <c r="R5816" s="645">
        <v>28</v>
      </c>
      <c r="S5816" s="645">
        <v>11</v>
      </c>
      <c r="T5816" s="492" t="s">
        <v>6053</v>
      </c>
      <c r="U5816" s="496">
        <v>282120</v>
      </c>
    </row>
    <row r="5817" spans="17:21">
      <c r="Q5817" s="645">
        <v>6</v>
      </c>
      <c r="R5817" s="645">
        <v>28</v>
      </c>
      <c r="S5817" s="645">
        <v>12</v>
      </c>
      <c r="T5817" s="492" t="s">
        <v>6055</v>
      </c>
      <c r="U5817" s="496">
        <v>282130</v>
      </c>
    </row>
    <row r="5818" spans="17:21">
      <c r="Q5818" s="645">
        <v>6</v>
      </c>
      <c r="R5818" s="645">
        <v>28</v>
      </c>
      <c r="S5818" s="645">
        <v>13</v>
      </c>
      <c r="T5818" s="492" t="s">
        <v>6057</v>
      </c>
      <c r="U5818" s="496">
        <v>282140</v>
      </c>
    </row>
    <row r="5819" spans="17:21">
      <c r="Q5819" s="645">
        <v>6</v>
      </c>
      <c r="R5819" s="645">
        <v>28</v>
      </c>
      <c r="S5819" s="645">
        <v>14</v>
      </c>
      <c r="T5819" s="492" t="s">
        <v>6059</v>
      </c>
      <c r="U5819" s="496">
        <v>282150</v>
      </c>
    </row>
    <row r="5820" spans="17:21">
      <c r="Q5820" s="645">
        <v>6</v>
      </c>
      <c r="R5820" s="645">
        <v>28</v>
      </c>
      <c r="S5820" s="645">
        <v>15</v>
      </c>
      <c r="T5820" s="492" t="s">
        <v>6061</v>
      </c>
      <c r="U5820" s="496">
        <v>282160</v>
      </c>
    </row>
    <row r="5821" spans="17:21">
      <c r="Q5821" s="645">
        <v>6</v>
      </c>
      <c r="R5821" s="645">
        <v>28</v>
      </c>
      <c r="S5821" s="645">
        <v>16</v>
      </c>
      <c r="T5821" s="492" t="s">
        <v>6063</v>
      </c>
      <c r="U5821" s="496">
        <v>282170</v>
      </c>
    </row>
    <row r="5822" spans="17:21">
      <c r="Q5822" s="645">
        <v>6</v>
      </c>
      <c r="R5822" s="645">
        <v>28</v>
      </c>
      <c r="S5822" s="645">
        <v>17</v>
      </c>
      <c r="T5822" s="492" t="s">
        <v>6065</v>
      </c>
      <c r="U5822" s="496">
        <v>282180</v>
      </c>
    </row>
    <row r="5823" spans="17:21">
      <c r="Q5823" s="645">
        <v>6</v>
      </c>
      <c r="R5823" s="645">
        <v>28</v>
      </c>
      <c r="S5823" s="645">
        <v>18</v>
      </c>
      <c r="T5823" s="492" t="s">
        <v>6066</v>
      </c>
      <c r="U5823" s="496">
        <v>282190</v>
      </c>
    </row>
    <row r="5824" spans="17:21">
      <c r="Q5824" s="645">
        <v>6</v>
      </c>
      <c r="R5824" s="645">
        <v>28</v>
      </c>
      <c r="S5824" s="645">
        <v>19</v>
      </c>
      <c r="T5824" s="492" t="s">
        <v>6068</v>
      </c>
      <c r="U5824" s="496">
        <v>282200</v>
      </c>
    </row>
    <row r="5825" spans="17:21">
      <c r="Q5825" s="645">
        <v>6</v>
      </c>
      <c r="R5825" s="645">
        <v>28</v>
      </c>
      <c r="S5825" s="645">
        <v>20</v>
      </c>
      <c r="T5825" s="492" t="s">
        <v>9180</v>
      </c>
      <c r="U5825" s="496">
        <v>282210</v>
      </c>
    </row>
    <row r="5826" spans="17:21">
      <c r="Q5826" s="645">
        <v>6</v>
      </c>
      <c r="R5826" s="645">
        <v>28</v>
      </c>
      <c r="S5826" s="645">
        <v>21</v>
      </c>
      <c r="T5826" s="492" t="s">
        <v>6071</v>
      </c>
      <c r="U5826" s="496">
        <v>282220</v>
      </c>
    </row>
    <row r="5827" spans="17:21">
      <c r="Q5827" s="645">
        <v>6</v>
      </c>
      <c r="R5827" s="645">
        <v>28</v>
      </c>
      <c r="S5827" s="645">
        <v>22</v>
      </c>
      <c r="T5827" s="492" t="s">
        <v>6073</v>
      </c>
      <c r="U5827" s="496">
        <v>282230</v>
      </c>
    </row>
    <row r="5828" spans="17:21">
      <c r="Q5828" s="645">
        <v>6</v>
      </c>
      <c r="R5828" s="645">
        <v>28</v>
      </c>
      <c r="S5828" s="645">
        <v>23</v>
      </c>
      <c r="T5828" s="492" t="s">
        <v>6074</v>
      </c>
      <c r="U5828" s="496">
        <v>282240</v>
      </c>
    </row>
    <row r="5829" spans="17:21">
      <c r="Q5829" s="645">
        <v>6</v>
      </c>
      <c r="R5829" s="645">
        <v>28</v>
      </c>
      <c r="S5829" s="645">
        <v>24</v>
      </c>
      <c r="T5829" s="492" t="s">
        <v>6076</v>
      </c>
      <c r="U5829" s="496">
        <v>282250</v>
      </c>
    </row>
    <row r="5830" spans="17:21">
      <c r="Q5830" s="645">
        <v>6</v>
      </c>
      <c r="R5830" s="645">
        <v>28</v>
      </c>
      <c r="S5830" s="645">
        <v>25</v>
      </c>
      <c r="T5830" s="492" t="s">
        <v>6077</v>
      </c>
      <c r="U5830" s="496">
        <v>282260</v>
      </c>
    </row>
    <row r="5831" spans="17:21">
      <c r="Q5831" s="645">
        <v>6</v>
      </c>
      <c r="R5831" s="645">
        <v>28</v>
      </c>
      <c r="S5831" s="645">
        <v>26</v>
      </c>
      <c r="T5831" s="492" t="s">
        <v>6079</v>
      </c>
      <c r="U5831" s="496">
        <v>282270</v>
      </c>
    </row>
    <row r="5832" spans="17:21">
      <c r="Q5832" s="645">
        <v>6</v>
      </c>
      <c r="R5832" s="645">
        <v>28</v>
      </c>
      <c r="S5832" s="645">
        <v>27</v>
      </c>
      <c r="T5832" s="492" t="s">
        <v>6081</v>
      </c>
      <c r="U5832" s="496">
        <v>282280</v>
      </c>
    </row>
    <row r="5833" spans="17:21">
      <c r="Q5833" s="645">
        <v>6</v>
      </c>
      <c r="R5833" s="645">
        <v>28</v>
      </c>
      <c r="S5833" s="645">
        <v>28</v>
      </c>
      <c r="T5833" s="492" t="s">
        <v>6082</v>
      </c>
      <c r="U5833" s="496">
        <v>282290</v>
      </c>
    </row>
    <row r="5834" spans="17:21">
      <c r="Q5834" s="645">
        <v>6</v>
      </c>
      <c r="R5834" s="645">
        <v>28</v>
      </c>
      <c r="S5834" s="645">
        <v>29</v>
      </c>
      <c r="T5834" s="492" t="s">
        <v>6084</v>
      </c>
      <c r="U5834" s="496">
        <v>283010</v>
      </c>
    </row>
    <row r="5835" spans="17:21">
      <c r="Q5835" s="645">
        <v>6</v>
      </c>
      <c r="R5835" s="645">
        <v>28</v>
      </c>
      <c r="S5835" s="645">
        <v>30</v>
      </c>
      <c r="T5835" s="492" t="s">
        <v>6086</v>
      </c>
      <c r="U5835" s="496">
        <v>283650</v>
      </c>
    </row>
    <row r="5836" spans="17:21">
      <c r="Q5836" s="645">
        <v>6</v>
      </c>
      <c r="R5836" s="645">
        <v>28</v>
      </c>
      <c r="S5836" s="645">
        <v>31</v>
      </c>
      <c r="T5836" s="492" t="s">
        <v>6088</v>
      </c>
      <c r="U5836" s="496">
        <v>283810</v>
      </c>
    </row>
    <row r="5837" spans="17:21">
      <c r="Q5837" s="645">
        <v>6</v>
      </c>
      <c r="R5837" s="645">
        <v>28</v>
      </c>
      <c r="S5837" s="645">
        <v>32</v>
      </c>
      <c r="T5837" s="492" t="s">
        <v>6090</v>
      </c>
      <c r="U5837" s="496">
        <v>283820</v>
      </c>
    </row>
    <row r="5838" spans="17:21">
      <c r="Q5838" s="645">
        <v>6</v>
      </c>
      <c r="R5838" s="645">
        <v>28</v>
      </c>
      <c r="S5838" s="645">
        <v>33</v>
      </c>
      <c r="T5838" s="492" t="s">
        <v>6092</v>
      </c>
      <c r="U5838" s="496">
        <v>284420</v>
      </c>
    </row>
    <row r="5839" spans="17:21">
      <c r="Q5839" s="645">
        <v>6</v>
      </c>
      <c r="R5839" s="645">
        <v>28</v>
      </c>
      <c r="S5839" s="645">
        <v>34</v>
      </c>
      <c r="T5839" s="492" t="s">
        <v>6094</v>
      </c>
      <c r="U5839" s="496">
        <v>284430</v>
      </c>
    </row>
    <row r="5840" spans="17:21">
      <c r="Q5840" s="645">
        <v>6</v>
      </c>
      <c r="R5840" s="645">
        <v>28</v>
      </c>
      <c r="S5840" s="645">
        <v>35</v>
      </c>
      <c r="T5840" s="492" t="s">
        <v>6096</v>
      </c>
      <c r="U5840" s="496">
        <v>284460</v>
      </c>
    </row>
    <row r="5841" spans="17:21">
      <c r="Q5841" s="645">
        <v>6</v>
      </c>
      <c r="R5841" s="645">
        <v>28</v>
      </c>
      <c r="S5841" s="645">
        <v>36</v>
      </c>
      <c r="T5841" s="492" t="s">
        <v>6098</v>
      </c>
      <c r="U5841" s="496">
        <v>284640</v>
      </c>
    </row>
    <row r="5842" spans="17:21">
      <c r="Q5842" s="645">
        <v>6</v>
      </c>
      <c r="R5842" s="645">
        <v>28</v>
      </c>
      <c r="S5842" s="645">
        <v>37</v>
      </c>
      <c r="T5842" s="492" t="s">
        <v>6100</v>
      </c>
      <c r="U5842" s="496">
        <v>284810</v>
      </c>
    </row>
    <row r="5843" spans="17:21">
      <c r="Q5843" s="645">
        <v>6</v>
      </c>
      <c r="R5843" s="645">
        <v>28</v>
      </c>
      <c r="S5843" s="645">
        <v>38</v>
      </c>
      <c r="T5843" s="492" t="s">
        <v>6102</v>
      </c>
      <c r="U5843" s="496">
        <v>285010</v>
      </c>
    </row>
    <row r="5844" spans="17:21">
      <c r="Q5844" s="645">
        <v>6</v>
      </c>
      <c r="R5844" s="645">
        <v>28</v>
      </c>
      <c r="S5844" s="645">
        <v>39</v>
      </c>
      <c r="T5844" s="492" t="s">
        <v>6104</v>
      </c>
      <c r="U5844" s="496">
        <v>285850</v>
      </c>
    </row>
    <row r="5845" spans="17:21">
      <c r="Q5845" s="645">
        <v>6</v>
      </c>
      <c r="R5845" s="645">
        <v>28</v>
      </c>
      <c r="S5845" s="645">
        <v>40</v>
      </c>
      <c r="T5845" s="492" t="s">
        <v>6106</v>
      </c>
      <c r="U5845" s="496">
        <v>285860</v>
      </c>
    </row>
    <row r="5846" spans="17:21">
      <c r="Q5846" s="645">
        <v>6</v>
      </c>
      <c r="R5846" s="645">
        <v>29</v>
      </c>
      <c r="S5846" s="645">
        <v>1</v>
      </c>
      <c r="T5846" s="492" t="s">
        <v>6108</v>
      </c>
      <c r="U5846" s="496">
        <v>292010</v>
      </c>
    </row>
    <row r="5847" spans="17:21">
      <c r="Q5847" s="645">
        <v>6</v>
      </c>
      <c r="R5847" s="645">
        <v>29</v>
      </c>
      <c r="S5847" s="645">
        <v>2</v>
      </c>
      <c r="T5847" s="492" t="s">
        <v>6110</v>
      </c>
      <c r="U5847" s="496">
        <v>292020</v>
      </c>
    </row>
    <row r="5848" spans="17:21">
      <c r="Q5848" s="645">
        <v>6</v>
      </c>
      <c r="R5848" s="645">
        <v>29</v>
      </c>
      <c r="S5848" s="645">
        <v>3</v>
      </c>
      <c r="T5848" s="492" t="s">
        <v>6112</v>
      </c>
      <c r="U5848" s="496">
        <v>292030</v>
      </c>
    </row>
    <row r="5849" spans="17:21">
      <c r="Q5849" s="645">
        <v>6</v>
      </c>
      <c r="R5849" s="645">
        <v>29</v>
      </c>
      <c r="S5849" s="645">
        <v>4</v>
      </c>
      <c r="T5849" s="492" t="s">
        <v>6113</v>
      </c>
      <c r="U5849" s="496">
        <v>292040</v>
      </c>
    </row>
    <row r="5850" spans="17:21">
      <c r="Q5850" s="645">
        <v>6</v>
      </c>
      <c r="R5850" s="645">
        <v>29</v>
      </c>
      <c r="S5850" s="645">
        <v>5</v>
      </c>
      <c r="T5850" s="492" t="s">
        <v>6115</v>
      </c>
      <c r="U5850" s="496">
        <v>292050</v>
      </c>
    </row>
    <row r="5851" spans="17:21">
      <c r="Q5851" s="645">
        <v>6</v>
      </c>
      <c r="R5851" s="645">
        <v>29</v>
      </c>
      <c r="S5851" s="645">
        <v>6</v>
      </c>
      <c r="T5851" s="492" t="s">
        <v>6117</v>
      </c>
      <c r="U5851" s="496">
        <v>292060</v>
      </c>
    </row>
    <row r="5852" spans="17:21">
      <c r="Q5852" s="645">
        <v>6</v>
      </c>
      <c r="R5852" s="645">
        <v>29</v>
      </c>
      <c r="S5852" s="645">
        <v>7</v>
      </c>
      <c r="T5852" s="492" t="s">
        <v>6118</v>
      </c>
      <c r="U5852" s="496">
        <v>292070</v>
      </c>
    </row>
    <row r="5853" spans="17:21">
      <c r="Q5853" s="645">
        <v>6</v>
      </c>
      <c r="R5853" s="645">
        <v>29</v>
      </c>
      <c r="S5853" s="645">
        <v>8</v>
      </c>
      <c r="T5853" s="492" t="s">
        <v>6119</v>
      </c>
      <c r="U5853" s="496">
        <v>292080</v>
      </c>
    </row>
    <row r="5854" spans="17:21">
      <c r="Q5854" s="645">
        <v>6</v>
      </c>
      <c r="R5854" s="645">
        <v>29</v>
      </c>
      <c r="S5854" s="645">
        <v>9</v>
      </c>
      <c r="T5854" s="492" t="s">
        <v>6120</v>
      </c>
      <c r="U5854" s="496">
        <v>292090</v>
      </c>
    </row>
    <row r="5855" spans="17:21">
      <c r="Q5855" s="645">
        <v>6</v>
      </c>
      <c r="R5855" s="645">
        <v>29</v>
      </c>
      <c r="S5855" s="645">
        <v>10</v>
      </c>
      <c r="T5855" s="492" t="s">
        <v>6121</v>
      </c>
      <c r="U5855" s="496">
        <v>292100</v>
      </c>
    </row>
    <row r="5856" spans="17:21">
      <c r="Q5856" s="645">
        <v>6</v>
      </c>
      <c r="R5856" s="645">
        <v>29</v>
      </c>
      <c r="S5856" s="645">
        <v>11</v>
      </c>
      <c r="T5856" s="492" t="s">
        <v>6122</v>
      </c>
      <c r="U5856" s="496">
        <v>292110</v>
      </c>
    </row>
    <row r="5857" spans="17:21">
      <c r="Q5857" s="645">
        <v>6</v>
      </c>
      <c r="R5857" s="645">
        <v>29</v>
      </c>
      <c r="S5857" s="645">
        <v>12</v>
      </c>
      <c r="T5857" s="492" t="s">
        <v>6123</v>
      </c>
      <c r="U5857" s="496">
        <v>292120</v>
      </c>
    </row>
    <row r="5858" spans="17:21">
      <c r="Q5858" s="645">
        <v>6</v>
      </c>
      <c r="R5858" s="645">
        <v>29</v>
      </c>
      <c r="S5858" s="645">
        <v>13</v>
      </c>
      <c r="T5858" s="492" t="s">
        <v>6126</v>
      </c>
      <c r="U5858" s="496">
        <v>293220</v>
      </c>
    </row>
    <row r="5859" spans="17:21">
      <c r="Q5859" s="645">
        <v>6</v>
      </c>
      <c r="R5859" s="645">
        <v>29</v>
      </c>
      <c r="S5859" s="645">
        <v>14</v>
      </c>
      <c r="T5859" s="492" t="s">
        <v>6127</v>
      </c>
      <c r="U5859" s="496">
        <v>293420</v>
      </c>
    </row>
    <row r="5860" spans="17:21">
      <c r="Q5860" s="645">
        <v>6</v>
      </c>
      <c r="R5860" s="645">
        <v>29</v>
      </c>
      <c r="S5860" s="645">
        <v>15</v>
      </c>
      <c r="T5860" s="492" t="s">
        <v>6128</v>
      </c>
      <c r="U5860" s="496">
        <v>293430</v>
      </c>
    </row>
    <row r="5861" spans="17:21">
      <c r="Q5861" s="645">
        <v>6</v>
      </c>
      <c r="R5861" s="645">
        <v>29</v>
      </c>
      <c r="S5861" s="645">
        <v>16</v>
      </c>
      <c r="T5861" s="492" t="s">
        <v>6130</v>
      </c>
      <c r="U5861" s="496">
        <v>293440</v>
      </c>
    </row>
    <row r="5862" spans="17:21">
      <c r="Q5862" s="645">
        <v>6</v>
      </c>
      <c r="R5862" s="645">
        <v>29</v>
      </c>
      <c r="S5862" s="645">
        <v>17</v>
      </c>
      <c r="T5862" s="492" t="s">
        <v>6131</v>
      </c>
      <c r="U5862" s="496">
        <v>293450</v>
      </c>
    </row>
    <row r="5863" spans="17:21">
      <c r="Q5863" s="645">
        <v>6</v>
      </c>
      <c r="R5863" s="645">
        <v>29</v>
      </c>
      <c r="S5863" s="645">
        <v>18</v>
      </c>
      <c r="T5863" s="492" t="s">
        <v>6132</v>
      </c>
      <c r="U5863" s="496">
        <v>293610</v>
      </c>
    </row>
    <row r="5864" spans="17:21">
      <c r="Q5864" s="645">
        <v>6</v>
      </c>
      <c r="R5864" s="645">
        <v>29</v>
      </c>
      <c r="S5864" s="645">
        <v>19</v>
      </c>
      <c r="T5864" s="492" t="s">
        <v>6133</v>
      </c>
      <c r="U5864" s="496">
        <v>293620</v>
      </c>
    </row>
    <row r="5865" spans="17:21">
      <c r="Q5865" s="645">
        <v>6</v>
      </c>
      <c r="R5865" s="645">
        <v>29</v>
      </c>
      <c r="S5865" s="645">
        <v>20</v>
      </c>
      <c r="T5865" s="492" t="s">
        <v>6135</v>
      </c>
      <c r="U5865" s="496">
        <v>293630</v>
      </c>
    </row>
    <row r="5866" spans="17:21">
      <c r="Q5866" s="645">
        <v>6</v>
      </c>
      <c r="R5866" s="645">
        <v>29</v>
      </c>
      <c r="S5866" s="645">
        <v>21</v>
      </c>
      <c r="T5866" s="492" t="s">
        <v>6137</v>
      </c>
      <c r="U5866" s="496">
        <v>293850</v>
      </c>
    </row>
    <row r="5867" spans="17:21">
      <c r="Q5867" s="645">
        <v>6</v>
      </c>
      <c r="R5867" s="645">
        <v>29</v>
      </c>
      <c r="S5867" s="645">
        <v>22</v>
      </c>
      <c r="T5867" s="492" t="s">
        <v>6138</v>
      </c>
      <c r="U5867" s="496">
        <v>293860</v>
      </c>
    </row>
    <row r="5868" spans="17:21">
      <c r="Q5868" s="645">
        <v>6</v>
      </c>
      <c r="R5868" s="645">
        <v>29</v>
      </c>
      <c r="S5868" s="645">
        <v>23</v>
      </c>
      <c r="T5868" s="492" t="s">
        <v>6140</v>
      </c>
      <c r="U5868" s="496">
        <v>294010</v>
      </c>
    </row>
    <row r="5869" spans="17:21">
      <c r="Q5869" s="645">
        <v>6</v>
      </c>
      <c r="R5869" s="645">
        <v>29</v>
      </c>
      <c r="S5869" s="645">
        <v>24</v>
      </c>
      <c r="T5869" s="492" t="s">
        <v>6142</v>
      </c>
      <c r="U5869" s="496">
        <v>294020</v>
      </c>
    </row>
    <row r="5870" spans="17:21">
      <c r="Q5870" s="645">
        <v>6</v>
      </c>
      <c r="R5870" s="645">
        <v>29</v>
      </c>
      <c r="S5870" s="645">
        <v>25</v>
      </c>
      <c r="T5870" s="492" t="s">
        <v>6144</v>
      </c>
      <c r="U5870" s="496">
        <v>294240</v>
      </c>
    </row>
    <row r="5871" spans="17:21">
      <c r="Q5871" s="645">
        <v>6</v>
      </c>
      <c r="R5871" s="645">
        <v>29</v>
      </c>
      <c r="S5871" s="645">
        <v>26</v>
      </c>
      <c r="T5871" s="492" t="s">
        <v>6146</v>
      </c>
      <c r="U5871" s="496">
        <v>294250</v>
      </c>
    </row>
    <row r="5872" spans="17:21">
      <c r="Q5872" s="645">
        <v>6</v>
      </c>
      <c r="R5872" s="645">
        <v>29</v>
      </c>
      <c r="S5872" s="645">
        <v>27</v>
      </c>
      <c r="T5872" s="492" t="s">
        <v>6147</v>
      </c>
      <c r="U5872" s="496">
        <v>294260</v>
      </c>
    </row>
    <row r="5873" spans="17:21">
      <c r="Q5873" s="645">
        <v>6</v>
      </c>
      <c r="R5873" s="645">
        <v>29</v>
      </c>
      <c r="S5873" s="645">
        <v>28</v>
      </c>
      <c r="T5873" s="492" t="s">
        <v>6148</v>
      </c>
      <c r="U5873" s="496">
        <v>294270</v>
      </c>
    </row>
    <row r="5874" spans="17:21">
      <c r="Q5874" s="645">
        <v>6</v>
      </c>
      <c r="R5874" s="645">
        <v>29</v>
      </c>
      <c r="S5874" s="645">
        <v>29</v>
      </c>
      <c r="T5874" s="492" t="s">
        <v>6149</v>
      </c>
      <c r="U5874" s="496">
        <v>294410</v>
      </c>
    </row>
    <row r="5875" spans="17:21">
      <c r="Q5875" s="645">
        <v>6</v>
      </c>
      <c r="R5875" s="645">
        <v>29</v>
      </c>
      <c r="S5875" s="645">
        <v>30</v>
      </c>
      <c r="T5875" s="492" t="s">
        <v>6150</v>
      </c>
      <c r="U5875" s="496">
        <v>294420</v>
      </c>
    </row>
    <row r="5876" spans="17:21">
      <c r="Q5876" s="645">
        <v>6</v>
      </c>
      <c r="R5876" s="645">
        <v>29</v>
      </c>
      <c r="S5876" s="645">
        <v>31</v>
      </c>
      <c r="T5876" s="492" t="s">
        <v>6151</v>
      </c>
      <c r="U5876" s="496">
        <v>294430</v>
      </c>
    </row>
    <row r="5877" spans="17:21">
      <c r="Q5877" s="645">
        <v>6</v>
      </c>
      <c r="R5877" s="645">
        <v>29</v>
      </c>
      <c r="S5877" s="645">
        <v>32</v>
      </c>
      <c r="T5877" s="492" t="s">
        <v>6152</v>
      </c>
      <c r="U5877" s="496">
        <v>294440</v>
      </c>
    </row>
    <row r="5878" spans="17:21">
      <c r="Q5878" s="645">
        <v>6</v>
      </c>
      <c r="R5878" s="645">
        <v>29</v>
      </c>
      <c r="S5878" s="645">
        <v>33</v>
      </c>
      <c r="T5878" s="492" t="s">
        <v>6153</v>
      </c>
      <c r="U5878" s="496">
        <v>294460</v>
      </c>
    </row>
    <row r="5879" spans="17:21">
      <c r="Q5879" s="645">
        <v>6</v>
      </c>
      <c r="R5879" s="645">
        <v>29</v>
      </c>
      <c r="S5879" s="645">
        <v>34</v>
      </c>
      <c r="T5879" s="492" t="s">
        <v>6154</v>
      </c>
      <c r="U5879" s="496">
        <v>294470</v>
      </c>
    </row>
    <row r="5880" spans="17:21">
      <c r="Q5880" s="645">
        <v>6</v>
      </c>
      <c r="R5880" s="645">
        <v>29</v>
      </c>
      <c r="S5880" s="645">
        <v>35</v>
      </c>
      <c r="T5880" s="492" t="s">
        <v>6155</v>
      </c>
      <c r="U5880" s="496">
        <v>294490</v>
      </c>
    </row>
    <row r="5881" spans="17:21">
      <c r="Q5881" s="645">
        <v>6</v>
      </c>
      <c r="R5881" s="645">
        <v>29</v>
      </c>
      <c r="S5881" s="645">
        <v>36</v>
      </c>
      <c r="T5881" s="492" t="s">
        <v>6156</v>
      </c>
      <c r="U5881" s="496">
        <v>294500</v>
      </c>
    </row>
    <row r="5882" spans="17:21">
      <c r="Q5882" s="645">
        <v>6</v>
      </c>
      <c r="R5882" s="645">
        <v>29</v>
      </c>
      <c r="S5882" s="645">
        <v>37</v>
      </c>
      <c r="T5882" s="492" t="s">
        <v>6158</v>
      </c>
      <c r="U5882" s="496">
        <v>294510</v>
      </c>
    </row>
    <row r="5883" spans="17:21">
      <c r="Q5883" s="645">
        <v>6</v>
      </c>
      <c r="R5883" s="645">
        <v>29</v>
      </c>
      <c r="S5883" s="645">
        <v>38</v>
      </c>
      <c r="T5883" s="492" t="s">
        <v>6160</v>
      </c>
      <c r="U5883" s="496">
        <v>294520</v>
      </c>
    </row>
    <row r="5884" spans="17:21">
      <c r="Q5884" s="645">
        <v>6</v>
      </c>
      <c r="R5884" s="645">
        <v>29</v>
      </c>
      <c r="S5884" s="645">
        <v>39</v>
      </c>
      <c r="T5884" s="492" t="s">
        <v>6161</v>
      </c>
      <c r="U5884" s="496">
        <v>294530</v>
      </c>
    </row>
    <row r="5885" spans="17:21">
      <c r="Q5885" s="645">
        <v>6</v>
      </c>
      <c r="R5885" s="645">
        <v>30</v>
      </c>
      <c r="S5885" s="645">
        <v>1</v>
      </c>
      <c r="T5885" s="492" t="s">
        <v>6162</v>
      </c>
      <c r="U5885" s="496">
        <v>302010</v>
      </c>
    </row>
    <row r="5886" spans="17:21">
      <c r="Q5886" s="645">
        <v>6</v>
      </c>
      <c r="R5886" s="645">
        <v>30</v>
      </c>
      <c r="S5886" s="645">
        <v>2</v>
      </c>
      <c r="T5886" s="492" t="s">
        <v>6163</v>
      </c>
      <c r="U5886" s="496">
        <v>302020</v>
      </c>
    </row>
    <row r="5887" spans="17:21">
      <c r="Q5887" s="645">
        <v>6</v>
      </c>
      <c r="R5887" s="645">
        <v>30</v>
      </c>
      <c r="S5887" s="645">
        <v>3</v>
      </c>
      <c r="T5887" s="492" t="s">
        <v>6164</v>
      </c>
      <c r="U5887" s="496">
        <v>302030</v>
      </c>
    </row>
    <row r="5888" spans="17:21">
      <c r="Q5888" s="645">
        <v>6</v>
      </c>
      <c r="R5888" s="645">
        <v>30</v>
      </c>
      <c r="S5888" s="645">
        <v>4</v>
      </c>
      <c r="T5888" s="492" t="s">
        <v>6165</v>
      </c>
      <c r="U5888" s="496">
        <v>302040</v>
      </c>
    </row>
    <row r="5889" spans="17:21">
      <c r="Q5889" s="645">
        <v>6</v>
      </c>
      <c r="R5889" s="645">
        <v>30</v>
      </c>
      <c r="S5889" s="645">
        <v>5</v>
      </c>
      <c r="T5889" s="492" t="s">
        <v>6166</v>
      </c>
      <c r="U5889" s="496">
        <v>302050</v>
      </c>
    </row>
    <row r="5890" spans="17:21">
      <c r="Q5890" s="645">
        <v>6</v>
      </c>
      <c r="R5890" s="645">
        <v>30</v>
      </c>
      <c r="S5890" s="645">
        <v>6</v>
      </c>
      <c r="T5890" s="492" t="s">
        <v>6168</v>
      </c>
      <c r="U5890" s="496">
        <v>302060</v>
      </c>
    </row>
    <row r="5891" spans="17:21">
      <c r="Q5891" s="645">
        <v>6</v>
      </c>
      <c r="R5891" s="645">
        <v>30</v>
      </c>
      <c r="S5891" s="645">
        <v>7</v>
      </c>
      <c r="T5891" s="492" t="s">
        <v>6170</v>
      </c>
      <c r="U5891" s="496">
        <v>302070</v>
      </c>
    </row>
    <row r="5892" spans="17:21">
      <c r="Q5892" s="645">
        <v>6</v>
      </c>
      <c r="R5892" s="645">
        <v>30</v>
      </c>
      <c r="S5892" s="645">
        <v>8</v>
      </c>
      <c r="T5892" s="492" t="s">
        <v>6171</v>
      </c>
      <c r="U5892" s="496">
        <v>302080</v>
      </c>
    </row>
    <row r="5893" spans="17:21">
      <c r="Q5893" s="645">
        <v>6</v>
      </c>
      <c r="R5893" s="645">
        <v>30</v>
      </c>
      <c r="S5893" s="645">
        <v>9</v>
      </c>
      <c r="T5893" s="492" t="s">
        <v>6172</v>
      </c>
      <c r="U5893" s="496">
        <v>302090</v>
      </c>
    </row>
    <row r="5894" spans="17:21">
      <c r="Q5894" s="645">
        <v>6</v>
      </c>
      <c r="R5894" s="645">
        <v>30</v>
      </c>
      <c r="S5894" s="645">
        <v>10</v>
      </c>
      <c r="T5894" s="492" t="s">
        <v>6174</v>
      </c>
      <c r="U5894" s="496">
        <v>303040</v>
      </c>
    </row>
    <row r="5895" spans="17:21">
      <c r="Q5895" s="645">
        <v>6</v>
      </c>
      <c r="R5895" s="645">
        <v>30</v>
      </c>
      <c r="S5895" s="645">
        <v>11</v>
      </c>
      <c r="T5895" s="492" t="s">
        <v>6176</v>
      </c>
      <c r="U5895" s="496">
        <v>303410</v>
      </c>
    </row>
    <row r="5896" spans="17:21">
      <c r="Q5896" s="645">
        <v>6</v>
      </c>
      <c r="R5896" s="645">
        <v>30</v>
      </c>
      <c r="S5896" s="645">
        <v>12</v>
      </c>
      <c r="T5896" s="492" t="s">
        <v>6177</v>
      </c>
      <c r="U5896" s="496">
        <v>303430</v>
      </c>
    </row>
    <row r="5897" spans="17:21">
      <c r="Q5897" s="645">
        <v>6</v>
      </c>
      <c r="R5897" s="645">
        <v>30</v>
      </c>
      <c r="S5897" s="645">
        <v>13</v>
      </c>
      <c r="T5897" s="492" t="s">
        <v>6179</v>
      </c>
      <c r="U5897" s="496">
        <v>303440</v>
      </c>
    </row>
    <row r="5898" spans="17:21">
      <c r="Q5898" s="645">
        <v>6</v>
      </c>
      <c r="R5898" s="645">
        <v>30</v>
      </c>
      <c r="S5898" s="645">
        <v>14</v>
      </c>
      <c r="T5898" s="492" t="s">
        <v>6181</v>
      </c>
      <c r="U5898" s="496">
        <v>303610</v>
      </c>
    </row>
    <row r="5899" spans="17:21">
      <c r="Q5899" s="645">
        <v>6</v>
      </c>
      <c r="R5899" s="645">
        <v>30</v>
      </c>
      <c r="S5899" s="645">
        <v>15</v>
      </c>
      <c r="T5899" s="492" t="s">
        <v>6183</v>
      </c>
      <c r="U5899" s="496">
        <v>303620</v>
      </c>
    </row>
    <row r="5900" spans="17:21">
      <c r="Q5900" s="645">
        <v>6</v>
      </c>
      <c r="R5900" s="645">
        <v>30</v>
      </c>
      <c r="S5900" s="645">
        <v>16</v>
      </c>
      <c r="T5900" s="492" t="s">
        <v>6184</v>
      </c>
      <c r="U5900" s="496">
        <v>303660</v>
      </c>
    </row>
    <row r="5901" spans="17:21">
      <c r="Q5901" s="645">
        <v>6</v>
      </c>
      <c r="R5901" s="645">
        <v>30</v>
      </c>
      <c r="S5901" s="645">
        <v>17</v>
      </c>
      <c r="T5901" s="492" t="s">
        <v>6185</v>
      </c>
      <c r="U5901" s="496">
        <v>303810</v>
      </c>
    </row>
    <row r="5902" spans="17:21">
      <c r="Q5902" s="645">
        <v>6</v>
      </c>
      <c r="R5902" s="645">
        <v>30</v>
      </c>
      <c r="S5902" s="645">
        <v>18</v>
      </c>
      <c r="T5902" s="492" t="s">
        <v>6186</v>
      </c>
      <c r="U5902" s="496">
        <v>303820</v>
      </c>
    </row>
    <row r="5903" spans="17:21">
      <c r="Q5903" s="645">
        <v>6</v>
      </c>
      <c r="R5903" s="645">
        <v>30</v>
      </c>
      <c r="S5903" s="645">
        <v>19</v>
      </c>
      <c r="T5903" s="492" t="s">
        <v>6187</v>
      </c>
      <c r="U5903" s="496">
        <v>303830</v>
      </c>
    </row>
    <row r="5904" spans="17:21">
      <c r="Q5904" s="645">
        <v>6</v>
      </c>
      <c r="R5904" s="645">
        <v>30</v>
      </c>
      <c r="S5904" s="645">
        <v>20</v>
      </c>
      <c r="T5904" s="492" t="s">
        <v>6188</v>
      </c>
      <c r="U5904" s="496">
        <v>303900</v>
      </c>
    </row>
    <row r="5905" spans="17:21">
      <c r="Q5905" s="645">
        <v>6</v>
      </c>
      <c r="R5905" s="645">
        <v>30</v>
      </c>
      <c r="S5905" s="645">
        <v>21</v>
      </c>
      <c r="T5905" s="492" t="s">
        <v>6189</v>
      </c>
      <c r="U5905" s="496">
        <v>303910</v>
      </c>
    </row>
    <row r="5906" spans="17:21">
      <c r="Q5906" s="645">
        <v>6</v>
      </c>
      <c r="R5906" s="645">
        <v>30</v>
      </c>
      <c r="S5906" s="645">
        <v>22</v>
      </c>
      <c r="T5906" s="492" t="s">
        <v>6190</v>
      </c>
      <c r="U5906" s="496">
        <v>303920</v>
      </c>
    </row>
    <row r="5907" spans="17:21">
      <c r="Q5907" s="645">
        <v>6</v>
      </c>
      <c r="R5907" s="645">
        <v>30</v>
      </c>
      <c r="S5907" s="645">
        <v>23</v>
      </c>
      <c r="T5907" s="492" t="s">
        <v>6191</v>
      </c>
      <c r="U5907" s="496">
        <v>304010</v>
      </c>
    </row>
    <row r="5908" spans="17:21">
      <c r="Q5908" s="645">
        <v>6</v>
      </c>
      <c r="R5908" s="645">
        <v>30</v>
      </c>
      <c r="S5908" s="645">
        <v>24</v>
      </c>
      <c r="T5908" s="492" t="s">
        <v>6192</v>
      </c>
      <c r="U5908" s="496">
        <v>304040</v>
      </c>
    </row>
    <row r="5909" spans="17:21">
      <c r="Q5909" s="645">
        <v>6</v>
      </c>
      <c r="R5909" s="645">
        <v>30</v>
      </c>
      <c r="S5909" s="645">
        <v>25</v>
      </c>
      <c r="T5909" s="492" t="s">
        <v>6193</v>
      </c>
      <c r="U5909" s="496">
        <v>304060</v>
      </c>
    </row>
    <row r="5910" spans="17:21">
      <c r="Q5910" s="645">
        <v>6</v>
      </c>
      <c r="R5910" s="645">
        <v>30</v>
      </c>
      <c r="S5910" s="645">
        <v>26</v>
      </c>
      <c r="T5910" s="492" t="s">
        <v>6195</v>
      </c>
      <c r="U5910" s="496">
        <v>304210</v>
      </c>
    </row>
    <row r="5911" spans="17:21">
      <c r="Q5911" s="645">
        <v>6</v>
      </c>
      <c r="R5911" s="645">
        <v>30</v>
      </c>
      <c r="S5911" s="645">
        <v>27</v>
      </c>
      <c r="T5911" s="492" t="s">
        <v>6196</v>
      </c>
      <c r="U5911" s="496">
        <v>304220</v>
      </c>
    </row>
    <row r="5912" spans="17:21">
      <c r="Q5912" s="645">
        <v>6</v>
      </c>
      <c r="R5912" s="645">
        <v>30</v>
      </c>
      <c r="S5912" s="645">
        <v>28</v>
      </c>
      <c r="T5912" s="492" t="s">
        <v>6198</v>
      </c>
      <c r="U5912" s="496">
        <v>304240</v>
      </c>
    </row>
    <row r="5913" spans="17:21">
      <c r="Q5913" s="645">
        <v>6</v>
      </c>
      <c r="R5913" s="645">
        <v>30</v>
      </c>
      <c r="S5913" s="645">
        <v>29</v>
      </c>
      <c r="T5913" s="492" t="s">
        <v>6199</v>
      </c>
      <c r="U5913" s="496">
        <v>304270</v>
      </c>
    </row>
    <row r="5914" spans="17:21">
      <c r="Q5914" s="645">
        <v>6</v>
      </c>
      <c r="R5914" s="645">
        <v>30</v>
      </c>
      <c r="S5914" s="645">
        <v>30</v>
      </c>
      <c r="T5914" s="492" t="s">
        <v>6200</v>
      </c>
      <c r="U5914" s="496">
        <v>304280</v>
      </c>
    </row>
    <row r="5915" spans="17:21">
      <c r="Q5915" s="645">
        <v>6</v>
      </c>
      <c r="R5915" s="645">
        <v>31</v>
      </c>
      <c r="S5915" s="645">
        <v>1</v>
      </c>
      <c r="T5915" s="492" t="s">
        <v>6202</v>
      </c>
      <c r="U5915" s="496">
        <v>312010</v>
      </c>
    </row>
    <row r="5916" spans="17:21">
      <c r="Q5916" s="645">
        <v>6</v>
      </c>
      <c r="R5916" s="645">
        <v>31</v>
      </c>
      <c r="S5916" s="645">
        <v>2</v>
      </c>
      <c r="T5916" s="492" t="s">
        <v>6204</v>
      </c>
      <c r="U5916" s="496">
        <v>312020</v>
      </c>
    </row>
    <row r="5917" spans="17:21">
      <c r="Q5917" s="645">
        <v>6</v>
      </c>
      <c r="R5917" s="645">
        <v>31</v>
      </c>
      <c r="S5917" s="645">
        <v>3</v>
      </c>
      <c r="T5917" s="492" t="s">
        <v>6206</v>
      </c>
      <c r="U5917" s="496">
        <v>312030</v>
      </c>
    </row>
    <row r="5918" spans="17:21">
      <c r="Q5918" s="645">
        <v>6</v>
      </c>
      <c r="R5918" s="645">
        <v>31</v>
      </c>
      <c r="S5918" s="645">
        <v>4</v>
      </c>
      <c r="T5918" s="492" t="s">
        <v>6208</v>
      </c>
      <c r="U5918" s="496">
        <v>312040</v>
      </c>
    </row>
    <row r="5919" spans="17:21">
      <c r="Q5919" s="645">
        <v>6</v>
      </c>
      <c r="R5919" s="645">
        <v>31</v>
      </c>
      <c r="S5919" s="645">
        <v>5</v>
      </c>
      <c r="T5919" s="492" t="s">
        <v>6210</v>
      </c>
      <c r="U5919" s="496">
        <v>313020</v>
      </c>
    </row>
    <row r="5920" spans="17:21">
      <c r="Q5920" s="645">
        <v>6</v>
      </c>
      <c r="R5920" s="645">
        <v>31</v>
      </c>
      <c r="S5920" s="645">
        <v>6</v>
      </c>
      <c r="T5920" s="492" t="s">
        <v>6212</v>
      </c>
      <c r="U5920" s="496">
        <v>313250</v>
      </c>
    </row>
    <row r="5921" spans="17:21">
      <c r="Q5921" s="645">
        <v>6</v>
      </c>
      <c r="R5921" s="645">
        <v>31</v>
      </c>
      <c r="S5921" s="645">
        <v>7</v>
      </c>
      <c r="T5921" s="492" t="s">
        <v>6214</v>
      </c>
      <c r="U5921" s="496">
        <v>313280</v>
      </c>
    </row>
    <row r="5922" spans="17:21">
      <c r="Q5922" s="645">
        <v>6</v>
      </c>
      <c r="R5922" s="645">
        <v>31</v>
      </c>
      <c r="S5922" s="645">
        <v>8</v>
      </c>
      <c r="T5922" s="492" t="s">
        <v>6216</v>
      </c>
      <c r="U5922" s="496">
        <v>313290</v>
      </c>
    </row>
    <row r="5923" spans="17:21">
      <c r="Q5923" s="645">
        <v>6</v>
      </c>
      <c r="R5923" s="645">
        <v>31</v>
      </c>
      <c r="S5923" s="645">
        <v>9</v>
      </c>
      <c r="T5923" s="492" t="s">
        <v>6218</v>
      </c>
      <c r="U5923" s="496">
        <v>313640</v>
      </c>
    </row>
    <row r="5924" spans="17:21">
      <c r="Q5924" s="645">
        <v>6</v>
      </c>
      <c r="R5924" s="645">
        <v>31</v>
      </c>
      <c r="S5924" s="645">
        <v>10</v>
      </c>
      <c r="T5924" s="492" t="s">
        <v>6220</v>
      </c>
      <c r="U5924" s="496">
        <v>313700</v>
      </c>
    </row>
    <row r="5925" spans="17:21">
      <c r="Q5925" s="645">
        <v>6</v>
      </c>
      <c r="R5925" s="645">
        <v>31</v>
      </c>
      <c r="S5925" s="645">
        <v>11</v>
      </c>
      <c r="T5925" s="492" t="s">
        <v>6222</v>
      </c>
      <c r="U5925" s="496">
        <v>313710</v>
      </c>
    </row>
    <row r="5926" spans="17:21">
      <c r="Q5926" s="645">
        <v>6</v>
      </c>
      <c r="R5926" s="645">
        <v>31</v>
      </c>
      <c r="S5926" s="645">
        <v>12</v>
      </c>
      <c r="T5926" s="492" t="s">
        <v>6224</v>
      </c>
      <c r="U5926" s="496">
        <v>313720</v>
      </c>
    </row>
    <row r="5927" spans="17:21">
      <c r="Q5927" s="645">
        <v>6</v>
      </c>
      <c r="R5927" s="645">
        <v>31</v>
      </c>
      <c r="S5927" s="645">
        <v>13</v>
      </c>
      <c r="T5927" s="492" t="s">
        <v>6226</v>
      </c>
      <c r="U5927" s="496">
        <v>313840</v>
      </c>
    </row>
    <row r="5928" spans="17:21">
      <c r="Q5928" s="645">
        <v>6</v>
      </c>
      <c r="R5928" s="645">
        <v>31</v>
      </c>
      <c r="S5928" s="645">
        <v>14</v>
      </c>
      <c r="T5928" s="492" t="s">
        <v>6228</v>
      </c>
      <c r="U5928" s="496">
        <v>313860</v>
      </c>
    </row>
    <row r="5929" spans="17:21">
      <c r="Q5929" s="645">
        <v>6</v>
      </c>
      <c r="R5929" s="645">
        <v>31</v>
      </c>
      <c r="S5929" s="645">
        <v>15</v>
      </c>
      <c r="T5929" s="492" t="s">
        <v>6231</v>
      </c>
      <c r="U5929" s="496">
        <v>313890</v>
      </c>
    </row>
    <row r="5930" spans="17:21">
      <c r="Q5930" s="645">
        <v>6</v>
      </c>
      <c r="R5930" s="645">
        <v>31</v>
      </c>
      <c r="S5930" s="645">
        <v>16</v>
      </c>
      <c r="T5930" s="492" t="s">
        <v>6233</v>
      </c>
      <c r="U5930" s="496">
        <v>313900</v>
      </c>
    </row>
    <row r="5931" spans="17:21">
      <c r="Q5931" s="645">
        <v>6</v>
      </c>
      <c r="R5931" s="645">
        <v>31</v>
      </c>
      <c r="S5931" s="645">
        <v>17</v>
      </c>
      <c r="T5931" s="492" t="s">
        <v>6235</v>
      </c>
      <c r="U5931" s="496">
        <v>314010</v>
      </c>
    </row>
    <row r="5932" spans="17:21">
      <c r="Q5932" s="645">
        <v>6</v>
      </c>
      <c r="R5932" s="645">
        <v>31</v>
      </c>
      <c r="S5932" s="645">
        <v>18</v>
      </c>
      <c r="T5932" s="492" t="s">
        <v>6237</v>
      </c>
      <c r="U5932" s="496">
        <v>314020</v>
      </c>
    </row>
    <row r="5933" spans="17:21">
      <c r="Q5933" s="645">
        <v>6</v>
      </c>
      <c r="R5933" s="645">
        <v>31</v>
      </c>
      <c r="S5933" s="645">
        <v>19</v>
      </c>
      <c r="T5933" s="492" t="s">
        <v>6239</v>
      </c>
      <c r="U5933" s="496">
        <v>314030</v>
      </c>
    </row>
    <row r="5934" spans="17:21">
      <c r="Q5934" s="645">
        <v>6</v>
      </c>
      <c r="R5934" s="645">
        <v>32</v>
      </c>
      <c r="S5934" s="645">
        <v>1</v>
      </c>
      <c r="T5934" s="492" t="s">
        <v>6241</v>
      </c>
      <c r="U5934" s="496">
        <v>322010</v>
      </c>
    </row>
    <row r="5935" spans="17:21">
      <c r="Q5935" s="645">
        <v>6</v>
      </c>
      <c r="R5935" s="645">
        <v>32</v>
      </c>
      <c r="S5935" s="645">
        <v>2</v>
      </c>
      <c r="T5935" s="492" t="s">
        <v>6243</v>
      </c>
      <c r="U5935" s="496">
        <v>322020</v>
      </c>
    </row>
    <row r="5936" spans="17:21">
      <c r="Q5936" s="645">
        <v>6</v>
      </c>
      <c r="R5936" s="645">
        <v>32</v>
      </c>
      <c r="S5936" s="645">
        <v>3</v>
      </c>
      <c r="T5936" s="492" t="s">
        <v>6245</v>
      </c>
      <c r="U5936" s="496">
        <v>322030</v>
      </c>
    </row>
    <row r="5937" spans="17:21">
      <c r="Q5937" s="645">
        <v>6</v>
      </c>
      <c r="R5937" s="645">
        <v>32</v>
      </c>
      <c r="S5937" s="645">
        <v>4</v>
      </c>
      <c r="T5937" s="492" t="s">
        <v>6247</v>
      </c>
      <c r="U5937" s="496">
        <v>322040</v>
      </c>
    </row>
    <row r="5938" spans="17:21">
      <c r="Q5938" s="645">
        <v>6</v>
      </c>
      <c r="R5938" s="645">
        <v>32</v>
      </c>
      <c r="S5938" s="645">
        <v>5</v>
      </c>
      <c r="T5938" s="492" t="s">
        <v>6249</v>
      </c>
      <c r="U5938" s="496">
        <v>322050</v>
      </c>
    </row>
    <row r="5939" spans="17:21">
      <c r="Q5939" s="645">
        <v>6</v>
      </c>
      <c r="R5939" s="645">
        <v>32</v>
      </c>
      <c r="S5939" s="645">
        <v>6</v>
      </c>
      <c r="T5939" s="492" t="s">
        <v>6251</v>
      </c>
      <c r="U5939" s="496">
        <v>322060</v>
      </c>
    </row>
    <row r="5940" spans="17:21">
      <c r="Q5940" s="645">
        <v>6</v>
      </c>
      <c r="R5940" s="645">
        <v>32</v>
      </c>
      <c r="S5940" s="645">
        <v>7</v>
      </c>
      <c r="T5940" s="492" t="s">
        <v>6253</v>
      </c>
      <c r="U5940" s="496">
        <v>322070</v>
      </c>
    </row>
    <row r="5941" spans="17:21">
      <c r="Q5941" s="645">
        <v>6</v>
      </c>
      <c r="R5941" s="645">
        <v>32</v>
      </c>
      <c r="S5941" s="645">
        <v>8</v>
      </c>
      <c r="T5941" s="492" t="s">
        <v>6255</v>
      </c>
      <c r="U5941" s="496">
        <v>322090</v>
      </c>
    </row>
    <row r="5942" spans="17:21">
      <c r="Q5942" s="645">
        <v>6</v>
      </c>
      <c r="R5942" s="645">
        <v>32</v>
      </c>
      <c r="S5942" s="645">
        <v>9</v>
      </c>
      <c r="T5942" s="492" t="s">
        <v>6256</v>
      </c>
      <c r="U5942" s="496">
        <v>323430</v>
      </c>
    </row>
    <row r="5943" spans="17:21">
      <c r="Q5943" s="645">
        <v>6</v>
      </c>
      <c r="R5943" s="645">
        <v>32</v>
      </c>
      <c r="S5943" s="645">
        <v>10</v>
      </c>
      <c r="T5943" s="492" t="s">
        <v>6257</v>
      </c>
      <c r="U5943" s="496">
        <v>323860</v>
      </c>
    </row>
    <row r="5944" spans="17:21">
      <c r="Q5944" s="645">
        <v>6</v>
      </c>
      <c r="R5944" s="645">
        <v>32</v>
      </c>
      <c r="S5944" s="645">
        <v>11</v>
      </c>
      <c r="T5944" s="492" t="s">
        <v>6259</v>
      </c>
      <c r="U5944" s="496">
        <v>324410</v>
      </c>
    </row>
    <row r="5945" spans="17:21">
      <c r="Q5945" s="645">
        <v>6</v>
      </c>
      <c r="R5945" s="645">
        <v>32</v>
      </c>
      <c r="S5945" s="645">
        <v>12</v>
      </c>
      <c r="T5945" s="492" t="s">
        <v>6261</v>
      </c>
      <c r="U5945" s="496">
        <v>324480</v>
      </c>
    </row>
    <row r="5946" spans="17:21">
      <c r="Q5946" s="645">
        <v>6</v>
      </c>
      <c r="R5946" s="645">
        <v>32</v>
      </c>
      <c r="S5946" s="645">
        <v>13</v>
      </c>
      <c r="T5946" s="492" t="s">
        <v>6263</v>
      </c>
      <c r="U5946" s="496">
        <v>324490</v>
      </c>
    </row>
    <row r="5947" spans="17:21">
      <c r="Q5947" s="645">
        <v>6</v>
      </c>
      <c r="R5947" s="645">
        <v>32</v>
      </c>
      <c r="S5947" s="645">
        <v>14</v>
      </c>
      <c r="T5947" s="492" t="s">
        <v>6265</v>
      </c>
      <c r="U5947" s="496">
        <v>325010</v>
      </c>
    </row>
    <row r="5948" spans="17:21">
      <c r="Q5948" s="645">
        <v>6</v>
      </c>
      <c r="R5948" s="645">
        <v>32</v>
      </c>
      <c r="S5948" s="645">
        <v>15</v>
      </c>
      <c r="T5948" s="492" t="s">
        <v>6266</v>
      </c>
      <c r="U5948" s="496">
        <v>325050</v>
      </c>
    </row>
    <row r="5949" spans="17:21">
      <c r="Q5949" s="645">
        <v>6</v>
      </c>
      <c r="R5949" s="645">
        <v>32</v>
      </c>
      <c r="S5949" s="645">
        <v>16</v>
      </c>
      <c r="T5949" s="492" t="s">
        <v>6268</v>
      </c>
      <c r="U5949" s="496">
        <v>325250</v>
      </c>
    </row>
    <row r="5950" spans="17:21">
      <c r="Q5950" s="645">
        <v>6</v>
      </c>
      <c r="R5950" s="645">
        <v>32</v>
      </c>
      <c r="S5950" s="645">
        <v>17</v>
      </c>
      <c r="T5950" s="492" t="s">
        <v>6270</v>
      </c>
      <c r="U5950" s="496">
        <v>325260</v>
      </c>
    </row>
    <row r="5951" spans="17:21">
      <c r="Q5951" s="645">
        <v>6</v>
      </c>
      <c r="R5951" s="645">
        <v>32</v>
      </c>
      <c r="S5951" s="645">
        <v>18</v>
      </c>
      <c r="T5951" s="492" t="s">
        <v>6271</v>
      </c>
      <c r="U5951" s="496">
        <v>325270</v>
      </c>
    </row>
    <row r="5952" spans="17:21">
      <c r="Q5952" s="645">
        <v>6</v>
      </c>
      <c r="R5952" s="645">
        <v>32</v>
      </c>
      <c r="S5952" s="645">
        <v>19</v>
      </c>
      <c r="T5952" s="492" t="s">
        <v>6273</v>
      </c>
      <c r="U5952" s="496">
        <v>325280</v>
      </c>
    </row>
    <row r="5953" spans="17:21">
      <c r="Q5953" s="645">
        <v>6</v>
      </c>
      <c r="R5953" s="645">
        <v>33</v>
      </c>
      <c r="S5953" s="645">
        <v>1</v>
      </c>
      <c r="T5953" s="492" t="s">
        <v>6283</v>
      </c>
      <c r="U5953" s="496">
        <v>332020</v>
      </c>
    </row>
    <row r="5954" spans="17:21">
      <c r="Q5954" s="645">
        <v>6</v>
      </c>
      <c r="R5954" s="645">
        <v>33</v>
      </c>
      <c r="S5954" s="645">
        <v>2</v>
      </c>
      <c r="T5954" s="492" t="s">
        <v>6285</v>
      </c>
      <c r="U5954" s="496">
        <v>332030</v>
      </c>
    </row>
    <row r="5955" spans="17:21">
      <c r="Q5955" s="645">
        <v>6</v>
      </c>
      <c r="R5955" s="645">
        <v>33</v>
      </c>
      <c r="S5955" s="645">
        <v>3</v>
      </c>
      <c r="T5955" s="492" t="s">
        <v>6286</v>
      </c>
      <c r="U5955" s="496">
        <v>332040</v>
      </c>
    </row>
    <row r="5956" spans="17:21">
      <c r="Q5956" s="645">
        <v>6</v>
      </c>
      <c r="R5956" s="645">
        <v>33</v>
      </c>
      <c r="S5956" s="645">
        <v>4</v>
      </c>
      <c r="T5956" s="492" t="s">
        <v>6287</v>
      </c>
      <c r="U5956" s="496">
        <v>332050</v>
      </c>
    </row>
    <row r="5957" spans="17:21">
      <c r="Q5957" s="645">
        <v>6</v>
      </c>
      <c r="R5957" s="645">
        <v>33</v>
      </c>
      <c r="S5957" s="645">
        <v>5</v>
      </c>
      <c r="T5957" s="492" t="s">
        <v>6288</v>
      </c>
      <c r="U5957" s="496">
        <v>332070</v>
      </c>
    </row>
    <row r="5958" spans="17:21">
      <c r="Q5958" s="645">
        <v>6</v>
      </c>
      <c r="R5958" s="645">
        <v>33</v>
      </c>
      <c r="S5958" s="645">
        <v>6</v>
      </c>
      <c r="T5958" s="492" t="s">
        <v>6289</v>
      </c>
      <c r="U5958" s="496">
        <v>332080</v>
      </c>
    </row>
    <row r="5959" spans="17:21">
      <c r="Q5959" s="645">
        <v>6</v>
      </c>
      <c r="R5959" s="645">
        <v>33</v>
      </c>
      <c r="S5959" s="645">
        <v>7</v>
      </c>
      <c r="T5959" s="492" t="s">
        <v>6290</v>
      </c>
      <c r="U5959" s="496">
        <v>332090</v>
      </c>
    </row>
    <row r="5960" spans="17:21">
      <c r="Q5960" s="645">
        <v>6</v>
      </c>
      <c r="R5960" s="645">
        <v>33</v>
      </c>
      <c r="S5960" s="645">
        <v>8</v>
      </c>
      <c r="T5960" s="492" t="s">
        <v>6291</v>
      </c>
      <c r="U5960" s="496">
        <v>332100</v>
      </c>
    </row>
    <row r="5961" spans="17:21">
      <c r="Q5961" s="645">
        <v>6</v>
      </c>
      <c r="R5961" s="645">
        <v>33</v>
      </c>
      <c r="S5961" s="645">
        <v>9</v>
      </c>
      <c r="T5961" s="492" t="s">
        <v>6293</v>
      </c>
      <c r="U5961" s="496">
        <v>332110</v>
      </c>
    </row>
    <row r="5962" spans="17:21">
      <c r="Q5962" s="645">
        <v>6</v>
      </c>
      <c r="R5962" s="645">
        <v>33</v>
      </c>
      <c r="S5962" s="645">
        <v>10</v>
      </c>
      <c r="T5962" s="492" t="s">
        <v>6296</v>
      </c>
      <c r="U5962" s="496">
        <v>332120</v>
      </c>
    </row>
    <row r="5963" spans="17:21">
      <c r="Q5963" s="645">
        <v>6</v>
      </c>
      <c r="R5963" s="645">
        <v>33</v>
      </c>
      <c r="S5963" s="645">
        <v>11</v>
      </c>
      <c r="T5963" s="492" t="s">
        <v>6298</v>
      </c>
      <c r="U5963" s="496">
        <v>332130</v>
      </c>
    </row>
    <row r="5964" spans="17:21">
      <c r="Q5964" s="645">
        <v>6</v>
      </c>
      <c r="R5964" s="645">
        <v>33</v>
      </c>
      <c r="S5964" s="645">
        <v>12</v>
      </c>
      <c r="T5964" s="492" t="s">
        <v>6299</v>
      </c>
      <c r="U5964" s="496">
        <v>332140</v>
      </c>
    </row>
    <row r="5965" spans="17:21">
      <c r="Q5965" s="645">
        <v>6</v>
      </c>
      <c r="R5965" s="645">
        <v>33</v>
      </c>
      <c r="S5965" s="645">
        <v>13</v>
      </c>
      <c r="T5965" s="492" t="s">
        <v>6301</v>
      </c>
      <c r="U5965" s="496">
        <v>332150</v>
      </c>
    </row>
    <row r="5966" spans="17:21">
      <c r="Q5966" s="645">
        <v>6</v>
      </c>
      <c r="R5966" s="645">
        <v>33</v>
      </c>
      <c r="S5966" s="645">
        <v>14</v>
      </c>
      <c r="T5966" s="492" t="s">
        <v>6302</v>
      </c>
      <c r="U5966" s="496">
        <v>332160</v>
      </c>
    </row>
    <row r="5967" spans="17:21">
      <c r="Q5967" s="645">
        <v>6</v>
      </c>
      <c r="R5967" s="645">
        <v>33</v>
      </c>
      <c r="S5967" s="645">
        <v>15</v>
      </c>
      <c r="T5967" s="492" t="s">
        <v>6304</v>
      </c>
      <c r="U5967" s="496">
        <v>333460</v>
      </c>
    </row>
    <row r="5968" spans="17:21">
      <c r="Q5968" s="645">
        <v>6</v>
      </c>
      <c r="R5968" s="645">
        <v>33</v>
      </c>
      <c r="S5968" s="645">
        <v>16</v>
      </c>
      <c r="T5968" s="492" t="s">
        <v>6305</v>
      </c>
      <c r="U5968" s="496">
        <v>334230</v>
      </c>
    </row>
    <row r="5969" spans="17:21">
      <c r="Q5969" s="645">
        <v>6</v>
      </c>
      <c r="R5969" s="645">
        <v>33</v>
      </c>
      <c r="S5969" s="645">
        <v>17</v>
      </c>
      <c r="T5969" s="492" t="s">
        <v>6307</v>
      </c>
      <c r="U5969" s="496">
        <v>334450</v>
      </c>
    </row>
    <row r="5970" spans="17:21">
      <c r="Q5970" s="645">
        <v>6</v>
      </c>
      <c r="R5970" s="645">
        <v>33</v>
      </c>
      <c r="S5970" s="645">
        <v>18</v>
      </c>
      <c r="T5970" s="492" t="s">
        <v>6308</v>
      </c>
      <c r="U5970" s="496">
        <v>334610</v>
      </c>
    </row>
    <row r="5971" spans="17:21">
      <c r="Q5971" s="645">
        <v>6</v>
      </c>
      <c r="R5971" s="645">
        <v>33</v>
      </c>
      <c r="S5971" s="645">
        <v>19</v>
      </c>
      <c r="T5971" s="492" t="s">
        <v>6309</v>
      </c>
      <c r="U5971" s="496">
        <v>335860</v>
      </c>
    </row>
    <row r="5972" spans="17:21">
      <c r="Q5972" s="645">
        <v>6</v>
      </c>
      <c r="R5972" s="645">
        <v>33</v>
      </c>
      <c r="S5972" s="645">
        <v>20</v>
      </c>
      <c r="T5972" s="492" t="s">
        <v>6311</v>
      </c>
      <c r="U5972" s="496">
        <v>336060</v>
      </c>
    </row>
    <row r="5973" spans="17:21">
      <c r="Q5973" s="645">
        <v>6</v>
      </c>
      <c r="R5973" s="645">
        <v>33</v>
      </c>
      <c r="S5973" s="645">
        <v>21</v>
      </c>
      <c r="T5973" s="492" t="s">
        <v>6313</v>
      </c>
      <c r="U5973" s="496">
        <v>336220</v>
      </c>
    </row>
    <row r="5974" spans="17:21">
      <c r="Q5974" s="645">
        <v>6</v>
      </c>
      <c r="R5974" s="645">
        <v>33</v>
      </c>
      <c r="S5974" s="645">
        <v>22</v>
      </c>
      <c r="T5974" s="492" t="s">
        <v>6315</v>
      </c>
      <c r="U5974" s="496">
        <v>336230</v>
      </c>
    </row>
    <row r="5975" spans="17:21">
      <c r="Q5975" s="645">
        <v>6</v>
      </c>
      <c r="R5975" s="645">
        <v>33</v>
      </c>
      <c r="S5975" s="645">
        <v>23</v>
      </c>
      <c r="T5975" s="492" t="s">
        <v>6317</v>
      </c>
      <c r="U5975" s="496">
        <v>336430</v>
      </c>
    </row>
    <row r="5976" spans="17:21">
      <c r="Q5976" s="645">
        <v>6</v>
      </c>
      <c r="R5976" s="645">
        <v>33</v>
      </c>
      <c r="S5976" s="645">
        <v>24</v>
      </c>
      <c r="T5976" s="492" t="s">
        <v>6319</v>
      </c>
      <c r="U5976" s="496">
        <v>336630</v>
      </c>
    </row>
    <row r="5977" spans="17:21">
      <c r="Q5977" s="645">
        <v>6</v>
      </c>
      <c r="R5977" s="645">
        <v>33</v>
      </c>
      <c r="S5977" s="645">
        <v>25</v>
      </c>
      <c r="T5977" s="492" t="s">
        <v>6321</v>
      </c>
      <c r="U5977" s="496">
        <v>336660</v>
      </c>
    </row>
    <row r="5978" spans="17:21">
      <c r="Q5978" s="645">
        <v>6</v>
      </c>
      <c r="R5978" s="645">
        <v>33</v>
      </c>
      <c r="S5978" s="645">
        <v>26</v>
      </c>
      <c r="T5978" s="492" t="s">
        <v>6323</v>
      </c>
      <c r="U5978" s="496">
        <v>336810</v>
      </c>
    </row>
    <row r="5979" spans="17:21">
      <c r="Q5979" s="645">
        <v>6</v>
      </c>
      <c r="R5979" s="645">
        <v>34</v>
      </c>
      <c r="S5979" s="645">
        <v>1</v>
      </c>
      <c r="T5979" s="492" t="s">
        <v>6334</v>
      </c>
      <c r="U5979" s="496">
        <v>342020</v>
      </c>
    </row>
    <row r="5980" spans="17:21">
      <c r="Q5980" s="645">
        <v>6</v>
      </c>
      <c r="R5980" s="645">
        <v>34</v>
      </c>
      <c r="S5980" s="645">
        <v>2</v>
      </c>
      <c r="T5980" s="492" t="s">
        <v>8579</v>
      </c>
      <c r="U5980" s="496">
        <v>342021</v>
      </c>
    </row>
    <row r="5981" spans="17:21">
      <c r="Q5981" s="645">
        <v>6</v>
      </c>
      <c r="R5981" s="645">
        <v>34</v>
      </c>
      <c r="S5981" s="645">
        <v>3</v>
      </c>
      <c r="T5981" s="492" t="s">
        <v>6336</v>
      </c>
      <c r="U5981" s="496">
        <v>342030</v>
      </c>
    </row>
    <row r="5982" spans="17:21">
      <c r="Q5982" s="645">
        <v>6</v>
      </c>
      <c r="R5982" s="645">
        <v>34</v>
      </c>
      <c r="S5982" s="645">
        <v>4</v>
      </c>
      <c r="T5982" s="492" t="s">
        <v>6338</v>
      </c>
      <c r="U5982" s="496">
        <v>342040</v>
      </c>
    </row>
    <row r="5983" spans="17:21">
      <c r="Q5983" s="645">
        <v>6</v>
      </c>
      <c r="R5983" s="645">
        <v>34</v>
      </c>
      <c r="S5983" s="645">
        <v>5</v>
      </c>
      <c r="T5983" s="492" t="s">
        <v>6340</v>
      </c>
      <c r="U5983" s="496">
        <v>342050</v>
      </c>
    </row>
    <row r="5984" spans="17:21">
      <c r="Q5984" s="645">
        <v>6</v>
      </c>
      <c r="R5984" s="645">
        <v>34</v>
      </c>
      <c r="S5984" s="645">
        <v>6</v>
      </c>
      <c r="T5984" s="492" t="s">
        <v>6342</v>
      </c>
      <c r="U5984" s="496">
        <v>342070</v>
      </c>
    </row>
    <row r="5985" spans="17:21">
      <c r="Q5985" s="645">
        <v>6</v>
      </c>
      <c r="R5985" s="645">
        <v>34</v>
      </c>
      <c r="S5985" s="645">
        <v>7</v>
      </c>
      <c r="T5985" s="492" t="s">
        <v>5018</v>
      </c>
      <c r="U5985" s="496">
        <v>342080</v>
      </c>
    </row>
    <row r="5986" spans="17:21">
      <c r="Q5986" s="645">
        <v>6</v>
      </c>
      <c r="R5986" s="645">
        <v>34</v>
      </c>
      <c r="S5986" s="645">
        <v>8</v>
      </c>
      <c r="T5986" s="492" t="s">
        <v>6345</v>
      </c>
      <c r="U5986" s="496">
        <v>342090</v>
      </c>
    </row>
    <row r="5987" spans="17:21">
      <c r="Q5987" s="645">
        <v>6</v>
      </c>
      <c r="R5987" s="645">
        <v>34</v>
      </c>
      <c r="S5987" s="645">
        <v>9</v>
      </c>
      <c r="T5987" s="492" t="s">
        <v>6347</v>
      </c>
      <c r="U5987" s="496">
        <v>342100</v>
      </c>
    </row>
    <row r="5988" spans="17:21">
      <c r="Q5988" s="645">
        <v>6</v>
      </c>
      <c r="R5988" s="645">
        <v>34</v>
      </c>
      <c r="S5988" s="645">
        <v>10</v>
      </c>
      <c r="T5988" s="492" t="s">
        <v>6349</v>
      </c>
      <c r="U5988" s="496">
        <v>342110</v>
      </c>
    </row>
    <row r="5989" spans="17:21">
      <c r="Q5989" s="645">
        <v>6</v>
      </c>
      <c r="R5989" s="645">
        <v>34</v>
      </c>
      <c r="S5989" s="645">
        <v>11</v>
      </c>
      <c r="T5989" s="492" t="s">
        <v>6351</v>
      </c>
      <c r="U5989" s="496">
        <v>342120</v>
      </c>
    </row>
    <row r="5990" spans="17:21">
      <c r="Q5990" s="645">
        <v>6</v>
      </c>
      <c r="R5990" s="645">
        <v>34</v>
      </c>
      <c r="S5990" s="645">
        <v>12</v>
      </c>
      <c r="T5990" s="492" t="s">
        <v>6353</v>
      </c>
      <c r="U5990" s="496">
        <v>342130</v>
      </c>
    </row>
    <row r="5991" spans="17:21">
      <c r="Q5991" s="645">
        <v>6</v>
      </c>
      <c r="R5991" s="645">
        <v>34</v>
      </c>
      <c r="S5991" s="645">
        <v>13</v>
      </c>
      <c r="T5991" s="492" t="s">
        <v>6355</v>
      </c>
      <c r="U5991" s="496">
        <v>342140</v>
      </c>
    </row>
    <row r="5992" spans="17:21">
      <c r="Q5992" s="645">
        <v>6</v>
      </c>
      <c r="R5992" s="645">
        <v>34</v>
      </c>
      <c r="S5992" s="645">
        <v>14</v>
      </c>
      <c r="T5992" s="492" t="s">
        <v>6357</v>
      </c>
      <c r="U5992" s="496">
        <v>342150</v>
      </c>
    </row>
    <row r="5993" spans="17:21">
      <c r="Q5993" s="645">
        <v>6</v>
      </c>
      <c r="R5993" s="645">
        <v>34</v>
      </c>
      <c r="S5993" s="645">
        <v>15</v>
      </c>
      <c r="T5993" s="492" t="s">
        <v>6359</v>
      </c>
      <c r="U5993" s="496">
        <v>343020</v>
      </c>
    </row>
    <row r="5994" spans="17:21">
      <c r="Q5994" s="645">
        <v>6</v>
      </c>
      <c r="R5994" s="645">
        <v>34</v>
      </c>
      <c r="S5994" s="645">
        <v>16</v>
      </c>
      <c r="T5994" s="492" t="s">
        <v>6361</v>
      </c>
      <c r="U5994" s="496">
        <v>343040</v>
      </c>
    </row>
    <row r="5995" spans="17:21">
      <c r="Q5995" s="645">
        <v>6</v>
      </c>
      <c r="R5995" s="645">
        <v>34</v>
      </c>
      <c r="S5995" s="645">
        <v>17</v>
      </c>
      <c r="T5995" s="492" t="s">
        <v>6363</v>
      </c>
      <c r="U5995" s="496">
        <v>343070</v>
      </c>
    </row>
    <row r="5996" spans="17:21">
      <c r="Q5996" s="645">
        <v>6</v>
      </c>
      <c r="R5996" s="645">
        <v>34</v>
      </c>
      <c r="S5996" s="645">
        <v>18</v>
      </c>
      <c r="T5996" s="492" t="s">
        <v>6365</v>
      </c>
      <c r="U5996" s="496">
        <v>343090</v>
      </c>
    </row>
    <row r="5997" spans="17:21">
      <c r="Q5997" s="645">
        <v>6</v>
      </c>
      <c r="R5997" s="645">
        <v>34</v>
      </c>
      <c r="S5997" s="645">
        <v>19</v>
      </c>
      <c r="T5997" s="492" t="s">
        <v>6367</v>
      </c>
      <c r="U5997" s="496">
        <v>343680</v>
      </c>
    </row>
    <row r="5998" spans="17:21">
      <c r="Q5998" s="645">
        <v>6</v>
      </c>
      <c r="R5998" s="645">
        <v>34</v>
      </c>
      <c r="S5998" s="645">
        <v>20</v>
      </c>
      <c r="T5998" s="492" t="s">
        <v>6369</v>
      </c>
      <c r="U5998" s="496">
        <v>343690</v>
      </c>
    </row>
    <row r="5999" spans="17:21">
      <c r="Q5999" s="645">
        <v>6</v>
      </c>
      <c r="R5999" s="645">
        <v>34</v>
      </c>
      <c r="S5999" s="645">
        <v>21</v>
      </c>
      <c r="T5999" s="492" t="s">
        <v>6371</v>
      </c>
      <c r="U5999" s="496">
        <v>344310</v>
      </c>
    </row>
    <row r="6000" spans="17:21">
      <c r="Q6000" s="645">
        <v>6</v>
      </c>
      <c r="R6000" s="645">
        <v>34</v>
      </c>
      <c r="S6000" s="645">
        <v>22</v>
      </c>
      <c r="T6000" s="492" t="s">
        <v>6373</v>
      </c>
      <c r="U6000" s="496">
        <v>344620</v>
      </c>
    </row>
    <row r="6001" spans="17:21">
      <c r="Q6001" s="645">
        <v>6</v>
      </c>
      <c r="R6001" s="645">
        <v>34</v>
      </c>
      <c r="S6001" s="645">
        <v>23</v>
      </c>
      <c r="T6001" s="492" t="s">
        <v>6375</v>
      </c>
      <c r="U6001" s="496">
        <v>345450</v>
      </c>
    </row>
    <row r="6002" spans="17:21">
      <c r="Q6002" s="645">
        <v>6</v>
      </c>
      <c r="R6002" s="645">
        <v>35</v>
      </c>
      <c r="S6002" s="645">
        <v>1</v>
      </c>
      <c r="T6002" s="492" t="s">
        <v>6377</v>
      </c>
      <c r="U6002" s="496">
        <v>352010</v>
      </c>
    </row>
    <row r="6003" spans="17:21">
      <c r="Q6003" s="645">
        <v>6</v>
      </c>
      <c r="R6003" s="645">
        <v>35</v>
      </c>
      <c r="S6003" s="645">
        <v>2</v>
      </c>
      <c r="T6003" s="492" t="s">
        <v>8580</v>
      </c>
      <c r="U6003" s="496">
        <v>352011</v>
      </c>
    </row>
    <row r="6004" spans="17:21">
      <c r="Q6004" s="645">
        <v>6</v>
      </c>
      <c r="R6004" s="645">
        <v>35</v>
      </c>
      <c r="S6004" s="645">
        <v>3</v>
      </c>
      <c r="T6004" s="492" t="s">
        <v>6378</v>
      </c>
      <c r="U6004" s="496">
        <v>352020</v>
      </c>
    </row>
    <row r="6005" spans="17:21">
      <c r="Q6005" s="645">
        <v>6</v>
      </c>
      <c r="R6005" s="645">
        <v>35</v>
      </c>
      <c r="S6005" s="645">
        <v>4</v>
      </c>
      <c r="T6005" s="492" t="s">
        <v>6380</v>
      </c>
      <c r="U6005" s="496">
        <v>352030</v>
      </c>
    </row>
    <row r="6006" spans="17:21">
      <c r="Q6006" s="645">
        <v>6</v>
      </c>
      <c r="R6006" s="645">
        <v>35</v>
      </c>
      <c r="S6006" s="645">
        <v>5</v>
      </c>
      <c r="T6006" s="492" t="s">
        <v>6382</v>
      </c>
      <c r="U6006" s="496">
        <v>352040</v>
      </c>
    </row>
    <row r="6007" spans="17:21">
      <c r="Q6007" s="645">
        <v>6</v>
      </c>
      <c r="R6007" s="645">
        <v>35</v>
      </c>
      <c r="S6007" s="645">
        <v>6</v>
      </c>
      <c r="T6007" s="492" t="s">
        <v>6384</v>
      </c>
      <c r="U6007" s="496">
        <v>352060</v>
      </c>
    </row>
    <row r="6008" spans="17:21">
      <c r="Q6008" s="645">
        <v>6</v>
      </c>
      <c r="R6008" s="645">
        <v>35</v>
      </c>
      <c r="S6008" s="645">
        <v>7</v>
      </c>
      <c r="T6008" s="492" t="s">
        <v>6386</v>
      </c>
      <c r="U6008" s="496">
        <v>352070</v>
      </c>
    </row>
    <row r="6009" spans="17:21">
      <c r="Q6009" s="645">
        <v>6</v>
      </c>
      <c r="R6009" s="645">
        <v>35</v>
      </c>
      <c r="S6009" s="645">
        <v>8</v>
      </c>
      <c r="T6009" s="492" t="s">
        <v>9181</v>
      </c>
      <c r="U6009" s="496">
        <v>352071</v>
      </c>
    </row>
    <row r="6010" spans="17:21">
      <c r="Q6010" s="645">
        <v>6</v>
      </c>
      <c r="R6010" s="645">
        <v>35</v>
      </c>
      <c r="S6010" s="645">
        <v>9</v>
      </c>
      <c r="T6010" s="492" t="s">
        <v>6388</v>
      </c>
      <c r="U6010" s="496">
        <v>352080</v>
      </c>
    </row>
    <row r="6011" spans="17:21">
      <c r="Q6011" s="645">
        <v>6</v>
      </c>
      <c r="R6011" s="645">
        <v>35</v>
      </c>
      <c r="S6011" s="645">
        <v>10</v>
      </c>
      <c r="T6011" s="492" t="s">
        <v>6390</v>
      </c>
      <c r="U6011" s="496">
        <v>352100</v>
      </c>
    </row>
    <row r="6012" spans="17:21">
      <c r="Q6012" s="645">
        <v>6</v>
      </c>
      <c r="R6012" s="645">
        <v>35</v>
      </c>
      <c r="S6012" s="645">
        <v>11</v>
      </c>
      <c r="T6012" s="492" t="s">
        <v>6392</v>
      </c>
      <c r="U6012" s="496">
        <v>352110</v>
      </c>
    </row>
    <row r="6013" spans="17:21">
      <c r="Q6013" s="645">
        <v>6</v>
      </c>
      <c r="R6013" s="645">
        <v>35</v>
      </c>
      <c r="S6013" s="645">
        <v>12</v>
      </c>
      <c r="T6013" s="492" t="s">
        <v>6393</v>
      </c>
      <c r="U6013" s="496">
        <v>352120</v>
      </c>
    </row>
    <row r="6014" spans="17:21">
      <c r="Q6014" s="645">
        <v>6</v>
      </c>
      <c r="R6014" s="645">
        <v>35</v>
      </c>
      <c r="S6014" s="645">
        <v>13</v>
      </c>
      <c r="T6014" s="492" t="s">
        <v>6395</v>
      </c>
      <c r="U6014" s="496">
        <v>352130</v>
      </c>
    </row>
    <row r="6015" spans="17:21">
      <c r="Q6015" s="645">
        <v>6</v>
      </c>
      <c r="R6015" s="645">
        <v>35</v>
      </c>
      <c r="S6015" s="645">
        <v>14</v>
      </c>
      <c r="T6015" s="492" t="s">
        <v>6397</v>
      </c>
      <c r="U6015" s="496">
        <v>352150</v>
      </c>
    </row>
    <row r="6016" spans="17:21">
      <c r="Q6016" s="645">
        <v>6</v>
      </c>
      <c r="R6016" s="645">
        <v>35</v>
      </c>
      <c r="S6016" s="645">
        <v>15</v>
      </c>
      <c r="T6016" s="492" t="s">
        <v>6398</v>
      </c>
      <c r="U6016" s="496">
        <v>352160</v>
      </c>
    </row>
    <row r="6017" spans="17:21">
      <c r="Q6017" s="645">
        <v>6</v>
      </c>
      <c r="R6017" s="645">
        <v>35</v>
      </c>
      <c r="S6017" s="645">
        <v>16</v>
      </c>
      <c r="T6017" s="492" t="s">
        <v>6399</v>
      </c>
      <c r="U6017" s="496">
        <v>353050</v>
      </c>
    </row>
    <row r="6018" spans="17:21">
      <c r="Q6018" s="645">
        <v>6</v>
      </c>
      <c r="R6018" s="645">
        <v>35</v>
      </c>
      <c r="S6018" s="645">
        <v>17</v>
      </c>
      <c r="T6018" s="492" t="s">
        <v>6400</v>
      </c>
      <c r="U6018" s="496">
        <v>353210</v>
      </c>
    </row>
    <row r="6019" spans="17:21">
      <c r="Q6019" s="645">
        <v>6</v>
      </c>
      <c r="R6019" s="645">
        <v>35</v>
      </c>
      <c r="S6019" s="645">
        <v>18</v>
      </c>
      <c r="T6019" s="492" t="s">
        <v>6402</v>
      </c>
      <c r="U6019" s="496">
        <v>353410</v>
      </c>
    </row>
    <row r="6020" spans="17:21">
      <c r="Q6020" s="645">
        <v>6</v>
      </c>
      <c r="R6020" s="645">
        <v>35</v>
      </c>
      <c r="S6020" s="645">
        <v>19</v>
      </c>
      <c r="T6020" s="492" t="s">
        <v>6403</v>
      </c>
      <c r="U6020" s="496">
        <v>353430</v>
      </c>
    </row>
    <row r="6021" spans="17:21">
      <c r="Q6021" s="645">
        <v>6</v>
      </c>
      <c r="R6021" s="645">
        <v>35</v>
      </c>
      <c r="S6021" s="645">
        <v>20</v>
      </c>
      <c r="T6021" s="492" t="s">
        <v>6404</v>
      </c>
      <c r="U6021" s="496">
        <v>353440</v>
      </c>
    </row>
    <row r="6022" spans="17:21">
      <c r="Q6022" s="645">
        <v>6</v>
      </c>
      <c r="R6022" s="645">
        <v>35</v>
      </c>
      <c r="S6022" s="645">
        <v>21</v>
      </c>
      <c r="T6022" s="492" t="s">
        <v>6405</v>
      </c>
      <c r="U6022" s="496">
        <v>355020</v>
      </c>
    </row>
    <row r="6023" spans="17:21">
      <c r="Q6023" s="645">
        <v>6</v>
      </c>
      <c r="R6023" s="645">
        <v>36</v>
      </c>
      <c r="S6023" s="645">
        <v>1</v>
      </c>
      <c r="T6023" s="492" t="s">
        <v>6407</v>
      </c>
      <c r="U6023" s="496">
        <v>362010</v>
      </c>
    </row>
    <row r="6024" spans="17:21">
      <c r="Q6024" s="645">
        <v>6</v>
      </c>
      <c r="R6024" s="645">
        <v>36</v>
      </c>
      <c r="S6024" s="645">
        <v>2</v>
      </c>
      <c r="T6024" s="492" t="s">
        <v>6408</v>
      </c>
      <c r="U6024" s="496">
        <v>362020</v>
      </c>
    </row>
    <row r="6025" spans="17:21">
      <c r="Q6025" s="645">
        <v>6</v>
      </c>
      <c r="R6025" s="645">
        <v>36</v>
      </c>
      <c r="S6025" s="645">
        <v>3</v>
      </c>
      <c r="T6025" s="492" t="s">
        <v>6409</v>
      </c>
      <c r="U6025" s="496">
        <v>362030</v>
      </c>
    </row>
    <row r="6026" spans="17:21">
      <c r="Q6026" s="645">
        <v>6</v>
      </c>
      <c r="R6026" s="645">
        <v>36</v>
      </c>
      <c r="S6026" s="645">
        <v>4</v>
      </c>
      <c r="T6026" s="492" t="s">
        <v>6410</v>
      </c>
      <c r="U6026" s="496">
        <v>362040</v>
      </c>
    </row>
    <row r="6027" spans="17:21">
      <c r="Q6027" s="645">
        <v>6</v>
      </c>
      <c r="R6027" s="645">
        <v>36</v>
      </c>
      <c r="S6027" s="645">
        <v>5</v>
      </c>
      <c r="T6027" s="492" t="s">
        <v>6411</v>
      </c>
      <c r="U6027" s="496">
        <v>362050</v>
      </c>
    </row>
    <row r="6028" spans="17:21">
      <c r="Q6028" s="645">
        <v>6</v>
      </c>
      <c r="R6028" s="645">
        <v>36</v>
      </c>
      <c r="S6028" s="645">
        <v>6</v>
      </c>
      <c r="T6028" s="492" t="s">
        <v>6413</v>
      </c>
      <c r="U6028" s="496">
        <v>362060</v>
      </c>
    </row>
    <row r="6029" spans="17:21">
      <c r="Q6029" s="645">
        <v>6</v>
      </c>
      <c r="R6029" s="645">
        <v>36</v>
      </c>
      <c r="S6029" s="645">
        <v>7</v>
      </c>
      <c r="T6029" s="492" t="s">
        <v>6415</v>
      </c>
      <c r="U6029" s="496">
        <v>362070</v>
      </c>
    </row>
    <row r="6030" spans="17:21">
      <c r="Q6030" s="645">
        <v>6</v>
      </c>
      <c r="R6030" s="645">
        <v>36</v>
      </c>
      <c r="S6030" s="645">
        <v>8</v>
      </c>
      <c r="T6030" s="492" t="s">
        <v>6417</v>
      </c>
      <c r="U6030" s="496">
        <v>362080</v>
      </c>
    </row>
    <row r="6031" spans="17:21">
      <c r="Q6031" s="645">
        <v>6</v>
      </c>
      <c r="R6031" s="645">
        <v>36</v>
      </c>
      <c r="S6031" s="645">
        <v>9</v>
      </c>
      <c r="T6031" s="492" t="s">
        <v>6419</v>
      </c>
      <c r="U6031" s="496">
        <v>363010</v>
      </c>
    </row>
    <row r="6032" spans="17:21">
      <c r="Q6032" s="645">
        <v>6</v>
      </c>
      <c r="R6032" s="645">
        <v>36</v>
      </c>
      <c r="S6032" s="645">
        <v>10</v>
      </c>
      <c r="T6032" s="492" t="s">
        <v>6421</v>
      </c>
      <c r="U6032" s="496">
        <v>363020</v>
      </c>
    </row>
    <row r="6033" spans="17:21">
      <c r="Q6033" s="645">
        <v>6</v>
      </c>
      <c r="R6033" s="645">
        <v>36</v>
      </c>
      <c r="S6033" s="645">
        <v>11</v>
      </c>
      <c r="T6033" s="492" t="s">
        <v>6423</v>
      </c>
      <c r="U6033" s="496">
        <v>363210</v>
      </c>
    </row>
    <row r="6034" spans="17:21">
      <c r="Q6034" s="645">
        <v>6</v>
      </c>
      <c r="R6034" s="645">
        <v>36</v>
      </c>
      <c r="S6034" s="645">
        <v>12</v>
      </c>
      <c r="T6034" s="492" t="s">
        <v>6425</v>
      </c>
      <c r="U6034" s="496">
        <v>363410</v>
      </c>
    </row>
    <row r="6035" spans="17:21">
      <c r="Q6035" s="645">
        <v>6</v>
      </c>
      <c r="R6035" s="645">
        <v>36</v>
      </c>
      <c r="S6035" s="645">
        <v>13</v>
      </c>
      <c r="T6035" s="492" t="s">
        <v>6427</v>
      </c>
      <c r="U6035" s="496">
        <v>363420</v>
      </c>
    </row>
    <row r="6036" spans="17:21">
      <c r="Q6036" s="645">
        <v>6</v>
      </c>
      <c r="R6036" s="645">
        <v>36</v>
      </c>
      <c r="S6036" s="645">
        <v>14</v>
      </c>
      <c r="T6036" s="492" t="s">
        <v>6429</v>
      </c>
      <c r="U6036" s="496">
        <v>363680</v>
      </c>
    </row>
    <row r="6037" spans="17:21">
      <c r="Q6037" s="645">
        <v>6</v>
      </c>
      <c r="R6037" s="645">
        <v>36</v>
      </c>
      <c r="S6037" s="645">
        <v>15</v>
      </c>
      <c r="T6037" s="492" t="s">
        <v>6431</v>
      </c>
      <c r="U6037" s="496">
        <v>363830</v>
      </c>
    </row>
    <row r="6038" spans="17:21">
      <c r="Q6038" s="645">
        <v>6</v>
      </c>
      <c r="R6038" s="645">
        <v>36</v>
      </c>
      <c r="S6038" s="645">
        <v>16</v>
      </c>
      <c r="T6038" s="492" t="s">
        <v>6433</v>
      </c>
      <c r="U6038" s="496">
        <v>363870</v>
      </c>
    </row>
    <row r="6039" spans="17:21">
      <c r="Q6039" s="645">
        <v>6</v>
      </c>
      <c r="R6039" s="645">
        <v>36</v>
      </c>
      <c r="S6039" s="645">
        <v>17</v>
      </c>
      <c r="T6039" s="492" t="s">
        <v>6435</v>
      </c>
      <c r="U6039" s="496">
        <v>363880</v>
      </c>
    </row>
    <row r="6040" spans="17:21">
      <c r="Q6040" s="645">
        <v>6</v>
      </c>
      <c r="R6040" s="645">
        <v>36</v>
      </c>
      <c r="S6040" s="645">
        <v>18</v>
      </c>
      <c r="T6040" s="492" t="s">
        <v>6437</v>
      </c>
      <c r="U6040" s="496">
        <v>364010</v>
      </c>
    </row>
    <row r="6041" spans="17:21">
      <c r="Q6041" s="645">
        <v>6</v>
      </c>
      <c r="R6041" s="645">
        <v>36</v>
      </c>
      <c r="S6041" s="645">
        <v>19</v>
      </c>
      <c r="T6041" s="492" t="s">
        <v>6439</v>
      </c>
      <c r="U6041" s="496">
        <v>364020</v>
      </c>
    </row>
    <row r="6042" spans="17:21">
      <c r="Q6042" s="645">
        <v>6</v>
      </c>
      <c r="R6042" s="645">
        <v>36</v>
      </c>
      <c r="S6042" s="645">
        <v>20</v>
      </c>
      <c r="T6042" s="492" t="s">
        <v>6441</v>
      </c>
      <c r="U6042" s="496">
        <v>364030</v>
      </c>
    </row>
    <row r="6043" spans="17:21">
      <c r="Q6043" s="645">
        <v>6</v>
      </c>
      <c r="R6043" s="645">
        <v>36</v>
      </c>
      <c r="S6043" s="645">
        <v>21</v>
      </c>
      <c r="T6043" s="492" t="s">
        <v>6443</v>
      </c>
      <c r="U6043" s="496">
        <v>364040</v>
      </c>
    </row>
    <row r="6044" spans="17:21">
      <c r="Q6044" s="645">
        <v>6</v>
      </c>
      <c r="R6044" s="645">
        <v>36</v>
      </c>
      <c r="S6044" s="645">
        <v>22</v>
      </c>
      <c r="T6044" s="492" t="s">
        <v>6445</v>
      </c>
      <c r="U6044" s="496">
        <v>364050</v>
      </c>
    </row>
    <row r="6045" spans="17:21">
      <c r="Q6045" s="645">
        <v>6</v>
      </c>
      <c r="R6045" s="645">
        <v>36</v>
      </c>
      <c r="S6045" s="645">
        <v>23</v>
      </c>
      <c r="T6045" s="492" t="s">
        <v>6447</v>
      </c>
      <c r="U6045" s="496">
        <v>364680</v>
      </c>
    </row>
    <row r="6046" spans="17:21">
      <c r="Q6046" s="645">
        <v>6</v>
      </c>
      <c r="R6046" s="645">
        <v>36</v>
      </c>
      <c r="S6046" s="645">
        <v>24</v>
      </c>
      <c r="T6046" s="492" t="s">
        <v>6449</v>
      </c>
      <c r="U6046" s="496">
        <v>364890</v>
      </c>
    </row>
    <row r="6047" spans="17:21">
      <c r="Q6047" s="645">
        <v>6</v>
      </c>
      <c r="R6047" s="645">
        <v>37</v>
      </c>
      <c r="S6047" s="645">
        <v>1</v>
      </c>
      <c r="T6047" s="492" t="s">
        <v>6451</v>
      </c>
      <c r="U6047" s="496">
        <v>372010</v>
      </c>
    </row>
    <row r="6048" spans="17:21">
      <c r="Q6048" s="645">
        <v>6</v>
      </c>
      <c r="R6048" s="645">
        <v>37</v>
      </c>
      <c r="S6048" s="645">
        <v>2</v>
      </c>
      <c r="T6048" s="492" t="s">
        <v>6453</v>
      </c>
      <c r="U6048" s="496">
        <v>372020</v>
      </c>
    </row>
    <row r="6049" spans="17:21">
      <c r="Q6049" s="645">
        <v>6</v>
      </c>
      <c r="R6049" s="645">
        <v>37</v>
      </c>
      <c r="S6049" s="645">
        <v>3</v>
      </c>
      <c r="T6049" s="492" t="s">
        <v>6455</v>
      </c>
      <c r="U6049" s="496">
        <v>372030</v>
      </c>
    </row>
    <row r="6050" spans="17:21">
      <c r="Q6050" s="645">
        <v>6</v>
      </c>
      <c r="R6050" s="645">
        <v>37</v>
      </c>
      <c r="S6050" s="645">
        <v>4</v>
      </c>
      <c r="T6050" s="492" t="s">
        <v>9336</v>
      </c>
      <c r="U6050" s="496">
        <v>372031</v>
      </c>
    </row>
    <row r="6051" spans="17:21">
      <c r="Q6051" s="645">
        <v>6</v>
      </c>
      <c r="R6051" s="645">
        <v>37</v>
      </c>
      <c r="S6051" s="645">
        <v>5</v>
      </c>
      <c r="T6051" s="492" t="s">
        <v>6457</v>
      </c>
      <c r="U6051" s="496">
        <v>372040</v>
      </c>
    </row>
    <row r="6052" spans="17:21">
      <c r="Q6052" s="645">
        <v>6</v>
      </c>
      <c r="R6052" s="645">
        <v>37</v>
      </c>
      <c r="S6052" s="645">
        <v>6</v>
      </c>
      <c r="T6052" s="492" t="s">
        <v>6459</v>
      </c>
      <c r="U6052" s="496">
        <v>372050</v>
      </c>
    </row>
    <row r="6053" spans="17:21">
      <c r="Q6053" s="645">
        <v>6</v>
      </c>
      <c r="R6053" s="645">
        <v>37</v>
      </c>
      <c r="S6053" s="645">
        <v>7</v>
      </c>
      <c r="T6053" s="492" t="s">
        <v>6461</v>
      </c>
      <c r="U6053" s="496">
        <v>372060</v>
      </c>
    </row>
    <row r="6054" spans="17:21">
      <c r="Q6054" s="645">
        <v>6</v>
      </c>
      <c r="R6054" s="645">
        <v>37</v>
      </c>
      <c r="S6054" s="645">
        <v>8</v>
      </c>
      <c r="T6054" s="492" t="s">
        <v>6463</v>
      </c>
      <c r="U6054" s="496">
        <v>372070</v>
      </c>
    </row>
    <row r="6055" spans="17:21">
      <c r="Q6055" s="645">
        <v>6</v>
      </c>
      <c r="R6055" s="645">
        <v>37</v>
      </c>
      <c r="S6055" s="645">
        <v>9</v>
      </c>
      <c r="T6055" s="492" t="s">
        <v>6465</v>
      </c>
      <c r="U6055" s="496">
        <v>372080</v>
      </c>
    </row>
    <row r="6056" spans="17:21">
      <c r="Q6056" s="645">
        <v>6</v>
      </c>
      <c r="R6056" s="645">
        <v>37</v>
      </c>
      <c r="S6056" s="645">
        <v>10</v>
      </c>
      <c r="T6056" s="492" t="s">
        <v>6467</v>
      </c>
      <c r="U6056" s="496">
        <v>373220</v>
      </c>
    </row>
    <row r="6057" spans="17:21">
      <c r="Q6057" s="645">
        <v>6</v>
      </c>
      <c r="R6057" s="645">
        <v>37</v>
      </c>
      <c r="S6057" s="645">
        <v>11</v>
      </c>
      <c r="T6057" s="492" t="s">
        <v>6468</v>
      </c>
      <c r="U6057" s="496">
        <v>373240</v>
      </c>
    </row>
    <row r="6058" spans="17:21">
      <c r="Q6058" s="645">
        <v>6</v>
      </c>
      <c r="R6058" s="645">
        <v>37</v>
      </c>
      <c r="S6058" s="645">
        <v>12</v>
      </c>
      <c r="T6058" s="492" t="s">
        <v>6470</v>
      </c>
      <c r="U6058" s="496">
        <v>373410</v>
      </c>
    </row>
    <row r="6059" spans="17:21">
      <c r="Q6059" s="645">
        <v>6</v>
      </c>
      <c r="R6059" s="645">
        <v>37</v>
      </c>
      <c r="S6059" s="645">
        <v>13</v>
      </c>
      <c r="T6059" s="492" t="s">
        <v>6472</v>
      </c>
      <c r="U6059" s="496">
        <v>373640</v>
      </c>
    </row>
    <row r="6060" spans="17:21">
      <c r="Q6060" s="645">
        <v>6</v>
      </c>
      <c r="R6060" s="645">
        <v>37</v>
      </c>
      <c r="S6060" s="645">
        <v>14</v>
      </c>
      <c r="T6060" s="492" t="s">
        <v>6474</v>
      </c>
      <c r="U6060" s="496">
        <v>373860</v>
      </c>
    </row>
    <row r="6061" spans="17:21">
      <c r="Q6061" s="645">
        <v>6</v>
      </c>
      <c r="R6061" s="645">
        <v>37</v>
      </c>
      <c r="S6061" s="645">
        <v>15</v>
      </c>
      <c r="T6061" s="492" t="s">
        <v>6476</v>
      </c>
      <c r="U6061" s="496">
        <v>373870</v>
      </c>
    </row>
    <row r="6062" spans="17:21">
      <c r="Q6062" s="645">
        <v>6</v>
      </c>
      <c r="R6062" s="645">
        <v>37</v>
      </c>
      <c r="S6062" s="645">
        <v>16</v>
      </c>
      <c r="T6062" s="492" t="s">
        <v>6477</v>
      </c>
      <c r="U6062" s="496">
        <v>374030</v>
      </c>
    </row>
    <row r="6063" spans="17:21">
      <c r="Q6063" s="645">
        <v>6</v>
      </c>
      <c r="R6063" s="645">
        <v>37</v>
      </c>
      <c r="S6063" s="645">
        <v>17</v>
      </c>
      <c r="T6063" s="492" t="s">
        <v>6479</v>
      </c>
      <c r="U6063" s="496">
        <v>374040</v>
      </c>
    </row>
    <row r="6064" spans="17:21">
      <c r="Q6064" s="645">
        <v>6</v>
      </c>
      <c r="R6064" s="645">
        <v>37</v>
      </c>
      <c r="S6064" s="645">
        <v>18</v>
      </c>
      <c r="T6064" s="492" t="s">
        <v>6481</v>
      </c>
      <c r="U6064" s="496">
        <v>374060</v>
      </c>
    </row>
    <row r="6065" spans="17:21">
      <c r="Q6065" s="645">
        <v>6</v>
      </c>
      <c r="R6065" s="645">
        <v>38</v>
      </c>
      <c r="S6065" s="645">
        <v>1</v>
      </c>
      <c r="T6065" s="492" t="s">
        <v>6483</v>
      </c>
      <c r="U6065" s="496">
        <v>382010</v>
      </c>
    </row>
    <row r="6066" spans="17:21">
      <c r="Q6066" s="645">
        <v>6</v>
      </c>
      <c r="R6066" s="645">
        <v>38</v>
      </c>
      <c r="S6066" s="645">
        <v>2</v>
      </c>
      <c r="T6066" s="492" t="s">
        <v>6485</v>
      </c>
      <c r="U6066" s="496">
        <v>382020</v>
      </c>
    </row>
    <row r="6067" spans="17:21">
      <c r="Q6067" s="645">
        <v>6</v>
      </c>
      <c r="R6067" s="645">
        <v>38</v>
      </c>
      <c r="S6067" s="645">
        <v>3</v>
      </c>
      <c r="T6067" s="492" t="s">
        <v>9337</v>
      </c>
      <c r="U6067" s="496">
        <v>382021</v>
      </c>
    </row>
    <row r="6068" spans="17:21">
      <c r="Q6068" s="645">
        <v>6</v>
      </c>
      <c r="R6068" s="645">
        <v>38</v>
      </c>
      <c r="S6068" s="645">
        <v>4</v>
      </c>
      <c r="T6068" s="492" t="s">
        <v>6486</v>
      </c>
      <c r="U6068" s="496">
        <v>382030</v>
      </c>
    </row>
    <row r="6069" spans="17:21">
      <c r="Q6069" s="645">
        <v>6</v>
      </c>
      <c r="R6069" s="645">
        <v>38</v>
      </c>
      <c r="S6069" s="645">
        <v>5</v>
      </c>
      <c r="T6069" s="492" t="s">
        <v>6487</v>
      </c>
      <c r="U6069" s="496">
        <v>382040</v>
      </c>
    </row>
    <row r="6070" spans="17:21">
      <c r="Q6070" s="645">
        <v>6</v>
      </c>
      <c r="R6070" s="645">
        <v>38</v>
      </c>
      <c r="S6070" s="645">
        <v>6</v>
      </c>
      <c r="T6070" s="492" t="s">
        <v>6488</v>
      </c>
      <c r="U6070" s="496">
        <v>382050</v>
      </c>
    </row>
    <row r="6071" spans="17:21">
      <c r="Q6071" s="645">
        <v>6</v>
      </c>
      <c r="R6071" s="645">
        <v>38</v>
      </c>
      <c r="S6071" s="645">
        <v>7</v>
      </c>
      <c r="T6071" s="492" t="s">
        <v>8581</v>
      </c>
      <c r="U6071" s="496">
        <v>382051</v>
      </c>
    </row>
    <row r="6072" spans="17:21">
      <c r="Q6072" s="645">
        <v>6</v>
      </c>
      <c r="R6072" s="645">
        <v>38</v>
      </c>
      <c r="S6072" s="645">
        <v>8</v>
      </c>
      <c r="T6072" s="492" t="s">
        <v>6489</v>
      </c>
      <c r="U6072" s="496">
        <v>382060</v>
      </c>
    </row>
    <row r="6073" spans="17:21">
      <c r="Q6073" s="645">
        <v>6</v>
      </c>
      <c r="R6073" s="645">
        <v>38</v>
      </c>
      <c r="S6073" s="645">
        <v>9</v>
      </c>
      <c r="T6073" s="492" t="s">
        <v>6490</v>
      </c>
      <c r="U6073" s="496">
        <v>382070</v>
      </c>
    </row>
    <row r="6074" spans="17:21">
      <c r="Q6074" s="645">
        <v>6</v>
      </c>
      <c r="R6074" s="645">
        <v>38</v>
      </c>
      <c r="S6074" s="645">
        <v>10</v>
      </c>
      <c r="T6074" s="492" t="s">
        <v>6491</v>
      </c>
      <c r="U6074" s="496">
        <v>382100</v>
      </c>
    </row>
    <row r="6075" spans="17:21">
      <c r="Q6075" s="645">
        <v>6</v>
      </c>
      <c r="R6075" s="645">
        <v>38</v>
      </c>
      <c r="S6075" s="645">
        <v>11</v>
      </c>
      <c r="T6075" s="492" t="s">
        <v>6492</v>
      </c>
      <c r="U6075" s="496">
        <v>382130</v>
      </c>
    </row>
    <row r="6076" spans="17:21">
      <c r="Q6076" s="645">
        <v>6</v>
      </c>
      <c r="R6076" s="645">
        <v>38</v>
      </c>
      <c r="S6076" s="645">
        <v>12</v>
      </c>
      <c r="T6076" s="492" t="s">
        <v>6494</v>
      </c>
      <c r="U6076" s="496">
        <v>382140</v>
      </c>
    </row>
    <row r="6077" spans="17:21">
      <c r="Q6077" s="645">
        <v>6</v>
      </c>
      <c r="R6077" s="645">
        <v>38</v>
      </c>
      <c r="S6077" s="645">
        <v>13</v>
      </c>
      <c r="T6077" s="492" t="s">
        <v>6496</v>
      </c>
      <c r="U6077" s="496">
        <v>382150</v>
      </c>
    </row>
    <row r="6078" spans="17:21">
      <c r="Q6078" s="645">
        <v>6</v>
      </c>
      <c r="R6078" s="645">
        <v>38</v>
      </c>
      <c r="S6078" s="645">
        <v>14</v>
      </c>
      <c r="T6078" s="492" t="s">
        <v>6498</v>
      </c>
      <c r="U6078" s="496">
        <v>383560</v>
      </c>
    </row>
    <row r="6079" spans="17:21">
      <c r="Q6079" s="645">
        <v>6</v>
      </c>
      <c r="R6079" s="645">
        <v>38</v>
      </c>
      <c r="S6079" s="645">
        <v>15</v>
      </c>
      <c r="T6079" s="492" t="s">
        <v>6500</v>
      </c>
      <c r="U6079" s="496">
        <v>383860</v>
      </c>
    </row>
    <row r="6080" spans="17:21">
      <c r="Q6080" s="645">
        <v>6</v>
      </c>
      <c r="R6080" s="645">
        <v>38</v>
      </c>
      <c r="S6080" s="645">
        <v>16</v>
      </c>
      <c r="T6080" s="492" t="s">
        <v>6502</v>
      </c>
      <c r="U6080" s="496">
        <v>384010</v>
      </c>
    </row>
    <row r="6081" spans="17:21">
      <c r="Q6081" s="645">
        <v>6</v>
      </c>
      <c r="R6081" s="645">
        <v>38</v>
      </c>
      <c r="S6081" s="645">
        <v>17</v>
      </c>
      <c r="T6081" s="492" t="s">
        <v>6503</v>
      </c>
      <c r="U6081" s="496">
        <v>384020</v>
      </c>
    </row>
    <row r="6082" spans="17:21">
      <c r="Q6082" s="645">
        <v>6</v>
      </c>
      <c r="R6082" s="645">
        <v>38</v>
      </c>
      <c r="S6082" s="645">
        <v>18</v>
      </c>
      <c r="T6082" s="492" t="s">
        <v>6504</v>
      </c>
      <c r="U6082" s="496">
        <v>384220</v>
      </c>
    </row>
    <row r="6083" spans="17:21">
      <c r="Q6083" s="645">
        <v>6</v>
      </c>
      <c r="R6083" s="645">
        <v>38</v>
      </c>
      <c r="S6083" s="645">
        <v>19</v>
      </c>
      <c r="T6083" s="492" t="s">
        <v>6506</v>
      </c>
      <c r="U6083" s="496">
        <v>384420</v>
      </c>
    </row>
    <row r="6084" spans="17:21">
      <c r="Q6084" s="645">
        <v>6</v>
      </c>
      <c r="R6084" s="645">
        <v>38</v>
      </c>
      <c r="S6084" s="645">
        <v>20</v>
      </c>
      <c r="T6084" s="492" t="s">
        <v>6507</v>
      </c>
      <c r="U6084" s="496">
        <v>384840</v>
      </c>
    </row>
    <row r="6085" spans="17:21">
      <c r="Q6085" s="645">
        <v>6</v>
      </c>
      <c r="R6085" s="645">
        <v>38</v>
      </c>
      <c r="S6085" s="645">
        <v>21</v>
      </c>
      <c r="T6085" s="492" t="s">
        <v>6509</v>
      </c>
      <c r="U6085" s="496">
        <v>384880</v>
      </c>
    </row>
    <row r="6086" spans="17:21">
      <c r="Q6086" s="645">
        <v>6</v>
      </c>
      <c r="R6086" s="645">
        <v>38</v>
      </c>
      <c r="S6086" s="645">
        <v>22</v>
      </c>
      <c r="T6086" s="492" t="s">
        <v>6510</v>
      </c>
      <c r="U6086" s="496">
        <v>385060</v>
      </c>
    </row>
    <row r="6087" spans="17:21">
      <c r="Q6087" s="645">
        <v>6</v>
      </c>
      <c r="R6087" s="645">
        <v>39</v>
      </c>
      <c r="S6087" s="645">
        <v>1</v>
      </c>
      <c r="T6087" s="492" t="s">
        <v>6511</v>
      </c>
      <c r="U6087" s="496">
        <v>392010</v>
      </c>
    </row>
    <row r="6088" spans="17:21">
      <c r="Q6088" s="645">
        <v>6</v>
      </c>
      <c r="R6088" s="645">
        <v>39</v>
      </c>
      <c r="S6088" s="645">
        <v>2</v>
      </c>
      <c r="T6088" s="492" t="s">
        <v>6512</v>
      </c>
      <c r="U6088" s="496">
        <v>392020</v>
      </c>
    </row>
    <row r="6089" spans="17:21">
      <c r="Q6089" s="645">
        <v>6</v>
      </c>
      <c r="R6089" s="645">
        <v>39</v>
      </c>
      <c r="S6089" s="645">
        <v>3</v>
      </c>
      <c r="T6089" s="492" t="s">
        <v>6513</v>
      </c>
      <c r="U6089" s="496">
        <v>392030</v>
      </c>
    </row>
    <row r="6090" spans="17:21">
      <c r="Q6090" s="645">
        <v>6</v>
      </c>
      <c r="R6090" s="645">
        <v>39</v>
      </c>
      <c r="S6090" s="645">
        <v>4</v>
      </c>
      <c r="T6090" s="492" t="s">
        <v>6515</v>
      </c>
      <c r="U6090" s="496">
        <v>392040</v>
      </c>
    </row>
    <row r="6091" spans="17:21">
      <c r="Q6091" s="645">
        <v>6</v>
      </c>
      <c r="R6091" s="645">
        <v>39</v>
      </c>
      <c r="S6091" s="645">
        <v>5</v>
      </c>
      <c r="T6091" s="492" t="s">
        <v>6517</v>
      </c>
      <c r="U6091" s="496">
        <v>392050</v>
      </c>
    </row>
    <row r="6092" spans="17:21">
      <c r="Q6092" s="645">
        <v>6</v>
      </c>
      <c r="R6092" s="645">
        <v>39</v>
      </c>
      <c r="S6092" s="645">
        <v>6</v>
      </c>
      <c r="T6092" s="492" t="s">
        <v>6519</v>
      </c>
      <c r="U6092" s="496">
        <v>392060</v>
      </c>
    </row>
    <row r="6093" spans="17:21">
      <c r="Q6093" s="645">
        <v>6</v>
      </c>
      <c r="R6093" s="645">
        <v>39</v>
      </c>
      <c r="S6093" s="645">
        <v>7</v>
      </c>
      <c r="T6093" s="492" t="s">
        <v>6521</v>
      </c>
      <c r="U6093" s="496">
        <v>392080</v>
      </c>
    </row>
    <row r="6094" spans="17:21">
      <c r="Q6094" s="645">
        <v>6</v>
      </c>
      <c r="R6094" s="645">
        <v>39</v>
      </c>
      <c r="S6094" s="645">
        <v>8</v>
      </c>
      <c r="T6094" s="492" t="s">
        <v>6523</v>
      </c>
      <c r="U6094" s="496">
        <v>392090</v>
      </c>
    </row>
    <row r="6095" spans="17:21">
      <c r="Q6095" s="645">
        <v>6</v>
      </c>
      <c r="R6095" s="645">
        <v>39</v>
      </c>
      <c r="S6095" s="645">
        <v>9</v>
      </c>
      <c r="T6095" s="492" t="s">
        <v>6525</v>
      </c>
      <c r="U6095" s="496">
        <v>392100</v>
      </c>
    </row>
    <row r="6096" spans="17:21">
      <c r="Q6096" s="645">
        <v>6</v>
      </c>
      <c r="R6096" s="645">
        <v>39</v>
      </c>
      <c r="S6096" s="645">
        <v>10</v>
      </c>
      <c r="T6096" s="492" t="s">
        <v>6527</v>
      </c>
      <c r="U6096" s="496">
        <v>392110</v>
      </c>
    </row>
    <row r="6097" spans="17:21">
      <c r="Q6097" s="645">
        <v>6</v>
      </c>
      <c r="R6097" s="645">
        <v>39</v>
      </c>
      <c r="S6097" s="645">
        <v>11</v>
      </c>
      <c r="T6097" s="492" t="s">
        <v>6529</v>
      </c>
      <c r="U6097" s="496">
        <v>392120</v>
      </c>
    </row>
    <row r="6098" spans="17:21">
      <c r="Q6098" s="645">
        <v>6</v>
      </c>
      <c r="R6098" s="645">
        <v>39</v>
      </c>
      <c r="S6098" s="645">
        <v>12</v>
      </c>
      <c r="T6098" s="492" t="s">
        <v>6531</v>
      </c>
      <c r="U6098" s="496">
        <v>393010</v>
      </c>
    </row>
    <row r="6099" spans="17:21">
      <c r="Q6099" s="645">
        <v>6</v>
      </c>
      <c r="R6099" s="645">
        <v>39</v>
      </c>
      <c r="S6099" s="645">
        <v>13</v>
      </c>
      <c r="T6099" s="492" t="s">
        <v>6533</v>
      </c>
      <c r="U6099" s="496">
        <v>393020</v>
      </c>
    </row>
    <row r="6100" spans="17:21">
      <c r="Q6100" s="645">
        <v>6</v>
      </c>
      <c r="R6100" s="645">
        <v>39</v>
      </c>
      <c r="S6100" s="645">
        <v>14</v>
      </c>
      <c r="T6100" s="492" t="s">
        <v>6535</v>
      </c>
      <c r="U6100" s="496">
        <v>393030</v>
      </c>
    </row>
    <row r="6101" spans="17:21">
      <c r="Q6101" s="645">
        <v>6</v>
      </c>
      <c r="R6101" s="645">
        <v>39</v>
      </c>
      <c r="S6101" s="645">
        <v>15</v>
      </c>
      <c r="T6101" s="492" t="s">
        <v>6537</v>
      </c>
      <c r="U6101" s="496">
        <v>393040</v>
      </c>
    </row>
    <row r="6102" spans="17:21">
      <c r="Q6102" s="645">
        <v>6</v>
      </c>
      <c r="R6102" s="645">
        <v>39</v>
      </c>
      <c r="S6102" s="645">
        <v>16</v>
      </c>
      <c r="T6102" s="492" t="s">
        <v>6539</v>
      </c>
      <c r="U6102" s="496">
        <v>393050</v>
      </c>
    </row>
    <row r="6103" spans="17:21">
      <c r="Q6103" s="645">
        <v>6</v>
      </c>
      <c r="R6103" s="645">
        <v>39</v>
      </c>
      <c r="S6103" s="645">
        <v>17</v>
      </c>
      <c r="T6103" s="492" t="s">
        <v>6541</v>
      </c>
      <c r="U6103" s="496">
        <v>393060</v>
      </c>
    </row>
    <row r="6104" spans="17:21">
      <c r="Q6104" s="645">
        <v>6</v>
      </c>
      <c r="R6104" s="645">
        <v>39</v>
      </c>
      <c r="S6104" s="645">
        <v>18</v>
      </c>
      <c r="T6104" s="492" t="s">
        <v>6543</v>
      </c>
      <c r="U6104" s="496">
        <v>393070</v>
      </c>
    </row>
    <row r="6105" spans="17:21">
      <c r="Q6105" s="645">
        <v>6</v>
      </c>
      <c r="R6105" s="645">
        <v>39</v>
      </c>
      <c r="S6105" s="645">
        <v>19</v>
      </c>
      <c r="T6105" s="492" t="s">
        <v>6545</v>
      </c>
      <c r="U6105" s="496">
        <v>393410</v>
      </c>
    </row>
    <row r="6106" spans="17:21">
      <c r="Q6106" s="645">
        <v>6</v>
      </c>
      <c r="R6106" s="645">
        <v>39</v>
      </c>
      <c r="S6106" s="645">
        <v>20</v>
      </c>
      <c r="T6106" s="492" t="s">
        <v>6547</v>
      </c>
      <c r="U6106" s="496">
        <v>393440</v>
      </c>
    </row>
    <row r="6107" spans="17:21">
      <c r="Q6107" s="645">
        <v>6</v>
      </c>
      <c r="R6107" s="645">
        <v>39</v>
      </c>
      <c r="S6107" s="645">
        <v>21</v>
      </c>
      <c r="T6107" s="492" t="s">
        <v>6549</v>
      </c>
      <c r="U6107" s="496">
        <v>393630</v>
      </c>
    </row>
    <row r="6108" spans="17:21">
      <c r="Q6108" s="645">
        <v>6</v>
      </c>
      <c r="R6108" s="645">
        <v>39</v>
      </c>
      <c r="S6108" s="645">
        <v>22</v>
      </c>
      <c r="T6108" s="492" t="s">
        <v>6551</v>
      </c>
      <c r="U6108" s="496">
        <v>393640</v>
      </c>
    </row>
    <row r="6109" spans="17:21">
      <c r="Q6109" s="645">
        <v>6</v>
      </c>
      <c r="R6109" s="645">
        <v>39</v>
      </c>
      <c r="S6109" s="645">
        <v>23</v>
      </c>
      <c r="T6109" s="492" t="s">
        <v>6553</v>
      </c>
      <c r="U6109" s="496">
        <v>393860</v>
      </c>
    </row>
    <row r="6110" spans="17:21">
      <c r="Q6110" s="645">
        <v>6</v>
      </c>
      <c r="R6110" s="645">
        <v>39</v>
      </c>
      <c r="S6110" s="645">
        <v>24</v>
      </c>
      <c r="T6110" s="492" t="s">
        <v>6555</v>
      </c>
      <c r="U6110" s="496">
        <v>393870</v>
      </c>
    </row>
    <row r="6111" spans="17:21">
      <c r="Q6111" s="645">
        <v>6</v>
      </c>
      <c r="R6111" s="645">
        <v>39</v>
      </c>
      <c r="S6111" s="645">
        <v>25</v>
      </c>
      <c r="T6111" s="492" t="s">
        <v>6557</v>
      </c>
      <c r="U6111" s="496">
        <v>394010</v>
      </c>
    </row>
    <row r="6112" spans="17:21">
      <c r="Q6112" s="645">
        <v>6</v>
      </c>
      <c r="R6112" s="645">
        <v>39</v>
      </c>
      <c r="S6112" s="645">
        <v>26</v>
      </c>
      <c r="T6112" s="492" t="s">
        <v>6559</v>
      </c>
      <c r="U6112" s="496">
        <v>394020</v>
      </c>
    </row>
    <row r="6113" spans="17:21">
      <c r="Q6113" s="645">
        <v>6</v>
      </c>
      <c r="R6113" s="645">
        <v>39</v>
      </c>
      <c r="S6113" s="645">
        <v>27</v>
      </c>
      <c r="T6113" s="492" t="s">
        <v>6561</v>
      </c>
      <c r="U6113" s="496">
        <v>394030</v>
      </c>
    </row>
    <row r="6114" spans="17:21">
      <c r="Q6114" s="645">
        <v>6</v>
      </c>
      <c r="R6114" s="645">
        <v>39</v>
      </c>
      <c r="S6114" s="645">
        <v>28</v>
      </c>
      <c r="T6114" s="492" t="s">
        <v>6563</v>
      </c>
      <c r="U6114" s="496">
        <v>394050</v>
      </c>
    </row>
    <row r="6115" spans="17:21">
      <c r="Q6115" s="645">
        <v>6</v>
      </c>
      <c r="R6115" s="645">
        <v>39</v>
      </c>
      <c r="S6115" s="645">
        <v>29</v>
      </c>
      <c r="T6115" s="492" t="s">
        <v>6565</v>
      </c>
      <c r="U6115" s="496">
        <v>394100</v>
      </c>
    </row>
    <row r="6116" spans="17:21">
      <c r="Q6116" s="645">
        <v>6</v>
      </c>
      <c r="R6116" s="645">
        <v>39</v>
      </c>
      <c r="S6116" s="645">
        <v>30</v>
      </c>
      <c r="T6116" s="492" t="s">
        <v>6567</v>
      </c>
      <c r="U6116" s="496">
        <v>394110</v>
      </c>
    </row>
    <row r="6117" spans="17:21">
      <c r="Q6117" s="645">
        <v>6</v>
      </c>
      <c r="R6117" s="645">
        <v>39</v>
      </c>
      <c r="S6117" s="645">
        <v>31</v>
      </c>
      <c r="T6117" s="492" t="s">
        <v>6569</v>
      </c>
      <c r="U6117" s="496">
        <v>394120</v>
      </c>
    </row>
    <row r="6118" spans="17:21">
      <c r="Q6118" s="645">
        <v>6</v>
      </c>
      <c r="R6118" s="645">
        <v>39</v>
      </c>
      <c r="S6118" s="645">
        <v>32</v>
      </c>
      <c r="T6118" s="492" t="s">
        <v>6571</v>
      </c>
      <c r="U6118" s="496">
        <v>394240</v>
      </c>
    </row>
    <row r="6119" spans="17:21">
      <c r="Q6119" s="645">
        <v>6</v>
      </c>
      <c r="R6119" s="645">
        <v>39</v>
      </c>
      <c r="S6119" s="645">
        <v>33</v>
      </c>
      <c r="T6119" s="492" t="s">
        <v>6573</v>
      </c>
      <c r="U6119" s="496">
        <v>394270</v>
      </c>
    </row>
    <row r="6120" spans="17:21">
      <c r="Q6120" s="645">
        <v>6</v>
      </c>
      <c r="R6120" s="645">
        <v>39</v>
      </c>
      <c r="S6120" s="645">
        <v>34</v>
      </c>
      <c r="T6120" s="492" t="s">
        <v>6575</v>
      </c>
      <c r="U6120" s="496">
        <v>394280</v>
      </c>
    </row>
    <row r="6121" spans="17:21">
      <c r="Q6121" s="645">
        <v>6</v>
      </c>
      <c r="R6121" s="645">
        <v>40</v>
      </c>
      <c r="S6121" s="645">
        <v>1</v>
      </c>
      <c r="T6121" s="492" t="s">
        <v>6598</v>
      </c>
      <c r="U6121" s="496">
        <v>402020</v>
      </c>
    </row>
    <row r="6122" spans="17:21">
      <c r="Q6122" s="645">
        <v>6</v>
      </c>
      <c r="R6122" s="645">
        <v>40</v>
      </c>
      <c r="S6122" s="645">
        <v>2</v>
      </c>
      <c r="T6122" s="492" t="s">
        <v>6599</v>
      </c>
      <c r="U6122" s="496">
        <v>402030</v>
      </c>
    </row>
    <row r="6123" spans="17:21">
      <c r="Q6123" s="645">
        <v>6</v>
      </c>
      <c r="R6123" s="645">
        <v>40</v>
      </c>
      <c r="S6123" s="645">
        <v>3</v>
      </c>
      <c r="T6123" s="492" t="s">
        <v>6600</v>
      </c>
      <c r="U6123" s="496">
        <v>402040</v>
      </c>
    </row>
    <row r="6124" spans="17:21">
      <c r="Q6124" s="645">
        <v>6</v>
      </c>
      <c r="R6124" s="645">
        <v>40</v>
      </c>
      <c r="S6124" s="645">
        <v>4</v>
      </c>
      <c r="T6124" s="492" t="s">
        <v>6601</v>
      </c>
      <c r="U6124" s="496">
        <v>402050</v>
      </c>
    </row>
    <row r="6125" spans="17:21">
      <c r="Q6125" s="645">
        <v>6</v>
      </c>
      <c r="R6125" s="645">
        <v>40</v>
      </c>
      <c r="S6125" s="645">
        <v>5</v>
      </c>
      <c r="T6125" s="492" t="s">
        <v>6602</v>
      </c>
      <c r="U6125" s="496">
        <v>402060</v>
      </c>
    </row>
    <row r="6126" spans="17:21">
      <c r="Q6126" s="645">
        <v>6</v>
      </c>
      <c r="R6126" s="645">
        <v>40</v>
      </c>
      <c r="S6126" s="645">
        <v>6</v>
      </c>
      <c r="T6126" s="492" t="s">
        <v>6604</v>
      </c>
      <c r="U6126" s="496">
        <v>402070</v>
      </c>
    </row>
    <row r="6127" spans="17:21">
      <c r="Q6127" s="645">
        <v>6</v>
      </c>
      <c r="R6127" s="645">
        <v>40</v>
      </c>
      <c r="S6127" s="645">
        <v>7</v>
      </c>
      <c r="T6127" s="492" t="s">
        <v>6606</v>
      </c>
      <c r="U6127" s="496">
        <v>402100</v>
      </c>
    </row>
    <row r="6128" spans="17:21">
      <c r="Q6128" s="645">
        <v>6</v>
      </c>
      <c r="R6128" s="645">
        <v>40</v>
      </c>
      <c r="S6128" s="645">
        <v>8</v>
      </c>
      <c r="T6128" s="492" t="s">
        <v>6607</v>
      </c>
      <c r="U6128" s="496">
        <v>402110</v>
      </c>
    </row>
    <row r="6129" spans="17:21">
      <c r="Q6129" s="645">
        <v>6</v>
      </c>
      <c r="R6129" s="645">
        <v>40</v>
      </c>
      <c r="S6129" s="645">
        <v>9</v>
      </c>
      <c r="T6129" s="492" t="s">
        <v>6609</v>
      </c>
      <c r="U6129" s="496">
        <v>402120</v>
      </c>
    </row>
    <row r="6130" spans="17:21">
      <c r="Q6130" s="645">
        <v>6</v>
      </c>
      <c r="R6130" s="645">
        <v>40</v>
      </c>
      <c r="S6130" s="645">
        <v>10</v>
      </c>
      <c r="T6130" s="492" t="s">
        <v>6610</v>
      </c>
      <c r="U6130" s="496">
        <v>402130</v>
      </c>
    </row>
    <row r="6131" spans="17:21">
      <c r="Q6131" s="645">
        <v>6</v>
      </c>
      <c r="R6131" s="645">
        <v>40</v>
      </c>
      <c r="S6131" s="645">
        <v>11</v>
      </c>
      <c r="T6131" s="492" t="s">
        <v>6611</v>
      </c>
      <c r="U6131" s="496">
        <v>402140</v>
      </c>
    </row>
    <row r="6132" spans="17:21">
      <c r="Q6132" s="645">
        <v>6</v>
      </c>
      <c r="R6132" s="645">
        <v>40</v>
      </c>
      <c r="S6132" s="645">
        <v>12</v>
      </c>
      <c r="T6132" s="492" t="s">
        <v>6613</v>
      </c>
      <c r="U6132" s="496">
        <v>402150</v>
      </c>
    </row>
    <row r="6133" spans="17:21">
      <c r="Q6133" s="645">
        <v>6</v>
      </c>
      <c r="R6133" s="645">
        <v>40</v>
      </c>
      <c r="S6133" s="645">
        <v>13</v>
      </c>
      <c r="T6133" s="492" t="s">
        <v>6615</v>
      </c>
      <c r="U6133" s="496">
        <v>402160</v>
      </c>
    </row>
    <row r="6134" spans="17:21">
      <c r="Q6134" s="645">
        <v>6</v>
      </c>
      <c r="R6134" s="645">
        <v>40</v>
      </c>
      <c r="S6134" s="645">
        <v>14</v>
      </c>
      <c r="T6134" s="492" t="s">
        <v>6617</v>
      </c>
      <c r="U6134" s="496">
        <v>402170</v>
      </c>
    </row>
    <row r="6135" spans="17:21">
      <c r="Q6135" s="645">
        <v>6</v>
      </c>
      <c r="R6135" s="645">
        <v>40</v>
      </c>
      <c r="S6135" s="645">
        <v>15</v>
      </c>
      <c r="T6135" s="492" t="s">
        <v>6619</v>
      </c>
      <c r="U6135" s="496">
        <v>402180</v>
      </c>
    </row>
    <row r="6136" spans="17:21">
      <c r="Q6136" s="645">
        <v>6</v>
      </c>
      <c r="R6136" s="645">
        <v>40</v>
      </c>
      <c r="S6136" s="645">
        <v>16</v>
      </c>
      <c r="T6136" s="492" t="s">
        <v>6621</v>
      </c>
      <c r="U6136" s="496">
        <v>402190</v>
      </c>
    </row>
    <row r="6137" spans="17:21">
      <c r="Q6137" s="645">
        <v>6</v>
      </c>
      <c r="R6137" s="645">
        <v>40</v>
      </c>
      <c r="S6137" s="645">
        <v>17</v>
      </c>
      <c r="T6137" s="492" t="s">
        <v>6623</v>
      </c>
      <c r="U6137" s="496">
        <v>402200</v>
      </c>
    </row>
    <row r="6138" spans="17:21">
      <c r="Q6138" s="645">
        <v>6</v>
      </c>
      <c r="R6138" s="645">
        <v>40</v>
      </c>
      <c r="S6138" s="645">
        <v>18</v>
      </c>
      <c r="T6138" s="492" t="s">
        <v>6625</v>
      </c>
      <c r="U6138" s="496">
        <v>402210</v>
      </c>
    </row>
    <row r="6139" spans="17:21">
      <c r="Q6139" s="645">
        <v>6</v>
      </c>
      <c r="R6139" s="645">
        <v>40</v>
      </c>
      <c r="S6139" s="645">
        <v>19</v>
      </c>
      <c r="T6139" s="492" t="s">
        <v>6627</v>
      </c>
      <c r="U6139" s="496">
        <v>402230</v>
      </c>
    </row>
    <row r="6140" spans="17:21">
      <c r="Q6140" s="645">
        <v>6</v>
      </c>
      <c r="R6140" s="645">
        <v>40</v>
      </c>
      <c r="S6140" s="645">
        <v>20</v>
      </c>
      <c r="T6140" s="492" t="s">
        <v>6629</v>
      </c>
      <c r="U6140" s="496">
        <v>402240</v>
      </c>
    </row>
    <row r="6141" spans="17:21">
      <c r="Q6141" s="645">
        <v>6</v>
      </c>
      <c r="R6141" s="645">
        <v>40</v>
      </c>
      <c r="S6141" s="645">
        <v>21</v>
      </c>
      <c r="T6141" s="492" t="s">
        <v>6631</v>
      </c>
      <c r="U6141" s="496">
        <v>402250</v>
      </c>
    </row>
    <row r="6142" spans="17:21">
      <c r="Q6142" s="645">
        <v>6</v>
      </c>
      <c r="R6142" s="645">
        <v>40</v>
      </c>
      <c r="S6142" s="645">
        <v>22</v>
      </c>
      <c r="T6142" s="492" t="s">
        <v>6633</v>
      </c>
      <c r="U6142" s="496">
        <v>402260</v>
      </c>
    </row>
    <row r="6143" spans="17:21">
      <c r="Q6143" s="645">
        <v>6</v>
      </c>
      <c r="R6143" s="645">
        <v>40</v>
      </c>
      <c r="S6143" s="645">
        <v>23</v>
      </c>
      <c r="T6143" s="492" t="s">
        <v>6635</v>
      </c>
      <c r="U6143" s="496">
        <v>402270</v>
      </c>
    </row>
    <row r="6144" spans="17:21">
      <c r="Q6144" s="645">
        <v>6</v>
      </c>
      <c r="R6144" s="645">
        <v>40</v>
      </c>
      <c r="S6144" s="645">
        <v>24</v>
      </c>
      <c r="T6144" s="492" t="s">
        <v>6637</v>
      </c>
      <c r="U6144" s="496">
        <v>402280</v>
      </c>
    </row>
    <row r="6145" spans="17:21">
      <c r="Q6145" s="645">
        <v>6</v>
      </c>
      <c r="R6145" s="645">
        <v>40</v>
      </c>
      <c r="S6145" s="645">
        <v>25</v>
      </c>
      <c r="T6145" s="492" t="s">
        <v>6639</v>
      </c>
      <c r="U6145" s="496">
        <v>402290</v>
      </c>
    </row>
    <row r="6146" spans="17:21">
      <c r="Q6146" s="645">
        <v>6</v>
      </c>
      <c r="R6146" s="645">
        <v>40</v>
      </c>
      <c r="S6146" s="645">
        <v>26</v>
      </c>
      <c r="T6146" s="492" t="s">
        <v>6641</v>
      </c>
      <c r="U6146" s="496">
        <v>402300</v>
      </c>
    </row>
    <row r="6147" spans="17:21">
      <c r="Q6147" s="645">
        <v>6</v>
      </c>
      <c r="R6147" s="645">
        <v>40</v>
      </c>
      <c r="S6147" s="645">
        <v>27</v>
      </c>
      <c r="T6147" s="492" t="s">
        <v>9182</v>
      </c>
      <c r="U6147" s="496">
        <v>402310</v>
      </c>
    </row>
    <row r="6148" spans="17:21">
      <c r="Q6148" s="645">
        <v>6</v>
      </c>
      <c r="R6148" s="645">
        <v>40</v>
      </c>
      <c r="S6148" s="645">
        <v>28</v>
      </c>
      <c r="T6148" s="492" t="s">
        <v>6645</v>
      </c>
      <c r="U6148" s="496">
        <v>403410</v>
      </c>
    </row>
    <row r="6149" spans="17:21">
      <c r="Q6149" s="645">
        <v>6</v>
      </c>
      <c r="R6149" s="645">
        <v>40</v>
      </c>
      <c r="S6149" s="645">
        <v>29</v>
      </c>
      <c r="T6149" s="492" t="s">
        <v>6647</v>
      </c>
      <c r="U6149" s="496">
        <v>403420</v>
      </c>
    </row>
    <row r="6150" spans="17:21">
      <c r="Q6150" s="645">
        <v>6</v>
      </c>
      <c r="R6150" s="645">
        <v>40</v>
      </c>
      <c r="S6150" s="645">
        <v>30</v>
      </c>
      <c r="T6150" s="492" t="s">
        <v>6649</v>
      </c>
      <c r="U6150" s="496">
        <v>403430</v>
      </c>
    </row>
    <row r="6151" spans="17:21">
      <c r="Q6151" s="645">
        <v>6</v>
      </c>
      <c r="R6151" s="645">
        <v>40</v>
      </c>
      <c r="S6151" s="645">
        <v>31</v>
      </c>
      <c r="T6151" s="492" t="s">
        <v>6651</v>
      </c>
      <c r="U6151" s="496">
        <v>403440</v>
      </c>
    </row>
    <row r="6152" spans="17:21">
      <c r="Q6152" s="645">
        <v>6</v>
      </c>
      <c r="R6152" s="645">
        <v>40</v>
      </c>
      <c r="S6152" s="645">
        <v>32</v>
      </c>
      <c r="T6152" s="492" t="s">
        <v>6653</v>
      </c>
      <c r="U6152" s="496">
        <v>403450</v>
      </c>
    </row>
    <row r="6153" spans="17:21">
      <c r="Q6153" s="645">
        <v>6</v>
      </c>
      <c r="R6153" s="645">
        <v>40</v>
      </c>
      <c r="S6153" s="645">
        <v>33</v>
      </c>
      <c r="T6153" s="492" t="s">
        <v>6655</v>
      </c>
      <c r="U6153" s="496">
        <v>403480</v>
      </c>
    </row>
    <row r="6154" spans="17:21">
      <c r="Q6154" s="645">
        <v>6</v>
      </c>
      <c r="R6154" s="645">
        <v>40</v>
      </c>
      <c r="S6154" s="645">
        <v>34</v>
      </c>
      <c r="T6154" s="492" t="s">
        <v>6657</v>
      </c>
      <c r="U6154" s="496">
        <v>403490</v>
      </c>
    </row>
    <row r="6155" spans="17:21">
      <c r="Q6155" s="645">
        <v>6</v>
      </c>
      <c r="R6155" s="645">
        <v>40</v>
      </c>
      <c r="S6155" s="645">
        <v>35</v>
      </c>
      <c r="T6155" s="492" t="s">
        <v>6659</v>
      </c>
      <c r="U6155" s="496">
        <v>403810</v>
      </c>
    </row>
    <row r="6156" spans="17:21">
      <c r="Q6156" s="645">
        <v>6</v>
      </c>
      <c r="R6156" s="645">
        <v>40</v>
      </c>
      <c r="S6156" s="645">
        <v>36</v>
      </c>
      <c r="T6156" s="492" t="s">
        <v>6661</v>
      </c>
      <c r="U6156" s="496">
        <v>403820</v>
      </c>
    </row>
    <row r="6157" spans="17:21">
      <c r="Q6157" s="645">
        <v>6</v>
      </c>
      <c r="R6157" s="645">
        <v>40</v>
      </c>
      <c r="S6157" s="645">
        <v>37</v>
      </c>
      <c r="T6157" s="492" t="s">
        <v>6663</v>
      </c>
      <c r="U6157" s="496">
        <v>403830</v>
      </c>
    </row>
    <row r="6158" spans="17:21">
      <c r="Q6158" s="645">
        <v>6</v>
      </c>
      <c r="R6158" s="645">
        <v>40</v>
      </c>
      <c r="S6158" s="645">
        <v>38</v>
      </c>
      <c r="T6158" s="492" t="s">
        <v>6665</v>
      </c>
      <c r="U6158" s="496">
        <v>403840</v>
      </c>
    </row>
    <row r="6159" spans="17:21">
      <c r="Q6159" s="645">
        <v>6</v>
      </c>
      <c r="R6159" s="645">
        <v>40</v>
      </c>
      <c r="S6159" s="645">
        <v>39</v>
      </c>
      <c r="T6159" s="492" t="s">
        <v>6667</v>
      </c>
      <c r="U6159" s="496">
        <v>404010</v>
      </c>
    </row>
    <row r="6160" spans="17:21">
      <c r="Q6160" s="645">
        <v>6</v>
      </c>
      <c r="R6160" s="645">
        <v>40</v>
      </c>
      <c r="S6160" s="645">
        <v>40</v>
      </c>
      <c r="T6160" s="492" t="s">
        <v>6669</v>
      </c>
      <c r="U6160" s="496">
        <v>404020</v>
      </c>
    </row>
    <row r="6161" spans="17:21">
      <c r="Q6161" s="645">
        <v>6</v>
      </c>
      <c r="R6161" s="645">
        <v>40</v>
      </c>
      <c r="S6161" s="645">
        <v>41</v>
      </c>
      <c r="T6161" s="492" t="s">
        <v>6671</v>
      </c>
      <c r="U6161" s="496">
        <v>404210</v>
      </c>
    </row>
    <row r="6162" spans="17:21">
      <c r="Q6162" s="645">
        <v>6</v>
      </c>
      <c r="R6162" s="645">
        <v>40</v>
      </c>
      <c r="S6162" s="645">
        <v>42</v>
      </c>
      <c r="T6162" s="492" t="s">
        <v>6673</v>
      </c>
      <c r="U6162" s="496">
        <v>404470</v>
      </c>
    </row>
    <row r="6163" spans="17:21">
      <c r="Q6163" s="645">
        <v>6</v>
      </c>
      <c r="R6163" s="645">
        <v>40</v>
      </c>
      <c r="S6163" s="645">
        <v>43</v>
      </c>
      <c r="T6163" s="492" t="s">
        <v>6675</v>
      </c>
      <c r="U6163" s="496">
        <v>404480</v>
      </c>
    </row>
    <row r="6164" spans="17:21">
      <c r="Q6164" s="645">
        <v>6</v>
      </c>
      <c r="R6164" s="645">
        <v>40</v>
      </c>
      <c r="S6164" s="645">
        <v>44</v>
      </c>
      <c r="T6164" s="492" t="s">
        <v>6677</v>
      </c>
      <c r="U6164" s="496">
        <v>405030</v>
      </c>
    </row>
    <row r="6165" spans="17:21">
      <c r="Q6165" s="645">
        <v>6</v>
      </c>
      <c r="R6165" s="645">
        <v>40</v>
      </c>
      <c r="S6165" s="645">
        <v>45</v>
      </c>
      <c r="T6165" s="492" t="s">
        <v>6679</v>
      </c>
      <c r="U6165" s="496">
        <v>405220</v>
      </c>
    </row>
    <row r="6166" spans="17:21">
      <c r="Q6166" s="645">
        <v>6</v>
      </c>
      <c r="R6166" s="645">
        <v>40</v>
      </c>
      <c r="S6166" s="645">
        <v>46</v>
      </c>
      <c r="T6166" s="492" t="s">
        <v>6681</v>
      </c>
      <c r="U6166" s="496">
        <v>405440</v>
      </c>
    </row>
    <row r="6167" spans="17:21">
      <c r="Q6167" s="645">
        <v>6</v>
      </c>
      <c r="R6167" s="645">
        <v>40</v>
      </c>
      <c r="S6167" s="645">
        <v>47</v>
      </c>
      <c r="T6167" s="492" t="s">
        <v>6683</v>
      </c>
      <c r="U6167" s="496">
        <v>406010</v>
      </c>
    </row>
    <row r="6168" spans="17:21">
      <c r="Q6168" s="645">
        <v>6</v>
      </c>
      <c r="R6168" s="645">
        <v>40</v>
      </c>
      <c r="S6168" s="645">
        <v>48</v>
      </c>
      <c r="T6168" s="492" t="s">
        <v>6685</v>
      </c>
      <c r="U6168" s="496">
        <v>406020</v>
      </c>
    </row>
    <row r="6169" spans="17:21">
      <c r="Q6169" s="645">
        <v>6</v>
      </c>
      <c r="R6169" s="645">
        <v>40</v>
      </c>
      <c r="S6169" s="645">
        <v>49</v>
      </c>
      <c r="T6169" s="492" t="s">
        <v>6687</v>
      </c>
      <c r="U6169" s="496">
        <v>406040</v>
      </c>
    </row>
    <row r="6170" spans="17:21">
      <c r="Q6170" s="645">
        <v>6</v>
      </c>
      <c r="R6170" s="645">
        <v>40</v>
      </c>
      <c r="S6170" s="645">
        <v>50</v>
      </c>
      <c r="T6170" s="492" t="s">
        <v>6689</v>
      </c>
      <c r="U6170" s="496">
        <v>406050</v>
      </c>
    </row>
    <row r="6171" spans="17:21">
      <c r="Q6171" s="645">
        <v>6</v>
      </c>
      <c r="R6171" s="645">
        <v>40</v>
      </c>
      <c r="S6171" s="645">
        <v>51</v>
      </c>
      <c r="T6171" s="492" t="s">
        <v>6691</v>
      </c>
      <c r="U6171" s="496">
        <v>406080</v>
      </c>
    </row>
    <row r="6172" spans="17:21">
      <c r="Q6172" s="645">
        <v>6</v>
      </c>
      <c r="R6172" s="645">
        <v>40</v>
      </c>
      <c r="S6172" s="645">
        <v>52</v>
      </c>
      <c r="T6172" s="492" t="s">
        <v>6693</v>
      </c>
      <c r="U6172" s="496">
        <v>406090</v>
      </c>
    </row>
    <row r="6173" spans="17:21">
      <c r="Q6173" s="645">
        <v>6</v>
      </c>
      <c r="R6173" s="645">
        <v>40</v>
      </c>
      <c r="S6173" s="645">
        <v>53</v>
      </c>
      <c r="T6173" s="492" t="s">
        <v>6695</v>
      </c>
      <c r="U6173" s="496">
        <v>406100</v>
      </c>
    </row>
    <row r="6174" spans="17:21">
      <c r="Q6174" s="645">
        <v>6</v>
      </c>
      <c r="R6174" s="645">
        <v>40</v>
      </c>
      <c r="S6174" s="645">
        <v>54</v>
      </c>
      <c r="T6174" s="492" t="s">
        <v>6697</v>
      </c>
      <c r="U6174" s="496">
        <v>406210</v>
      </c>
    </row>
    <row r="6175" spans="17:21">
      <c r="Q6175" s="645">
        <v>6</v>
      </c>
      <c r="R6175" s="645">
        <v>40</v>
      </c>
      <c r="S6175" s="645">
        <v>55</v>
      </c>
      <c r="T6175" s="492" t="s">
        <v>6699</v>
      </c>
      <c r="U6175" s="496">
        <v>406250</v>
      </c>
    </row>
    <row r="6176" spans="17:21">
      <c r="Q6176" s="645">
        <v>6</v>
      </c>
      <c r="R6176" s="645">
        <v>40</v>
      </c>
      <c r="S6176" s="645">
        <v>56</v>
      </c>
      <c r="T6176" s="492" t="s">
        <v>6701</v>
      </c>
      <c r="U6176" s="496">
        <v>406420</v>
      </c>
    </row>
    <row r="6177" spans="17:21">
      <c r="Q6177" s="645">
        <v>6</v>
      </c>
      <c r="R6177" s="645">
        <v>40</v>
      </c>
      <c r="S6177" s="645">
        <v>57</v>
      </c>
      <c r="T6177" s="492" t="s">
        <v>6703</v>
      </c>
      <c r="U6177" s="496">
        <v>406460</v>
      </c>
    </row>
    <row r="6178" spans="17:21">
      <c r="Q6178" s="645">
        <v>6</v>
      </c>
      <c r="R6178" s="645">
        <v>40</v>
      </c>
      <c r="S6178" s="645">
        <v>58</v>
      </c>
      <c r="T6178" s="492" t="s">
        <v>6705</v>
      </c>
      <c r="U6178" s="496">
        <v>406470</v>
      </c>
    </row>
    <row r="6179" spans="17:21">
      <c r="Q6179" s="645">
        <v>6</v>
      </c>
      <c r="R6179" s="645">
        <v>41</v>
      </c>
      <c r="S6179" s="645">
        <v>1</v>
      </c>
      <c r="T6179" s="492" t="s">
        <v>6707</v>
      </c>
      <c r="U6179" s="496">
        <v>412010</v>
      </c>
    </row>
    <row r="6180" spans="17:21">
      <c r="Q6180" s="645">
        <v>6</v>
      </c>
      <c r="R6180" s="645">
        <v>41</v>
      </c>
      <c r="S6180" s="645">
        <v>2</v>
      </c>
      <c r="T6180" s="492" t="s">
        <v>6709</v>
      </c>
      <c r="U6180" s="496">
        <v>412020</v>
      </c>
    </row>
    <row r="6181" spans="17:21">
      <c r="Q6181" s="645">
        <v>6</v>
      </c>
      <c r="R6181" s="645">
        <v>41</v>
      </c>
      <c r="S6181" s="645">
        <v>3</v>
      </c>
      <c r="T6181" s="492" t="s">
        <v>6711</v>
      </c>
      <c r="U6181" s="496">
        <v>412030</v>
      </c>
    </row>
    <row r="6182" spans="17:21">
      <c r="Q6182" s="645">
        <v>6</v>
      </c>
      <c r="R6182" s="645">
        <v>41</v>
      </c>
      <c r="S6182" s="645">
        <v>4</v>
      </c>
      <c r="T6182" s="492" t="s">
        <v>6713</v>
      </c>
      <c r="U6182" s="496">
        <v>412040</v>
      </c>
    </row>
    <row r="6183" spans="17:21">
      <c r="Q6183" s="645">
        <v>6</v>
      </c>
      <c r="R6183" s="645">
        <v>41</v>
      </c>
      <c r="S6183" s="645">
        <v>5</v>
      </c>
      <c r="T6183" s="492" t="s">
        <v>6715</v>
      </c>
      <c r="U6183" s="496">
        <v>412050</v>
      </c>
    </row>
    <row r="6184" spans="17:21">
      <c r="Q6184" s="645">
        <v>6</v>
      </c>
      <c r="R6184" s="645">
        <v>41</v>
      </c>
      <c r="S6184" s="645">
        <v>6</v>
      </c>
      <c r="T6184" s="492" t="s">
        <v>6717</v>
      </c>
      <c r="U6184" s="496">
        <v>412060</v>
      </c>
    </row>
    <row r="6185" spans="17:21">
      <c r="Q6185" s="645">
        <v>6</v>
      </c>
      <c r="R6185" s="645">
        <v>41</v>
      </c>
      <c r="S6185" s="645">
        <v>7</v>
      </c>
      <c r="T6185" s="492" t="s">
        <v>6718</v>
      </c>
      <c r="U6185" s="496">
        <v>412070</v>
      </c>
    </row>
    <row r="6186" spans="17:21">
      <c r="Q6186" s="645">
        <v>6</v>
      </c>
      <c r="R6186" s="645">
        <v>41</v>
      </c>
      <c r="S6186" s="645">
        <v>8</v>
      </c>
      <c r="T6186" s="492" t="s">
        <v>6720</v>
      </c>
      <c r="U6186" s="496">
        <v>412080</v>
      </c>
    </row>
    <row r="6187" spans="17:21">
      <c r="Q6187" s="645">
        <v>6</v>
      </c>
      <c r="R6187" s="645">
        <v>41</v>
      </c>
      <c r="S6187" s="645">
        <v>9</v>
      </c>
      <c r="T6187" s="492" t="s">
        <v>6722</v>
      </c>
      <c r="U6187" s="496">
        <v>412090</v>
      </c>
    </row>
    <row r="6188" spans="17:21">
      <c r="Q6188" s="645">
        <v>6</v>
      </c>
      <c r="R6188" s="645">
        <v>41</v>
      </c>
      <c r="S6188" s="645">
        <v>10</v>
      </c>
      <c r="T6188" s="492" t="s">
        <v>6724</v>
      </c>
      <c r="U6188" s="496">
        <v>412100</v>
      </c>
    </row>
    <row r="6189" spans="17:21">
      <c r="Q6189" s="645">
        <v>6</v>
      </c>
      <c r="R6189" s="645">
        <v>41</v>
      </c>
      <c r="S6189" s="645">
        <v>11</v>
      </c>
      <c r="T6189" s="492" t="s">
        <v>6726</v>
      </c>
      <c r="U6189" s="496">
        <v>413270</v>
      </c>
    </row>
    <row r="6190" spans="17:21">
      <c r="Q6190" s="645">
        <v>6</v>
      </c>
      <c r="R6190" s="645">
        <v>41</v>
      </c>
      <c r="S6190" s="645">
        <v>12</v>
      </c>
      <c r="T6190" s="492" t="s">
        <v>6728</v>
      </c>
      <c r="U6190" s="496">
        <v>413410</v>
      </c>
    </row>
    <row r="6191" spans="17:21">
      <c r="Q6191" s="645">
        <v>6</v>
      </c>
      <c r="R6191" s="645">
        <v>41</v>
      </c>
      <c r="S6191" s="645">
        <v>13</v>
      </c>
      <c r="T6191" s="492" t="s">
        <v>6730</v>
      </c>
      <c r="U6191" s="496">
        <v>413450</v>
      </c>
    </row>
    <row r="6192" spans="17:21">
      <c r="Q6192" s="645">
        <v>6</v>
      </c>
      <c r="R6192" s="645">
        <v>41</v>
      </c>
      <c r="S6192" s="645">
        <v>14</v>
      </c>
      <c r="T6192" s="492" t="s">
        <v>6732</v>
      </c>
      <c r="U6192" s="496">
        <v>413460</v>
      </c>
    </row>
    <row r="6193" spans="17:21">
      <c r="Q6193" s="645">
        <v>6</v>
      </c>
      <c r="R6193" s="645">
        <v>41</v>
      </c>
      <c r="S6193" s="645">
        <v>15</v>
      </c>
      <c r="T6193" s="492" t="s">
        <v>6734</v>
      </c>
      <c r="U6193" s="496">
        <v>413870</v>
      </c>
    </row>
    <row r="6194" spans="17:21">
      <c r="Q6194" s="645">
        <v>6</v>
      </c>
      <c r="R6194" s="645">
        <v>41</v>
      </c>
      <c r="S6194" s="645">
        <v>16</v>
      </c>
      <c r="T6194" s="492" t="s">
        <v>6736</v>
      </c>
      <c r="U6194" s="496">
        <v>414010</v>
      </c>
    </row>
    <row r="6195" spans="17:21">
      <c r="Q6195" s="645">
        <v>6</v>
      </c>
      <c r="R6195" s="645">
        <v>41</v>
      </c>
      <c r="S6195" s="645">
        <v>17</v>
      </c>
      <c r="T6195" s="492" t="s">
        <v>6738</v>
      </c>
      <c r="U6195" s="496">
        <v>414230</v>
      </c>
    </row>
    <row r="6196" spans="17:21">
      <c r="Q6196" s="645">
        <v>6</v>
      </c>
      <c r="R6196" s="645">
        <v>41</v>
      </c>
      <c r="S6196" s="645">
        <v>18</v>
      </c>
      <c r="T6196" s="492" t="s">
        <v>6740</v>
      </c>
      <c r="U6196" s="496">
        <v>414240</v>
      </c>
    </row>
    <row r="6197" spans="17:21">
      <c r="Q6197" s="645">
        <v>6</v>
      </c>
      <c r="R6197" s="645">
        <v>41</v>
      </c>
      <c r="S6197" s="645">
        <v>19</v>
      </c>
      <c r="T6197" s="492" t="s">
        <v>6742</v>
      </c>
      <c r="U6197" s="496">
        <v>414250</v>
      </c>
    </row>
    <row r="6198" spans="17:21">
      <c r="Q6198" s="645">
        <v>6</v>
      </c>
      <c r="R6198" s="645">
        <v>41</v>
      </c>
      <c r="S6198" s="645">
        <v>20</v>
      </c>
      <c r="T6198" s="492" t="s">
        <v>6744</v>
      </c>
      <c r="U6198" s="496">
        <v>414410</v>
      </c>
    </row>
    <row r="6199" spans="17:21">
      <c r="Q6199" s="645">
        <v>6</v>
      </c>
      <c r="R6199" s="645">
        <v>42</v>
      </c>
      <c r="S6199" s="645">
        <v>1</v>
      </c>
      <c r="T6199" s="492" t="s">
        <v>6746</v>
      </c>
      <c r="U6199" s="496">
        <v>422010</v>
      </c>
    </row>
    <row r="6200" spans="17:21">
      <c r="Q6200" s="645">
        <v>6</v>
      </c>
      <c r="R6200" s="645">
        <v>42</v>
      </c>
      <c r="S6200" s="645">
        <v>2</v>
      </c>
      <c r="T6200" s="492" t="s">
        <v>6747</v>
      </c>
      <c r="U6200" s="496">
        <v>422020</v>
      </c>
    </row>
    <row r="6201" spans="17:21">
      <c r="Q6201" s="645">
        <v>6</v>
      </c>
      <c r="R6201" s="645">
        <v>42</v>
      </c>
      <c r="S6201" s="645">
        <v>3</v>
      </c>
      <c r="T6201" s="492" t="s">
        <v>8582</v>
      </c>
      <c r="U6201" s="496">
        <v>422021</v>
      </c>
    </row>
    <row r="6202" spans="17:21">
      <c r="Q6202" s="645">
        <v>6</v>
      </c>
      <c r="R6202" s="645">
        <v>42</v>
      </c>
      <c r="S6202" s="645">
        <v>4</v>
      </c>
      <c r="T6202" s="492" t="s">
        <v>9183</v>
      </c>
      <c r="U6202" s="496">
        <v>422022</v>
      </c>
    </row>
    <row r="6203" spans="17:21">
      <c r="Q6203" s="645">
        <v>6</v>
      </c>
      <c r="R6203" s="645">
        <v>42</v>
      </c>
      <c r="S6203" s="645">
        <v>5</v>
      </c>
      <c r="T6203" s="492" t="s">
        <v>9184</v>
      </c>
      <c r="U6203" s="496">
        <v>422023</v>
      </c>
    </row>
    <row r="6204" spans="17:21">
      <c r="Q6204" s="645">
        <v>6</v>
      </c>
      <c r="R6204" s="645">
        <v>42</v>
      </c>
      <c r="S6204" s="645">
        <v>6</v>
      </c>
      <c r="T6204" s="492" t="s">
        <v>9185</v>
      </c>
      <c r="U6204" s="496">
        <v>422024</v>
      </c>
    </row>
    <row r="6205" spans="17:21">
      <c r="Q6205" s="645">
        <v>6</v>
      </c>
      <c r="R6205" s="645">
        <v>42</v>
      </c>
      <c r="S6205" s="645">
        <v>7</v>
      </c>
      <c r="T6205" s="492" t="s">
        <v>9186</v>
      </c>
      <c r="U6205" s="496">
        <v>422025</v>
      </c>
    </row>
    <row r="6206" spans="17:21">
      <c r="Q6206" s="645">
        <v>6</v>
      </c>
      <c r="R6206" s="645">
        <v>42</v>
      </c>
      <c r="S6206" s="645">
        <v>8</v>
      </c>
      <c r="T6206" s="492" t="s">
        <v>6748</v>
      </c>
      <c r="U6206" s="496">
        <v>422030</v>
      </c>
    </row>
    <row r="6207" spans="17:21">
      <c r="Q6207" s="645">
        <v>6</v>
      </c>
      <c r="R6207" s="645">
        <v>42</v>
      </c>
      <c r="S6207" s="645">
        <v>9</v>
      </c>
      <c r="T6207" s="492" t="s">
        <v>6749</v>
      </c>
      <c r="U6207" s="496">
        <v>422040</v>
      </c>
    </row>
    <row r="6208" spans="17:21">
      <c r="Q6208" s="645">
        <v>6</v>
      </c>
      <c r="R6208" s="645">
        <v>42</v>
      </c>
      <c r="S6208" s="645">
        <v>10</v>
      </c>
      <c r="T6208" s="492" t="s">
        <v>6750</v>
      </c>
      <c r="U6208" s="496">
        <v>422050</v>
      </c>
    </row>
    <row r="6209" spans="17:21">
      <c r="Q6209" s="645">
        <v>6</v>
      </c>
      <c r="R6209" s="645">
        <v>42</v>
      </c>
      <c r="S6209" s="645">
        <v>11</v>
      </c>
      <c r="T6209" s="492" t="s">
        <v>6751</v>
      </c>
      <c r="U6209" s="496">
        <v>422070</v>
      </c>
    </row>
    <row r="6210" spans="17:21">
      <c r="Q6210" s="645">
        <v>6</v>
      </c>
      <c r="R6210" s="645">
        <v>42</v>
      </c>
      <c r="S6210" s="645">
        <v>12</v>
      </c>
      <c r="T6210" s="492" t="s">
        <v>6752</v>
      </c>
      <c r="U6210" s="496">
        <v>422080</v>
      </c>
    </row>
    <row r="6211" spans="17:21">
      <c r="Q6211" s="645">
        <v>6</v>
      </c>
      <c r="R6211" s="645">
        <v>42</v>
      </c>
      <c r="S6211" s="645">
        <v>13</v>
      </c>
      <c r="T6211" s="492" t="s">
        <v>6753</v>
      </c>
      <c r="U6211" s="496">
        <v>422090</v>
      </c>
    </row>
    <row r="6212" spans="17:21">
      <c r="Q6212" s="645">
        <v>6</v>
      </c>
      <c r="R6212" s="645">
        <v>42</v>
      </c>
      <c r="S6212" s="645">
        <v>14</v>
      </c>
      <c r="T6212" s="492" t="s">
        <v>6755</v>
      </c>
      <c r="U6212" s="496">
        <v>422100</v>
      </c>
    </row>
    <row r="6213" spans="17:21">
      <c r="Q6213" s="645">
        <v>6</v>
      </c>
      <c r="R6213" s="645">
        <v>42</v>
      </c>
      <c r="S6213" s="645">
        <v>15</v>
      </c>
      <c r="T6213" s="492" t="s">
        <v>6757</v>
      </c>
      <c r="U6213" s="496">
        <v>422110</v>
      </c>
    </row>
    <row r="6214" spans="17:21">
      <c r="Q6214" s="645">
        <v>6</v>
      </c>
      <c r="R6214" s="645">
        <v>42</v>
      </c>
      <c r="S6214" s="645">
        <v>16</v>
      </c>
      <c r="T6214" s="492" t="s">
        <v>6759</v>
      </c>
      <c r="U6214" s="496">
        <v>422120</v>
      </c>
    </row>
    <row r="6215" spans="17:21">
      <c r="Q6215" s="645">
        <v>6</v>
      </c>
      <c r="R6215" s="645">
        <v>42</v>
      </c>
      <c r="S6215" s="645">
        <v>17</v>
      </c>
      <c r="T6215" s="492" t="s">
        <v>6760</v>
      </c>
      <c r="U6215" s="496">
        <v>422130</v>
      </c>
    </row>
    <row r="6216" spans="17:21">
      <c r="Q6216" s="645">
        <v>6</v>
      </c>
      <c r="R6216" s="645">
        <v>42</v>
      </c>
      <c r="S6216" s="645">
        <v>18</v>
      </c>
      <c r="T6216" s="492" t="s">
        <v>6762</v>
      </c>
      <c r="U6216" s="496">
        <v>422140</v>
      </c>
    </row>
    <row r="6217" spans="17:21">
      <c r="Q6217" s="645">
        <v>6</v>
      </c>
      <c r="R6217" s="645">
        <v>42</v>
      </c>
      <c r="S6217" s="645">
        <v>19</v>
      </c>
      <c r="T6217" s="492" t="s">
        <v>6763</v>
      </c>
      <c r="U6217" s="496">
        <v>423070</v>
      </c>
    </row>
    <row r="6218" spans="17:21">
      <c r="Q6218" s="645">
        <v>6</v>
      </c>
      <c r="R6218" s="645">
        <v>42</v>
      </c>
      <c r="S6218" s="645">
        <v>20</v>
      </c>
      <c r="T6218" s="492" t="s">
        <v>6764</v>
      </c>
      <c r="U6218" s="496">
        <v>423080</v>
      </c>
    </row>
    <row r="6219" spans="17:21">
      <c r="Q6219" s="645">
        <v>6</v>
      </c>
      <c r="R6219" s="645">
        <v>42</v>
      </c>
      <c r="S6219" s="645">
        <v>21</v>
      </c>
      <c r="T6219" s="492" t="s">
        <v>6766</v>
      </c>
      <c r="U6219" s="496">
        <v>423210</v>
      </c>
    </row>
    <row r="6220" spans="17:21">
      <c r="Q6220" s="645">
        <v>6</v>
      </c>
      <c r="R6220" s="645">
        <v>42</v>
      </c>
      <c r="S6220" s="645">
        <v>22</v>
      </c>
      <c r="T6220" s="492" t="s">
        <v>6768</v>
      </c>
      <c r="U6220" s="496">
        <v>423220</v>
      </c>
    </row>
    <row r="6221" spans="17:21">
      <c r="Q6221" s="645">
        <v>6</v>
      </c>
      <c r="R6221" s="645">
        <v>42</v>
      </c>
      <c r="S6221" s="645">
        <v>23</v>
      </c>
      <c r="T6221" s="492" t="s">
        <v>6770</v>
      </c>
      <c r="U6221" s="496">
        <v>423230</v>
      </c>
    </row>
    <row r="6222" spans="17:21">
      <c r="Q6222" s="645">
        <v>6</v>
      </c>
      <c r="R6222" s="645">
        <v>42</v>
      </c>
      <c r="S6222" s="645">
        <v>24</v>
      </c>
      <c r="T6222" s="492" t="s">
        <v>6771</v>
      </c>
      <c r="U6222" s="496">
        <v>423830</v>
      </c>
    </row>
    <row r="6223" spans="17:21">
      <c r="Q6223" s="645">
        <v>6</v>
      </c>
      <c r="R6223" s="645">
        <v>42</v>
      </c>
      <c r="S6223" s="645">
        <v>25</v>
      </c>
      <c r="T6223" s="492" t="s">
        <v>6772</v>
      </c>
      <c r="U6223" s="496">
        <v>423910</v>
      </c>
    </row>
    <row r="6224" spans="17:21">
      <c r="Q6224" s="645">
        <v>6</v>
      </c>
      <c r="R6224" s="645">
        <v>42</v>
      </c>
      <c r="S6224" s="645">
        <v>26</v>
      </c>
      <c r="T6224" s="492" t="s">
        <v>6774</v>
      </c>
      <c r="U6224" s="496">
        <v>424110</v>
      </c>
    </row>
    <row r="6225" spans="17:21">
      <c r="Q6225" s="645">
        <v>6</v>
      </c>
      <c r="R6225" s="645">
        <v>43</v>
      </c>
      <c r="S6225" s="645">
        <v>1</v>
      </c>
      <c r="T6225" s="492" t="s">
        <v>6787</v>
      </c>
      <c r="U6225" s="496">
        <v>432020</v>
      </c>
    </row>
    <row r="6226" spans="17:21">
      <c r="Q6226" s="645">
        <v>6</v>
      </c>
      <c r="R6226" s="645">
        <v>43</v>
      </c>
      <c r="S6226" s="645">
        <v>2</v>
      </c>
      <c r="T6226" s="492" t="s">
        <v>6789</v>
      </c>
      <c r="U6226" s="496">
        <v>432030</v>
      </c>
    </row>
    <row r="6227" spans="17:21">
      <c r="Q6227" s="645">
        <v>6</v>
      </c>
      <c r="R6227" s="645">
        <v>43</v>
      </c>
      <c r="S6227" s="645">
        <v>3</v>
      </c>
      <c r="T6227" s="492" t="s">
        <v>6791</v>
      </c>
      <c r="U6227" s="496">
        <v>432040</v>
      </c>
    </row>
    <row r="6228" spans="17:21">
      <c r="Q6228" s="645">
        <v>6</v>
      </c>
      <c r="R6228" s="645">
        <v>43</v>
      </c>
      <c r="S6228" s="645">
        <v>4</v>
      </c>
      <c r="T6228" s="492" t="s">
        <v>6793</v>
      </c>
      <c r="U6228" s="496">
        <v>432050</v>
      </c>
    </row>
    <row r="6229" spans="17:21">
      <c r="Q6229" s="645">
        <v>6</v>
      </c>
      <c r="R6229" s="645">
        <v>43</v>
      </c>
      <c r="S6229" s="645">
        <v>5</v>
      </c>
      <c r="T6229" s="492" t="s">
        <v>6795</v>
      </c>
      <c r="U6229" s="496">
        <v>432060</v>
      </c>
    </row>
    <row r="6230" spans="17:21">
      <c r="Q6230" s="645">
        <v>6</v>
      </c>
      <c r="R6230" s="645">
        <v>43</v>
      </c>
      <c r="S6230" s="645">
        <v>6</v>
      </c>
      <c r="T6230" s="492" t="s">
        <v>6797</v>
      </c>
      <c r="U6230" s="496">
        <v>432080</v>
      </c>
    </row>
    <row r="6231" spans="17:21">
      <c r="Q6231" s="645">
        <v>6</v>
      </c>
      <c r="R6231" s="645">
        <v>43</v>
      </c>
      <c r="S6231" s="645">
        <v>7</v>
      </c>
      <c r="T6231" s="492" t="s">
        <v>6799</v>
      </c>
      <c r="U6231" s="496">
        <v>432100</v>
      </c>
    </row>
    <row r="6232" spans="17:21">
      <c r="Q6232" s="645">
        <v>6</v>
      </c>
      <c r="R6232" s="645">
        <v>43</v>
      </c>
      <c r="S6232" s="645">
        <v>8</v>
      </c>
      <c r="T6232" s="492" t="s">
        <v>6801</v>
      </c>
      <c r="U6232" s="496">
        <v>432110</v>
      </c>
    </row>
    <row r="6233" spans="17:21">
      <c r="Q6233" s="645">
        <v>6</v>
      </c>
      <c r="R6233" s="645">
        <v>43</v>
      </c>
      <c r="S6233" s="645">
        <v>9</v>
      </c>
      <c r="T6233" s="492" t="s">
        <v>6803</v>
      </c>
      <c r="U6233" s="496">
        <v>432120</v>
      </c>
    </row>
    <row r="6234" spans="17:21">
      <c r="Q6234" s="645">
        <v>6</v>
      </c>
      <c r="R6234" s="645">
        <v>43</v>
      </c>
      <c r="S6234" s="645">
        <v>10</v>
      </c>
      <c r="T6234" s="492" t="s">
        <v>6805</v>
      </c>
      <c r="U6234" s="496">
        <v>432130</v>
      </c>
    </row>
    <row r="6235" spans="17:21">
      <c r="Q6235" s="645">
        <v>6</v>
      </c>
      <c r="R6235" s="645">
        <v>43</v>
      </c>
      <c r="S6235" s="645">
        <v>11</v>
      </c>
      <c r="T6235" s="492" t="s">
        <v>6807</v>
      </c>
      <c r="U6235" s="496">
        <v>432140</v>
      </c>
    </row>
    <row r="6236" spans="17:21">
      <c r="Q6236" s="645">
        <v>6</v>
      </c>
      <c r="R6236" s="645">
        <v>43</v>
      </c>
      <c r="S6236" s="645">
        <v>12</v>
      </c>
      <c r="T6236" s="492" t="s">
        <v>6809</v>
      </c>
      <c r="U6236" s="496">
        <v>432150</v>
      </c>
    </row>
    <row r="6237" spans="17:21">
      <c r="Q6237" s="645">
        <v>6</v>
      </c>
      <c r="R6237" s="645">
        <v>43</v>
      </c>
      <c r="S6237" s="645">
        <v>13</v>
      </c>
      <c r="T6237" s="492" t="s">
        <v>6811</v>
      </c>
      <c r="U6237" s="496">
        <v>432160</v>
      </c>
    </row>
    <row r="6238" spans="17:21">
      <c r="Q6238" s="645">
        <v>6</v>
      </c>
      <c r="R6238" s="645">
        <v>43</v>
      </c>
      <c r="S6238" s="645">
        <v>14</v>
      </c>
      <c r="T6238" s="492" t="s">
        <v>6813</v>
      </c>
      <c r="U6238" s="496">
        <v>433480</v>
      </c>
    </row>
    <row r="6239" spans="17:21">
      <c r="Q6239" s="645">
        <v>6</v>
      </c>
      <c r="R6239" s="645">
        <v>43</v>
      </c>
      <c r="S6239" s="645">
        <v>15</v>
      </c>
      <c r="T6239" s="492" t="s">
        <v>6815</v>
      </c>
      <c r="U6239" s="496">
        <v>433640</v>
      </c>
    </row>
    <row r="6240" spans="17:21">
      <c r="Q6240" s="645">
        <v>6</v>
      </c>
      <c r="R6240" s="645">
        <v>43</v>
      </c>
      <c r="S6240" s="645">
        <v>16</v>
      </c>
      <c r="T6240" s="492" t="s">
        <v>6817</v>
      </c>
      <c r="U6240" s="496">
        <v>433670</v>
      </c>
    </row>
    <row r="6241" spans="17:21">
      <c r="Q6241" s="645">
        <v>6</v>
      </c>
      <c r="R6241" s="645">
        <v>43</v>
      </c>
      <c r="S6241" s="645">
        <v>17</v>
      </c>
      <c r="T6241" s="492" t="s">
        <v>6819</v>
      </c>
      <c r="U6241" s="496">
        <v>433680</v>
      </c>
    </row>
    <row r="6242" spans="17:21">
      <c r="Q6242" s="645">
        <v>6</v>
      </c>
      <c r="R6242" s="645">
        <v>43</v>
      </c>
      <c r="S6242" s="645">
        <v>18</v>
      </c>
      <c r="T6242" s="492" t="s">
        <v>6821</v>
      </c>
      <c r="U6242" s="496">
        <v>433690</v>
      </c>
    </row>
    <row r="6243" spans="17:21">
      <c r="Q6243" s="645">
        <v>6</v>
      </c>
      <c r="R6243" s="645">
        <v>43</v>
      </c>
      <c r="S6243" s="645">
        <v>19</v>
      </c>
      <c r="T6243" s="492" t="s">
        <v>6823</v>
      </c>
      <c r="U6243" s="496">
        <v>434030</v>
      </c>
    </row>
    <row r="6244" spans="17:21">
      <c r="Q6244" s="645">
        <v>6</v>
      </c>
      <c r="R6244" s="645">
        <v>43</v>
      </c>
      <c r="S6244" s="645">
        <v>20</v>
      </c>
      <c r="T6244" s="492" t="s">
        <v>6825</v>
      </c>
      <c r="U6244" s="496">
        <v>434040</v>
      </c>
    </row>
    <row r="6245" spans="17:21">
      <c r="Q6245" s="645">
        <v>6</v>
      </c>
      <c r="R6245" s="645">
        <v>43</v>
      </c>
      <c r="S6245" s="645">
        <v>21</v>
      </c>
      <c r="T6245" s="492" t="s">
        <v>6827</v>
      </c>
      <c r="U6245" s="496">
        <v>434230</v>
      </c>
    </row>
    <row r="6246" spans="17:21">
      <c r="Q6246" s="645">
        <v>6</v>
      </c>
      <c r="R6246" s="645">
        <v>43</v>
      </c>
      <c r="S6246" s="645">
        <v>22</v>
      </c>
      <c r="T6246" s="492" t="s">
        <v>6828</v>
      </c>
      <c r="U6246" s="496">
        <v>434240</v>
      </c>
    </row>
    <row r="6247" spans="17:21">
      <c r="Q6247" s="645">
        <v>6</v>
      </c>
      <c r="R6247" s="645">
        <v>43</v>
      </c>
      <c r="S6247" s="645">
        <v>23</v>
      </c>
      <c r="T6247" s="492" t="s">
        <v>6830</v>
      </c>
      <c r="U6247" s="496">
        <v>434250</v>
      </c>
    </row>
    <row r="6248" spans="17:21">
      <c r="Q6248" s="645">
        <v>6</v>
      </c>
      <c r="R6248" s="645">
        <v>43</v>
      </c>
      <c r="S6248" s="645">
        <v>24</v>
      </c>
      <c r="T6248" s="492" t="s">
        <v>6832</v>
      </c>
      <c r="U6248" s="496">
        <v>434280</v>
      </c>
    </row>
    <row r="6249" spans="17:21">
      <c r="Q6249" s="645">
        <v>6</v>
      </c>
      <c r="R6249" s="645">
        <v>43</v>
      </c>
      <c r="S6249" s="645">
        <v>25</v>
      </c>
      <c r="T6249" s="492" t="s">
        <v>6834</v>
      </c>
      <c r="U6249" s="496">
        <v>434320</v>
      </c>
    </row>
    <row r="6250" spans="17:21">
      <c r="Q6250" s="645">
        <v>6</v>
      </c>
      <c r="R6250" s="645">
        <v>43</v>
      </c>
      <c r="S6250" s="645">
        <v>26</v>
      </c>
      <c r="T6250" s="492" t="s">
        <v>6836</v>
      </c>
      <c r="U6250" s="496">
        <v>434330</v>
      </c>
    </row>
    <row r="6251" spans="17:21">
      <c r="Q6251" s="645">
        <v>6</v>
      </c>
      <c r="R6251" s="645">
        <v>43</v>
      </c>
      <c r="S6251" s="645">
        <v>27</v>
      </c>
      <c r="T6251" s="492" t="s">
        <v>6838</v>
      </c>
      <c r="U6251" s="496">
        <v>434410</v>
      </c>
    </row>
    <row r="6252" spans="17:21">
      <c r="Q6252" s="645">
        <v>6</v>
      </c>
      <c r="R6252" s="645">
        <v>43</v>
      </c>
      <c r="S6252" s="645">
        <v>28</v>
      </c>
      <c r="T6252" s="492" t="s">
        <v>6840</v>
      </c>
      <c r="U6252" s="496">
        <v>434420</v>
      </c>
    </row>
    <row r="6253" spans="17:21">
      <c r="Q6253" s="645">
        <v>6</v>
      </c>
      <c r="R6253" s="645">
        <v>43</v>
      </c>
      <c r="S6253" s="645">
        <v>29</v>
      </c>
      <c r="T6253" s="492" t="s">
        <v>6841</v>
      </c>
      <c r="U6253" s="496">
        <v>434430</v>
      </c>
    </row>
    <row r="6254" spans="17:21">
      <c r="Q6254" s="645">
        <v>6</v>
      </c>
      <c r="R6254" s="645">
        <v>43</v>
      </c>
      <c r="S6254" s="645">
        <v>30</v>
      </c>
      <c r="T6254" s="492" t="s">
        <v>6842</v>
      </c>
      <c r="U6254" s="496">
        <v>434440</v>
      </c>
    </row>
    <row r="6255" spans="17:21">
      <c r="Q6255" s="645">
        <v>6</v>
      </c>
      <c r="R6255" s="645">
        <v>43</v>
      </c>
      <c r="S6255" s="645">
        <v>31</v>
      </c>
      <c r="T6255" s="492" t="s">
        <v>6843</v>
      </c>
      <c r="U6255" s="496">
        <v>434470</v>
      </c>
    </row>
    <row r="6256" spans="17:21">
      <c r="Q6256" s="645">
        <v>6</v>
      </c>
      <c r="R6256" s="645">
        <v>43</v>
      </c>
      <c r="S6256" s="645">
        <v>32</v>
      </c>
      <c r="T6256" s="492" t="s">
        <v>6844</v>
      </c>
      <c r="U6256" s="496">
        <v>434680</v>
      </c>
    </row>
    <row r="6257" spans="17:21">
      <c r="Q6257" s="645">
        <v>6</v>
      </c>
      <c r="R6257" s="645">
        <v>43</v>
      </c>
      <c r="S6257" s="645">
        <v>33</v>
      </c>
      <c r="T6257" s="492" t="s">
        <v>6845</v>
      </c>
      <c r="U6257" s="496">
        <v>434820</v>
      </c>
    </row>
    <row r="6258" spans="17:21">
      <c r="Q6258" s="645">
        <v>6</v>
      </c>
      <c r="R6258" s="645">
        <v>43</v>
      </c>
      <c r="S6258" s="645">
        <v>34</v>
      </c>
      <c r="T6258" s="492" t="s">
        <v>6846</v>
      </c>
      <c r="U6258" s="496">
        <v>434840</v>
      </c>
    </row>
    <row r="6259" spans="17:21">
      <c r="Q6259" s="645">
        <v>6</v>
      </c>
      <c r="R6259" s="645">
        <v>43</v>
      </c>
      <c r="S6259" s="645">
        <v>35</v>
      </c>
      <c r="T6259" s="492" t="s">
        <v>6847</v>
      </c>
      <c r="U6259" s="496">
        <v>435010</v>
      </c>
    </row>
    <row r="6260" spans="17:21">
      <c r="Q6260" s="645">
        <v>6</v>
      </c>
      <c r="R6260" s="645">
        <v>43</v>
      </c>
      <c r="S6260" s="645">
        <v>36</v>
      </c>
      <c r="T6260" s="492" t="s">
        <v>6848</v>
      </c>
      <c r="U6260" s="496">
        <v>435050</v>
      </c>
    </row>
    <row r="6261" spans="17:21">
      <c r="Q6261" s="645">
        <v>6</v>
      </c>
      <c r="R6261" s="645">
        <v>43</v>
      </c>
      <c r="S6261" s="645">
        <v>37</v>
      </c>
      <c r="T6261" s="492" t="s">
        <v>6849</v>
      </c>
      <c r="U6261" s="496">
        <v>435060</v>
      </c>
    </row>
    <row r="6262" spans="17:21">
      <c r="Q6262" s="645">
        <v>6</v>
      </c>
      <c r="R6262" s="645">
        <v>43</v>
      </c>
      <c r="S6262" s="645">
        <v>38</v>
      </c>
      <c r="T6262" s="492" t="s">
        <v>6851</v>
      </c>
      <c r="U6262" s="496">
        <v>435070</v>
      </c>
    </row>
    <row r="6263" spans="17:21">
      <c r="Q6263" s="645">
        <v>6</v>
      </c>
      <c r="R6263" s="645">
        <v>43</v>
      </c>
      <c r="S6263" s="645">
        <v>39</v>
      </c>
      <c r="T6263" s="492" t="s">
        <v>6852</v>
      </c>
      <c r="U6263" s="496">
        <v>435100</v>
      </c>
    </row>
    <row r="6264" spans="17:21">
      <c r="Q6264" s="645">
        <v>6</v>
      </c>
      <c r="R6264" s="645">
        <v>43</v>
      </c>
      <c r="S6264" s="645">
        <v>40</v>
      </c>
      <c r="T6264" s="492" t="s">
        <v>6853</v>
      </c>
      <c r="U6264" s="496">
        <v>435110</v>
      </c>
    </row>
    <row r="6265" spans="17:21">
      <c r="Q6265" s="645">
        <v>6</v>
      </c>
      <c r="R6265" s="645">
        <v>43</v>
      </c>
      <c r="S6265" s="645">
        <v>41</v>
      </c>
      <c r="T6265" s="492" t="s">
        <v>6854</v>
      </c>
      <c r="U6265" s="496">
        <v>435120</v>
      </c>
    </row>
    <row r="6266" spans="17:21">
      <c r="Q6266" s="645">
        <v>6</v>
      </c>
      <c r="R6266" s="645">
        <v>43</v>
      </c>
      <c r="S6266" s="645">
        <v>42</v>
      </c>
      <c r="T6266" s="492" t="s">
        <v>6856</v>
      </c>
      <c r="U6266" s="496">
        <v>435130</v>
      </c>
    </row>
    <row r="6267" spans="17:21">
      <c r="Q6267" s="645">
        <v>6</v>
      </c>
      <c r="R6267" s="645">
        <v>43</v>
      </c>
      <c r="S6267" s="645">
        <v>43</v>
      </c>
      <c r="T6267" s="492" t="s">
        <v>6857</v>
      </c>
      <c r="U6267" s="496">
        <v>435140</v>
      </c>
    </row>
    <row r="6268" spans="17:21">
      <c r="Q6268" s="645">
        <v>6</v>
      </c>
      <c r="R6268" s="645">
        <v>43</v>
      </c>
      <c r="S6268" s="645">
        <v>44</v>
      </c>
      <c r="T6268" s="492" t="s">
        <v>6858</v>
      </c>
      <c r="U6268" s="496">
        <v>435310</v>
      </c>
    </row>
    <row r="6269" spans="17:21">
      <c r="Q6269" s="645">
        <v>6</v>
      </c>
      <c r="R6269" s="645">
        <v>44</v>
      </c>
      <c r="S6269" s="645">
        <v>1</v>
      </c>
      <c r="T6269" s="492" t="s">
        <v>6859</v>
      </c>
      <c r="U6269" s="496">
        <v>442010</v>
      </c>
    </row>
    <row r="6270" spans="17:21">
      <c r="Q6270" s="645">
        <v>6</v>
      </c>
      <c r="R6270" s="645">
        <v>44</v>
      </c>
      <c r="S6270" s="645">
        <v>2</v>
      </c>
      <c r="T6270" s="492" t="s">
        <v>6860</v>
      </c>
      <c r="U6270" s="496">
        <v>442020</v>
      </c>
    </row>
    <row r="6271" spans="17:21">
      <c r="Q6271" s="645">
        <v>6</v>
      </c>
      <c r="R6271" s="645">
        <v>44</v>
      </c>
      <c r="S6271" s="645">
        <v>3</v>
      </c>
      <c r="T6271" s="492" t="s">
        <v>6861</v>
      </c>
      <c r="U6271" s="496">
        <v>442030</v>
      </c>
    </row>
    <row r="6272" spans="17:21">
      <c r="Q6272" s="645">
        <v>6</v>
      </c>
      <c r="R6272" s="645">
        <v>44</v>
      </c>
      <c r="S6272" s="645">
        <v>4</v>
      </c>
      <c r="T6272" s="492" t="s">
        <v>6863</v>
      </c>
      <c r="U6272" s="496">
        <v>442040</v>
      </c>
    </row>
    <row r="6273" spans="17:21">
      <c r="Q6273" s="645">
        <v>6</v>
      </c>
      <c r="R6273" s="645">
        <v>44</v>
      </c>
      <c r="S6273" s="645">
        <v>5</v>
      </c>
      <c r="T6273" s="492" t="s">
        <v>6865</v>
      </c>
      <c r="U6273" s="496">
        <v>442050</v>
      </c>
    </row>
    <row r="6274" spans="17:21">
      <c r="Q6274" s="645">
        <v>6</v>
      </c>
      <c r="R6274" s="645">
        <v>44</v>
      </c>
      <c r="S6274" s="645">
        <v>6</v>
      </c>
      <c r="T6274" s="492" t="s">
        <v>6867</v>
      </c>
      <c r="U6274" s="496">
        <v>442060</v>
      </c>
    </row>
    <row r="6275" spans="17:21">
      <c r="Q6275" s="645">
        <v>6</v>
      </c>
      <c r="R6275" s="645">
        <v>44</v>
      </c>
      <c r="S6275" s="645">
        <v>7</v>
      </c>
      <c r="T6275" s="492" t="s">
        <v>6869</v>
      </c>
      <c r="U6275" s="496">
        <v>442070</v>
      </c>
    </row>
    <row r="6276" spans="17:21">
      <c r="Q6276" s="645">
        <v>6</v>
      </c>
      <c r="R6276" s="645">
        <v>44</v>
      </c>
      <c r="S6276" s="645">
        <v>8</v>
      </c>
      <c r="T6276" s="492" t="s">
        <v>6871</v>
      </c>
      <c r="U6276" s="496">
        <v>442080</v>
      </c>
    </row>
    <row r="6277" spans="17:21">
      <c r="Q6277" s="645">
        <v>6</v>
      </c>
      <c r="R6277" s="645">
        <v>44</v>
      </c>
      <c r="S6277" s="645">
        <v>9</v>
      </c>
      <c r="T6277" s="492" t="s">
        <v>6873</v>
      </c>
      <c r="U6277" s="496">
        <v>442090</v>
      </c>
    </row>
    <row r="6278" spans="17:21">
      <c r="Q6278" s="645">
        <v>6</v>
      </c>
      <c r="R6278" s="645">
        <v>44</v>
      </c>
      <c r="S6278" s="645">
        <v>10</v>
      </c>
      <c r="T6278" s="492" t="s">
        <v>6875</v>
      </c>
      <c r="U6278" s="496">
        <v>442100</v>
      </c>
    </row>
    <row r="6279" spans="17:21">
      <c r="Q6279" s="645">
        <v>6</v>
      </c>
      <c r="R6279" s="645">
        <v>44</v>
      </c>
      <c r="S6279" s="645">
        <v>11</v>
      </c>
      <c r="T6279" s="492" t="s">
        <v>6877</v>
      </c>
      <c r="U6279" s="496">
        <v>442110</v>
      </c>
    </row>
    <row r="6280" spans="17:21">
      <c r="Q6280" s="645">
        <v>6</v>
      </c>
      <c r="R6280" s="645">
        <v>44</v>
      </c>
      <c r="S6280" s="645">
        <v>12</v>
      </c>
      <c r="T6280" s="492" t="s">
        <v>6879</v>
      </c>
      <c r="U6280" s="496">
        <v>442120</v>
      </c>
    </row>
    <row r="6281" spans="17:21">
      <c r="Q6281" s="645">
        <v>6</v>
      </c>
      <c r="R6281" s="645">
        <v>44</v>
      </c>
      <c r="S6281" s="645">
        <v>13</v>
      </c>
      <c r="T6281" s="492" t="s">
        <v>6881</v>
      </c>
      <c r="U6281" s="496">
        <v>442130</v>
      </c>
    </row>
    <row r="6282" spans="17:21">
      <c r="Q6282" s="645">
        <v>6</v>
      </c>
      <c r="R6282" s="645">
        <v>44</v>
      </c>
      <c r="S6282" s="645">
        <v>14</v>
      </c>
      <c r="T6282" s="492" t="s">
        <v>6883</v>
      </c>
      <c r="U6282" s="496">
        <v>442140</v>
      </c>
    </row>
    <row r="6283" spans="17:21">
      <c r="Q6283" s="645">
        <v>6</v>
      </c>
      <c r="R6283" s="645">
        <v>44</v>
      </c>
      <c r="S6283" s="645">
        <v>15</v>
      </c>
      <c r="T6283" s="492" t="s">
        <v>6885</v>
      </c>
      <c r="U6283" s="496">
        <v>443220</v>
      </c>
    </row>
    <row r="6284" spans="17:21">
      <c r="Q6284" s="645">
        <v>6</v>
      </c>
      <c r="R6284" s="645">
        <v>44</v>
      </c>
      <c r="S6284" s="645">
        <v>16</v>
      </c>
      <c r="T6284" s="492" t="s">
        <v>6887</v>
      </c>
      <c r="U6284" s="496">
        <v>443410</v>
      </c>
    </row>
    <row r="6285" spans="17:21">
      <c r="Q6285" s="645">
        <v>6</v>
      </c>
      <c r="R6285" s="645">
        <v>44</v>
      </c>
      <c r="S6285" s="645">
        <v>17</v>
      </c>
      <c r="T6285" s="492" t="s">
        <v>6889</v>
      </c>
      <c r="U6285" s="496">
        <v>444610</v>
      </c>
    </row>
    <row r="6286" spans="17:21">
      <c r="Q6286" s="645">
        <v>6</v>
      </c>
      <c r="R6286" s="645">
        <v>44</v>
      </c>
      <c r="S6286" s="645">
        <v>18</v>
      </c>
      <c r="T6286" s="492" t="s">
        <v>6891</v>
      </c>
      <c r="U6286" s="496">
        <v>444620</v>
      </c>
    </row>
    <row r="6287" spans="17:21">
      <c r="Q6287" s="645">
        <v>6</v>
      </c>
      <c r="R6287" s="645">
        <v>45</v>
      </c>
      <c r="S6287" s="645">
        <v>1</v>
      </c>
      <c r="T6287" s="492" t="s">
        <v>6893</v>
      </c>
      <c r="U6287" s="496">
        <v>452010</v>
      </c>
    </row>
    <row r="6288" spans="17:21">
      <c r="Q6288" s="645">
        <v>6</v>
      </c>
      <c r="R6288" s="645">
        <v>45</v>
      </c>
      <c r="S6288" s="645">
        <v>2</v>
      </c>
      <c r="T6288" s="492" t="s">
        <v>6895</v>
      </c>
      <c r="U6288" s="496">
        <v>452020</v>
      </c>
    </row>
    <row r="6289" spans="17:21">
      <c r="Q6289" s="645">
        <v>6</v>
      </c>
      <c r="R6289" s="645">
        <v>45</v>
      </c>
      <c r="S6289" s="645">
        <v>3</v>
      </c>
      <c r="T6289" s="492" t="s">
        <v>6897</v>
      </c>
      <c r="U6289" s="496">
        <v>452030</v>
      </c>
    </row>
    <row r="6290" spans="17:21">
      <c r="Q6290" s="645">
        <v>6</v>
      </c>
      <c r="R6290" s="645">
        <v>45</v>
      </c>
      <c r="S6290" s="645">
        <v>4</v>
      </c>
      <c r="T6290" s="492" t="s">
        <v>6899</v>
      </c>
      <c r="U6290" s="496">
        <v>452040</v>
      </c>
    </row>
    <row r="6291" spans="17:21">
      <c r="Q6291" s="645">
        <v>6</v>
      </c>
      <c r="R6291" s="645">
        <v>45</v>
      </c>
      <c r="S6291" s="645">
        <v>5</v>
      </c>
      <c r="T6291" s="492" t="s">
        <v>6901</v>
      </c>
      <c r="U6291" s="496">
        <v>452050</v>
      </c>
    </row>
    <row r="6292" spans="17:21">
      <c r="Q6292" s="645">
        <v>6</v>
      </c>
      <c r="R6292" s="645">
        <v>45</v>
      </c>
      <c r="S6292" s="645">
        <v>6</v>
      </c>
      <c r="T6292" s="492" t="s">
        <v>6903</v>
      </c>
      <c r="U6292" s="496">
        <v>452060</v>
      </c>
    </row>
    <row r="6293" spans="17:21">
      <c r="Q6293" s="645">
        <v>6</v>
      </c>
      <c r="R6293" s="645">
        <v>45</v>
      </c>
      <c r="S6293" s="645">
        <v>7</v>
      </c>
      <c r="T6293" s="492" t="s">
        <v>6905</v>
      </c>
      <c r="U6293" s="496">
        <v>452070</v>
      </c>
    </row>
    <row r="6294" spans="17:21">
      <c r="Q6294" s="645">
        <v>6</v>
      </c>
      <c r="R6294" s="645">
        <v>45</v>
      </c>
      <c r="S6294" s="645">
        <v>8</v>
      </c>
      <c r="T6294" s="492" t="s">
        <v>6907</v>
      </c>
      <c r="U6294" s="496">
        <v>452080</v>
      </c>
    </row>
    <row r="6295" spans="17:21">
      <c r="Q6295" s="645">
        <v>6</v>
      </c>
      <c r="R6295" s="645">
        <v>45</v>
      </c>
      <c r="S6295" s="645">
        <v>9</v>
      </c>
      <c r="T6295" s="492" t="s">
        <v>6909</v>
      </c>
      <c r="U6295" s="496">
        <v>452090</v>
      </c>
    </row>
    <row r="6296" spans="17:21">
      <c r="Q6296" s="645">
        <v>6</v>
      </c>
      <c r="R6296" s="645">
        <v>45</v>
      </c>
      <c r="S6296" s="645">
        <v>10</v>
      </c>
      <c r="T6296" s="492" t="s">
        <v>6911</v>
      </c>
      <c r="U6296" s="496">
        <v>453410</v>
      </c>
    </row>
    <row r="6297" spans="17:21">
      <c r="Q6297" s="645">
        <v>6</v>
      </c>
      <c r="R6297" s="645">
        <v>45</v>
      </c>
      <c r="S6297" s="645">
        <v>11</v>
      </c>
      <c r="T6297" s="492" t="s">
        <v>6913</v>
      </c>
      <c r="U6297" s="496">
        <v>453610</v>
      </c>
    </row>
    <row r="6298" spans="17:21">
      <c r="Q6298" s="645">
        <v>6</v>
      </c>
      <c r="R6298" s="645">
        <v>45</v>
      </c>
      <c r="S6298" s="645">
        <v>12</v>
      </c>
      <c r="T6298" s="492" t="s">
        <v>6915</v>
      </c>
      <c r="U6298" s="496">
        <v>453820</v>
      </c>
    </row>
    <row r="6299" spans="17:21">
      <c r="Q6299" s="645">
        <v>6</v>
      </c>
      <c r="R6299" s="645">
        <v>45</v>
      </c>
      <c r="S6299" s="645">
        <v>13</v>
      </c>
      <c r="T6299" s="492" t="s">
        <v>6917</v>
      </c>
      <c r="U6299" s="496">
        <v>453830</v>
      </c>
    </row>
    <row r="6300" spans="17:21">
      <c r="Q6300" s="645">
        <v>6</v>
      </c>
      <c r="R6300" s="645">
        <v>45</v>
      </c>
      <c r="S6300" s="645">
        <v>14</v>
      </c>
      <c r="T6300" s="492" t="s">
        <v>6919</v>
      </c>
      <c r="U6300" s="496">
        <v>454010</v>
      </c>
    </row>
    <row r="6301" spans="17:21">
      <c r="Q6301" s="645">
        <v>6</v>
      </c>
      <c r="R6301" s="645">
        <v>45</v>
      </c>
      <c r="S6301" s="645">
        <v>15</v>
      </c>
      <c r="T6301" s="492" t="s">
        <v>6920</v>
      </c>
      <c r="U6301" s="496">
        <v>454020</v>
      </c>
    </row>
    <row r="6302" spans="17:21">
      <c r="Q6302" s="645">
        <v>6</v>
      </c>
      <c r="R6302" s="645">
        <v>45</v>
      </c>
      <c r="S6302" s="645">
        <v>16</v>
      </c>
      <c r="T6302" s="492" t="s">
        <v>6922</v>
      </c>
      <c r="U6302" s="496">
        <v>454030</v>
      </c>
    </row>
    <row r="6303" spans="17:21">
      <c r="Q6303" s="645">
        <v>6</v>
      </c>
      <c r="R6303" s="645">
        <v>45</v>
      </c>
      <c r="S6303" s="645">
        <v>17</v>
      </c>
      <c r="T6303" s="492" t="s">
        <v>6924</v>
      </c>
      <c r="U6303" s="496">
        <v>454040</v>
      </c>
    </row>
    <row r="6304" spans="17:21">
      <c r="Q6304" s="645">
        <v>6</v>
      </c>
      <c r="R6304" s="645">
        <v>45</v>
      </c>
      <c r="S6304" s="645">
        <v>18</v>
      </c>
      <c r="T6304" s="492" t="s">
        <v>6926</v>
      </c>
      <c r="U6304" s="496">
        <v>454050</v>
      </c>
    </row>
    <row r="6305" spans="17:21">
      <c r="Q6305" s="645">
        <v>6</v>
      </c>
      <c r="R6305" s="645">
        <v>45</v>
      </c>
      <c r="S6305" s="645">
        <v>19</v>
      </c>
      <c r="T6305" s="492" t="s">
        <v>6928</v>
      </c>
      <c r="U6305" s="496">
        <v>454060</v>
      </c>
    </row>
    <row r="6306" spans="17:21">
      <c r="Q6306" s="645">
        <v>6</v>
      </c>
      <c r="R6306" s="645">
        <v>45</v>
      </c>
      <c r="S6306" s="645">
        <v>20</v>
      </c>
      <c r="T6306" s="492" t="s">
        <v>6930</v>
      </c>
      <c r="U6306" s="496">
        <v>454210</v>
      </c>
    </row>
    <row r="6307" spans="17:21">
      <c r="Q6307" s="645">
        <v>6</v>
      </c>
      <c r="R6307" s="645">
        <v>45</v>
      </c>
      <c r="S6307" s="645">
        <v>21</v>
      </c>
      <c r="T6307" s="492" t="s">
        <v>6931</v>
      </c>
      <c r="U6307" s="496">
        <v>454290</v>
      </c>
    </row>
    <row r="6308" spans="17:21">
      <c r="Q6308" s="645">
        <v>6</v>
      </c>
      <c r="R6308" s="645">
        <v>45</v>
      </c>
      <c r="S6308" s="645">
        <v>22</v>
      </c>
      <c r="T6308" s="492" t="s">
        <v>6933</v>
      </c>
      <c r="U6308" s="496">
        <v>454300</v>
      </c>
    </row>
    <row r="6309" spans="17:21">
      <c r="Q6309" s="645">
        <v>6</v>
      </c>
      <c r="R6309" s="645">
        <v>45</v>
      </c>
      <c r="S6309" s="645">
        <v>23</v>
      </c>
      <c r="T6309" s="492" t="s">
        <v>6935</v>
      </c>
      <c r="U6309" s="496">
        <v>454310</v>
      </c>
    </row>
    <row r="6310" spans="17:21">
      <c r="Q6310" s="645">
        <v>6</v>
      </c>
      <c r="R6310" s="645">
        <v>45</v>
      </c>
      <c r="S6310" s="645">
        <v>24</v>
      </c>
      <c r="T6310" s="492" t="s">
        <v>6937</v>
      </c>
      <c r="U6310" s="496">
        <v>454410</v>
      </c>
    </row>
    <row r="6311" spans="17:21">
      <c r="Q6311" s="645">
        <v>6</v>
      </c>
      <c r="R6311" s="645">
        <v>45</v>
      </c>
      <c r="S6311" s="645">
        <v>25</v>
      </c>
      <c r="T6311" s="492" t="s">
        <v>6939</v>
      </c>
      <c r="U6311" s="496">
        <v>454420</v>
      </c>
    </row>
    <row r="6312" spans="17:21">
      <c r="Q6312" s="645">
        <v>6</v>
      </c>
      <c r="R6312" s="645">
        <v>45</v>
      </c>
      <c r="S6312" s="645">
        <v>26</v>
      </c>
      <c r="T6312" s="492" t="s">
        <v>6940</v>
      </c>
      <c r="U6312" s="496">
        <v>454430</v>
      </c>
    </row>
    <row r="6313" spans="17:21">
      <c r="Q6313" s="645">
        <v>6</v>
      </c>
      <c r="R6313" s="645">
        <v>46</v>
      </c>
      <c r="S6313" s="645">
        <v>1</v>
      </c>
      <c r="T6313" s="492" t="s">
        <v>6941</v>
      </c>
      <c r="U6313" s="496">
        <v>462010</v>
      </c>
    </row>
    <row r="6314" spans="17:21">
      <c r="Q6314" s="645">
        <v>6</v>
      </c>
      <c r="R6314" s="645">
        <v>46</v>
      </c>
      <c r="S6314" s="645">
        <v>2</v>
      </c>
      <c r="T6314" s="492" t="s">
        <v>6943</v>
      </c>
      <c r="U6314" s="496">
        <v>462030</v>
      </c>
    </row>
    <row r="6315" spans="17:21">
      <c r="Q6315" s="645">
        <v>6</v>
      </c>
      <c r="R6315" s="645">
        <v>46</v>
      </c>
      <c r="S6315" s="645">
        <v>3</v>
      </c>
      <c r="T6315" s="492" t="s">
        <v>6945</v>
      </c>
      <c r="U6315" s="496">
        <v>462040</v>
      </c>
    </row>
    <row r="6316" spans="17:21">
      <c r="Q6316" s="645">
        <v>6</v>
      </c>
      <c r="R6316" s="645">
        <v>46</v>
      </c>
      <c r="S6316" s="645">
        <v>4</v>
      </c>
      <c r="T6316" s="492" t="s">
        <v>6947</v>
      </c>
      <c r="U6316" s="496">
        <v>462060</v>
      </c>
    </row>
    <row r="6317" spans="17:21">
      <c r="Q6317" s="645">
        <v>6</v>
      </c>
      <c r="R6317" s="645">
        <v>46</v>
      </c>
      <c r="S6317" s="645">
        <v>5</v>
      </c>
      <c r="T6317" s="492" t="s">
        <v>6949</v>
      </c>
      <c r="U6317" s="496">
        <v>462080</v>
      </c>
    </row>
    <row r="6318" spans="17:21">
      <c r="Q6318" s="645">
        <v>6</v>
      </c>
      <c r="R6318" s="645">
        <v>46</v>
      </c>
      <c r="S6318" s="645">
        <v>6</v>
      </c>
      <c r="T6318" s="492" t="s">
        <v>6950</v>
      </c>
      <c r="U6318" s="496">
        <v>462100</v>
      </c>
    </row>
    <row r="6319" spans="17:21">
      <c r="Q6319" s="645">
        <v>6</v>
      </c>
      <c r="R6319" s="645">
        <v>46</v>
      </c>
      <c r="S6319" s="645">
        <v>7</v>
      </c>
      <c r="T6319" s="492" t="s">
        <v>6951</v>
      </c>
      <c r="U6319" s="496">
        <v>462130</v>
      </c>
    </row>
    <row r="6320" spans="17:21">
      <c r="Q6320" s="645">
        <v>6</v>
      </c>
      <c r="R6320" s="645">
        <v>46</v>
      </c>
      <c r="S6320" s="645">
        <v>8</v>
      </c>
      <c r="T6320" s="492" t="s">
        <v>6952</v>
      </c>
      <c r="U6320" s="496">
        <v>462140</v>
      </c>
    </row>
    <row r="6321" spans="17:21">
      <c r="Q6321" s="645">
        <v>6</v>
      </c>
      <c r="R6321" s="645">
        <v>46</v>
      </c>
      <c r="S6321" s="645">
        <v>9</v>
      </c>
      <c r="T6321" s="492" t="s">
        <v>6953</v>
      </c>
      <c r="U6321" s="496">
        <v>462150</v>
      </c>
    </row>
    <row r="6322" spans="17:21">
      <c r="Q6322" s="645">
        <v>6</v>
      </c>
      <c r="R6322" s="645">
        <v>46</v>
      </c>
      <c r="S6322" s="645">
        <v>10</v>
      </c>
      <c r="T6322" s="492" t="s">
        <v>6954</v>
      </c>
      <c r="U6322" s="496">
        <v>462160</v>
      </c>
    </row>
    <row r="6323" spans="17:21">
      <c r="Q6323" s="645">
        <v>6</v>
      </c>
      <c r="R6323" s="645">
        <v>46</v>
      </c>
      <c r="S6323" s="645">
        <v>11</v>
      </c>
      <c r="T6323" s="492" t="s">
        <v>6955</v>
      </c>
      <c r="U6323" s="496">
        <v>462170</v>
      </c>
    </row>
    <row r="6324" spans="17:21">
      <c r="Q6324" s="645">
        <v>6</v>
      </c>
      <c r="R6324" s="645">
        <v>46</v>
      </c>
      <c r="S6324" s="645">
        <v>12</v>
      </c>
      <c r="T6324" s="492" t="s">
        <v>6957</v>
      </c>
      <c r="U6324" s="496">
        <v>462180</v>
      </c>
    </row>
    <row r="6325" spans="17:21">
      <c r="Q6325" s="645">
        <v>6</v>
      </c>
      <c r="R6325" s="645">
        <v>46</v>
      </c>
      <c r="S6325" s="645">
        <v>13</v>
      </c>
      <c r="T6325" s="492" t="s">
        <v>6958</v>
      </c>
      <c r="U6325" s="496">
        <v>462190</v>
      </c>
    </row>
    <row r="6326" spans="17:21">
      <c r="Q6326" s="645">
        <v>6</v>
      </c>
      <c r="R6326" s="645">
        <v>46</v>
      </c>
      <c r="S6326" s="645">
        <v>14</v>
      </c>
      <c r="T6326" s="492" t="s">
        <v>6960</v>
      </c>
      <c r="U6326" s="496">
        <v>462200</v>
      </c>
    </row>
    <row r="6327" spans="17:21">
      <c r="Q6327" s="645">
        <v>6</v>
      </c>
      <c r="R6327" s="645">
        <v>46</v>
      </c>
      <c r="S6327" s="645">
        <v>15</v>
      </c>
      <c r="T6327" s="492" t="s">
        <v>6961</v>
      </c>
      <c r="U6327" s="496">
        <v>462210</v>
      </c>
    </row>
    <row r="6328" spans="17:21">
      <c r="Q6328" s="645">
        <v>6</v>
      </c>
      <c r="R6328" s="645">
        <v>46</v>
      </c>
      <c r="S6328" s="645">
        <v>16</v>
      </c>
      <c r="T6328" s="492" t="s">
        <v>6963</v>
      </c>
      <c r="U6328" s="496">
        <v>462220</v>
      </c>
    </row>
    <row r="6329" spans="17:21">
      <c r="Q6329" s="645">
        <v>6</v>
      </c>
      <c r="R6329" s="645">
        <v>46</v>
      </c>
      <c r="S6329" s="645">
        <v>17</v>
      </c>
      <c r="T6329" s="492" t="s">
        <v>6965</v>
      </c>
      <c r="U6329" s="496">
        <v>462230</v>
      </c>
    </row>
    <row r="6330" spans="17:21">
      <c r="Q6330" s="645">
        <v>6</v>
      </c>
      <c r="R6330" s="645">
        <v>46</v>
      </c>
      <c r="S6330" s="645">
        <v>18</v>
      </c>
      <c r="T6330" s="492" t="s">
        <v>6967</v>
      </c>
      <c r="U6330" s="496">
        <v>462240</v>
      </c>
    </row>
    <row r="6331" spans="17:21">
      <c r="Q6331" s="645">
        <v>6</v>
      </c>
      <c r="R6331" s="645">
        <v>46</v>
      </c>
      <c r="S6331" s="645">
        <v>19</v>
      </c>
      <c r="T6331" s="492" t="s">
        <v>6969</v>
      </c>
      <c r="U6331" s="496">
        <v>462250</v>
      </c>
    </row>
    <row r="6332" spans="17:21">
      <c r="Q6332" s="645">
        <v>6</v>
      </c>
      <c r="R6332" s="645">
        <v>46</v>
      </c>
      <c r="S6332" s="645">
        <v>20</v>
      </c>
      <c r="T6332" s="492" t="s">
        <v>6970</v>
      </c>
      <c r="U6332" s="496">
        <v>463030</v>
      </c>
    </row>
    <row r="6333" spans="17:21">
      <c r="Q6333" s="645">
        <v>6</v>
      </c>
      <c r="R6333" s="645">
        <v>46</v>
      </c>
      <c r="S6333" s="645">
        <v>21</v>
      </c>
      <c r="T6333" s="492" t="s">
        <v>6972</v>
      </c>
      <c r="U6333" s="496">
        <v>463040</v>
      </c>
    </row>
    <row r="6334" spans="17:21">
      <c r="Q6334" s="645">
        <v>6</v>
      </c>
      <c r="R6334" s="645">
        <v>46</v>
      </c>
      <c r="S6334" s="645">
        <v>22</v>
      </c>
      <c r="T6334" s="492" t="s">
        <v>6973</v>
      </c>
      <c r="U6334" s="496">
        <v>463920</v>
      </c>
    </row>
    <row r="6335" spans="17:21">
      <c r="Q6335" s="645">
        <v>6</v>
      </c>
      <c r="R6335" s="645">
        <v>46</v>
      </c>
      <c r="S6335" s="645">
        <v>23</v>
      </c>
      <c r="T6335" s="492" t="s">
        <v>6975</v>
      </c>
      <c r="U6335" s="496">
        <v>464040</v>
      </c>
    </row>
    <row r="6336" spans="17:21">
      <c r="Q6336" s="645">
        <v>6</v>
      </c>
      <c r="R6336" s="645">
        <v>46</v>
      </c>
      <c r="S6336" s="645">
        <v>24</v>
      </c>
      <c r="T6336" s="492" t="s">
        <v>6977</v>
      </c>
      <c r="U6336" s="496">
        <v>464520</v>
      </c>
    </row>
    <row r="6337" spans="17:21">
      <c r="Q6337" s="645">
        <v>6</v>
      </c>
      <c r="R6337" s="645">
        <v>46</v>
      </c>
      <c r="S6337" s="645">
        <v>25</v>
      </c>
      <c r="T6337" s="492" t="s">
        <v>6979</v>
      </c>
      <c r="U6337" s="496">
        <v>464680</v>
      </c>
    </row>
    <row r="6338" spans="17:21">
      <c r="Q6338" s="645">
        <v>6</v>
      </c>
      <c r="R6338" s="645">
        <v>46</v>
      </c>
      <c r="S6338" s="645">
        <v>26</v>
      </c>
      <c r="T6338" s="492" t="s">
        <v>6980</v>
      </c>
      <c r="U6338" s="496">
        <v>464820</v>
      </c>
    </row>
    <row r="6339" spans="17:21">
      <c r="Q6339" s="645">
        <v>6</v>
      </c>
      <c r="R6339" s="645">
        <v>46</v>
      </c>
      <c r="S6339" s="645">
        <v>27</v>
      </c>
      <c r="T6339" s="492" t="s">
        <v>6982</v>
      </c>
      <c r="U6339" s="496">
        <v>464900</v>
      </c>
    </row>
    <row r="6340" spans="17:21">
      <c r="Q6340" s="645">
        <v>6</v>
      </c>
      <c r="R6340" s="645">
        <v>46</v>
      </c>
      <c r="S6340" s="645">
        <v>28</v>
      </c>
      <c r="T6340" s="492" t="s">
        <v>6984</v>
      </c>
      <c r="U6340" s="496">
        <v>464910</v>
      </c>
    </row>
    <row r="6341" spans="17:21">
      <c r="Q6341" s="645">
        <v>6</v>
      </c>
      <c r="R6341" s="645">
        <v>46</v>
      </c>
      <c r="S6341" s="645">
        <v>29</v>
      </c>
      <c r="T6341" s="492" t="s">
        <v>6986</v>
      </c>
      <c r="U6341" s="496">
        <v>464920</v>
      </c>
    </row>
    <row r="6342" spans="17:21">
      <c r="Q6342" s="645">
        <v>6</v>
      </c>
      <c r="R6342" s="645">
        <v>46</v>
      </c>
      <c r="S6342" s="645">
        <v>30</v>
      </c>
      <c r="T6342" s="492" t="s">
        <v>6988</v>
      </c>
      <c r="U6342" s="496">
        <v>465010</v>
      </c>
    </row>
    <row r="6343" spans="17:21">
      <c r="Q6343" s="645">
        <v>6</v>
      </c>
      <c r="R6343" s="645">
        <v>46</v>
      </c>
      <c r="S6343" s="645">
        <v>31</v>
      </c>
      <c r="T6343" s="492" t="s">
        <v>6990</v>
      </c>
      <c r="U6343" s="496">
        <v>465020</v>
      </c>
    </row>
    <row r="6344" spans="17:21">
      <c r="Q6344" s="645">
        <v>6</v>
      </c>
      <c r="R6344" s="645">
        <v>46</v>
      </c>
      <c r="S6344" s="645">
        <v>32</v>
      </c>
      <c r="T6344" s="492" t="s">
        <v>6992</v>
      </c>
      <c r="U6344" s="496">
        <v>465050</v>
      </c>
    </row>
    <row r="6345" spans="17:21">
      <c r="Q6345" s="645">
        <v>6</v>
      </c>
      <c r="R6345" s="645">
        <v>46</v>
      </c>
      <c r="S6345" s="645">
        <v>33</v>
      </c>
      <c r="T6345" s="492" t="s">
        <v>6994</v>
      </c>
      <c r="U6345" s="496">
        <v>465230</v>
      </c>
    </row>
    <row r="6346" spans="17:21">
      <c r="Q6346" s="645">
        <v>6</v>
      </c>
      <c r="R6346" s="645">
        <v>46</v>
      </c>
      <c r="S6346" s="645">
        <v>34</v>
      </c>
      <c r="T6346" s="492" t="s">
        <v>6996</v>
      </c>
      <c r="U6346" s="496">
        <v>465240</v>
      </c>
    </row>
    <row r="6347" spans="17:21">
      <c r="Q6347" s="645">
        <v>6</v>
      </c>
      <c r="R6347" s="645">
        <v>46</v>
      </c>
      <c r="S6347" s="645">
        <v>35</v>
      </c>
      <c r="T6347" s="492" t="s">
        <v>6998</v>
      </c>
      <c r="U6347" s="496">
        <v>465250</v>
      </c>
    </row>
    <row r="6348" spans="17:21">
      <c r="Q6348" s="645">
        <v>6</v>
      </c>
      <c r="R6348" s="645">
        <v>46</v>
      </c>
      <c r="S6348" s="645">
        <v>36</v>
      </c>
      <c r="T6348" s="492" t="s">
        <v>7000</v>
      </c>
      <c r="U6348" s="496">
        <v>465270</v>
      </c>
    </row>
    <row r="6349" spans="17:21">
      <c r="Q6349" s="645">
        <v>6</v>
      </c>
      <c r="R6349" s="645">
        <v>46</v>
      </c>
      <c r="S6349" s="645">
        <v>37</v>
      </c>
      <c r="T6349" s="492" t="s">
        <v>7002</v>
      </c>
      <c r="U6349" s="496">
        <v>465290</v>
      </c>
    </row>
    <row r="6350" spans="17:21">
      <c r="Q6350" s="645">
        <v>6</v>
      </c>
      <c r="R6350" s="645">
        <v>46</v>
      </c>
      <c r="S6350" s="645">
        <v>38</v>
      </c>
      <c r="T6350" s="492" t="s">
        <v>7004</v>
      </c>
      <c r="U6350" s="496">
        <v>465300</v>
      </c>
    </row>
    <row r="6351" spans="17:21">
      <c r="Q6351" s="645">
        <v>6</v>
      </c>
      <c r="R6351" s="645">
        <v>46</v>
      </c>
      <c r="S6351" s="645">
        <v>39</v>
      </c>
      <c r="T6351" s="492" t="s">
        <v>7006</v>
      </c>
      <c r="U6351" s="496">
        <v>465310</v>
      </c>
    </row>
    <row r="6352" spans="17:21">
      <c r="Q6352" s="645">
        <v>6</v>
      </c>
      <c r="R6352" s="645">
        <v>46</v>
      </c>
      <c r="S6352" s="645">
        <v>40</v>
      </c>
      <c r="T6352" s="492" t="s">
        <v>7008</v>
      </c>
      <c r="U6352" s="496">
        <v>465320</v>
      </c>
    </row>
    <row r="6353" spans="17:21">
      <c r="Q6353" s="645">
        <v>6</v>
      </c>
      <c r="R6353" s="645">
        <v>46</v>
      </c>
      <c r="S6353" s="645">
        <v>41</v>
      </c>
      <c r="T6353" s="492" t="s">
        <v>7010</v>
      </c>
      <c r="U6353" s="496">
        <v>465330</v>
      </c>
    </row>
    <row r="6354" spans="17:21">
      <c r="Q6354" s="645">
        <v>6</v>
      </c>
      <c r="R6354" s="645">
        <v>46</v>
      </c>
      <c r="S6354" s="645">
        <v>42</v>
      </c>
      <c r="T6354" s="492" t="s">
        <v>7012</v>
      </c>
      <c r="U6354" s="496">
        <v>465340</v>
      </c>
    </row>
    <row r="6355" spans="17:21">
      <c r="Q6355" s="645">
        <v>6</v>
      </c>
      <c r="R6355" s="645">
        <v>46</v>
      </c>
      <c r="S6355" s="645">
        <v>43</v>
      </c>
      <c r="T6355" s="492" t="s">
        <v>7014</v>
      </c>
      <c r="U6355" s="496">
        <v>465350</v>
      </c>
    </row>
    <row r="6356" spans="17:21">
      <c r="Q6356" s="645">
        <v>6</v>
      </c>
      <c r="R6356" s="645">
        <v>47</v>
      </c>
      <c r="S6356" s="645">
        <v>1</v>
      </c>
      <c r="T6356" s="492" t="s">
        <v>7016</v>
      </c>
      <c r="U6356" s="496">
        <v>472010</v>
      </c>
    </row>
    <row r="6357" spans="17:21">
      <c r="Q6357" s="645">
        <v>6</v>
      </c>
      <c r="R6357" s="645">
        <v>47</v>
      </c>
      <c r="S6357" s="645">
        <v>2</v>
      </c>
      <c r="T6357" s="492" t="s">
        <v>7018</v>
      </c>
      <c r="U6357" s="496">
        <v>472050</v>
      </c>
    </row>
    <row r="6358" spans="17:21">
      <c r="Q6358" s="645">
        <v>6</v>
      </c>
      <c r="R6358" s="645">
        <v>47</v>
      </c>
      <c r="S6358" s="645">
        <v>3</v>
      </c>
      <c r="T6358" s="492" t="s">
        <v>7020</v>
      </c>
      <c r="U6358" s="496">
        <v>472070</v>
      </c>
    </row>
    <row r="6359" spans="17:21">
      <c r="Q6359" s="645">
        <v>6</v>
      </c>
      <c r="R6359" s="645">
        <v>47</v>
      </c>
      <c r="S6359" s="645">
        <v>4</v>
      </c>
      <c r="T6359" s="492" t="s">
        <v>8583</v>
      </c>
      <c r="U6359" s="496">
        <v>472071</v>
      </c>
    </row>
    <row r="6360" spans="17:21">
      <c r="Q6360" s="645">
        <v>6</v>
      </c>
      <c r="R6360" s="645">
        <v>47</v>
      </c>
      <c r="S6360" s="645">
        <v>5</v>
      </c>
      <c r="T6360" s="492" t="s">
        <v>7022</v>
      </c>
      <c r="U6360" s="496">
        <v>472080</v>
      </c>
    </row>
    <row r="6361" spans="17:21">
      <c r="Q6361" s="645">
        <v>6</v>
      </c>
      <c r="R6361" s="645">
        <v>47</v>
      </c>
      <c r="S6361" s="645">
        <v>6</v>
      </c>
      <c r="T6361" s="492" t="s">
        <v>7024</v>
      </c>
      <c r="U6361" s="496">
        <v>472090</v>
      </c>
    </row>
    <row r="6362" spans="17:21">
      <c r="Q6362" s="645">
        <v>6</v>
      </c>
      <c r="R6362" s="645">
        <v>47</v>
      </c>
      <c r="S6362" s="645">
        <v>7</v>
      </c>
      <c r="T6362" s="492" t="s">
        <v>7026</v>
      </c>
      <c r="U6362" s="496">
        <v>472100</v>
      </c>
    </row>
    <row r="6363" spans="17:21">
      <c r="Q6363" s="645">
        <v>6</v>
      </c>
      <c r="R6363" s="645">
        <v>47</v>
      </c>
      <c r="S6363" s="645">
        <v>8</v>
      </c>
      <c r="T6363" s="492" t="s">
        <v>7028</v>
      </c>
      <c r="U6363" s="496">
        <v>472110</v>
      </c>
    </row>
    <row r="6364" spans="17:21">
      <c r="Q6364" s="645">
        <v>6</v>
      </c>
      <c r="R6364" s="645">
        <v>47</v>
      </c>
      <c r="S6364" s="645">
        <v>9</v>
      </c>
      <c r="T6364" s="492" t="s">
        <v>7030</v>
      </c>
      <c r="U6364" s="496">
        <v>472120</v>
      </c>
    </row>
    <row r="6365" spans="17:21">
      <c r="Q6365" s="645">
        <v>6</v>
      </c>
      <c r="R6365" s="645">
        <v>47</v>
      </c>
      <c r="S6365" s="645">
        <v>10</v>
      </c>
      <c r="T6365" s="492" t="s">
        <v>7032</v>
      </c>
      <c r="U6365" s="496">
        <v>472130</v>
      </c>
    </row>
    <row r="6366" spans="17:21">
      <c r="Q6366" s="645">
        <v>6</v>
      </c>
      <c r="R6366" s="645">
        <v>47</v>
      </c>
      <c r="S6366" s="645">
        <v>11</v>
      </c>
      <c r="T6366" s="492" t="s">
        <v>7034</v>
      </c>
      <c r="U6366" s="496">
        <v>472140</v>
      </c>
    </row>
    <row r="6367" spans="17:21">
      <c r="Q6367" s="645">
        <v>6</v>
      </c>
      <c r="R6367" s="645">
        <v>47</v>
      </c>
      <c r="S6367" s="645">
        <v>12</v>
      </c>
      <c r="T6367" s="492" t="s">
        <v>8584</v>
      </c>
      <c r="U6367" s="496">
        <v>472141</v>
      </c>
    </row>
    <row r="6368" spans="17:21">
      <c r="Q6368" s="645">
        <v>6</v>
      </c>
      <c r="R6368" s="645">
        <v>47</v>
      </c>
      <c r="S6368" s="645">
        <v>13</v>
      </c>
      <c r="T6368" s="492" t="s">
        <v>7036</v>
      </c>
      <c r="U6368" s="496">
        <v>472150</v>
      </c>
    </row>
    <row r="6369" spans="17:21">
      <c r="Q6369" s="645">
        <v>6</v>
      </c>
      <c r="R6369" s="645">
        <v>47</v>
      </c>
      <c r="S6369" s="645">
        <v>14</v>
      </c>
      <c r="T6369" s="492" t="s">
        <v>7038</v>
      </c>
      <c r="U6369" s="496">
        <v>473010</v>
      </c>
    </row>
    <row r="6370" spans="17:21">
      <c r="Q6370" s="645">
        <v>6</v>
      </c>
      <c r="R6370" s="645">
        <v>47</v>
      </c>
      <c r="S6370" s="645">
        <v>15</v>
      </c>
      <c r="T6370" s="492" t="s">
        <v>7040</v>
      </c>
      <c r="U6370" s="496">
        <v>473020</v>
      </c>
    </row>
    <row r="6371" spans="17:21">
      <c r="Q6371" s="645">
        <v>6</v>
      </c>
      <c r="R6371" s="645">
        <v>47</v>
      </c>
      <c r="S6371" s="645">
        <v>16</v>
      </c>
      <c r="T6371" s="492" t="s">
        <v>7042</v>
      </c>
      <c r="U6371" s="496">
        <v>473030</v>
      </c>
    </row>
    <row r="6372" spans="17:21">
      <c r="Q6372" s="645">
        <v>6</v>
      </c>
      <c r="R6372" s="645">
        <v>47</v>
      </c>
      <c r="S6372" s="645">
        <v>17</v>
      </c>
      <c r="T6372" s="492" t="s">
        <v>7043</v>
      </c>
      <c r="U6372" s="496">
        <v>473060</v>
      </c>
    </row>
    <row r="6373" spans="17:21">
      <c r="Q6373" s="645">
        <v>6</v>
      </c>
      <c r="R6373" s="645">
        <v>47</v>
      </c>
      <c r="S6373" s="645">
        <v>18</v>
      </c>
      <c r="T6373" s="492" t="s">
        <v>7045</v>
      </c>
      <c r="U6373" s="496">
        <v>473080</v>
      </c>
    </row>
    <row r="6374" spans="17:21">
      <c r="Q6374" s="645">
        <v>6</v>
      </c>
      <c r="R6374" s="645">
        <v>47</v>
      </c>
      <c r="S6374" s="645">
        <v>19</v>
      </c>
      <c r="T6374" s="492" t="s">
        <v>7047</v>
      </c>
      <c r="U6374" s="496">
        <v>473110</v>
      </c>
    </row>
    <row r="6375" spans="17:21">
      <c r="Q6375" s="645">
        <v>6</v>
      </c>
      <c r="R6375" s="645">
        <v>47</v>
      </c>
      <c r="S6375" s="645">
        <v>20</v>
      </c>
      <c r="T6375" s="492" t="s">
        <v>7049</v>
      </c>
      <c r="U6375" s="496">
        <v>473130</v>
      </c>
    </row>
    <row r="6376" spans="17:21">
      <c r="Q6376" s="645">
        <v>6</v>
      </c>
      <c r="R6376" s="645">
        <v>47</v>
      </c>
      <c r="S6376" s="645">
        <v>21</v>
      </c>
      <c r="T6376" s="492" t="s">
        <v>7051</v>
      </c>
      <c r="U6376" s="496">
        <v>473140</v>
      </c>
    </row>
    <row r="6377" spans="17:21">
      <c r="Q6377" s="645">
        <v>6</v>
      </c>
      <c r="R6377" s="645">
        <v>47</v>
      </c>
      <c r="S6377" s="645">
        <v>22</v>
      </c>
      <c r="T6377" s="492" t="s">
        <v>7052</v>
      </c>
      <c r="U6377" s="496">
        <v>473150</v>
      </c>
    </row>
    <row r="6378" spans="17:21">
      <c r="Q6378" s="645">
        <v>6</v>
      </c>
      <c r="R6378" s="645">
        <v>47</v>
      </c>
      <c r="S6378" s="645">
        <v>23</v>
      </c>
      <c r="T6378" s="492" t="s">
        <v>7054</v>
      </c>
      <c r="U6378" s="496">
        <v>473240</v>
      </c>
    </row>
    <row r="6379" spans="17:21">
      <c r="Q6379" s="645">
        <v>6</v>
      </c>
      <c r="R6379" s="645">
        <v>47</v>
      </c>
      <c r="S6379" s="645">
        <v>24</v>
      </c>
      <c r="T6379" s="492" t="s">
        <v>7056</v>
      </c>
      <c r="U6379" s="496">
        <v>473250</v>
      </c>
    </row>
    <row r="6380" spans="17:21">
      <c r="Q6380" s="645">
        <v>6</v>
      </c>
      <c r="R6380" s="645">
        <v>47</v>
      </c>
      <c r="S6380" s="645">
        <v>25</v>
      </c>
      <c r="T6380" s="492" t="s">
        <v>7058</v>
      </c>
      <c r="U6380" s="496">
        <v>473260</v>
      </c>
    </row>
    <row r="6381" spans="17:21">
      <c r="Q6381" s="645">
        <v>6</v>
      </c>
      <c r="R6381" s="645">
        <v>47</v>
      </c>
      <c r="S6381" s="645">
        <v>26</v>
      </c>
      <c r="T6381" s="492" t="s">
        <v>7060</v>
      </c>
      <c r="U6381" s="496">
        <v>473270</v>
      </c>
    </row>
    <row r="6382" spans="17:21">
      <c r="Q6382" s="645">
        <v>6</v>
      </c>
      <c r="R6382" s="645">
        <v>47</v>
      </c>
      <c r="S6382" s="645">
        <v>27</v>
      </c>
      <c r="T6382" s="492" t="s">
        <v>7062</v>
      </c>
      <c r="U6382" s="496">
        <v>473280</v>
      </c>
    </row>
    <row r="6383" spans="17:21">
      <c r="Q6383" s="645">
        <v>6</v>
      </c>
      <c r="R6383" s="645">
        <v>47</v>
      </c>
      <c r="S6383" s="645">
        <v>28</v>
      </c>
      <c r="T6383" s="492" t="s">
        <v>7064</v>
      </c>
      <c r="U6383" s="496">
        <v>473290</v>
      </c>
    </row>
    <row r="6384" spans="17:21">
      <c r="Q6384" s="645">
        <v>6</v>
      </c>
      <c r="R6384" s="645">
        <v>47</v>
      </c>
      <c r="S6384" s="645">
        <v>29</v>
      </c>
      <c r="T6384" s="492" t="s">
        <v>7065</v>
      </c>
      <c r="U6384" s="496">
        <v>473480</v>
      </c>
    </row>
    <row r="6385" spans="17:21">
      <c r="Q6385" s="645">
        <v>6</v>
      </c>
      <c r="R6385" s="645">
        <v>47</v>
      </c>
      <c r="S6385" s="645">
        <v>30</v>
      </c>
      <c r="T6385" s="492" t="s">
        <v>7067</v>
      </c>
      <c r="U6385" s="496">
        <v>473500</v>
      </c>
    </row>
    <row r="6386" spans="17:21">
      <c r="Q6386" s="645">
        <v>6</v>
      </c>
      <c r="R6386" s="645">
        <v>47</v>
      </c>
      <c r="S6386" s="645">
        <v>31</v>
      </c>
      <c r="T6386" s="492" t="s">
        <v>7069</v>
      </c>
      <c r="U6386" s="496">
        <v>473530</v>
      </c>
    </row>
    <row r="6387" spans="17:21">
      <c r="Q6387" s="645">
        <v>6</v>
      </c>
      <c r="R6387" s="645">
        <v>47</v>
      </c>
      <c r="S6387" s="645">
        <v>32</v>
      </c>
      <c r="T6387" s="492" t="s">
        <v>7071</v>
      </c>
      <c r="U6387" s="496">
        <v>473540</v>
      </c>
    </row>
    <row r="6388" spans="17:21">
      <c r="Q6388" s="645">
        <v>6</v>
      </c>
      <c r="R6388" s="645">
        <v>47</v>
      </c>
      <c r="S6388" s="645">
        <v>33</v>
      </c>
      <c r="T6388" s="492" t="s">
        <v>7073</v>
      </c>
      <c r="U6388" s="496">
        <v>473550</v>
      </c>
    </row>
    <row r="6389" spans="17:21">
      <c r="Q6389" s="645">
        <v>6</v>
      </c>
      <c r="R6389" s="645">
        <v>47</v>
      </c>
      <c r="S6389" s="645">
        <v>34</v>
      </c>
      <c r="T6389" s="492" t="s">
        <v>7074</v>
      </c>
      <c r="U6389" s="496">
        <v>473560</v>
      </c>
    </row>
    <row r="6390" spans="17:21">
      <c r="Q6390" s="645">
        <v>6</v>
      </c>
      <c r="R6390" s="645">
        <v>47</v>
      </c>
      <c r="S6390" s="645">
        <v>35</v>
      </c>
      <c r="T6390" s="492" t="s">
        <v>7075</v>
      </c>
      <c r="U6390" s="496">
        <v>473570</v>
      </c>
    </row>
    <row r="6391" spans="17:21">
      <c r="Q6391" s="645">
        <v>6</v>
      </c>
      <c r="R6391" s="645">
        <v>47</v>
      </c>
      <c r="S6391" s="645">
        <v>36</v>
      </c>
      <c r="T6391" s="492" t="s">
        <v>7076</v>
      </c>
      <c r="U6391" s="496">
        <v>473580</v>
      </c>
    </row>
    <row r="6392" spans="17:21">
      <c r="Q6392" s="645">
        <v>6</v>
      </c>
      <c r="R6392" s="645">
        <v>47</v>
      </c>
      <c r="S6392" s="645">
        <v>37</v>
      </c>
      <c r="T6392" s="492" t="s">
        <v>7077</v>
      </c>
      <c r="U6392" s="496">
        <v>473590</v>
      </c>
    </row>
    <row r="6393" spans="17:21">
      <c r="Q6393" s="645">
        <v>6</v>
      </c>
      <c r="R6393" s="645">
        <v>47</v>
      </c>
      <c r="S6393" s="645">
        <v>38</v>
      </c>
      <c r="T6393" s="492" t="s">
        <v>7078</v>
      </c>
      <c r="U6393" s="496">
        <v>473600</v>
      </c>
    </row>
    <row r="6394" spans="17:21">
      <c r="Q6394" s="645">
        <v>6</v>
      </c>
      <c r="R6394" s="645">
        <v>47</v>
      </c>
      <c r="S6394" s="645">
        <v>39</v>
      </c>
      <c r="T6394" s="492" t="s">
        <v>7079</v>
      </c>
      <c r="U6394" s="496">
        <v>473610</v>
      </c>
    </row>
    <row r="6395" spans="17:21">
      <c r="Q6395" s="645">
        <v>6</v>
      </c>
      <c r="R6395" s="645">
        <v>47</v>
      </c>
      <c r="S6395" s="645">
        <v>40</v>
      </c>
      <c r="T6395" s="492" t="s">
        <v>7080</v>
      </c>
      <c r="U6395" s="496">
        <v>473620</v>
      </c>
    </row>
    <row r="6396" spans="17:21">
      <c r="Q6396" s="645">
        <v>6</v>
      </c>
      <c r="R6396" s="645">
        <v>47</v>
      </c>
      <c r="S6396" s="645">
        <v>41</v>
      </c>
      <c r="T6396" s="492" t="s">
        <v>7082</v>
      </c>
      <c r="U6396" s="496">
        <v>473750</v>
      </c>
    </row>
    <row r="6397" spans="17:21">
      <c r="Q6397" s="645">
        <v>6</v>
      </c>
      <c r="R6397" s="645">
        <v>47</v>
      </c>
      <c r="S6397" s="645">
        <v>42</v>
      </c>
      <c r="T6397" s="492" t="s">
        <v>7084</v>
      </c>
      <c r="U6397" s="496">
        <v>473810</v>
      </c>
    </row>
    <row r="6398" spans="17:21">
      <c r="Q6398" s="645">
        <v>6</v>
      </c>
      <c r="R6398" s="645">
        <v>47</v>
      </c>
      <c r="S6398" s="645">
        <v>43</v>
      </c>
      <c r="T6398" s="492" t="s">
        <v>7085</v>
      </c>
      <c r="U6398" s="496">
        <v>473820</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Normal="85" zoomScaleSheetLayoutView="100" workbookViewId="0">
      <pane ySplit="5" topLeftCell="A6" activePane="bottomLeft" state="frozen"/>
      <selection activeCell="M17" sqref="M17:S17"/>
      <selection pane="bottomLeft" activeCell="K24" sqref="K24:AO27"/>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3.75" style="188" bestFit="1" customWidth="1"/>
    <col min="124" max="126" width="5.125" style="188" bestFit="1" customWidth="1"/>
    <col min="127" max="132" width="1.5" style="188" customWidth="1"/>
    <col min="133" max="133" width="1.625" style="188"/>
    <col min="134" max="16384" width="1.625" style="2"/>
  </cols>
  <sheetData>
    <row r="1" spans="1:122" ht="13.5" customHeight="1">
      <c r="A1" s="305"/>
      <c r="B1" s="686"/>
      <c r="C1" s="687"/>
      <c r="D1" s="687"/>
      <c r="E1" s="687"/>
      <c r="F1" s="687"/>
      <c r="G1" s="687"/>
      <c r="H1" s="687"/>
      <c r="I1" s="687"/>
      <c r="J1" s="687"/>
      <c r="K1" s="687"/>
      <c r="L1" s="687"/>
      <c r="M1" s="687"/>
      <c r="N1" s="687"/>
      <c r="O1" s="687"/>
      <c r="P1" s="687"/>
      <c r="Q1" s="687"/>
      <c r="R1" s="687"/>
      <c r="S1" s="687"/>
      <c r="T1" s="687"/>
      <c r="U1" s="687"/>
      <c r="V1" s="687"/>
      <c r="W1" s="687"/>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690"/>
      <c r="CA1" s="690"/>
      <c r="CB1" s="690"/>
      <c r="CC1" s="690"/>
      <c r="CD1" s="690"/>
      <c r="CE1" s="690"/>
      <c r="CF1" s="690"/>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687"/>
      <c r="C2" s="687"/>
      <c r="D2" s="687"/>
      <c r="E2" s="687"/>
      <c r="F2" s="687"/>
      <c r="G2" s="687"/>
      <c r="H2" s="687"/>
      <c r="I2" s="687"/>
      <c r="J2" s="687"/>
      <c r="K2" s="687"/>
      <c r="L2" s="687"/>
      <c r="M2" s="687"/>
      <c r="N2" s="687"/>
      <c r="O2" s="687"/>
      <c r="P2" s="687"/>
      <c r="Q2" s="687"/>
      <c r="R2" s="687"/>
      <c r="S2" s="687"/>
      <c r="T2" s="687"/>
      <c r="U2" s="687"/>
      <c r="V2" s="687"/>
      <c r="W2" s="687"/>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690"/>
      <c r="CA2" s="690"/>
      <c r="CB2" s="690"/>
      <c r="CC2" s="690"/>
      <c r="CD2" s="690"/>
      <c r="CE2" s="690"/>
      <c r="CF2" s="690"/>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691" t="s">
        <v>3504</v>
      </c>
      <c r="C3" s="691"/>
      <c r="D3" s="691"/>
      <c r="E3" s="691" t="s">
        <v>3505</v>
      </c>
      <c r="F3" s="691"/>
      <c r="G3" s="691"/>
      <c r="H3" s="691" t="s">
        <v>3506</v>
      </c>
      <c r="I3" s="691"/>
      <c r="J3" s="691"/>
      <c r="K3" s="691"/>
      <c r="L3" s="307"/>
      <c r="M3" s="691" t="s">
        <v>3507</v>
      </c>
      <c r="N3" s="691"/>
      <c r="O3" s="691"/>
      <c r="P3" s="691" t="s">
        <v>3508</v>
      </c>
      <c r="Q3" s="691"/>
      <c r="R3" s="691"/>
      <c r="S3" s="691"/>
      <c r="T3" s="307"/>
      <c r="U3" s="691" t="s">
        <v>3509</v>
      </c>
      <c r="V3" s="691"/>
      <c r="W3" s="691"/>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692" t="s">
        <v>3511</v>
      </c>
      <c r="BK3" s="693"/>
      <c r="BL3" s="693"/>
      <c r="BM3" s="693"/>
      <c r="BN3" s="693"/>
      <c r="BO3" s="693"/>
      <c r="BP3" s="693"/>
      <c r="BQ3" s="693"/>
      <c r="BR3" s="693"/>
      <c r="BS3" s="694"/>
      <c r="BT3" s="306"/>
      <c r="BU3" s="306"/>
      <c r="BV3" s="306"/>
      <c r="BW3" s="306"/>
      <c r="BX3" s="306"/>
      <c r="BY3" s="306"/>
      <c r="BZ3" s="741" t="s">
        <v>3507</v>
      </c>
      <c r="CA3" s="741"/>
      <c r="CB3" s="741"/>
      <c r="CC3" s="741" t="s">
        <v>3508</v>
      </c>
      <c r="CD3" s="741"/>
      <c r="CE3" s="741"/>
      <c r="CF3" s="741"/>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741"/>
      <c r="C4" s="741"/>
      <c r="D4" s="741"/>
      <c r="E4" s="741"/>
      <c r="F4" s="741"/>
      <c r="G4" s="741"/>
      <c r="H4" s="741"/>
      <c r="I4" s="741"/>
      <c r="J4" s="741"/>
      <c r="K4" s="741"/>
      <c r="L4" s="307"/>
      <c r="M4" s="740"/>
      <c r="N4" s="740"/>
      <c r="O4" s="740"/>
      <c r="P4" s="740"/>
      <c r="Q4" s="740"/>
      <c r="R4" s="740"/>
      <c r="S4" s="740"/>
      <c r="T4" s="307"/>
      <c r="U4" s="741"/>
      <c r="V4" s="741"/>
      <c r="W4" s="741"/>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740"/>
      <c r="CA4" s="740"/>
      <c r="CB4" s="740"/>
      <c r="CC4" s="740"/>
      <c r="CD4" s="740"/>
      <c r="CE4" s="740"/>
      <c r="CF4" s="740"/>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7" spans="1:122" ht="8.1" customHeight="1" thickBot="1">
      <c r="DI7" s="42"/>
      <c r="DJ7" s="42"/>
      <c r="DK7" s="42"/>
      <c r="DL7" s="42"/>
      <c r="DM7" s="42"/>
      <c r="DN7" s="42"/>
      <c r="DO7" s="42"/>
      <c r="DP7" s="42"/>
      <c r="DQ7" s="42"/>
    </row>
    <row r="8" spans="1:122" ht="27" thickTop="1" thickBot="1">
      <c r="C8" s="23" t="s">
        <v>162</v>
      </c>
      <c r="L8" s="14" t="s">
        <v>163</v>
      </c>
      <c r="BE8" s="24" t="s">
        <v>164</v>
      </c>
      <c r="BR8" s="25"/>
      <c r="DH8" s="1569" t="s">
        <v>0</v>
      </c>
      <c r="DI8" s="1570"/>
      <c r="DJ8" s="1570"/>
      <c r="DK8" s="1570"/>
      <c r="DL8" s="1570"/>
      <c r="DM8" s="1570"/>
      <c r="DN8" s="1570"/>
      <c r="DO8" s="1570"/>
      <c r="DP8" s="1570"/>
      <c r="DQ8" s="1571"/>
    </row>
    <row r="9" spans="1:122" ht="8.1" customHeight="1" thickTop="1" thickBot="1">
      <c r="DH9" s="42"/>
      <c r="DI9" s="42"/>
      <c r="DJ9" s="42"/>
      <c r="DK9" s="42"/>
      <c r="DL9" s="42"/>
      <c r="DM9" s="42"/>
      <c r="DN9" s="42"/>
      <c r="DO9" s="42"/>
      <c r="DP9" s="42"/>
      <c r="DQ9" s="42"/>
    </row>
    <row r="10" spans="1:122" ht="8.1" customHeight="1">
      <c r="U10" s="12"/>
      <c r="V10" s="12"/>
      <c r="W10" s="12"/>
      <c r="X10" s="12"/>
      <c r="Y10" s="12"/>
      <c r="Z10" s="12"/>
      <c r="AA10" s="12"/>
      <c r="AB10" s="12"/>
      <c r="AC10" s="12"/>
      <c r="AD10" s="12"/>
      <c r="AE10" s="12"/>
      <c r="AF10" s="12"/>
      <c r="AG10" s="12"/>
      <c r="AH10" s="12"/>
      <c r="AI10" s="12"/>
      <c r="AJ10" s="12"/>
      <c r="AK10" s="12"/>
      <c r="AL10" s="12"/>
      <c r="AM10" s="1089" t="s">
        <v>2</v>
      </c>
      <c r="AN10" s="1106"/>
      <c r="AO10" s="1106"/>
      <c r="AP10" s="1106"/>
      <c r="AQ10" s="1106"/>
      <c r="AR10" s="1106"/>
      <c r="AS10" s="1106"/>
      <c r="AT10" s="1106"/>
      <c r="AU10" s="1340"/>
      <c r="AV10" s="3"/>
      <c r="AW10" s="3"/>
      <c r="AX10" s="3"/>
      <c r="AY10" s="3"/>
      <c r="AZ10" s="3"/>
      <c r="BA10" s="3"/>
      <c r="BB10" s="85"/>
    </row>
    <row r="11" spans="1:122" ht="8.1" customHeight="1">
      <c r="C11" s="1374" t="s">
        <v>1</v>
      </c>
      <c r="D11" s="1374"/>
      <c r="E11" s="1374"/>
      <c r="F11" s="1374"/>
      <c r="G11" s="1374"/>
      <c r="H11" s="1374"/>
      <c r="I11" s="1374"/>
      <c r="J11" s="1374"/>
      <c r="K11" s="1374"/>
      <c r="M11" s="1375" t="s">
        <v>8705</v>
      </c>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6"/>
      <c r="AM11" s="917"/>
      <c r="AN11" s="707"/>
      <c r="AO11" s="707"/>
      <c r="AP11" s="707"/>
      <c r="AQ11" s="707"/>
      <c r="AR11" s="707"/>
      <c r="AS11" s="707"/>
      <c r="AT11" s="707"/>
      <c r="AU11" s="708"/>
      <c r="BB11" s="86"/>
    </row>
    <row r="12" spans="1:122" ht="8.1" customHeight="1" thickBot="1">
      <c r="C12" s="1578"/>
      <c r="D12" s="1578"/>
      <c r="E12" s="1578"/>
      <c r="F12" s="1578"/>
      <c r="G12" s="1578"/>
      <c r="H12" s="1578"/>
      <c r="I12" s="1578"/>
      <c r="J12" s="1578"/>
      <c r="K12" s="1578"/>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8"/>
      <c r="AM12" s="1579"/>
      <c r="AN12" s="838"/>
      <c r="AO12" s="838"/>
      <c r="AP12" s="838"/>
      <c r="AQ12" s="838"/>
      <c r="AR12" s="838"/>
      <c r="AS12" s="838"/>
      <c r="AT12" s="838"/>
      <c r="AU12" s="1387"/>
      <c r="AV12" s="87"/>
      <c r="AW12" s="87"/>
      <c r="AX12" s="87"/>
      <c r="AY12" s="87"/>
      <c r="AZ12" s="87"/>
      <c r="BA12" s="87"/>
      <c r="BB12" s="293"/>
      <c r="BC12" s="704" t="s">
        <v>315</v>
      </c>
      <c r="BD12" s="704"/>
      <c r="BE12" s="704"/>
      <c r="BF12" s="704"/>
      <c r="BG12" s="704"/>
      <c r="BH12" s="704"/>
      <c r="BI12" s="704"/>
      <c r="BJ12" s="705"/>
      <c r="BK12" s="1379"/>
      <c r="BL12" s="1573"/>
      <c r="BM12" s="1573"/>
      <c r="BN12" s="1573"/>
      <c r="BO12" s="1573"/>
      <c r="BP12" s="1573"/>
      <c r="BQ12" s="1573"/>
      <c r="BR12" s="1573"/>
      <c r="BS12" s="1573"/>
      <c r="BT12" s="1573"/>
      <c r="BU12" s="1573"/>
      <c r="BV12" s="1573"/>
      <c r="BW12" s="1573"/>
      <c r="BX12" s="1573"/>
      <c r="BY12" s="1573"/>
      <c r="BZ12" s="1573"/>
      <c r="CA12" s="1573"/>
      <c r="CB12" s="1573"/>
      <c r="CC12" s="1573"/>
      <c r="CD12" s="1573"/>
      <c r="CE12" s="1573"/>
      <c r="CF12" s="1573"/>
      <c r="CG12" s="1573"/>
      <c r="CH12" s="1573"/>
      <c r="CI12" s="1573"/>
      <c r="CJ12" s="1574"/>
      <c r="CK12" s="706" t="s">
        <v>8585</v>
      </c>
      <c r="CL12" s="707"/>
      <c r="CM12" s="1572" t="s">
        <v>8767</v>
      </c>
      <c r="CN12" s="1572"/>
      <c r="CO12" s="1572"/>
      <c r="CP12" s="1572"/>
      <c r="CQ12" s="1572"/>
      <c r="CR12" s="1572"/>
      <c r="CS12" s="1572"/>
      <c r="CT12" s="1572"/>
      <c r="CU12" s="1572"/>
      <c r="CV12" s="1572"/>
      <c r="CW12" s="1572"/>
      <c r="CX12" s="1572"/>
      <c r="CY12" s="1572"/>
      <c r="CZ12" s="1572"/>
      <c r="DA12" s="1572"/>
      <c r="DB12" s="1572"/>
      <c r="DC12" s="1572"/>
      <c r="DD12" s="1572"/>
      <c r="DE12" s="1572"/>
      <c r="DF12" s="1572"/>
      <c r="DG12" s="1572"/>
      <c r="DH12" s="1572"/>
      <c r="DI12" s="1572"/>
      <c r="DJ12" s="1572"/>
      <c r="DK12" s="1572"/>
    </row>
    <row r="13" spans="1:122" ht="8.1" customHeight="1">
      <c r="C13" s="669" t="s">
        <v>3514</v>
      </c>
      <c r="D13" s="670"/>
      <c r="E13" s="670"/>
      <c r="F13" s="670"/>
      <c r="G13" s="670"/>
      <c r="H13" s="671"/>
      <c r="I13" s="695" t="s">
        <v>3515</v>
      </c>
      <c r="J13" s="695"/>
      <c r="K13" s="695"/>
      <c r="L13" s="696"/>
      <c r="M13" s="314"/>
      <c r="N13" s="315"/>
      <c r="O13" s="315"/>
      <c r="P13" s="315"/>
      <c r="Q13" s="315"/>
      <c r="R13" s="315"/>
      <c r="S13" s="315"/>
      <c r="T13" s="315"/>
      <c r="U13" s="315"/>
      <c r="V13" s="315"/>
      <c r="W13" s="315"/>
      <c r="X13" s="315"/>
      <c r="Y13" s="315"/>
      <c r="Z13" s="316"/>
      <c r="AA13" s="317"/>
      <c r="AB13" s="88"/>
      <c r="AC13" s="88"/>
      <c r="AD13" s="88"/>
      <c r="AE13" s="88"/>
      <c r="AF13" s="89"/>
      <c r="AG13" s="89"/>
      <c r="AH13" s="89"/>
      <c r="AI13" s="89"/>
      <c r="AJ13" s="89"/>
      <c r="AP13" s="699" t="s">
        <v>3516</v>
      </c>
      <c r="AQ13" s="699"/>
      <c r="AR13" s="699"/>
      <c r="AS13" s="699"/>
      <c r="AT13" s="699"/>
      <c r="AU13" s="699"/>
      <c r="AV13" s="699"/>
      <c r="AW13" s="699"/>
      <c r="AX13" s="699"/>
      <c r="AY13" s="699"/>
      <c r="AZ13" s="699"/>
      <c r="BA13" s="699"/>
      <c r="BB13" s="700"/>
      <c r="BC13" s="710"/>
      <c r="BD13" s="710"/>
      <c r="BE13" s="710"/>
      <c r="BF13" s="710"/>
      <c r="BG13" s="710"/>
      <c r="BH13" s="710"/>
      <c r="BI13" s="710"/>
      <c r="BJ13" s="711"/>
      <c r="BK13" s="1575"/>
      <c r="BL13" s="1576"/>
      <c r="BM13" s="1576"/>
      <c r="BN13" s="1576"/>
      <c r="BO13" s="1576"/>
      <c r="BP13" s="1576"/>
      <c r="BQ13" s="1576"/>
      <c r="BR13" s="1576"/>
      <c r="BS13" s="1576"/>
      <c r="BT13" s="1576"/>
      <c r="BU13" s="1576"/>
      <c r="BV13" s="1576"/>
      <c r="BW13" s="1576"/>
      <c r="BX13" s="1576"/>
      <c r="BY13" s="1576"/>
      <c r="BZ13" s="1576"/>
      <c r="CA13" s="1576"/>
      <c r="CB13" s="1576"/>
      <c r="CC13" s="1576"/>
      <c r="CD13" s="1576"/>
      <c r="CE13" s="1576"/>
      <c r="CF13" s="1576"/>
      <c r="CG13" s="1576"/>
      <c r="CH13" s="1576"/>
      <c r="CI13" s="1576"/>
      <c r="CJ13" s="1577"/>
      <c r="CK13" s="706"/>
      <c r="CL13" s="707"/>
      <c r="CM13" s="1572"/>
      <c r="CN13" s="1572"/>
      <c r="CO13" s="1572"/>
      <c r="CP13" s="1572"/>
      <c r="CQ13" s="1572"/>
      <c r="CR13" s="1572"/>
      <c r="CS13" s="1572"/>
      <c r="CT13" s="1572"/>
      <c r="CU13" s="1572"/>
      <c r="CV13" s="1572"/>
      <c r="CW13" s="1572"/>
      <c r="CX13" s="1572"/>
      <c r="CY13" s="1572"/>
      <c r="CZ13" s="1572"/>
      <c r="DA13" s="1572"/>
      <c r="DB13" s="1572"/>
      <c r="DC13" s="1572"/>
      <c r="DD13" s="1572"/>
      <c r="DE13" s="1572"/>
      <c r="DF13" s="1572"/>
      <c r="DG13" s="1572"/>
      <c r="DH13" s="1572"/>
      <c r="DI13" s="1572"/>
      <c r="DJ13" s="1572"/>
      <c r="DK13" s="1572"/>
    </row>
    <row r="14" spans="1:122" ht="8.1" customHeight="1">
      <c r="C14" s="672"/>
      <c r="D14" s="673"/>
      <c r="E14" s="673"/>
      <c r="F14" s="673"/>
      <c r="G14" s="673"/>
      <c r="H14" s="674"/>
      <c r="I14" s="697"/>
      <c r="J14" s="697"/>
      <c r="K14" s="697"/>
      <c r="L14" s="698"/>
      <c r="M14" s="318"/>
      <c r="N14" s="316"/>
      <c r="O14" s="316"/>
      <c r="P14" s="316"/>
      <c r="Q14" s="316"/>
      <c r="R14" s="316"/>
      <c r="S14" s="316"/>
      <c r="T14" s="316"/>
      <c r="U14" s="316"/>
      <c r="V14" s="316"/>
      <c r="W14" s="316"/>
      <c r="X14" s="316"/>
      <c r="Y14" s="316"/>
      <c r="Z14" s="316"/>
      <c r="AA14" s="317"/>
      <c r="AB14" s="88"/>
      <c r="AC14" s="88"/>
      <c r="AD14" s="88"/>
      <c r="AE14" s="88"/>
      <c r="AF14" s="89"/>
      <c r="AG14" s="89"/>
      <c r="AH14" s="89"/>
      <c r="AI14" s="89"/>
      <c r="AJ14" s="89"/>
      <c r="AP14" s="701"/>
      <c r="AQ14" s="701"/>
      <c r="AR14" s="701"/>
      <c r="AS14" s="701"/>
      <c r="AT14" s="701"/>
      <c r="AU14" s="701"/>
      <c r="AV14" s="701"/>
      <c r="AW14" s="701"/>
      <c r="AX14" s="701"/>
      <c r="AY14" s="701"/>
      <c r="AZ14" s="701"/>
      <c r="BA14" s="701"/>
      <c r="BB14" s="702"/>
      <c r="BC14" s="703" t="s">
        <v>3</v>
      </c>
      <c r="BD14" s="704"/>
      <c r="BE14" s="704"/>
      <c r="BF14" s="704"/>
      <c r="BG14" s="704"/>
      <c r="BH14" s="704"/>
      <c r="BI14" s="704"/>
      <c r="BJ14" s="705"/>
      <c r="BK14" s="712"/>
      <c r="BL14" s="713"/>
      <c r="BM14" s="713"/>
      <c r="BN14" s="713"/>
      <c r="BO14" s="713"/>
      <c r="BP14" s="713"/>
      <c r="BQ14" s="713"/>
      <c r="BR14" s="713"/>
      <c r="BS14" s="713"/>
      <c r="BT14" s="713"/>
      <c r="BU14" s="713"/>
      <c r="BV14" s="713"/>
      <c r="BW14" s="713"/>
      <c r="BX14" s="713"/>
      <c r="BY14" s="713"/>
      <c r="BZ14" s="713"/>
      <c r="CA14" s="713"/>
      <c r="CB14" s="713"/>
      <c r="CC14" s="713"/>
      <c r="CD14" s="713"/>
      <c r="CE14" s="713"/>
      <c r="CF14" s="713"/>
      <c r="CG14" s="713"/>
      <c r="CH14" s="713"/>
      <c r="CI14" s="713"/>
      <c r="CJ14" s="713"/>
      <c r="CK14" s="714"/>
      <c r="CU14" s="8"/>
    </row>
    <row r="15" spans="1:122" ht="8.1" customHeight="1">
      <c r="C15" s="672"/>
      <c r="D15" s="673"/>
      <c r="E15" s="673"/>
      <c r="F15" s="673"/>
      <c r="G15" s="673"/>
      <c r="H15" s="674"/>
      <c r="I15" s="697"/>
      <c r="J15" s="697"/>
      <c r="K15" s="697"/>
      <c r="L15" s="698"/>
      <c r="M15" s="318"/>
      <c r="N15" s="316"/>
      <c r="O15" s="316"/>
      <c r="P15" s="316"/>
      <c r="Q15" s="316"/>
      <c r="R15" s="316"/>
      <c r="S15" s="316"/>
      <c r="T15" s="316"/>
      <c r="U15" s="316"/>
      <c r="V15" s="316"/>
      <c r="W15" s="316"/>
      <c r="X15" s="316"/>
      <c r="Y15" s="316"/>
      <c r="Z15" s="316"/>
      <c r="AA15" s="317"/>
      <c r="AB15" s="317"/>
      <c r="AC15" s="317"/>
      <c r="AD15" s="317"/>
      <c r="AE15" s="317"/>
      <c r="AP15" s="721" t="str">
        <f>Code!U5</f>
        <v/>
      </c>
      <c r="AQ15" s="722"/>
      <c r="AR15" s="722"/>
      <c r="AS15" s="722"/>
      <c r="AT15" s="722"/>
      <c r="AU15" s="722"/>
      <c r="AV15" s="722"/>
      <c r="AW15" s="722"/>
      <c r="AX15" s="722"/>
      <c r="AY15" s="722"/>
      <c r="AZ15" s="722"/>
      <c r="BA15" s="722"/>
      <c r="BB15" s="723"/>
      <c r="BC15" s="706"/>
      <c r="BD15" s="707"/>
      <c r="BE15" s="707"/>
      <c r="BF15" s="707"/>
      <c r="BG15" s="707"/>
      <c r="BH15" s="707"/>
      <c r="BI15" s="707"/>
      <c r="BJ15" s="708"/>
      <c r="BK15" s="715"/>
      <c r="BL15" s="716"/>
      <c r="BM15" s="716"/>
      <c r="BN15" s="716"/>
      <c r="BO15" s="716"/>
      <c r="BP15" s="716"/>
      <c r="BQ15" s="716"/>
      <c r="BR15" s="716"/>
      <c r="BS15" s="716"/>
      <c r="BT15" s="716"/>
      <c r="BU15" s="716"/>
      <c r="BV15" s="716"/>
      <c r="BW15" s="716"/>
      <c r="BX15" s="716"/>
      <c r="BY15" s="716"/>
      <c r="BZ15" s="716"/>
      <c r="CA15" s="716"/>
      <c r="CB15" s="716"/>
      <c r="CC15" s="716"/>
      <c r="CD15" s="716"/>
      <c r="CE15" s="716"/>
      <c r="CF15" s="716"/>
      <c r="CG15" s="716"/>
      <c r="CH15" s="716"/>
      <c r="CI15" s="716"/>
      <c r="CJ15" s="716"/>
      <c r="CK15" s="717"/>
      <c r="CU15" s="8"/>
    </row>
    <row r="16" spans="1:122" ht="8.1" customHeight="1" thickBot="1">
      <c r="C16" s="672"/>
      <c r="D16" s="673"/>
      <c r="E16" s="673"/>
      <c r="F16" s="673"/>
      <c r="G16" s="673"/>
      <c r="H16" s="674"/>
      <c r="I16" s="678" t="s">
        <v>3517</v>
      </c>
      <c r="J16" s="678"/>
      <c r="K16" s="678"/>
      <c r="L16" s="679"/>
      <c r="M16" s="319"/>
      <c r="N16" s="320"/>
      <c r="O16" s="320"/>
      <c r="P16" s="320"/>
      <c r="Q16" s="320"/>
      <c r="R16" s="320"/>
      <c r="S16" s="320"/>
      <c r="T16" s="320"/>
      <c r="U16" s="320"/>
      <c r="V16" s="320"/>
      <c r="W16" s="320"/>
      <c r="X16" s="320"/>
      <c r="Y16" s="320"/>
      <c r="Z16" s="320"/>
      <c r="AA16" s="320"/>
      <c r="AB16" s="320"/>
      <c r="AC16" s="320"/>
      <c r="AD16" s="320"/>
      <c r="AE16" s="321"/>
      <c r="AP16" s="724"/>
      <c r="AQ16" s="725"/>
      <c r="AR16" s="725"/>
      <c r="AS16" s="725"/>
      <c r="AT16" s="725"/>
      <c r="AU16" s="725"/>
      <c r="AV16" s="725"/>
      <c r="AW16" s="725"/>
      <c r="AX16" s="725"/>
      <c r="AY16" s="725"/>
      <c r="AZ16" s="725"/>
      <c r="BA16" s="725"/>
      <c r="BB16" s="726"/>
      <c r="BC16" s="709"/>
      <c r="BD16" s="710"/>
      <c r="BE16" s="710"/>
      <c r="BF16" s="710"/>
      <c r="BG16" s="710"/>
      <c r="BH16" s="710"/>
      <c r="BI16" s="710"/>
      <c r="BJ16" s="711"/>
      <c r="BK16" s="718"/>
      <c r="BL16" s="719"/>
      <c r="BM16" s="719"/>
      <c r="BN16" s="719"/>
      <c r="BO16" s="719"/>
      <c r="BP16" s="719"/>
      <c r="BQ16" s="719"/>
      <c r="BR16" s="719"/>
      <c r="BS16" s="719"/>
      <c r="BT16" s="719"/>
      <c r="BU16" s="719"/>
      <c r="BV16" s="719"/>
      <c r="BW16" s="719"/>
      <c r="BX16" s="719"/>
      <c r="BY16" s="719"/>
      <c r="BZ16" s="719"/>
      <c r="CA16" s="719"/>
      <c r="CB16" s="719"/>
      <c r="CC16" s="719"/>
      <c r="CD16" s="719"/>
      <c r="CE16" s="719"/>
      <c r="CF16" s="719"/>
      <c r="CG16" s="719"/>
      <c r="CH16" s="719"/>
      <c r="CI16" s="719"/>
      <c r="CJ16" s="719"/>
      <c r="CK16" s="720"/>
      <c r="CU16" s="8"/>
      <c r="CV16" s="704" t="s">
        <v>5</v>
      </c>
      <c r="CW16" s="704"/>
      <c r="CX16" s="704"/>
      <c r="CY16" s="704"/>
      <c r="CZ16" s="704"/>
      <c r="DA16" s="704"/>
      <c r="DB16" s="705"/>
      <c r="DC16" s="799" t="s">
        <v>3111</v>
      </c>
      <c r="DD16" s="772"/>
      <c r="DE16" s="772"/>
      <c r="DF16" s="704" t="s">
        <v>6</v>
      </c>
      <c r="DG16" s="772"/>
      <c r="DH16" s="772"/>
      <c r="DI16" s="801" t="s">
        <v>7</v>
      </c>
      <c r="DJ16" s="772"/>
      <c r="DK16" s="772"/>
      <c r="DL16" s="705" t="s">
        <v>8</v>
      </c>
    </row>
    <row r="17" spans="3:122" ht="11.25" customHeight="1">
      <c r="C17" s="672"/>
      <c r="D17" s="673"/>
      <c r="E17" s="673"/>
      <c r="F17" s="673"/>
      <c r="G17" s="673"/>
      <c r="H17" s="674"/>
      <c r="I17" s="680"/>
      <c r="J17" s="680"/>
      <c r="K17" s="680"/>
      <c r="L17" s="681"/>
      <c r="M17" s="319"/>
      <c r="N17" s="320"/>
      <c r="O17" s="320"/>
      <c r="P17" s="320"/>
      <c r="Q17" s="320"/>
      <c r="R17" s="320"/>
      <c r="S17" s="320"/>
      <c r="T17" s="320"/>
      <c r="U17" s="320"/>
      <c r="V17" s="320"/>
      <c r="W17" s="320"/>
      <c r="X17" s="320"/>
      <c r="Y17" s="320"/>
      <c r="Z17" s="320"/>
      <c r="AA17" s="320"/>
      <c r="AB17" s="320"/>
      <c r="AC17" s="320"/>
      <c r="AD17" s="320"/>
      <c r="AE17" s="321"/>
      <c r="AP17" s="727"/>
      <c r="AQ17" s="728"/>
      <c r="AR17" s="728"/>
      <c r="AS17" s="728"/>
      <c r="AT17" s="728"/>
      <c r="AU17" s="728"/>
      <c r="AV17" s="728"/>
      <c r="AW17" s="728"/>
      <c r="AX17" s="728"/>
      <c r="AY17" s="728"/>
      <c r="AZ17" s="728"/>
      <c r="BA17" s="728"/>
      <c r="BB17" s="729"/>
      <c r="BC17" s="774" t="s">
        <v>8587</v>
      </c>
      <c r="BD17" s="775"/>
      <c r="BE17" s="775"/>
      <c r="BF17" s="775"/>
      <c r="BG17" s="775"/>
      <c r="BH17" s="775"/>
      <c r="BI17" s="775"/>
      <c r="BJ17" s="776"/>
      <c r="BK17" s="777"/>
      <c r="BL17" s="778"/>
      <c r="BM17" s="778"/>
      <c r="BN17" s="778"/>
      <c r="BO17" s="778"/>
      <c r="BP17" s="778"/>
      <c r="BQ17" s="778"/>
      <c r="BR17" s="778"/>
      <c r="BS17" s="778"/>
      <c r="BT17" s="779"/>
      <c r="BU17" s="780"/>
      <c r="BV17" s="781"/>
      <c r="BW17" s="782"/>
      <c r="BX17" s="783"/>
      <c r="BY17" s="784"/>
      <c r="BZ17" s="784"/>
      <c r="CA17" s="784"/>
      <c r="CB17" s="784"/>
      <c r="CC17" s="784"/>
      <c r="CD17" s="784"/>
      <c r="CE17" s="784"/>
      <c r="CF17" s="784"/>
      <c r="CG17" s="784"/>
      <c r="CH17" s="784"/>
      <c r="CI17" s="785" t="s">
        <v>8586</v>
      </c>
      <c r="CJ17" s="785"/>
      <c r="CK17" s="786"/>
      <c r="CL17" s="787"/>
      <c r="CM17" s="788"/>
      <c r="CN17" s="788"/>
      <c r="CO17" s="788"/>
      <c r="CP17" s="788"/>
      <c r="CQ17" s="788"/>
      <c r="CR17" s="788"/>
      <c r="CS17" s="788"/>
      <c r="CT17" s="788"/>
      <c r="CU17" s="789"/>
      <c r="CV17" s="710"/>
      <c r="CW17" s="710"/>
      <c r="CX17" s="710"/>
      <c r="CY17" s="710"/>
      <c r="CZ17" s="710"/>
      <c r="DA17" s="710"/>
      <c r="DB17" s="711"/>
      <c r="DC17" s="800"/>
      <c r="DD17" s="773"/>
      <c r="DE17" s="773"/>
      <c r="DF17" s="710"/>
      <c r="DG17" s="773"/>
      <c r="DH17" s="773"/>
      <c r="DI17" s="802"/>
      <c r="DJ17" s="773"/>
      <c r="DK17" s="773"/>
      <c r="DL17" s="711"/>
    </row>
    <row r="18" spans="3:122" ht="11.25" customHeight="1" thickBot="1">
      <c r="C18" s="672"/>
      <c r="D18" s="673"/>
      <c r="E18" s="673"/>
      <c r="F18" s="673"/>
      <c r="G18" s="673"/>
      <c r="H18" s="674"/>
      <c r="I18" s="682" t="s">
        <v>9238</v>
      </c>
      <c r="J18" s="683"/>
      <c r="K18" s="683"/>
      <c r="L18" s="683"/>
      <c r="M18" s="322"/>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703" t="s">
        <v>9</v>
      </c>
      <c r="AQ18" s="704"/>
      <c r="AR18" s="704"/>
      <c r="AS18" s="704"/>
      <c r="AT18" s="705"/>
      <c r="AU18" s="730"/>
      <c r="AV18" s="731"/>
      <c r="AW18" s="731"/>
      <c r="AX18" s="731"/>
      <c r="AY18" s="731"/>
      <c r="AZ18" s="731"/>
      <c r="BA18" s="731"/>
      <c r="BB18" s="732"/>
      <c r="BC18" s="793" t="s">
        <v>8588</v>
      </c>
      <c r="BD18" s="794"/>
      <c r="BE18" s="794"/>
      <c r="BF18" s="794"/>
      <c r="BG18" s="794"/>
      <c r="BH18" s="794"/>
      <c r="BI18" s="794"/>
      <c r="BJ18" s="795"/>
      <c r="BK18" s="796"/>
      <c r="BL18" s="797"/>
      <c r="BM18" s="797"/>
      <c r="BN18" s="797"/>
      <c r="BO18" s="797"/>
      <c r="BP18" s="797"/>
      <c r="BQ18" s="797"/>
      <c r="BR18" s="797"/>
      <c r="BS18" s="797"/>
      <c r="BT18" s="797"/>
      <c r="BU18" s="797"/>
      <c r="BV18" s="797"/>
      <c r="BW18" s="798"/>
      <c r="BX18" s="736"/>
      <c r="BY18" s="737"/>
      <c r="BZ18" s="737"/>
      <c r="CA18" s="737"/>
      <c r="CB18" s="737"/>
      <c r="CC18" s="737"/>
      <c r="CD18" s="737"/>
      <c r="CE18" s="737"/>
      <c r="CF18" s="737"/>
      <c r="CG18" s="737"/>
      <c r="CH18" s="737"/>
      <c r="CI18" s="738" t="s">
        <v>8586</v>
      </c>
      <c r="CJ18" s="738"/>
      <c r="CK18" s="739"/>
      <c r="CL18" s="790"/>
      <c r="CM18" s="791"/>
      <c r="CN18" s="791"/>
      <c r="CO18" s="791"/>
      <c r="CP18" s="791"/>
      <c r="CQ18" s="791"/>
      <c r="CR18" s="791"/>
      <c r="CS18" s="791"/>
      <c r="CT18" s="791"/>
      <c r="CU18" s="792"/>
      <c r="CV18" s="704" t="s">
        <v>10</v>
      </c>
      <c r="CW18" s="704"/>
      <c r="CX18" s="704"/>
      <c r="CY18" s="704"/>
      <c r="CZ18" s="704"/>
      <c r="DA18" s="704"/>
      <c r="DB18" s="705"/>
      <c r="DC18" s="745"/>
      <c r="DD18" s="746"/>
      <c r="DE18" s="746"/>
      <c r="DF18" s="746"/>
      <c r="DG18" s="746"/>
      <c r="DH18" s="746"/>
      <c r="DI18" s="746"/>
      <c r="DJ18" s="746"/>
      <c r="DK18" s="746"/>
      <c r="DL18" s="747"/>
    </row>
    <row r="19" spans="3:122" ht="8.1" customHeight="1">
      <c r="C19" s="675"/>
      <c r="D19" s="676"/>
      <c r="E19" s="676"/>
      <c r="F19" s="676"/>
      <c r="G19" s="676"/>
      <c r="H19" s="677"/>
      <c r="I19" s="684"/>
      <c r="J19" s="685"/>
      <c r="K19" s="685"/>
      <c r="L19" s="685"/>
      <c r="M19" s="323" t="s">
        <v>3513</v>
      </c>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588"/>
      <c r="AP19" s="709"/>
      <c r="AQ19" s="710"/>
      <c r="AR19" s="710"/>
      <c r="AS19" s="710"/>
      <c r="AT19" s="711"/>
      <c r="AU19" s="733"/>
      <c r="AV19" s="734"/>
      <c r="AW19" s="734"/>
      <c r="AX19" s="734"/>
      <c r="AY19" s="734"/>
      <c r="AZ19" s="734"/>
      <c r="BA19" s="734"/>
      <c r="BB19" s="735"/>
      <c r="BC19" s="703" t="s">
        <v>12</v>
      </c>
      <c r="BD19" s="704"/>
      <c r="BE19" s="704"/>
      <c r="BF19" s="704"/>
      <c r="BG19" s="704"/>
      <c r="BH19" s="704"/>
      <c r="BI19" s="704"/>
      <c r="BJ19" s="705"/>
      <c r="BK19" s="712"/>
      <c r="BL19" s="713"/>
      <c r="BM19" s="713"/>
      <c r="BN19" s="713"/>
      <c r="BO19" s="713"/>
      <c r="BP19" s="713"/>
      <c r="BQ19" s="713"/>
      <c r="BR19" s="713"/>
      <c r="BS19" s="713"/>
      <c r="BT19" s="713"/>
      <c r="BU19" s="713"/>
      <c r="BV19" s="713"/>
      <c r="BW19" s="713"/>
      <c r="BX19" s="713"/>
      <c r="BY19" s="713"/>
      <c r="BZ19" s="713"/>
      <c r="CA19" s="713"/>
      <c r="CB19" s="713"/>
      <c r="CC19" s="713"/>
      <c r="CD19" s="713"/>
      <c r="CE19" s="713"/>
      <c r="CF19" s="714"/>
      <c r="CG19" s="751" t="s">
        <v>8741</v>
      </c>
      <c r="CH19" s="752"/>
      <c r="CI19" s="753"/>
      <c r="CJ19" s="760"/>
      <c r="CK19" s="761"/>
      <c r="CL19" s="761"/>
      <c r="CM19" s="761"/>
      <c r="CN19" s="761"/>
      <c r="CO19" s="761"/>
      <c r="CP19" s="761"/>
      <c r="CQ19" s="761"/>
      <c r="CR19" s="761"/>
      <c r="CS19" s="761"/>
      <c r="CT19" s="761"/>
      <c r="CU19" s="762"/>
      <c r="CV19" s="710"/>
      <c r="CW19" s="710"/>
      <c r="CX19" s="710"/>
      <c r="CY19" s="710"/>
      <c r="CZ19" s="710"/>
      <c r="DA19" s="710"/>
      <c r="DB19" s="711"/>
      <c r="DC19" s="748"/>
      <c r="DD19" s="749"/>
      <c r="DE19" s="749"/>
      <c r="DF19" s="749"/>
      <c r="DG19" s="749"/>
      <c r="DH19" s="749"/>
      <c r="DI19" s="749"/>
      <c r="DJ19" s="749"/>
      <c r="DK19" s="749"/>
      <c r="DL19" s="750"/>
    </row>
    <row r="20" spans="3:122" ht="12.75" customHeight="1">
      <c r="C20" s="842" t="s">
        <v>9239</v>
      </c>
      <c r="D20" s="842"/>
      <c r="E20" s="842"/>
      <c r="F20" s="842"/>
      <c r="G20" s="842"/>
      <c r="H20" s="842"/>
      <c r="I20" s="842"/>
      <c r="J20" s="842"/>
      <c r="K20" s="842"/>
      <c r="L20" s="842"/>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1"/>
      <c r="AP20" s="703" t="s">
        <v>11</v>
      </c>
      <c r="AQ20" s="704"/>
      <c r="AR20" s="704"/>
      <c r="AS20" s="704"/>
      <c r="AT20" s="705"/>
      <c r="AU20" s="766"/>
      <c r="AV20" s="767"/>
      <c r="AW20" s="767"/>
      <c r="AX20" s="767"/>
      <c r="AY20" s="767"/>
      <c r="AZ20" s="767"/>
      <c r="BA20" s="767"/>
      <c r="BB20" s="768"/>
      <c r="BC20" s="706"/>
      <c r="BD20" s="707"/>
      <c r="BE20" s="707"/>
      <c r="BF20" s="707"/>
      <c r="BG20" s="707"/>
      <c r="BH20" s="707"/>
      <c r="BI20" s="707"/>
      <c r="BJ20" s="708"/>
      <c r="BK20" s="715"/>
      <c r="BL20" s="716"/>
      <c r="BM20" s="716"/>
      <c r="BN20" s="716"/>
      <c r="BO20" s="716"/>
      <c r="BP20" s="716"/>
      <c r="BQ20" s="716"/>
      <c r="BR20" s="716"/>
      <c r="BS20" s="716"/>
      <c r="BT20" s="716"/>
      <c r="BU20" s="716"/>
      <c r="BV20" s="716"/>
      <c r="BW20" s="716"/>
      <c r="BX20" s="716"/>
      <c r="BY20" s="716"/>
      <c r="BZ20" s="716"/>
      <c r="CA20" s="716"/>
      <c r="CB20" s="716"/>
      <c r="CC20" s="716"/>
      <c r="CD20" s="716"/>
      <c r="CE20" s="716"/>
      <c r="CF20" s="717"/>
      <c r="CG20" s="754"/>
      <c r="CH20" s="755"/>
      <c r="CI20" s="756"/>
      <c r="CJ20" s="763"/>
      <c r="CK20" s="764"/>
      <c r="CL20" s="764"/>
      <c r="CM20" s="764"/>
      <c r="CN20" s="764"/>
      <c r="CO20" s="764"/>
      <c r="CP20" s="764"/>
      <c r="CQ20" s="764"/>
      <c r="CR20" s="764"/>
      <c r="CS20" s="764"/>
      <c r="CT20" s="764"/>
      <c r="CU20" s="765"/>
      <c r="CV20" s="703" t="s">
        <v>13</v>
      </c>
      <c r="CW20" s="704"/>
      <c r="CX20" s="704"/>
      <c r="CY20" s="704"/>
      <c r="CZ20" s="704"/>
      <c r="DA20" s="704"/>
      <c r="DB20" s="705"/>
      <c r="DC20" s="745"/>
      <c r="DD20" s="746"/>
      <c r="DE20" s="746"/>
      <c r="DF20" s="746"/>
      <c r="DG20" s="746"/>
      <c r="DH20" s="746"/>
      <c r="DI20" s="746"/>
      <c r="DJ20" s="746"/>
      <c r="DK20" s="746"/>
      <c r="DL20" s="747"/>
    </row>
    <row r="21" spans="3:122" ht="12.75" customHeight="1">
      <c r="C21" s="843"/>
      <c r="D21" s="843"/>
      <c r="E21" s="843"/>
      <c r="F21" s="843"/>
      <c r="G21" s="843"/>
      <c r="H21" s="843"/>
      <c r="I21" s="843"/>
      <c r="J21" s="843"/>
      <c r="K21" s="843"/>
      <c r="L21" s="843"/>
      <c r="M21" s="840"/>
      <c r="N21" s="840"/>
      <c r="O21" s="840"/>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c r="AN21" s="840"/>
      <c r="AO21" s="840"/>
      <c r="AP21" s="709"/>
      <c r="AQ21" s="710"/>
      <c r="AR21" s="710"/>
      <c r="AS21" s="710"/>
      <c r="AT21" s="711"/>
      <c r="AU21" s="769"/>
      <c r="AV21" s="770"/>
      <c r="AW21" s="770"/>
      <c r="AX21" s="770"/>
      <c r="AY21" s="770"/>
      <c r="AZ21" s="770"/>
      <c r="BA21" s="770"/>
      <c r="BB21" s="771"/>
      <c r="BC21" s="709"/>
      <c r="BD21" s="710"/>
      <c r="BE21" s="710"/>
      <c r="BF21" s="710"/>
      <c r="BG21" s="710"/>
      <c r="BH21" s="710"/>
      <c r="BI21" s="710"/>
      <c r="BJ21" s="711"/>
      <c r="BK21" s="718"/>
      <c r="BL21" s="719"/>
      <c r="BM21" s="719"/>
      <c r="BN21" s="719"/>
      <c r="BO21" s="719"/>
      <c r="BP21" s="719"/>
      <c r="BQ21" s="719"/>
      <c r="BR21" s="719"/>
      <c r="BS21" s="719"/>
      <c r="BT21" s="719"/>
      <c r="BU21" s="719"/>
      <c r="BV21" s="719"/>
      <c r="BW21" s="719"/>
      <c r="BX21" s="719"/>
      <c r="BY21" s="719"/>
      <c r="BZ21" s="719"/>
      <c r="CA21" s="719"/>
      <c r="CB21" s="719"/>
      <c r="CC21" s="719"/>
      <c r="CD21" s="719"/>
      <c r="CE21" s="719"/>
      <c r="CF21" s="720"/>
      <c r="CG21" s="757"/>
      <c r="CH21" s="758"/>
      <c r="CI21" s="759"/>
      <c r="CJ21" s="814"/>
      <c r="CK21" s="815"/>
      <c r="CL21" s="815"/>
      <c r="CM21" s="815"/>
      <c r="CN21" s="815"/>
      <c r="CO21" s="815"/>
      <c r="CP21" s="815"/>
      <c r="CQ21" s="815"/>
      <c r="CR21" s="815"/>
      <c r="CS21" s="815"/>
      <c r="CT21" s="815"/>
      <c r="CU21" s="816"/>
      <c r="CV21" s="709"/>
      <c r="CW21" s="710"/>
      <c r="CX21" s="710"/>
      <c r="CY21" s="710"/>
      <c r="CZ21" s="710"/>
      <c r="DA21" s="710"/>
      <c r="DB21" s="711"/>
      <c r="DC21" s="748"/>
      <c r="DD21" s="749"/>
      <c r="DE21" s="749"/>
      <c r="DF21" s="749"/>
      <c r="DG21" s="749"/>
      <c r="DH21" s="749"/>
      <c r="DI21" s="749"/>
      <c r="DJ21" s="749"/>
      <c r="DK21" s="749"/>
      <c r="DL21" s="750"/>
    </row>
    <row r="24" spans="3:122" ht="8.1" customHeight="1">
      <c r="C24" s="703" t="s">
        <v>14</v>
      </c>
      <c r="D24" s="704"/>
      <c r="E24" s="704"/>
      <c r="F24" s="704"/>
      <c r="G24" s="704"/>
      <c r="H24" s="704"/>
      <c r="I24" s="704"/>
      <c r="J24" s="705"/>
      <c r="K24" s="712"/>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13"/>
      <c r="AM24" s="713"/>
      <c r="AN24" s="713"/>
      <c r="AO24" s="713"/>
      <c r="AP24" s="817" t="s">
        <v>8687</v>
      </c>
      <c r="AQ24" s="817"/>
      <c r="AR24" s="817"/>
      <c r="AS24" s="817"/>
      <c r="AT24" s="817"/>
      <c r="AU24" s="817"/>
      <c r="AV24" s="817"/>
      <c r="AW24" s="44"/>
      <c r="AX24" s="44"/>
      <c r="AY24" s="44"/>
      <c r="AZ24" s="44"/>
      <c r="BA24" s="44"/>
      <c r="BB24" s="44"/>
      <c r="BC24" s="7"/>
      <c r="BD24" s="704" t="s">
        <v>15</v>
      </c>
      <c r="BE24" s="704"/>
      <c r="BF24" s="704"/>
      <c r="BG24" s="704"/>
      <c r="BH24" s="704"/>
      <c r="BI24" s="90" t="s">
        <v>16</v>
      </c>
      <c r="BJ24" s="91" t="s">
        <v>17</v>
      </c>
      <c r="BK24" s="91" t="s">
        <v>18</v>
      </c>
      <c r="BL24" s="91"/>
      <c r="BM24" s="91" t="s">
        <v>16</v>
      </c>
      <c r="BN24" s="91" t="s">
        <v>17</v>
      </c>
      <c r="BO24" s="91" t="s">
        <v>18</v>
      </c>
      <c r="BP24" s="91"/>
      <c r="BQ24" s="44"/>
      <c r="BR24" s="44"/>
      <c r="BS24" s="44"/>
      <c r="BT24" s="44"/>
      <c r="BU24" s="44"/>
      <c r="BV24" s="44"/>
      <c r="BW24" s="44"/>
      <c r="BX24" s="44"/>
      <c r="BY24" s="7"/>
      <c r="BZ24" s="818" t="s">
        <v>19</v>
      </c>
      <c r="CA24" s="819"/>
      <c r="CB24" s="819"/>
      <c r="CC24" s="819"/>
      <c r="CD24" s="819"/>
      <c r="CE24" s="819"/>
      <c r="CF24" s="819"/>
      <c r="CG24" s="819"/>
      <c r="CH24" s="819"/>
      <c r="CI24" s="819"/>
      <c r="CJ24" s="819"/>
      <c r="CK24" s="819"/>
      <c r="CL24" s="819"/>
      <c r="CM24" s="820"/>
    </row>
    <row r="25" spans="3:122" ht="8.1" customHeight="1" thickBot="1">
      <c r="C25" s="706"/>
      <c r="D25" s="707"/>
      <c r="E25" s="707"/>
      <c r="F25" s="707"/>
      <c r="G25" s="707"/>
      <c r="H25" s="707"/>
      <c r="I25" s="707"/>
      <c r="J25" s="708"/>
      <c r="K25" s="715"/>
      <c r="L25" s="716"/>
      <c r="M25" s="716"/>
      <c r="N25" s="716"/>
      <c r="O25" s="716"/>
      <c r="P25" s="716"/>
      <c r="Q25" s="716"/>
      <c r="R25" s="716"/>
      <c r="S25" s="716"/>
      <c r="T25" s="716"/>
      <c r="U25" s="716"/>
      <c r="V25" s="716"/>
      <c r="W25" s="716"/>
      <c r="X25" s="716"/>
      <c r="Y25" s="716"/>
      <c r="Z25" s="716"/>
      <c r="AA25" s="716"/>
      <c r="AB25" s="716"/>
      <c r="AC25" s="716"/>
      <c r="AD25" s="716"/>
      <c r="AE25" s="716"/>
      <c r="AF25" s="716"/>
      <c r="AG25" s="716"/>
      <c r="AH25" s="716"/>
      <c r="AI25" s="716"/>
      <c r="AJ25" s="716"/>
      <c r="AK25" s="716"/>
      <c r="AL25" s="716"/>
      <c r="AM25" s="716"/>
      <c r="AN25" s="716"/>
      <c r="AO25" s="716"/>
      <c r="AP25" s="327"/>
      <c r="AQ25" s="327"/>
      <c r="AR25" s="327"/>
      <c r="AS25" s="327"/>
      <c r="AT25" s="327"/>
      <c r="AU25" s="327"/>
      <c r="AV25" s="327"/>
      <c r="BC25" s="92" t="s">
        <v>20</v>
      </c>
      <c r="BD25" s="707"/>
      <c r="BE25" s="707"/>
      <c r="BF25" s="707"/>
      <c r="BG25" s="707"/>
      <c r="BH25" s="707"/>
      <c r="BI25" s="93" t="s">
        <v>21</v>
      </c>
      <c r="BJ25" s="94" t="s">
        <v>21</v>
      </c>
      <c r="BK25" s="94" t="s">
        <v>21</v>
      </c>
      <c r="BL25" s="94" t="s">
        <v>21</v>
      </c>
      <c r="BM25" s="94" t="s">
        <v>22</v>
      </c>
      <c r="BN25" s="94" t="s">
        <v>22</v>
      </c>
      <c r="BO25" s="94" t="s">
        <v>22</v>
      </c>
      <c r="BP25" s="94" t="s">
        <v>22</v>
      </c>
      <c r="BQ25" s="2" t="s">
        <v>23</v>
      </c>
      <c r="BY25" s="8"/>
      <c r="BZ25" s="821"/>
      <c r="CA25" s="822"/>
      <c r="CB25" s="822"/>
      <c r="CC25" s="822"/>
      <c r="CD25" s="822"/>
      <c r="CE25" s="822"/>
      <c r="CF25" s="822"/>
      <c r="CG25" s="822"/>
      <c r="CH25" s="822"/>
      <c r="CI25" s="822"/>
      <c r="CJ25" s="822"/>
      <c r="CK25" s="822"/>
      <c r="CL25" s="822"/>
      <c r="CM25" s="823"/>
    </row>
    <row r="26" spans="3:122" ht="8.1" customHeight="1">
      <c r="C26" s="706"/>
      <c r="D26" s="707"/>
      <c r="E26" s="707"/>
      <c r="F26" s="707"/>
      <c r="G26" s="707"/>
      <c r="H26" s="707"/>
      <c r="I26" s="707"/>
      <c r="J26" s="708"/>
      <c r="K26" s="715"/>
      <c r="L26" s="716"/>
      <c r="M26" s="716"/>
      <c r="N26" s="716"/>
      <c r="O26" s="716"/>
      <c r="P26" s="716"/>
      <c r="Q26" s="716"/>
      <c r="R26" s="716"/>
      <c r="S26" s="716"/>
      <c r="T26" s="716"/>
      <c r="U26" s="716"/>
      <c r="V26" s="716"/>
      <c r="W26" s="716"/>
      <c r="X26" s="716"/>
      <c r="Y26" s="716"/>
      <c r="Z26" s="716"/>
      <c r="AA26" s="716"/>
      <c r="AB26" s="716"/>
      <c r="AC26" s="716"/>
      <c r="AD26" s="716"/>
      <c r="AE26" s="716"/>
      <c r="AF26" s="716"/>
      <c r="AG26" s="716"/>
      <c r="AH26" s="716"/>
      <c r="AI26" s="716"/>
      <c r="AJ26" s="716"/>
      <c r="AK26" s="716"/>
      <c r="AL26" s="716"/>
      <c r="AM26" s="716"/>
      <c r="AN26" s="716"/>
      <c r="AO26" s="716"/>
      <c r="AP26" s="333"/>
      <c r="AQ26" s="333"/>
      <c r="AR26" s="333"/>
      <c r="AS26" s="333"/>
      <c r="AT26" s="333"/>
      <c r="AU26" s="333"/>
      <c r="AV26" s="333"/>
      <c r="AX26" s="824" t="str">
        <f>Code!AZ5</f>
        <v/>
      </c>
      <c r="AY26" s="825"/>
      <c r="AZ26" s="825"/>
      <c r="BA26" s="825"/>
      <c r="BB26" s="825"/>
      <c r="BC26" s="826"/>
      <c r="BD26" s="707"/>
      <c r="BE26" s="707"/>
      <c r="BF26" s="707"/>
      <c r="BG26" s="707"/>
      <c r="BH26" s="707"/>
      <c r="BI26" s="830"/>
      <c r="BJ26" s="831"/>
      <c r="BK26" s="831"/>
      <c r="BL26" s="831"/>
      <c r="BM26" s="831"/>
      <c r="BN26" s="831"/>
      <c r="BO26" s="831"/>
      <c r="BP26" s="832"/>
      <c r="BQ26" s="95"/>
      <c r="BR26" s="42"/>
      <c r="BS26" s="42"/>
      <c r="BY26" s="8"/>
      <c r="BZ26" s="90"/>
      <c r="CA26" s="91" t="s">
        <v>16</v>
      </c>
      <c r="CB26" s="91" t="s">
        <v>17</v>
      </c>
      <c r="CC26" s="91" t="s">
        <v>18</v>
      </c>
      <c r="CD26" s="91"/>
      <c r="CE26" s="44"/>
      <c r="CF26" s="44"/>
      <c r="CG26" s="44"/>
      <c r="CH26" s="44"/>
      <c r="CI26" s="44"/>
      <c r="CJ26" s="44"/>
      <c r="CK26" s="44"/>
      <c r="CL26" s="44"/>
      <c r="CM26" s="7"/>
      <c r="CO26" s="6"/>
      <c r="CP26" s="44"/>
      <c r="CQ26" s="44"/>
      <c r="CR26" s="44"/>
      <c r="CS26" s="44"/>
      <c r="CT26" s="44"/>
      <c r="CU26" s="44"/>
      <c r="CV26" s="44"/>
      <c r="CW26" s="91" t="s">
        <v>17</v>
      </c>
      <c r="CX26" s="91" t="s">
        <v>18</v>
      </c>
      <c r="CY26" s="91"/>
      <c r="CZ26" s="91"/>
      <c r="DA26" s="91"/>
      <c r="DB26" s="91"/>
      <c r="DC26" s="91"/>
      <c r="DD26" s="44"/>
      <c r="DE26" s="7"/>
      <c r="DF26" s="704" t="s">
        <v>24</v>
      </c>
      <c r="DG26" s="704"/>
      <c r="DH26" s="704"/>
      <c r="DI26" s="704"/>
      <c r="DJ26" s="704"/>
      <c r="DK26" s="836"/>
      <c r="DL26" s="96"/>
      <c r="DM26" s="3"/>
      <c r="DN26" s="3"/>
      <c r="DO26" s="3"/>
      <c r="DP26" s="3"/>
      <c r="DQ26" s="3"/>
      <c r="DR26" s="85"/>
    </row>
    <row r="27" spans="3:122" ht="8.1" customHeight="1" thickBot="1">
      <c r="C27" s="709"/>
      <c r="D27" s="710"/>
      <c r="E27" s="710"/>
      <c r="F27" s="710"/>
      <c r="G27" s="710"/>
      <c r="H27" s="710"/>
      <c r="I27" s="710"/>
      <c r="J27" s="711"/>
      <c r="K27" s="718"/>
      <c r="L27" s="719"/>
      <c r="M27" s="719"/>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334"/>
      <c r="AQ27" s="334"/>
      <c r="AR27" s="334"/>
      <c r="AS27" s="334"/>
      <c r="AT27" s="334"/>
      <c r="AU27" s="334"/>
      <c r="AV27" s="334"/>
      <c r="AW27" s="97"/>
      <c r="AX27" s="827"/>
      <c r="AY27" s="828"/>
      <c r="AZ27" s="828"/>
      <c r="BA27" s="828"/>
      <c r="BB27" s="828"/>
      <c r="BC27" s="829"/>
      <c r="BD27" s="710"/>
      <c r="BE27" s="710"/>
      <c r="BF27" s="710"/>
      <c r="BG27" s="710"/>
      <c r="BH27" s="710"/>
      <c r="BI27" s="833"/>
      <c r="BJ27" s="834"/>
      <c r="BK27" s="834"/>
      <c r="BL27" s="834"/>
      <c r="BM27" s="834"/>
      <c r="BN27" s="834"/>
      <c r="BO27" s="834"/>
      <c r="BP27" s="835"/>
      <c r="BQ27" s="335"/>
      <c r="BR27" s="10" t="s">
        <v>302</v>
      </c>
      <c r="BT27" s="2" t="s">
        <v>25</v>
      </c>
      <c r="BV27" s="10"/>
      <c r="BX27" s="10"/>
      <c r="BY27" s="8"/>
      <c r="BZ27" s="99" t="s">
        <v>21</v>
      </c>
      <c r="CA27" s="94" t="s">
        <v>22</v>
      </c>
      <c r="CB27" s="94" t="s">
        <v>22</v>
      </c>
      <c r="CC27" s="94" t="s">
        <v>22</v>
      </c>
      <c r="CD27" s="94" t="s">
        <v>22</v>
      </c>
      <c r="CF27" s="2" t="s">
        <v>23</v>
      </c>
      <c r="CM27" s="8"/>
      <c r="CO27" s="1"/>
      <c r="CW27" s="100" t="s">
        <v>22</v>
      </c>
      <c r="CX27" s="100" t="s">
        <v>22</v>
      </c>
      <c r="CY27" s="100" t="s">
        <v>22</v>
      </c>
      <c r="CZ27" s="100" t="s">
        <v>16</v>
      </c>
      <c r="DA27" s="100" t="s">
        <v>17</v>
      </c>
      <c r="DB27" s="100" t="s">
        <v>18</v>
      </c>
      <c r="DC27" s="100" t="s">
        <v>26</v>
      </c>
      <c r="DD27" s="87"/>
      <c r="DE27" s="101"/>
      <c r="DF27" s="707"/>
      <c r="DG27" s="707"/>
      <c r="DH27" s="707"/>
      <c r="DI27" s="707"/>
      <c r="DJ27" s="707"/>
      <c r="DK27" s="837"/>
      <c r="DL27" s="102"/>
      <c r="DM27" s="707" t="s">
        <v>27</v>
      </c>
      <c r="DN27" s="707"/>
      <c r="DO27" s="803"/>
      <c r="DP27" s="803"/>
      <c r="DQ27" s="707" t="s">
        <v>28</v>
      </c>
      <c r="DR27" s="86"/>
    </row>
    <row r="28" spans="3:122" ht="8.1" customHeight="1">
      <c r="C28" s="703" t="s">
        <v>29</v>
      </c>
      <c r="D28" s="704"/>
      <c r="E28" s="704"/>
      <c r="F28" s="704"/>
      <c r="G28" s="704"/>
      <c r="H28" s="704"/>
      <c r="I28" s="704"/>
      <c r="J28" s="705"/>
      <c r="K28" s="804"/>
      <c r="L28" s="805"/>
      <c r="M28" s="805"/>
      <c r="N28" s="805"/>
      <c r="O28" s="805"/>
      <c r="P28" s="805"/>
      <c r="Q28" s="805"/>
      <c r="R28" s="805"/>
      <c r="S28" s="805"/>
      <c r="T28" s="805"/>
      <c r="U28" s="805"/>
      <c r="V28" s="805"/>
      <c r="W28" s="805"/>
      <c r="X28" s="805"/>
      <c r="Y28" s="805"/>
      <c r="Z28" s="805"/>
      <c r="AA28" s="805"/>
      <c r="AB28" s="805"/>
      <c r="AC28" s="805"/>
      <c r="AD28" s="704"/>
      <c r="AF28" s="704"/>
      <c r="AG28" s="746"/>
      <c r="AH28" s="811"/>
      <c r="AI28" s="811"/>
      <c r="AJ28" s="811"/>
      <c r="AK28" s="811"/>
      <c r="AL28" s="811"/>
      <c r="AM28" s="811"/>
      <c r="AN28" s="811"/>
      <c r="AO28" s="811"/>
      <c r="AP28" s="811"/>
      <c r="AQ28" s="811"/>
      <c r="AR28" s="811"/>
      <c r="AS28" s="811"/>
      <c r="BC28" s="8"/>
      <c r="BD28" s="704" t="s">
        <v>30</v>
      </c>
      <c r="BE28" s="704"/>
      <c r="BF28" s="704"/>
      <c r="BG28" s="704"/>
      <c r="BH28" s="705"/>
      <c r="BI28" s="799" t="s">
        <v>8742</v>
      </c>
      <c r="BJ28" s="871"/>
      <c r="BK28" s="892"/>
      <c r="BL28" s="893"/>
      <c r="BM28" s="894"/>
      <c r="BN28" s="895" t="s">
        <v>6</v>
      </c>
      <c r="BO28" s="896"/>
      <c r="BP28" s="897"/>
      <c r="BQ28" s="898"/>
      <c r="BR28" s="899" t="s">
        <v>7</v>
      </c>
      <c r="BS28" s="850"/>
      <c r="BT28" s="851"/>
      <c r="BU28" s="852"/>
      <c r="BV28" s="703" t="s">
        <v>31</v>
      </c>
      <c r="BW28" s="704"/>
      <c r="BX28" s="704"/>
      <c r="BY28" s="7"/>
      <c r="BZ28" s="875"/>
      <c r="CA28" s="876"/>
      <c r="CB28" s="876"/>
      <c r="CC28" s="876"/>
      <c r="CD28" s="877"/>
      <c r="CE28" s="95"/>
      <c r="CF28" s="103"/>
      <c r="CG28" s="103"/>
      <c r="CM28" s="8"/>
      <c r="CO28" s="706" t="s">
        <v>32</v>
      </c>
      <c r="CP28" s="707"/>
      <c r="CQ28" s="707"/>
      <c r="CR28" s="707"/>
      <c r="CS28" s="707"/>
      <c r="CT28" s="707"/>
      <c r="CU28" s="707"/>
      <c r="CV28" s="837"/>
      <c r="CW28" s="830"/>
      <c r="CX28" s="831"/>
      <c r="CY28" s="831"/>
      <c r="CZ28" s="831"/>
      <c r="DA28" s="831"/>
      <c r="DB28" s="831"/>
      <c r="DC28" s="884"/>
      <c r="DD28" s="888" t="s">
        <v>33</v>
      </c>
      <c r="DE28" s="889"/>
      <c r="DF28" s="707"/>
      <c r="DG28" s="707"/>
      <c r="DH28" s="707"/>
      <c r="DI28" s="707"/>
      <c r="DJ28" s="707"/>
      <c r="DK28" s="837"/>
      <c r="DL28" s="102"/>
      <c r="DM28" s="707"/>
      <c r="DN28" s="707"/>
      <c r="DO28" s="803"/>
      <c r="DP28" s="803"/>
      <c r="DQ28" s="707"/>
      <c r="DR28" s="86"/>
    </row>
    <row r="29" spans="3:122" ht="8.1" customHeight="1" thickBot="1">
      <c r="C29" s="706"/>
      <c r="D29" s="707"/>
      <c r="E29" s="707"/>
      <c r="F29" s="707"/>
      <c r="G29" s="707"/>
      <c r="H29" s="707"/>
      <c r="I29" s="707"/>
      <c r="J29" s="708"/>
      <c r="K29" s="806"/>
      <c r="L29" s="807"/>
      <c r="M29" s="807"/>
      <c r="N29" s="807"/>
      <c r="O29" s="807"/>
      <c r="P29" s="807"/>
      <c r="Q29" s="807"/>
      <c r="R29" s="807"/>
      <c r="S29" s="807"/>
      <c r="T29" s="807"/>
      <c r="U29" s="807"/>
      <c r="V29" s="807"/>
      <c r="W29" s="807"/>
      <c r="X29" s="807"/>
      <c r="Y29" s="807"/>
      <c r="Z29" s="807"/>
      <c r="AA29" s="807"/>
      <c r="AB29" s="807"/>
      <c r="AC29" s="807"/>
      <c r="AD29" s="810"/>
      <c r="AF29" s="810"/>
      <c r="AG29" s="812"/>
      <c r="AH29" s="812"/>
      <c r="AI29" s="812"/>
      <c r="AJ29" s="812"/>
      <c r="AK29" s="812"/>
      <c r="AL29" s="812"/>
      <c r="AM29" s="812"/>
      <c r="AN29" s="812"/>
      <c r="AO29" s="812"/>
      <c r="AP29" s="812"/>
      <c r="AQ29" s="812"/>
      <c r="AR29" s="812"/>
      <c r="AS29" s="812"/>
      <c r="AT29" s="2" t="s">
        <v>8692</v>
      </c>
      <c r="BC29" s="8"/>
      <c r="BD29" s="707"/>
      <c r="BE29" s="707"/>
      <c r="BF29" s="707"/>
      <c r="BG29" s="707"/>
      <c r="BH29" s="708"/>
      <c r="BI29" s="800"/>
      <c r="BJ29" s="872"/>
      <c r="BK29" s="853"/>
      <c r="BL29" s="854"/>
      <c r="BM29" s="855"/>
      <c r="BN29" s="873"/>
      <c r="BO29" s="853"/>
      <c r="BP29" s="854"/>
      <c r="BQ29" s="855"/>
      <c r="BR29" s="873"/>
      <c r="BS29" s="853"/>
      <c r="BT29" s="854"/>
      <c r="BU29" s="855"/>
      <c r="BV29" s="706"/>
      <c r="BW29" s="707"/>
      <c r="BX29" s="707"/>
      <c r="BY29" s="8"/>
      <c r="BZ29" s="878"/>
      <c r="CA29" s="879"/>
      <c r="CB29" s="879"/>
      <c r="CC29" s="879"/>
      <c r="CD29" s="880"/>
      <c r="CE29" s="98"/>
      <c r="CF29" s="10" t="s">
        <v>302</v>
      </c>
      <c r="CG29" s="10"/>
      <c r="CH29" s="10" t="s">
        <v>25</v>
      </c>
      <c r="CI29" s="10"/>
      <c r="CJ29" s="10"/>
      <c r="CK29" s="10"/>
      <c r="CL29" s="10"/>
      <c r="CM29" s="11"/>
      <c r="CO29" s="881"/>
      <c r="CP29" s="882"/>
      <c r="CQ29" s="882"/>
      <c r="CR29" s="882"/>
      <c r="CS29" s="882"/>
      <c r="CT29" s="882"/>
      <c r="CU29" s="882"/>
      <c r="CV29" s="883"/>
      <c r="CW29" s="885"/>
      <c r="CX29" s="886"/>
      <c r="CY29" s="886"/>
      <c r="CZ29" s="886"/>
      <c r="DA29" s="886"/>
      <c r="DB29" s="886"/>
      <c r="DC29" s="887"/>
      <c r="DD29" s="890"/>
      <c r="DE29" s="891"/>
      <c r="DF29" s="707"/>
      <c r="DG29" s="707"/>
      <c r="DH29" s="707"/>
      <c r="DI29" s="707"/>
      <c r="DJ29" s="707"/>
      <c r="DK29" s="837"/>
      <c r="DL29" s="102"/>
      <c r="DM29" s="707" t="s">
        <v>34</v>
      </c>
      <c r="DN29" s="707"/>
      <c r="DO29" s="803"/>
      <c r="DP29" s="803"/>
      <c r="DQ29" s="707" t="s">
        <v>28</v>
      </c>
      <c r="DR29" s="86"/>
    </row>
    <row r="30" spans="3:122" ht="8.1" customHeight="1">
      <c r="C30" s="706"/>
      <c r="D30" s="707"/>
      <c r="E30" s="707"/>
      <c r="F30" s="707"/>
      <c r="G30" s="707"/>
      <c r="H30" s="707"/>
      <c r="I30" s="707"/>
      <c r="J30" s="708"/>
      <c r="K30" s="806"/>
      <c r="L30" s="807"/>
      <c r="M30" s="807"/>
      <c r="N30" s="807"/>
      <c r="O30" s="807"/>
      <c r="P30" s="807"/>
      <c r="Q30" s="807"/>
      <c r="R30" s="807"/>
      <c r="S30" s="807"/>
      <c r="T30" s="807"/>
      <c r="U30" s="807"/>
      <c r="V30" s="807"/>
      <c r="W30" s="807"/>
      <c r="X30" s="807"/>
      <c r="Y30" s="807"/>
      <c r="Z30" s="807"/>
      <c r="AA30" s="807"/>
      <c r="AB30" s="807"/>
      <c r="AC30" s="807"/>
      <c r="AD30" s="707"/>
      <c r="AF30" s="707"/>
      <c r="AG30" s="812"/>
      <c r="AH30" s="812"/>
      <c r="AI30" s="812"/>
      <c r="AJ30" s="812"/>
      <c r="AK30" s="812"/>
      <c r="AL30" s="812"/>
      <c r="AM30" s="812"/>
      <c r="AN30" s="812"/>
      <c r="AO30" s="812"/>
      <c r="AP30" s="812"/>
      <c r="AQ30" s="812"/>
      <c r="AR30" s="812"/>
      <c r="AS30" s="812"/>
      <c r="AT30" s="824" t="str">
        <f>Code!CQ3</f>
        <v/>
      </c>
      <c r="AU30" s="825"/>
      <c r="AV30" s="825"/>
      <c r="AW30" s="825"/>
      <c r="AX30" s="825"/>
      <c r="AY30" s="825"/>
      <c r="AZ30" s="825"/>
      <c r="BA30" s="825"/>
      <c r="BB30" s="825"/>
      <c r="BC30" s="826"/>
      <c r="BD30" s="707"/>
      <c r="BE30" s="707"/>
      <c r="BF30" s="707"/>
      <c r="BG30" s="707"/>
      <c r="BH30" s="708"/>
      <c r="BI30" s="799" t="s">
        <v>8768</v>
      </c>
      <c r="BJ30" s="871"/>
      <c r="BK30" s="850"/>
      <c r="BL30" s="851"/>
      <c r="BM30" s="852"/>
      <c r="BN30" s="873" t="s">
        <v>6</v>
      </c>
      <c r="BO30" s="850"/>
      <c r="BP30" s="851"/>
      <c r="BQ30" s="852"/>
      <c r="BR30" s="873" t="s">
        <v>7</v>
      </c>
      <c r="BS30" s="850"/>
      <c r="BT30" s="851"/>
      <c r="BU30" s="852"/>
      <c r="BV30" s="706" t="s">
        <v>35</v>
      </c>
      <c r="BW30" s="707"/>
      <c r="BX30" s="707"/>
      <c r="BY30" s="8"/>
      <c r="BZ30" s="706" t="s">
        <v>165</v>
      </c>
      <c r="CA30" s="707"/>
      <c r="CB30" s="707"/>
      <c r="CC30" s="707"/>
      <c r="CD30" s="707"/>
      <c r="CE30" s="707"/>
      <c r="CF30" s="707"/>
      <c r="CG30" s="707"/>
      <c r="CH30" s="707"/>
      <c r="CI30" s="707"/>
      <c r="CJ30" s="707"/>
      <c r="CK30" s="707"/>
      <c r="CL30" s="707"/>
      <c r="CM30" s="708"/>
      <c r="CO30" s="856" t="s">
        <v>36</v>
      </c>
      <c r="CP30" s="857"/>
      <c r="CQ30" s="857"/>
      <c r="CR30" s="857"/>
      <c r="CS30" s="857"/>
      <c r="CT30" s="857"/>
      <c r="CU30" s="857"/>
      <c r="CV30" s="858"/>
      <c r="CW30" s="860"/>
      <c r="CX30" s="861"/>
      <c r="CY30" s="861"/>
      <c r="CZ30" s="861"/>
      <c r="DA30" s="861"/>
      <c r="DB30" s="861"/>
      <c r="DC30" s="862"/>
      <c r="DD30" s="866" t="s">
        <v>33</v>
      </c>
      <c r="DE30" s="867"/>
      <c r="DF30" s="707"/>
      <c r="DG30" s="707"/>
      <c r="DH30" s="707"/>
      <c r="DI30" s="707"/>
      <c r="DJ30" s="707"/>
      <c r="DK30" s="837"/>
      <c r="DL30" s="102"/>
      <c r="DM30" s="707"/>
      <c r="DN30" s="707"/>
      <c r="DO30" s="803"/>
      <c r="DP30" s="803"/>
      <c r="DQ30" s="707"/>
      <c r="DR30" s="86"/>
    </row>
    <row r="31" spans="3:122" ht="8.1" customHeight="1" thickBot="1">
      <c r="C31" s="709"/>
      <c r="D31" s="710"/>
      <c r="E31" s="710"/>
      <c r="F31" s="710"/>
      <c r="G31" s="710"/>
      <c r="H31" s="710"/>
      <c r="I31" s="710"/>
      <c r="J31" s="711"/>
      <c r="K31" s="808"/>
      <c r="L31" s="809"/>
      <c r="M31" s="809"/>
      <c r="N31" s="809"/>
      <c r="O31" s="809"/>
      <c r="P31" s="809"/>
      <c r="Q31" s="809"/>
      <c r="R31" s="809"/>
      <c r="S31" s="809"/>
      <c r="T31" s="809"/>
      <c r="U31" s="809"/>
      <c r="V31" s="809"/>
      <c r="W31" s="809"/>
      <c r="X31" s="809"/>
      <c r="Y31" s="809"/>
      <c r="Z31" s="809"/>
      <c r="AA31" s="809"/>
      <c r="AB31" s="809"/>
      <c r="AC31" s="809"/>
      <c r="AD31" s="870"/>
      <c r="AE31" s="10"/>
      <c r="AF31" s="870"/>
      <c r="AG31" s="813"/>
      <c r="AH31" s="813"/>
      <c r="AI31" s="813"/>
      <c r="AJ31" s="813"/>
      <c r="AK31" s="813"/>
      <c r="AL31" s="813"/>
      <c r="AM31" s="813"/>
      <c r="AN31" s="813"/>
      <c r="AO31" s="813"/>
      <c r="AP31" s="813"/>
      <c r="AQ31" s="813"/>
      <c r="AR31" s="813"/>
      <c r="AS31" s="813"/>
      <c r="AT31" s="827"/>
      <c r="AU31" s="828"/>
      <c r="AV31" s="828"/>
      <c r="AW31" s="828"/>
      <c r="AX31" s="828"/>
      <c r="AY31" s="828"/>
      <c r="AZ31" s="828"/>
      <c r="BA31" s="828"/>
      <c r="BB31" s="828"/>
      <c r="BC31" s="829"/>
      <c r="BD31" s="710"/>
      <c r="BE31" s="710"/>
      <c r="BF31" s="710"/>
      <c r="BG31" s="710"/>
      <c r="BH31" s="711"/>
      <c r="BI31" s="800"/>
      <c r="BJ31" s="872"/>
      <c r="BK31" s="853"/>
      <c r="BL31" s="854"/>
      <c r="BM31" s="855"/>
      <c r="BN31" s="874"/>
      <c r="BO31" s="853"/>
      <c r="BP31" s="854"/>
      <c r="BQ31" s="855"/>
      <c r="BR31" s="874"/>
      <c r="BS31" s="853"/>
      <c r="BT31" s="854"/>
      <c r="BU31" s="855"/>
      <c r="BV31" s="709"/>
      <c r="BW31" s="710"/>
      <c r="BX31" s="710"/>
      <c r="BY31" s="11"/>
      <c r="BZ31" s="709"/>
      <c r="CA31" s="710"/>
      <c r="CB31" s="710"/>
      <c r="CC31" s="710"/>
      <c r="CD31" s="710"/>
      <c r="CE31" s="710"/>
      <c r="CF31" s="710"/>
      <c r="CG31" s="710"/>
      <c r="CH31" s="710"/>
      <c r="CI31" s="710"/>
      <c r="CJ31" s="710"/>
      <c r="CK31" s="710"/>
      <c r="CL31" s="710"/>
      <c r="CM31" s="711"/>
      <c r="CO31" s="709"/>
      <c r="CP31" s="710"/>
      <c r="CQ31" s="710"/>
      <c r="CR31" s="710"/>
      <c r="CS31" s="710"/>
      <c r="CT31" s="710"/>
      <c r="CU31" s="710"/>
      <c r="CV31" s="859"/>
      <c r="CW31" s="863"/>
      <c r="CX31" s="864"/>
      <c r="CY31" s="864"/>
      <c r="CZ31" s="864"/>
      <c r="DA31" s="864"/>
      <c r="DB31" s="864"/>
      <c r="DC31" s="865"/>
      <c r="DD31" s="868"/>
      <c r="DE31" s="869"/>
      <c r="DF31" s="838"/>
      <c r="DG31" s="838"/>
      <c r="DH31" s="838"/>
      <c r="DI31" s="838"/>
      <c r="DJ31" s="838"/>
      <c r="DK31" s="839"/>
      <c r="DL31" s="104"/>
      <c r="DM31" s="10"/>
      <c r="DN31" s="10"/>
      <c r="DO31" s="10"/>
      <c r="DP31" s="10"/>
      <c r="DQ31" s="10"/>
      <c r="DR31" s="97"/>
    </row>
    <row r="32" spans="3:122" ht="9.9499999999999993" customHeight="1">
      <c r="C32" s="703" t="s">
        <v>37</v>
      </c>
      <c r="D32" s="704"/>
      <c r="E32" s="704"/>
      <c r="F32" s="704"/>
      <c r="G32" s="704"/>
      <c r="H32" s="704"/>
      <c r="I32" s="704"/>
      <c r="J32" s="705"/>
      <c r="K32" s="712"/>
      <c r="L32" s="713"/>
      <c r="M32" s="713"/>
      <c r="N32" s="713"/>
      <c r="O32" s="713"/>
      <c r="P32" s="713"/>
      <c r="Q32" s="713"/>
      <c r="R32" s="713"/>
      <c r="S32" s="713"/>
      <c r="T32" s="713"/>
      <c r="U32" s="713"/>
      <c r="V32" s="713"/>
      <c r="W32" s="713"/>
      <c r="X32" s="713"/>
      <c r="Y32" s="713"/>
      <c r="Z32" s="713"/>
      <c r="AA32" s="713"/>
      <c r="AB32" s="713"/>
      <c r="AC32" s="713"/>
      <c r="AD32" s="713"/>
      <c r="AE32" s="713"/>
      <c r="AF32" s="713"/>
      <c r="AG32" s="713"/>
      <c r="AH32" s="713"/>
      <c r="AI32" s="713"/>
      <c r="AJ32" s="713"/>
      <c r="AK32" s="713"/>
      <c r="AL32" s="714"/>
      <c r="AM32" s="703" t="s">
        <v>38</v>
      </c>
      <c r="AN32" s="704"/>
      <c r="AO32" s="704"/>
      <c r="AP32" s="704"/>
      <c r="AQ32" s="704"/>
      <c r="AR32" s="704"/>
      <c r="AS32" s="705"/>
      <c r="AT32" s="844"/>
      <c r="AU32" s="845"/>
      <c r="AV32" s="845"/>
      <c r="AW32" s="845"/>
      <c r="AX32" s="845"/>
      <c r="AY32" s="845"/>
      <c r="AZ32" s="845"/>
      <c r="BA32" s="845"/>
      <c r="BB32" s="845"/>
      <c r="BC32" s="845"/>
      <c r="BD32" s="845"/>
      <c r="BE32" s="845"/>
      <c r="BF32" s="845"/>
      <c r="BG32" s="845"/>
      <c r="BH32" s="845"/>
      <c r="BI32" s="845"/>
      <c r="BJ32" s="845"/>
      <c r="BK32" s="845"/>
      <c r="BL32" s="845"/>
      <c r="BM32" s="845"/>
      <c r="BN32" s="845"/>
      <c r="BO32" s="845"/>
      <c r="BP32" s="845"/>
      <c r="BQ32" s="845"/>
      <c r="BR32" s="845"/>
      <c r="BS32" s="845"/>
      <c r="BT32" s="845"/>
      <c r="BU32" s="845"/>
      <c r="BV32" s="845"/>
      <c r="BW32" s="845"/>
      <c r="BX32" s="845"/>
      <c r="BY32" s="846"/>
      <c r="BZ32" s="362"/>
      <c r="CA32" s="805" t="s">
        <v>8768</v>
      </c>
      <c r="CB32" s="805"/>
      <c r="CC32" s="805"/>
      <c r="CD32" s="805"/>
      <c r="CE32" s="947" t="s">
        <v>166</v>
      </c>
      <c r="CF32" s="805"/>
      <c r="CG32" s="805"/>
      <c r="CH32" s="947" t="s">
        <v>167</v>
      </c>
      <c r="CI32" s="805"/>
      <c r="CJ32" s="805"/>
      <c r="CK32" s="947" t="s">
        <v>168</v>
      </c>
      <c r="CL32" s="947"/>
      <c r="CM32" s="8"/>
      <c r="CO32" s="703" t="s">
        <v>39</v>
      </c>
      <c r="CP32" s="704"/>
      <c r="CQ32" s="704"/>
      <c r="CR32" s="704"/>
      <c r="CS32" s="704"/>
      <c r="CT32" s="704"/>
      <c r="CU32" s="704"/>
      <c r="CV32" s="836"/>
      <c r="CW32" s="931"/>
      <c r="CX32" s="897"/>
      <c r="CY32" s="897"/>
      <c r="CZ32" s="897"/>
      <c r="DA32" s="897"/>
      <c r="DB32" s="897"/>
      <c r="DC32" s="897"/>
      <c r="DD32" s="897"/>
      <c r="DE32" s="897"/>
      <c r="DF32" s="897"/>
      <c r="DG32" s="897"/>
      <c r="DH32" s="897"/>
      <c r="DI32" s="897"/>
      <c r="DJ32" s="897"/>
      <c r="DK32" s="897"/>
      <c r="DL32" s="897"/>
      <c r="DM32" s="897"/>
      <c r="DN32" s="897"/>
      <c r="DO32" s="897"/>
      <c r="DP32" s="897"/>
      <c r="DQ32" s="897"/>
      <c r="DR32" s="932"/>
    </row>
    <row r="33" spans="3:122" ht="9.9499999999999993" customHeight="1">
      <c r="C33" s="706"/>
      <c r="D33" s="707"/>
      <c r="E33" s="707"/>
      <c r="F33" s="707"/>
      <c r="G33" s="707"/>
      <c r="H33" s="707"/>
      <c r="I33" s="707"/>
      <c r="J33" s="708"/>
      <c r="K33" s="715"/>
      <c r="L33" s="716"/>
      <c r="M33" s="716"/>
      <c r="N33" s="716"/>
      <c r="O33" s="716"/>
      <c r="P33" s="716"/>
      <c r="Q33" s="716"/>
      <c r="R33" s="716"/>
      <c r="S33" s="716"/>
      <c r="T33" s="716"/>
      <c r="U33" s="716"/>
      <c r="V33" s="716"/>
      <c r="W33" s="716"/>
      <c r="X33" s="716"/>
      <c r="Y33" s="716"/>
      <c r="Z33" s="716"/>
      <c r="AA33" s="716"/>
      <c r="AB33" s="716"/>
      <c r="AC33" s="716"/>
      <c r="AD33" s="716"/>
      <c r="AE33" s="716"/>
      <c r="AF33" s="716"/>
      <c r="AG33" s="716"/>
      <c r="AH33" s="716"/>
      <c r="AI33" s="716"/>
      <c r="AJ33" s="716"/>
      <c r="AK33" s="716"/>
      <c r="AL33" s="717"/>
      <c r="AM33" s="754" t="s">
        <v>274</v>
      </c>
      <c r="AN33" s="755"/>
      <c r="AO33" s="755"/>
      <c r="AP33" s="755"/>
      <c r="AQ33" s="755"/>
      <c r="AR33" s="755"/>
      <c r="AS33" s="756"/>
      <c r="AT33" s="844"/>
      <c r="AU33" s="845"/>
      <c r="AV33" s="845"/>
      <c r="AW33" s="845"/>
      <c r="AX33" s="845"/>
      <c r="AY33" s="845"/>
      <c r="AZ33" s="845"/>
      <c r="BA33" s="845"/>
      <c r="BB33" s="845"/>
      <c r="BC33" s="845"/>
      <c r="BD33" s="845"/>
      <c r="BE33" s="845"/>
      <c r="BF33" s="845"/>
      <c r="BG33" s="845"/>
      <c r="BH33" s="845"/>
      <c r="BI33" s="845"/>
      <c r="BJ33" s="845"/>
      <c r="BK33" s="845"/>
      <c r="BL33" s="845"/>
      <c r="BM33" s="845"/>
      <c r="BN33" s="845"/>
      <c r="BO33" s="845"/>
      <c r="BP33" s="845"/>
      <c r="BQ33" s="845"/>
      <c r="BR33" s="845"/>
      <c r="BS33" s="845"/>
      <c r="BT33" s="845"/>
      <c r="BU33" s="845"/>
      <c r="BV33" s="845"/>
      <c r="BW33" s="845"/>
      <c r="BX33" s="845"/>
      <c r="BY33" s="846"/>
      <c r="BZ33" s="105"/>
      <c r="CA33" s="809"/>
      <c r="CB33" s="809"/>
      <c r="CC33" s="809"/>
      <c r="CD33" s="809"/>
      <c r="CE33" s="948"/>
      <c r="CF33" s="809"/>
      <c r="CG33" s="809"/>
      <c r="CH33" s="948"/>
      <c r="CI33" s="809"/>
      <c r="CJ33" s="809"/>
      <c r="CK33" s="948"/>
      <c r="CL33" s="948"/>
      <c r="CM33" s="11"/>
      <c r="CO33" s="1"/>
      <c r="CV33" s="86"/>
      <c r="CW33" s="933"/>
      <c r="CX33" s="854"/>
      <c r="CY33" s="854"/>
      <c r="CZ33" s="854"/>
      <c r="DA33" s="854"/>
      <c r="DB33" s="854"/>
      <c r="DC33" s="854"/>
      <c r="DD33" s="854"/>
      <c r="DE33" s="854"/>
      <c r="DF33" s="854"/>
      <c r="DG33" s="854"/>
      <c r="DH33" s="854"/>
      <c r="DI33" s="854"/>
      <c r="DJ33" s="854"/>
      <c r="DK33" s="854"/>
      <c r="DL33" s="854"/>
      <c r="DM33" s="854"/>
      <c r="DN33" s="854"/>
      <c r="DO33" s="854"/>
      <c r="DP33" s="854"/>
      <c r="DQ33" s="854"/>
      <c r="DR33" s="934"/>
    </row>
    <row r="34" spans="3:122" ht="9.9499999999999993" customHeight="1">
      <c r="C34" s="706"/>
      <c r="D34" s="707"/>
      <c r="E34" s="707"/>
      <c r="F34" s="707"/>
      <c r="G34" s="707"/>
      <c r="H34" s="707"/>
      <c r="I34" s="707"/>
      <c r="J34" s="708"/>
      <c r="K34" s="715"/>
      <c r="L34" s="716"/>
      <c r="M34" s="716"/>
      <c r="N34" s="716"/>
      <c r="O34" s="716"/>
      <c r="P34" s="716"/>
      <c r="Q34" s="716"/>
      <c r="R34" s="716"/>
      <c r="S34" s="716"/>
      <c r="T34" s="716"/>
      <c r="U34" s="716"/>
      <c r="V34" s="716"/>
      <c r="W34" s="716"/>
      <c r="X34" s="716"/>
      <c r="Y34" s="716"/>
      <c r="Z34" s="716"/>
      <c r="AA34" s="716"/>
      <c r="AB34" s="716"/>
      <c r="AC34" s="716"/>
      <c r="AD34" s="716"/>
      <c r="AE34" s="716"/>
      <c r="AF34" s="716"/>
      <c r="AG34" s="716"/>
      <c r="AH34" s="716"/>
      <c r="AI34" s="716"/>
      <c r="AJ34" s="716"/>
      <c r="AK34" s="716"/>
      <c r="AL34" s="717"/>
      <c r="AM34" s="754"/>
      <c r="AN34" s="755"/>
      <c r="AO34" s="755"/>
      <c r="AP34" s="755"/>
      <c r="AQ34" s="755"/>
      <c r="AR34" s="755"/>
      <c r="AS34" s="756"/>
      <c r="AT34" s="844"/>
      <c r="AU34" s="845"/>
      <c r="AV34" s="845"/>
      <c r="AW34" s="845"/>
      <c r="AX34" s="845"/>
      <c r="AY34" s="845"/>
      <c r="AZ34" s="845"/>
      <c r="BA34" s="845"/>
      <c r="BB34" s="845"/>
      <c r="BC34" s="845"/>
      <c r="BD34" s="845"/>
      <c r="BE34" s="845"/>
      <c r="BF34" s="845"/>
      <c r="BG34" s="845"/>
      <c r="BH34" s="845"/>
      <c r="BI34" s="845"/>
      <c r="BJ34" s="845"/>
      <c r="BK34" s="845"/>
      <c r="BL34" s="845"/>
      <c r="BM34" s="845"/>
      <c r="BN34" s="845"/>
      <c r="BO34" s="845"/>
      <c r="BP34" s="845"/>
      <c r="BQ34" s="845"/>
      <c r="BR34" s="845"/>
      <c r="BS34" s="845"/>
      <c r="BT34" s="845"/>
      <c r="BU34" s="845"/>
      <c r="BV34" s="845"/>
      <c r="BW34" s="845"/>
      <c r="BX34" s="845"/>
      <c r="BY34" s="846"/>
      <c r="CA34" s="106" t="s">
        <v>41</v>
      </c>
      <c r="CO34" s="703" t="s">
        <v>42</v>
      </c>
      <c r="CP34" s="704"/>
      <c r="CQ34" s="704"/>
      <c r="CR34" s="704"/>
      <c r="CS34" s="704"/>
      <c r="CT34" s="704"/>
      <c r="CU34" s="704"/>
      <c r="CV34" s="836"/>
      <c r="CW34" s="935"/>
      <c r="CX34" s="936"/>
      <c r="CY34" s="936"/>
      <c r="CZ34" s="936"/>
      <c r="DA34" s="936"/>
      <c r="DB34" s="936"/>
      <c r="DC34" s="936"/>
      <c r="DD34" s="936"/>
      <c r="DE34" s="936"/>
      <c r="DF34" s="936"/>
      <c r="DG34" s="936"/>
      <c r="DH34" s="936"/>
      <c r="DI34" s="936"/>
      <c r="DJ34" s="936"/>
      <c r="DK34" s="936"/>
      <c r="DL34" s="936"/>
      <c r="DM34" s="936"/>
      <c r="DN34" s="936"/>
      <c r="DO34" s="936"/>
      <c r="DP34" s="936"/>
      <c r="DQ34" s="936"/>
      <c r="DR34" s="937"/>
    </row>
    <row r="35" spans="3:122" ht="12.95" customHeight="1">
      <c r="C35" s="709"/>
      <c r="D35" s="710"/>
      <c r="E35" s="710"/>
      <c r="F35" s="710"/>
      <c r="G35" s="710"/>
      <c r="H35" s="710"/>
      <c r="I35" s="710"/>
      <c r="J35" s="711"/>
      <c r="K35" s="718"/>
      <c r="L35" s="719"/>
      <c r="M35" s="719"/>
      <c r="N35" s="719"/>
      <c r="O35" s="719"/>
      <c r="P35" s="719"/>
      <c r="Q35" s="719"/>
      <c r="R35" s="719"/>
      <c r="S35" s="719"/>
      <c r="T35" s="719"/>
      <c r="U35" s="719"/>
      <c r="V35" s="719"/>
      <c r="W35" s="719"/>
      <c r="X35" s="719"/>
      <c r="Y35" s="719"/>
      <c r="Z35" s="719"/>
      <c r="AA35" s="719"/>
      <c r="AB35" s="719"/>
      <c r="AC35" s="719"/>
      <c r="AD35" s="719"/>
      <c r="AE35" s="719"/>
      <c r="AF35" s="719"/>
      <c r="AG35" s="719"/>
      <c r="AH35" s="719"/>
      <c r="AI35" s="719"/>
      <c r="AJ35" s="719"/>
      <c r="AK35" s="719"/>
      <c r="AL35" s="720"/>
      <c r="AM35" s="757"/>
      <c r="AN35" s="758"/>
      <c r="AO35" s="758"/>
      <c r="AP35" s="758"/>
      <c r="AQ35" s="758"/>
      <c r="AR35" s="758"/>
      <c r="AS35" s="759"/>
      <c r="AT35" s="847"/>
      <c r="AU35" s="848"/>
      <c r="AV35" s="848"/>
      <c r="AW35" s="848"/>
      <c r="AX35" s="848"/>
      <c r="AY35" s="848"/>
      <c r="AZ35" s="848"/>
      <c r="BA35" s="848"/>
      <c r="BB35" s="848"/>
      <c r="BC35" s="848"/>
      <c r="BD35" s="848"/>
      <c r="BE35" s="848"/>
      <c r="BF35" s="848"/>
      <c r="BG35" s="848"/>
      <c r="BH35" s="848"/>
      <c r="BI35" s="848"/>
      <c r="BJ35" s="848"/>
      <c r="BK35" s="848"/>
      <c r="BL35" s="848"/>
      <c r="BM35" s="848"/>
      <c r="BN35" s="848"/>
      <c r="BO35" s="848"/>
      <c r="BP35" s="848"/>
      <c r="BQ35" s="848"/>
      <c r="BR35" s="848"/>
      <c r="BS35" s="848"/>
      <c r="BT35" s="848"/>
      <c r="BU35" s="848"/>
      <c r="BV35" s="848"/>
      <c r="BW35" s="848"/>
      <c r="BX35" s="848"/>
      <c r="BY35" s="849"/>
      <c r="CA35" s="106" t="s">
        <v>43</v>
      </c>
      <c r="CO35" s="1"/>
      <c r="CV35" s="86"/>
      <c r="CW35" s="938"/>
      <c r="CX35" s="939"/>
      <c r="CY35" s="939"/>
      <c r="CZ35" s="939"/>
      <c r="DA35" s="939"/>
      <c r="DB35" s="939"/>
      <c r="DC35" s="939"/>
      <c r="DD35" s="939"/>
      <c r="DE35" s="939"/>
      <c r="DF35" s="939"/>
      <c r="DG35" s="939"/>
      <c r="DH35" s="939"/>
      <c r="DI35" s="939"/>
      <c r="DJ35" s="939"/>
      <c r="DK35" s="939"/>
      <c r="DL35" s="939"/>
      <c r="DM35" s="939"/>
      <c r="DN35" s="939"/>
      <c r="DO35" s="939"/>
      <c r="DP35" s="939"/>
      <c r="DQ35" s="939"/>
      <c r="DR35" s="940"/>
    </row>
    <row r="36" spans="3:122" ht="9" customHeight="1" thickBot="1">
      <c r="CO36" s="9"/>
      <c r="CP36" s="10"/>
      <c r="CQ36" s="10"/>
      <c r="CR36" s="10"/>
      <c r="CS36" s="10"/>
      <c r="CT36" s="10"/>
      <c r="CU36" s="10"/>
      <c r="CV36" s="97"/>
      <c r="CW36" s="790"/>
      <c r="CX36" s="791"/>
      <c r="CY36" s="791"/>
      <c r="CZ36" s="791"/>
      <c r="DA36" s="791"/>
      <c r="DB36" s="791"/>
      <c r="DC36" s="791"/>
      <c r="DD36" s="791"/>
      <c r="DE36" s="791"/>
      <c r="DF36" s="791"/>
      <c r="DG36" s="791"/>
      <c r="DH36" s="791"/>
      <c r="DI36" s="791"/>
      <c r="DJ36" s="791"/>
      <c r="DK36" s="791"/>
      <c r="DL36" s="791"/>
      <c r="DM36" s="791"/>
      <c r="DN36" s="791"/>
      <c r="DO36" s="791"/>
      <c r="DP36" s="791"/>
      <c r="DQ36" s="791"/>
      <c r="DR36" s="792"/>
    </row>
    <row r="37" spans="3:122" ht="17.25" customHeight="1">
      <c r="C37" s="45" t="s">
        <v>241</v>
      </c>
      <c r="S37" s="13"/>
      <c r="T37" s="42"/>
      <c r="U37" s="42"/>
      <c r="V37" s="42"/>
      <c r="W37" s="42"/>
      <c r="X37" s="42"/>
      <c r="Y37" s="941"/>
      <c r="Z37" s="941"/>
      <c r="AA37" s="941"/>
      <c r="AB37" s="941"/>
      <c r="AC37" s="941"/>
      <c r="AD37" s="941"/>
      <c r="AE37" s="941"/>
      <c r="AF37" s="941"/>
      <c r="AG37" s="941"/>
      <c r="AH37" s="941"/>
      <c r="AI37" s="941"/>
      <c r="AJ37" s="941"/>
      <c r="AK37" s="941"/>
      <c r="AL37" s="941"/>
      <c r="AM37" s="941"/>
      <c r="AN37" s="941"/>
      <c r="AO37" s="941"/>
      <c r="AP37" s="941"/>
      <c r="AQ37" s="941"/>
      <c r="AR37" s="941"/>
      <c r="AS37" s="941"/>
      <c r="AT37" s="941"/>
      <c r="AU37" s="941"/>
      <c r="AV37" s="941"/>
      <c r="AW37" s="941"/>
      <c r="AX37" s="941"/>
      <c r="AY37" s="941"/>
      <c r="AZ37" s="941"/>
      <c r="BA37" s="941"/>
      <c r="BB37" s="941"/>
      <c r="BC37" s="941"/>
      <c r="BD37" s="941"/>
      <c r="BE37" s="941"/>
      <c r="BF37" s="941"/>
      <c r="BM37" s="943"/>
      <c r="BN37" s="943"/>
      <c r="BO37" s="943"/>
      <c r="BP37" s="943"/>
      <c r="BQ37" s="943"/>
      <c r="BR37" s="943"/>
      <c r="BS37" s="943"/>
      <c r="BT37" s="943"/>
      <c r="BU37" s="943"/>
      <c r="BV37" s="943"/>
      <c r="BW37" s="943"/>
      <c r="BX37" s="943"/>
      <c r="BY37" s="943"/>
      <c r="BZ37" s="943"/>
      <c r="CA37" s="943"/>
      <c r="CB37" s="943"/>
      <c r="CC37" s="943"/>
      <c r="CD37" s="943"/>
      <c r="CE37" s="943"/>
      <c r="CF37" s="943"/>
      <c r="CG37" s="943"/>
      <c r="CH37" s="943"/>
      <c r="CI37" s="41"/>
      <c r="CJ37" s="41"/>
      <c r="CK37" s="41"/>
      <c r="CO37" s="945" t="s">
        <v>242</v>
      </c>
      <c r="CP37" s="945"/>
      <c r="CQ37" s="945"/>
      <c r="CR37" s="945"/>
      <c r="CS37" s="945"/>
      <c r="CT37" s="945"/>
      <c r="CU37" s="945"/>
      <c r="CV37" s="945"/>
      <c r="CW37" s="945"/>
      <c r="CX37" s="945"/>
      <c r="CY37" s="945"/>
      <c r="CZ37" s="945"/>
      <c r="DA37" s="945"/>
      <c r="DB37" s="945"/>
      <c r="DC37" s="945"/>
      <c r="DD37" s="945"/>
      <c r="DE37" s="945"/>
      <c r="DF37" s="945"/>
      <c r="DG37" s="945"/>
      <c r="DH37" s="945"/>
      <c r="DI37" s="945"/>
      <c r="DJ37" s="945"/>
      <c r="DK37" s="945"/>
      <c r="DL37" s="945"/>
      <c r="DM37" s="945"/>
      <c r="DN37" s="945"/>
      <c r="DO37" s="945"/>
      <c r="DP37" s="945"/>
      <c r="DQ37" s="945"/>
      <c r="DR37" s="945"/>
    </row>
    <row r="38" spans="3:122" ht="3" customHeight="1" thickBot="1">
      <c r="S38" s="26"/>
      <c r="T38" s="26"/>
      <c r="U38" s="26"/>
      <c r="V38" s="26"/>
      <c r="W38" s="26"/>
      <c r="X38" s="26"/>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c r="AX38" s="942"/>
      <c r="AY38" s="942"/>
      <c r="AZ38" s="942"/>
      <c r="BA38" s="942"/>
      <c r="BB38" s="942"/>
      <c r="BC38" s="942"/>
      <c r="BD38" s="942"/>
      <c r="BE38" s="942"/>
      <c r="BF38" s="942"/>
      <c r="BM38" s="944"/>
      <c r="BN38" s="944"/>
      <c r="BO38" s="944"/>
      <c r="BP38" s="944"/>
      <c r="BQ38" s="944"/>
      <c r="BR38" s="944"/>
      <c r="BS38" s="944"/>
      <c r="BT38" s="944"/>
      <c r="BU38" s="944"/>
      <c r="BV38" s="944"/>
      <c r="BW38" s="944"/>
      <c r="BX38" s="944"/>
      <c r="BY38" s="944"/>
      <c r="BZ38" s="944"/>
      <c r="CA38" s="944"/>
      <c r="CB38" s="944"/>
      <c r="CC38" s="944"/>
      <c r="CD38" s="944"/>
      <c r="CE38" s="944"/>
      <c r="CF38" s="944"/>
      <c r="CG38" s="944"/>
      <c r="CH38" s="944"/>
      <c r="CI38" s="43"/>
      <c r="CJ38" s="43"/>
      <c r="CK38" s="43"/>
      <c r="CO38" s="946"/>
      <c r="CP38" s="946"/>
      <c r="CQ38" s="946"/>
      <c r="CR38" s="946"/>
      <c r="CS38" s="946"/>
      <c r="CT38" s="946"/>
      <c r="CU38" s="946"/>
      <c r="CV38" s="946"/>
      <c r="CW38" s="946"/>
      <c r="CX38" s="946"/>
      <c r="CY38" s="946"/>
      <c r="CZ38" s="946"/>
      <c r="DA38" s="946"/>
      <c r="DB38" s="946"/>
      <c r="DC38" s="946"/>
      <c r="DD38" s="946"/>
      <c r="DE38" s="946"/>
      <c r="DF38" s="946"/>
      <c r="DG38" s="946"/>
      <c r="DH38" s="946"/>
      <c r="DI38" s="946"/>
      <c r="DJ38" s="946"/>
      <c r="DK38" s="946"/>
      <c r="DL38" s="946"/>
      <c r="DM38" s="946"/>
      <c r="DN38" s="946"/>
      <c r="DO38" s="946"/>
      <c r="DP38" s="946"/>
      <c r="DQ38" s="946"/>
      <c r="DR38" s="946"/>
    </row>
    <row r="39" spans="3:122" ht="14.25">
      <c r="C39" s="910" t="s">
        <v>243</v>
      </c>
      <c r="D39" s="911"/>
      <c r="E39" s="911"/>
      <c r="F39" s="911"/>
      <c r="G39" s="911"/>
      <c r="H39" s="911"/>
      <c r="I39" s="911"/>
      <c r="J39" s="911"/>
      <c r="K39" s="911"/>
      <c r="L39" s="911"/>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2"/>
      <c r="AK39" s="107" t="s">
        <v>169</v>
      </c>
      <c r="AL39" s="108"/>
      <c r="AM39" s="108"/>
      <c r="AN39" s="108"/>
      <c r="AO39" s="108"/>
      <c r="AP39" s="108"/>
      <c r="AQ39" s="108"/>
      <c r="AR39" s="108"/>
      <c r="AS39" s="108"/>
      <c r="AT39" s="108"/>
      <c r="AU39" s="108"/>
      <c r="AV39" s="108"/>
      <c r="AW39" s="108"/>
      <c r="AX39" s="108"/>
      <c r="AY39" s="108"/>
      <c r="AZ39" s="108"/>
      <c r="BA39" s="108"/>
      <c r="BB39" s="108"/>
      <c r="BC39" s="108"/>
      <c r="BD39" s="108"/>
      <c r="BE39" s="109"/>
      <c r="BF39" s="109" t="s">
        <v>244</v>
      </c>
      <c r="BG39" s="109"/>
      <c r="BH39" s="108"/>
      <c r="BI39" s="108"/>
      <c r="BJ39" s="108"/>
      <c r="BK39" s="108"/>
      <c r="BL39" s="108"/>
      <c r="BM39" s="108"/>
      <c r="BN39" s="108"/>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10"/>
      <c r="DM39" s="913" t="s">
        <v>44</v>
      </c>
      <c r="DN39" s="914"/>
      <c r="DO39" s="914"/>
      <c r="DP39" s="914"/>
      <c r="DQ39" s="914"/>
      <c r="DR39" s="915"/>
    </row>
    <row r="40" spans="3:122" ht="9.9499999999999993" customHeight="1">
      <c r="C40" s="916" t="s">
        <v>45</v>
      </c>
      <c r="D40" s="704"/>
      <c r="E40" s="704"/>
      <c r="F40" s="704"/>
      <c r="G40" s="704"/>
      <c r="H40" s="705"/>
      <c r="I40" s="703" t="s">
        <v>46</v>
      </c>
      <c r="J40" s="704"/>
      <c r="K40" s="704"/>
      <c r="L40" s="705"/>
      <c r="M40" s="703" t="s">
        <v>47</v>
      </c>
      <c r="N40" s="704"/>
      <c r="O40" s="704"/>
      <c r="P40" s="704"/>
      <c r="Q40" s="704"/>
      <c r="R40" s="704"/>
      <c r="S40" s="705"/>
      <c r="T40" s="703" t="s">
        <v>48</v>
      </c>
      <c r="U40" s="704"/>
      <c r="V40" s="704"/>
      <c r="W40" s="704"/>
      <c r="X40" s="704"/>
      <c r="Y40" s="705"/>
      <c r="Z40" s="703" t="s">
        <v>49</v>
      </c>
      <c r="AA40" s="704"/>
      <c r="AB40" s="704"/>
      <c r="AC40" s="704"/>
      <c r="AD40" s="704"/>
      <c r="AE40" s="704"/>
      <c r="AF40" s="704"/>
      <c r="AG40" s="44"/>
      <c r="AH40" s="44"/>
      <c r="AI40" s="44"/>
      <c r="AJ40" s="44"/>
      <c r="AK40" s="920" t="s">
        <v>53</v>
      </c>
      <c r="AL40" s="704"/>
      <c r="AM40" s="704"/>
      <c r="AN40" s="704"/>
      <c r="AO40" s="704"/>
      <c r="AP40" s="704"/>
      <c r="AQ40" s="705"/>
      <c r="AR40" s="6" t="s">
        <v>54</v>
      </c>
      <c r="AS40" s="44"/>
      <c r="AT40" s="44"/>
      <c r="AU40" s="44"/>
      <c r="AV40" s="44"/>
      <c r="AW40" s="44"/>
      <c r="AX40" s="44"/>
      <c r="AY40" s="44"/>
      <c r="AZ40" s="44"/>
      <c r="BA40" s="44"/>
      <c r="BB40" s="7"/>
      <c r="BC40" s="922" t="s">
        <v>50</v>
      </c>
      <c r="BD40" s="923"/>
      <c r="BE40" s="923"/>
      <c r="BF40" s="923"/>
      <c r="BG40" s="923"/>
      <c r="BH40" s="923"/>
      <c r="BI40" s="923"/>
      <c r="BJ40" s="923"/>
      <c r="BK40" s="923"/>
      <c r="BL40" s="923"/>
      <c r="BM40" s="923"/>
      <c r="BN40" s="923"/>
      <c r="BO40" s="923"/>
      <c r="BP40" s="923"/>
      <c r="BQ40" s="923"/>
      <c r="BR40" s="923"/>
      <c r="BS40" s="923"/>
      <c r="BT40" s="923"/>
      <c r="BU40" s="923"/>
      <c r="BV40" s="923"/>
      <c r="BW40" s="923"/>
      <c r="BX40" s="924"/>
      <c r="BY40" s="929" t="s">
        <v>51</v>
      </c>
      <c r="BZ40" s="704"/>
      <c r="CA40" s="704"/>
      <c r="CB40" s="930"/>
      <c r="CC40" s="929" t="s">
        <v>52</v>
      </c>
      <c r="CD40" s="704"/>
      <c r="CE40" s="704"/>
      <c r="CF40" s="705"/>
      <c r="CG40" s="922" t="s">
        <v>293</v>
      </c>
      <c r="CH40" s="923"/>
      <c r="CI40" s="923"/>
      <c r="CJ40" s="923"/>
      <c r="CK40" s="923"/>
      <c r="CL40" s="923"/>
      <c r="CM40" s="923"/>
      <c r="CN40" s="923"/>
      <c r="CO40" s="923"/>
      <c r="CP40" s="923"/>
      <c r="CQ40" s="923"/>
      <c r="CR40" s="923"/>
      <c r="CS40" s="923"/>
      <c r="CT40" s="923"/>
      <c r="CU40" s="923"/>
      <c r="CV40" s="923"/>
      <c r="CW40" s="923"/>
      <c r="CX40" s="923"/>
      <c r="CY40" s="923"/>
      <c r="CZ40" s="923"/>
      <c r="DA40" s="923"/>
      <c r="DB40" s="923"/>
      <c r="DC40" s="923"/>
      <c r="DD40" s="923"/>
      <c r="DE40" s="923"/>
      <c r="DF40" s="923"/>
      <c r="DG40" s="923"/>
      <c r="DL40" s="7"/>
      <c r="DM40" s="900" t="s">
        <v>55</v>
      </c>
      <c r="DN40" s="901"/>
      <c r="DO40" s="901"/>
      <c r="DP40" s="901"/>
      <c r="DQ40" s="901"/>
      <c r="DR40" s="902"/>
    </row>
    <row r="41" spans="3:122" ht="8.1" customHeight="1">
      <c r="C41" s="917"/>
      <c r="D41" s="707"/>
      <c r="E41" s="707"/>
      <c r="F41" s="707"/>
      <c r="G41" s="707"/>
      <c r="H41" s="708"/>
      <c r="I41" s="706"/>
      <c r="J41" s="707"/>
      <c r="K41" s="707"/>
      <c r="L41" s="708"/>
      <c r="M41" s="706"/>
      <c r="N41" s="707"/>
      <c r="O41" s="707"/>
      <c r="P41" s="707"/>
      <c r="Q41" s="707"/>
      <c r="R41" s="707"/>
      <c r="S41" s="708"/>
      <c r="T41" s="706"/>
      <c r="U41" s="707"/>
      <c r="V41" s="707"/>
      <c r="W41" s="707"/>
      <c r="X41" s="707"/>
      <c r="Y41" s="708"/>
      <c r="Z41" s="1"/>
      <c r="AA41" s="111" t="s">
        <v>296</v>
      </c>
      <c r="AB41" s="94"/>
      <c r="AC41" s="94"/>
      <c r="AD41" s="94"/>
      <c r="AE41" s="94"/>
      <c r="AF41" s="94"/>
      <c r="AK41" s="921"/>
      <c r="AL41" s="707"/>
      <c r="AM41" s="707"/>
      <c r="AN41" s="707"/>
      <c r="AO41" s="707"/>
      <c r="AP41" s="707"/>
      <c r="AQ41" s="708"/>
      <c r="AR41" s="112"/>
      <c r="AS41" s="111" t="s">
        <v>296</v>
      </c>
      <c r="AT41" s="94"/>
      <c r="AU41" s="94"/>
      <c r="AV41" s="94"/>
      <c r="AW41" s="94"/>
      <c r="AX41" s="94"/>
      <c r="BB41" s="8"/>
      <c r="BC41" s="900"/>
      <c r="BD41" s="901"/>
      <c r="BE41" s="901"/>
      <c r="BF41" s="901"/>
      <c r="BG41" s="901"/>
      <c r="BH41" s="901"/>
      <c r="BI41" s="901"/>
      <c r="BJ41" s="901"/>
      <c r="BK41" s="901"/>
      <c r="BL41" s="901"/>
      <c r="BM41" s="901"/>
      <c r="BN41" s="901"/>
      <c r="BO41" s="901"/>
      <c r="BP41" s="901"/>
      <c r="BQ41" s="901"/>
      <c r="BR41" s="901"/>
      <c r="BS41" s="901"/>
      <c r="BT41" s="901"/>
      <c r="BU41" s="901"/>
      <c r="BV41" s="901"/>
      <c r="BW41" s="901"/>
      <c r="BX41" s="925"/>
      <c r="BY41" s="903" t="s">
        <v>56</v>
      </c>
      <c r="BZ41" s="707"/>
      <c r="CA41" s="707"/>
      <c r="CB41" s="904"/>
      <c r="CC41" s="903" t="s">
        <v>57</v>
      </c>
      <c r="CD41" s="707"/>
      <c r="CE41" s="707"/>
      <c r="CF41" s="708"/>
      <c r="CG41" s="900"/>
      <c r="CH41" s="901"/>
      <c r="CI41" s="901"/>
      <c r="CJ41" s="901"/>
      <c r="CK41" s="901"/>
      <c r="CL41" s="901"/>
      <c r="CM41" s="901"/>
      <c r="CN41" s="901"/>
      <c r="CO41" s="901"/>
      <c r="CP41" s="901"/>
      <c r="CQ41" s="901"/>
      <c r="CR41" s="901"/>
      <c r="CS41" s="901"/>
      <c r="CT41" s="901"/>
      <c r="CU41" s="901"/>
      <c r="CV41" s="901"/>
      <c r="CW41" s="901"/>
      <c r="CX41" s="901"/>
      <c r="CY41" s="901"/>
      <c r="CZ41" s="901"/>
      <c r="DA41" s="901"/>
      <c r="DB41" s="901"/>
      <c r="DC41" s="901"/>
      <c r="DD41" s="901"/>
      <c r="DE41" s="901"/>
      <c r="DF41" s="901"/>
      <c r="DG41" s="901"/>
      <c r="DH41" s="905" t="s">
        <v>58</v>
      </c>
      <c r="DI41" s="857"/>
      <c r="DJ41" s="857"/>
      <c r="DK41" s="857"/>
      <c r="DL41" s="906"/>
      <c r="DM41" s="900"/>
      <c r="DN41" s="901"/>
      <c r="DO41" s="901"/>
      <c r="DP41" s="901"/>
      <c r="DQ41" s="901"/>
      <c r="DR41" s="902"/>
    </row>
    <row r="42" spans="3:122" ht="8.1" customHeight="1" thickBot="1">
      <c r="C42" s="918"/>
      <c r="D42" s="908"/>
      <c r="E42" s="908"/>
      <c r="F42" s="908"/>
      <c r="G42" s="908"/>
      <c r="H42" s="919"/>
      <c r="I42" s="907" t="s">
        <v>59</v>
      </c>
      <c r="J42" s="908"/>
      <c r="K42" s="908"/>
      <c r="L42" s="919"/>
      <c r="M42" s="113"/>
      <c r="N42" s="114"/>
      <c r="O42" s="114"/>
      <c r="P42" s="114"/>
      <c r="Q42" s="114"/>
      <c r="R42" s="114"/>
      <c r="S42" s="115"/>
      <c r="T42" s="907" t="s">
        <v>60</v>
      </c>
      <c r="U42" s="908"/>
      <c r="V42" s="908"/>
      <c r="W42" s="908"/>
      <c r="X42" s="908"/>
      <c r="Y42" s="919"/>
      <c r="Z42" s="116"/>
      <c r="AA42" s="117"/>
      <c r="AB42" s="117"/>
      <c r="AC42" s="117"/>
      <c r="AD42" s="117"/>
      <c r="AE42" s="117"/>
      <c r="AF42" s="117"/>
      <c r="AG42" s="114"/>
      <c r="AH42" s="114"/>
      <c r="AI42" s="114"/>
      <c r="AJ42" s="114"/>
      <c r="AK42" s="976" t="s">
        <v>323</v>
      </c>
      <c r="AL42" s="908"/>
      <c r="AM42" s="908"/>
      <c r="AN42" s="908"/>
      <c r="AO42" s="908"/>
      <c r="AP42" s="908"/>
      <c r="AQ42" s="919"/>
      <c r="AR42" s="116"/>
      <c r="AS42" s="117"/>
      <c r="AT42" s="117"/>
      <c r="AU42" s="117"/>
      <c r="AV42" s="117"/>
      <c r="AW42" s="117"/>
      <c r="AX42" s="117"/>
      <c r="AY42" s="114"/>
      <c r="AZ42" s="114"/>
      <c r="BA42" s="114"/>
      <c r="BB42" s="115"/>
      <c r="BC42" s="926"/>
      <c r="BD42" s="927"/>
      <c r="BE42" s="927"/>
      <c r="BF42" s="927"/>
      <c r="BG42" s="927"/>
      <c r="BH42" s="927"/>
      <c r="BI42" s="927"/>
      <c r="BJ42" s="927"/>
      <c r="BK42" s="927"/>
      <c r="BL42" s="927"/>
      <c r="BM42" s="927"/>
      <c r="BN42" s="927"/>
      <c r="BO42" s="927"/>
      <c r="BP42" s="927"/>
      <c r="BQ42" s="927"/>
      <c r="BR42" s="927"/>
      <c r="BS42" s="927"/>
      <c r="BT42" s="927"/>
      <c r="BU42" s="927"/>
      <c r="BV42" s="927"/>
      <c r="BW42" s="927"/>
      <c r="BX42" s="928"/>
      <c r="BY42" s="977" t="s">
        <v>324</v>
      </c>
      <c r="BZ42" s="908"/>
      <c r="CA42" s="908"/>
      <c r="CB42" s="978"/>
      <c r="CC42" s="977" t="s">
        <v>325</v>
      </c>
      <c r="CD42" s="908"/>
      <c r="CE42" s="908"/>
      <c r="CF42" s="919"/>
      <c r="CG42" s="926"/>
      <c r="CH42" s="927"/>
      <c r="CI42" s="927"/>
      <c r="CJ42" s="927"/>
      <c r="CK42" s="927"/>
      <c r="CL42" s="927"/>
      <c r="CM42" s="927"/>
      <c r="CN42" s="927"/>
      <c r="CO42" s="927"/>
      <c r="CP42" s="927"/>
      <c r="CQ42" s="927"/>
      <c r="CR42" s="927"/>
      <c r="CS42" s="927"/>
      <c r="CT42" s="927"/>
      <c r="CU42" s="927"/>
      <c r="CV42" s="927"/>
      <c r="CW42" s="927"/>
      <c r="CX42" s="927"/>
      <c r="CY42" s="927"/>
      <c r="CZ42" s="927"/>
      <c r="DA42" s="927"/>
      <c r="DB42" s="927"/>
      <c r="DC42" s="927"/>
      <c r="DD42" s="927"/>
      <c r="DE42" s="927"/>
      <c r="DF42" s="927"/>
      <c r="DG42" s="927"/>
      <c r="DH42" s="977" t="s">
        <v>61</v>
      </c>
      <c r="DI42" s="908"/>
      <c r="DJ42" s="908"/>
      <c r="DK42" s="908"/>
      <c r="DL42" s="919"/>
      <c r="DM42" s="907" t="s">
        <v>62</v>
      </c>
      <c r="DN42" s="908"/>
      <c r="DO42" s="908"/>
      <c r="DP42" s="908"/>
      <c r="DQ42" s="908"/>
      <c r="DR42" s="909"/>
    </row>
    <row r="43" spans="3:122" ht="12" customHeight="1" thickTop="1">
      <c r="C43" s="949" t="s">
        <v>63</v>
      </c>
      <c r="D43" s="950"/>
      <c r="E43" s="955" t="s">
        <v>64</v>
      </c>
      <c r="F43" s="956"/>
      <c r="G43" s="956"/>
      <c r="H43" s="957"/>
      <c r="I43" s="958"/>
      <c r="J43" s="959"/>
      <c r="K43" s="959"/>
      <c r="L43" s="960"/>
      <c r="M43" s="961"/>
      <c r="N43" s="962"/>
      <c r="O43" s="962"/>
      <c r="P43" s="962"/>
      <c r="Q43" s="962"/>
      <c r="R43" s="962"/>
      <c r="S43" s="963"/>
      <c r="T43" s="205"/>
      <c r="U43" s="206"/>
      <c r="V43" s="206"/>
      <c r="W43" s="206"/>
      <c r="X43" s="206"/>
      <c r="Y43" s="207"/>
      <c r="Z43" s="964"/>
      <c r="AA43" s="965"/>
      <c r="AB43" s="965"/>
      <c r="AC43" s="965"/>
      <c r="AD43" s="965"/>
      <c r="AE43" s="965"/>
      <c r="AF43" s="965"/>
      <c r="AG43" s="966" t="s">
        <v>65</v>
      </c>
      <c r="AH43" s="966"/>
      <c r="AI43" s="966"/>
      <c r="AJ43" s="967"/>
      <c r="AK43" s="1023"/>
      <c r="AL43" s="959"/>
      <c r="AM43" s="959"/>
      <c r="AN43" s="959"/>
      <c r="AO43" s="959"/>
      <c r="AP43" s="959"/>
      <c r="AQ43" s="960"/>
      <c r="AR43" s="1024"/>
      <c r="AS43" s="1025"/>
      <c r="AT43" s="1025"/>
      <c r="AU43" s="1025"/>
      <c r="AV43" s="1025"/>
      <c r="AW43" s="1025"/>
      <c r="AX43" s="1025"/>
      <c r="AY43" s="1026" t="s">
        <v>8704</v>
      </c>
      <c r="AZ43" s="1027"/>
      <c r="BA43" s="1027"/>
      <c r="BB43" s="1027"/>
      <c r="BC43" s="1028"/>
      <c r="BD43" s="1028"/>
      <c r="BE43" s="1028"/>
      <c r="BF43" s="1028"/>
      <c r="BG43" s="1028"/>
      <c r="BH43" s="1028"/>
      <c r="BI43" s="1028"/>
      <c r="BJ43" s="1028"/>
      <c r="BK43" s="1028"/>
      <c r="BL43" s="1028"/>
      <c r="BM43" s="1028"/>
      <c r="BN43" s="1028"/>
      <c r="BO43" s="1028"/>
      <c r="BP43" s="1028"/>
      <c r="BQ43" s="1028"/>
      <c r="BR43" s="1028"/>
      <c r="BS43" s="1028"/>
      <c r="BT43" s="1028"/>
      <c r="BU43" s="1028"/>
      <c r="BV43" s="1028"/>
      <c r="BW43" s="1028"/>
      <c r="BX43" s="1029"/>
      <c r="BY43" s="1030"/>
      <c r="BZ43" s="959"/>
      <c r="CA43" s="959"/>
      <c r="CB43" s="1031"/>
      <c r="CC43" s="1030"/>
      <c r="CD43" s="959"/>
      <c r="CE43" s="959"/>
      <c r="CF43" s="960"/>
      <c r="CG43" s="961"/>
      <c r="CH43" s="962"/>
      <c r="CI43" s="962"/>
      <c r="CJ43" s="962"/>
      <c r="CK43" s="962"/>
      <c r="CL43" s="962"/>
      <c r="CM43" s="962"/>
      <c r="CN43" s="962"/>
      <c r="CO43" s="962"/>
      <c r="CP43" s="962"/>
      <c r="CQ43" s="962"/>
      <c r="CR43" s="962"/>
      <c r="CS43" s="962"/>
      <c r="CT43" s="962"/>
      <c r="CU43" s="962"/>
      <c r="CV43" s="962"/>
      <c r="CW43" s="962"/>
      <c r="CX43" s="962"/>
      <c r="CY43" s="962"/>
      <c r="CZ43" s="962"/>
      <c r="DA43" s="962"/>
      <c r="DB43" s="962"/>
      <c r="DC43" s="962"/>
      <c r="DD43" s="962"/>
      <c r="DE43" s="962"/>
      <c r="DF43" s="962"/>
      <c r="DG43" s="1010"/>
      <c r="DH43" s="1011"/>
      <c r="DI43" s="1012"/>
      <c r="DJ43" s="1012"/>
      <c r="DK43" s="1012"/>
      <c r="DL43" s="1013"/>
      <c r="DM43" s="1014">
        <f>IFERROR((AR43*100/Z43),0)</f>
        <v>0</v>
      </c>
      <c r="DN43" s="1015"/>
      <c r="DO43" s="1015"/>
      <c r="DP43" s="1015"/>
      <c r="DQ43" s="118"/>
      <c r="DR43" s="119" t="s">
        <v>66</v>
      </c>
    </row>
    <row r="44" spans="3:122" ht="12" customHeight="1">
      <c r="C44" s="951"/>
      <c r="D44" s="952"/>
      <c r="E44" s="40"/>
      <c r="F44" s="40"/>
      <c r="G44" s="40"/>
      <c r="H44" s="292"/>
      <c r="I44" s="970"/>
      <c r="J44" s="971"/>
      <c r="K44" s="971"/>
      <c r="L44" s="972"/>
      <c r="M44" s="973"/>
      <c r="N44" s="974"/>
      <c r="O44" s="974"/>
      <c r="P44" s="974"/>
      <c r="Q44" s="974"/>
      <c r="R44" s="974"/>
      <c r="S44" s="975"/>
      <c r="T44" s="208"/>
      <c r="U44" s="209"/>
      <c r="V44" s="209"/>
      <c r="W44" s="209"/>
      <c r="X44" s="209"/>
      <c r="Y44" s="210"/>
      <c r="Z44" s="1016"/>
      <c r="AA44" s="1017"/>
      <c r="AB44" s="1017"/>
      <c r="AC44" s="1017"/>
      <c r="AD44" s="1017"/>
      <c r="AE44" s="1017"/>
      <c r="AF44" s="1017"/>
      <c r="AG44" s="1018" t="s">
        <v>65</v>
      </c>
      <c r="AH44" s="1018"/>
      <c r="AI44" s="1018"/>
      <c r="AJ44" s="1019"/>
      <c r="AK44" s="1020"/>
      <c r="AL44" s="971"/>
      <c r="AM44" s="971"/>
      <c r="AN44" s="971"/>
      <c r="AO44" s="971"/>
      <c r="AP44" s="971"/>
      <c r="AQ44" s="972"/>
      <c r="AR44" s="1016"/>
      <c r="AS44" s="1017"/>
      <c r="AT44" s="1017"/>
      <c r="AU44" s="1017"/>
      <c r="AV44" s="1017"/>
      <c r="AW44" s="1017"/>
      <c r="AX44" s="1017"/>
      <c r="AY44" s="1021" t="s">
        <v>65</v>
      </c>
      <c r="AZ44" s="1022"/>
      <c r="BA44" s="1022"/>
      <c r="BB44" s="1022"/>
      <c r="BC44" s="1006"/>
      <c r="BD44" s="1006"/>
      <c r="BE44" s="1006"/>
      <c r="BF44" s="1006"/>
      <c r="BG44" s="1006"/>
      <c r="BH44" s="1006"/>
      <c r="BI44" s="1006"/>
      <c r="BJ44" s="1006"/>
      <c r="BK44" s="1006"/>
      <c r="BL44" s="1006"/>
      <c r="BM44" s="1006"/>
      <c r="BN44" s="1006"/>
      <c r="BO44" s="1006"/>
      <c r="BP44" s="1006"/>
      <c r="BQ44" s="1006"/>
      <c r="BR44" s="1006"/>
      <c r="BS44" s="1006"/>
      <c r="BT44" s="1006"/>
      <c r="BU44" s="1006"/>
      <c r="BV44" s="1006"/>
      <c r="BW44" s="1006"/>
      <c r="BX44" s="1007"/>
      <c r="BY44" s="982"/>
      <c r="BZ44" s="971"/>
      <c r="CA44" s="971"/>
      <c r="CB44" s="991"/>
      <c r="CC44" s="982"/>
      <c r="CD44" s="971"/>
      <c r="CE44" s="971"/>
      <c r="CF44" s="972"/>
      <c r="CG44" s="973"/>
      <c r="CH44" s="974"/>
      <c r="CI44" s="974"/>
      <c r="CJ44" s="974"/>
      <c r="CK44" s="974"/>
      <c r="CL44" s="974"/>
      <c r="CM44" s="974"/>
      <c r="CN44" s="974"/>
      <c r="CO44" s="974"/>
      <c r="CP44" s="974"/>
      <c r="CQ44" s="974"/>
      <c r="CR44" s="974"/>
      <c r="CS44" s="974"/>
      <c r="CT44" s="974"/>
      <c r="CU44" s="974"/>
      <c r="CV44" s="974"/>
      <c r="CW44" s="974"/>
      <c r="CX44" s="974"/>
      <c r="CY44" s="974"/>
      <c r="CZ44" s="974"/>
      <c r="DA44" s="974"/>
      <c r="DB44" s="974"/>
      <c r="DC44" s="974"/>
      <c r="DD44" s="974"/>
      <c r="DE44" s="974"/>
      <c r="DF44" s="974"/>
      <c r="DG44" s="983"/>
      <c r="DH44" s="984"/>
      <c r="DI44" s="985"/>
      <c r="DJ44" s="985"/>
      <c r="DK44" s="985"/>
      <c r="DL44" s="986"/>
      <c r="DM44" s="1008">
        <f t="shared" ref="DM44:DM66" si="0">IFERROR((AR44*100/Z44),0)</f>
        <v>0</v>
      </c>
      <c r="DN44" s="1009"/>
      <c r="DO44" s="1009"/>
      <c r="DP44" s="1009"/>
      <c r="DQ44" s="120"/>
      <c r="DR44" s="121" t="s">
        <v>66</v>
      </c>
    </row>
    <row r="45" spans="3:122" ht="12" customHeight="1">
      <c r="C45" s="951"/>
      <c r="D45" s="952"/>
      <c r="E45" s="460"/>
      <c r="F45" s="459"/>
      <c r="G45" s="459"/>
      <c r="H45" s="710" t="s">
        <v>8701</v>
      </c>
      <c r="I45" s="710"/>
      <c r="J45" s="710"/>
      <c r="K45" s="710"/>
      <c r="L45" s="710"/>
      <c r="M45" s="710"/>
      <c r="N45" s="710"/>
      <c r="O45" s="710"/>
      <c r="P45" s="710"/>
      <c r="Q45" s="710"/>
      <c r="R45" s="710"/>
      <c r="S45" s="710"/>
      <c r="T45" s="710"/>
      <c r="U45" s="459"/>
      <c r="V45" s="459"/>
      <c r="W45" s="459"/>
      <c r="X45" s="459"/>
      <c r="Y45" s="459"/>
      <c r="Z45" s="968">
        <f>Z43+Z44+'2枚目'!Z19:AF19+'3枚目'!Z19:AF19+'4枚目'!Z19:AF19+'5枚目'!Z19:AF19</f>
        <v>0</v>
      </c>
      <c r="AA45" s="969"/>
      <c r="AB45" s="969"/>
      <c r="AC45" s="969"/>
      <c r="AD45" s="969"/>
      <c r="AE45" s="969"/>
      <c r="AF45" s="969"/>
      <c r="AG45" s="10" t="s">
        <v>65</v>
      </c>
      <c r="AH45" s="10"/>
      <c r="AI45" s="10"/>
      <c r="AJ45" s="10"/>
      <c r="AK45" s="472"/>
      <c r="AL45" s="473"/>
      <c r="AM45" s="473"/>
      <c r="AN45" s="473"/>
      <c r="AO45" s="473"/>
      <c r="AP45" s="473"/>
      <c r="AQ45" s="474"/>
      <c r="AR45" s="968">
        <f>AR43+AR44+'2枚目'!AR19:AX19+'3枚目'!AR19:AX19+'4枚目'!AR19:AX19+'5枚目'!AR19:AX19</f>
        <v>0</v>
      </c>
      <c r="AS45" s="969"/>
      <c r="AT45" s="969"/>
      <c r="AU45" s="969"/>
      <c r="AV45" s="969"/>
      <c r="AW45" s="969"/>
      <c r="AX45" s="969"/>
      <c r="AY45" s="5" t="s">
        <v>65</v>
      </c>
      <c r="AZ45" s="5"/>
      <c r="BA45" s="5"/>
      <c r="BB45" s="4"/>
      <c r="BC45" s="475"/>
      <c r="BD45" s="232"/>
      <c r="BE45" s="232"/>
      <c r="BF45" s="232"/>
      <c r="BG45" s="232"/>
      <c r="BH45" s="232"/>
      <c r="BI45" s="232"/>
      <c r="BJ45" s="476"/>
      <c r="BK45" s="476"/>
      <c r="BL45" s="476"/>
      <c r="BM45" s="476"/>
      <c r="BN45" s="476"/>
      <c r="BO45" s="476"/>
      <c r="BP45" s="476"/>
      <c r="BQ45" s="476"/>
      <c r="BR45" s="476"/>
      <c r="BS45" s="476"/>
      <c r="BT45" s="476"/>
      <c r="BU45" s="476"/>
      <c r="BV45" s="476"/>
      <c r="BW45" s="476"/>
      <c r="BX45" s="476"/>
      <c r="BY45" s="477"/>
      <c r="BZ45" s="478"/>
      <c r="CA45" s="478"/>
      <c r="CB45" s="479"/>
      <c r="CC45" s="478"/>
      <c r="CD45" s="478"/>
      <c r="CE45" s="478"/>
      <c r="CF45" s="480"/>
      <c r="CG45" s="475"/>
      <c r="CH45" s="476"/>
      <c r="CI45" s="476"/>
      <c r="CJ45" s="476"/>
      <c r="CK45" s="476"/>
      <c r="CL45" s="476"/>
      <c r="CM45" s="476"/>
      <c r="CN45" s="476"/>
      <c r="CO45" s="476"/>
      <c r="CP45" s="476"/>
      <c r="CQ45" s="476"/>
      <c r="CR45" s="476"/>
      <c r="CS45" s="476"/>
      <c r="CT45" s="476"/>
      <c r="CU45" s="476"/>
      <c r="CV45" s="476"/>
      <c r="CW45" s="476"/>
      <c r="CX45" s="476"/>
      <c r="CY45" s="476"/>
      <c r="CZ45" s="476"/>
      <c r="DA45" s="476"/>
      <c r="DB45" s="476"/>
      <c r="DC45" s="476"/>
      <c r="DD45" s="476"/>
      <c r="DE45" s="476"/>
      <c r="DF45" s="476"/>
      <c r="DG45" s="476"/>
      <c r="DH45" s="478"/>
      <c r="DI45" s="478"/>
      <c r="DJ45" s="478"/>
      <c r="DK45" s="478"/>
      <c r="DL45" s="480"/>
      <c r="DM45" s="993">
        <f>IFERROR((AR45*100/Z45),0)</f>
        <v>0</v>
      </c>
      <c r="DN45" s="994"/>
      <c r="DO45" s="994"/>
      <c r="DP45" s="994"/>
      <c r="DQ45" s="5"/>
      <c r="DR45" s="481" t="s">
        <v>66</v>
      </c>
    </row>
    <row r="46" spans="3:122" ht="12" customHeight="1">
      <c r="C46" s="951"/>
      <c r="D46" s="952"/>
      <c r="E46" s="995" t="s">
        <v>68</v>
      </c>
      <c r="F46" s="996"/>
      <c r="G46" s="996"/>
      <c r="H46" s="996"/>
      <c r="I46" s="992"/>
      <c r="J46" s="980"/>
      <c r="K46" s="980"/>
      <c r="L46" s="981"/>
      <c r="M46" s="999"/>
      <c r="N46" s="1000"/>
      <c r="O46" s="1000"/>
      <c r="P46" s="1000"/>
      <c r="Q46" s="1000"/>
      <c r="R46" s="1000"/>
      <c r="S46" s="1001"/>
      <c r="T46" s="469"/>
      <c r="U46" s="470"/>
      <c r="V46" s="470"/>
      <c r="W46" s="470"/>
      <c r="X46" s="470"/>
      <c r="Y46" s="471"/>
      <c r="Z46" s="987"/>
      <c r="AA46" s="988"/>
      <c r="AB46" s="988"/>
      <c r="AC46" s="988"/>
      <c r="AD46" s="988"/>
      <c r="AE46" s="988"/>
      <c r="AF46" s="988"/>
      <c r="AG46" s="989" t="s">
        <v>65</v>
      </c>
      <c r="AH46" s="989"/>
      <c r="AI46" s="989"/>
      <c r="AJ46" s="990"/>
      <c r="AK46" s="979"/>
      <c r="AL46" s="980"/>
      <c r="AM46" s="980"/>
      <c r="AN46" s="980"/>
      <c r="AO46" s="980"/>
      <c r="AP46" s="980"/>
      <c r="AQ46" s="981"/>
      <c r="AR46" s="1002"/>
      <c r="AS46" s="1003"/>
      <c r="AT46" s="1003"/>
      <c r="AU46" s="1003"/>
      <c r="AV46" s="1003"/>
      <c r="AW46" s="1003"/>
      <c r="AX46" s="1003"/>
      <c r="AY46" s="1004" t="s">
        <v>65</v>
      </c>
      <c r="AZ46" s="1005"/>
      <c r="BA46" s="1005"/>
      <c r="BB46" s="1005"/>
      <c r="BC46" s="1035"/>
      <c r="BD46" s="1035"/>
      <c r="BE46" s="1035"/>
      <c r="BF46" s="1035"/>
      <c r="BG46" s="1035"/>
      <c r="BH46" s="1035"/>
      <c r="BI46" s="1035"/>
      <c r="BJ46" s="1035"/>
      <c r="BK46" s="1035"/>
      <c r="BL46" s="1035"/>
      <c r="BM46" s="1035"/>
      <c r="BN46" s="1035"/>
      <c r="BO46" s="1035"/>
      <c r="BP46" s="1035"/>
      <c r="BQ46" s="1035"/>
      <c r="BR46" s="1035"/>
      <c r="BS46" s="1035"/>
      <c r="BT46" s="1035"/>
      <c r="BU46" s="1035"/>
      <c r="BV46" s="1035"/>
      <c r="BW46" s="1035"/>
      <c r="BX46" s="1036"/>
      <c r="BY46" s="1037"/>
      <c r="BZ46" s="980"/>
      <c r="CA46" s="980"/>
      <c r="CB46" s="1038"/>
      <c r="CC46" s="1037"/>
      <c r="CD46" s="980"/>
      <c r="CE46" s="980"/>
      <c r="CF46" s="981"/>
      <c r="CG46" s="999"/>
      <c r="CH46" s="1000"/>
      <c r="CI46" s="1000"/>
      <c r="CJ46" s="1000"/>
      <c r="CK46" s="1000"/>
      <c r="CL46" s="1000"/>
      <c r="CM46" s="1000"/>
      <c r="CN46" s="1000"/>
      <c r="CO46" s="1000"/>
      <c r="CP46" s="1000"/>
      <c r="CQ46" s="1000"/>
      <c r="CR46" s="1000"/>
      <c r="CS46" s="1000"/>
      <c r="CT46" s="1000"/>
      <c r="CU46" s="1000"/>
      <c r="CV46" s="1000"/>
      <c r="CW46" s="1000"/>
      <c r="CX46" s="1000"/>
      <c r="CY46" s="1000"/>
      <c r="CZ46" s="1000"/>
      <c r="DA46" s="1000"/>
      <c r="DB46" s="1000"/>
      <c r="DC46" s="1000"/>
      <c r="DD46" s="1000"/>
      <c r="DE46" s="1000"/>
      <c r="DF46" s="1000"/>
      <c r="DG46" s="1039"/>
      <c r="DH46" s="1040"/>
      <c r="DI46" s="1041"/>
      <c r="DJ46" s="1041"/>
      <c r="DK46" s="1041"/>
      <c r="DL46" s="1042"/>
      <c r="DM46" s="1043">
        <f>IFERROR((AR46*100/Z46),0)</f>
        <v>0</v>
      </c>
      <c r="DN46" s="1044"/>
      <c r="DO46" s="1044"/>
      <c r="DP46" s="1044"/>
      <c r="DR46" s="124" t="s">
        <v>66</v>
      </c>
    </row>
    <row r="47" spans="3:122" ht="12" customHeight="1">
      <c r="C47" s="951"/>
      <c r="D47" s="952"/>
      <c r="E47" s="995"/>
      <c r="F47" s="996"/>
      <c r="G47" s="996"/>
      <c r="H47" s="996"/>
      <c r="I47" s="970"/>
      <c r="J47" s="971"/>
      <c r="K47" s="971"/>
      <c r="L47" s="972"/>
      <c r="M47" s="973"/>
      <c r="N47" s="974"/>
      <c r="O47" s="974"/>
      <c r="P47" s="974"/>
      <c r="Q47" s="974"/>
      <c r="R47" s="974"/>
      <c r="S47" s="975"/>
      <c r="T47" s="208"/>
      <c r="U47" s="209"/>
      <c r="V47" s="209"/>
      <c r="W47" s="209"/>
      <c r="X47" s="209"/>
      <c r="Y47" s="210"/>
      <c r="Z47" s="1016"/>
      <c r="AA47" s="1017"/>
      <c r="AB47" s="1017"/>
      <c r="AC47" s="1017"/>
      <c r="AD47" s="1017"/>
      <c r="AE47" s="1017"/>
      <c r="AF47" s="1017"/>
      <c r="AG47" s="1018" t="s">
        <v>65</v>
      </c>
      <c r="AH47" s="1018"/>
      <c r="AI47" s="1018"/>
      <c r="AJ47" s="1019"/>
      <c r="AK47" s="1020"/>
      <c r="AL47" s="971"/>
      <c r="AM47" s="971"/>
      <c r="AN47" s="971"/>
      <c r="AO47" s="971"/>
      <c r="AP47" s="971"/>
      <c r="AQ47" s="972"/>
      <c r="AR47" s="1016"/>
      <c r="AS47" s="1017"/>
      <c r="AT47" s="1017"/>
      <c r="AU47" s="1017"/>
      <c r="AV47" s="1017"/>
      <c r="AW47" s="1017"/>
      <c r="AX47" s="1017"/>
      <c r="AY47" s="1021" t="s">
        <v>65</v>
      </c>
      <c r="AZ47" s="1022"/>
      <c r="BA47" s="1022"/>
      <c r="BB47" s="1022"/>
      <c r="BC47" s="1033"/>
      <c r="BD47" s="1033"/>
      <c r="BE47" s="1033"/>
      <c r="BF47" s="1033"/>
      <c r="BG47" s="1033"/>
      <c r="BH47" s="1033"/>
      <c r="BI47" s="1033"/>
      <c r="BJ47" s="1033"/>
      <c r="BK47" s="1033"/>
      <c r="BL47" s="1033"/>
      <c r="BM47" s="1033"/>
      <c r="BN47" s="1033"/>
      <c r="BO47" s="1033"/>
      <c r="BP47" s="1033"/>
      <c r="BQ47" s="1033"/>
      <c r="BR47" s="1033"/>
      <c r="BS47" s="1033"/>
      <c r="BT47" s="1033"/>
      <c r="BU47" s="1033"/>
      <c r="BV47" s="1033"/>
      <c r="BW47" s="1033"/>
      <c r="BX47" s="1034"/>
      <c r="BY47" s="982"/>
      <c r="BZ47" s="971"/>
      <c r="CA47" s="971"/>
      <c r="CB47" s="991"/>
      <c r="CC47" s="982"/>
      <c r="CD47" s="971"/>
      <c r="CE47" s="971"/>
      <c r="CF47" s="972"/>
      <c r="CG47" s="973"/>
      <c r="CH47" s="974"/>
      <c r="CI47" s="974"/>
      <c r="CJ47" s="974"/>
      <c r="CK47" s="974"/>
      <c r="CL47" s="974"/>
      <c r="CM47" s="974"/>
      <c r="CN47" s="974"/>
      <c r="CO47" s="974"/>
      <c r="CP47" s="974"/>
      <c r="CQ47" s="974"/>
      <c r="CR47" s="974"/>
      <c r="CS47" s="974"/>
      <c r="CT47" s="974"/>
      <c r="CU47" s="974"/>
      <c r="CV47" s="974"/>
      <c r="CW47" s="974"/>
      <c r="CX47" s="974"/>
      <c r="CY47" s="974"/>
      <c r="CZ47" s="974"/>
      <c r="DA47" s="974"/>
      <c r="DB47" s="974"/>
      <c r="DC47" s="974"/>
      <c r="DD47" s="974"/>
      <c r="DE47" s="974"/>
      <c r="DF47" s="974"/>
      <c r="DG47" s="983"/>
      <c r="DH47" s="984"/>
      <c r="DI47" s="985"/>
      <c r="DJ47" s="985"/>
      <c r="DK47" s="985"/>
      <c r="DL47" s="986"/>
      <c r="DM47" s="1008">
        <f>IFERROR((AR47*100/Z47),0)</f>
        <v>0</v>
      </c>
      <c r="DN47" s="1009"/>
      <c r="DO47" s="1009"/>
      <c r="DP47" s="1009"/>
      <c r="DQ47" s="120"/>
      <c r="DR47" s="121" t="s">
        <v>66</v>
      </c>
    </row>
    <row r="48" spans="3:122" ht="12" customHeight="1">
      <c r="C48" s="951"/>
      <c r="D48" s="952"/>
      <c r="E48" s="997"/>
      <c r="F48" s="998"/>
      <c r="G48" s="998"/>
      <c r="H48" s="998"/>
      <c r="I48" s="1032" t="s">
        <v>67</v>
      </c>
      <c r="J48" s="1032"/>
      <c r="K48" s="1032"/>
      <c r="L48" s="1032"/>
      <c r="M48" s="1032"/>
      <c r="N48" s="1032"/>
      <c r="O48" s="1032"/>
      <c r="P48" s="1032"/>
      <c r="Q48" s="1032"/>
      <c r="R48" s="1032"/>
      <c r="S48" s="1032"/>
      <c r="T48" s="482"/>
      <c r="U48" s="459"/>
      <c r="V48" s="459"/>
      <c r="W48" s="459"/>
      <c r="X48" s="459"/>
      <c r="Y48" s="459"/>
      <c r="Z48" s="968">
        <f>Z46+Z47+'2枚目'!Z22:AF22+'3枚目'!Z22:AF22+'4枚目'!Z22:AF22+'5枚目'!Z22:AF22</f>
        <v>0</v>
      </c>
      <c r="AA48" s="969"/>
      <c r="AB48" s="969"/>
      <c r="AC48" s="969"/>
      <c r="AD48" s="969"/>
      <c r="AE48" s="969"/>
      <c r="AF48" s="969"/>
      <c r="AG48" s="10" t="s">
        <v>65</v>
      </c>
      <c r="AH48" s="10"/>
      <c r="AI48" s="10"/>
      <c r="AJ48" s="10"/>
      <c r="AK48" s="472"/>
      <c r="AL48" s="473"/>
      <c r="AM48" s="473"/>
      <c r="AN48" s="473"/>
      <c r="AO48" s="473"/>
      <c r="AP48" s="473"/>
      <c r="AQ48" s="474"/>
      <c r="AR48" s="968">
        <f>AR46+AR47+'2枚目'!AR22:AX22+'3枚目'!AR22:AX22+'4枚目'!AR22:AX22+'5枚目'!AR22:AX22</f>
        <v>0</v>
      </c>
      <c r="AS48" s="969"/>
      <c r="AT48" s="969"/>
      <c r="AU48" s="969"/>
      <c r="AV48" s="969"/>
      <c r="AW48" s="969"/>
      <c r="AX48" s="969"/>
      <c r="AY48" s="5" t="s">
        <v>65</v>
      </c>
      <c r="AZ48" s="5"/>
      <c r="BA48" s="5"/>
      <c r="BB48" s="4"/>
      <c r="BC48" s="475"/>
      <c r="BD48" s="232"/>
      <c r="BE48" s="232"/>
      <c r="BF48" s="232"/>
      <c r="BG48" s="232"/>
      <c r="BH48" s="232"/>
      <c r="BI48" s="232"/>
      <c r="BJ48" s="476"/>
      <c r="BK48" s="476"/>
      <c r="BL48" s="476"/>
      <c r="BM48" s="476"/>
      <c r="BN48" s="476"/>
      <c r="BO48" s="476"/>
      <c r="BP48" s="476"/>
      <c r="BQ48" s="476"/>
      <c r="BR48" s="476"/>
      <c r="BS48" s="476"/>
      <c r="BT48" s="476"/>
      <c r="BU48" s="476"/>
      <c r="BV48" s="476"/>
      <c r="BW48" s="476"/>
      <c r="BX48" s="476"/>
      <c r="BY48" s="477"/>
      <c r="BZ48" s="478"/>
      <c r="CA48" s="478"/>
      <c r="CB48" s="479"/>
      <c r="CC48" s="478"/>
      <c r="CD48" s="478"/>
      <c r="CE48" s="478"/>
      <c r="CF48" s="480"/>
      <c r="CG48" s="475"/>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8"/>
      <c r="DI48" s="478"/>
      <c r="DJ48" s="478"/>
      <c r="DK48" s="478"/>
      <c r="DL48" s="480"/>
      <c r="DM48" s="993">
        <f t="shared" si="0"/>
        <v>0</v>
      </c>
      <c r="DN48" s="994"/>
      <c r="DO48" s="994"/>
      <c r="DP48" s="994"/>
      <c r="DQ48" s="5"/>
      <c r="DR48" s="481" t="s">
        <v>66</v>
      </c>
    </row>
    <row r="49" spans="3:122" ht="12" customHeight="1">
      <c r="C49" s="951"/>
      <c r="D49" s="952"/>
      <c r="E49" s="706" t="s">
        <v>69</v>
      </c>
      <c r="F49" s="707"/>
      <c r="G49" s="707"/>
      <c r="H49" s="708"/>
      <c r="I49" s="992"/>
      <c r="J49" s="980"/>
      <c r="K49" s="980"/>
      <c r="L49" s="981"/>
      <c r="M49" s="999"/>
      <c r="N49" s="1000"/>
      <c r="O49" s="1000"/>
      <c r="P49" s="1000"/>
      <c r="Q49" s="1000"/>
      <c r="R49" s="1000"/>
      <c r="S49" s="1001"/>
      <c r="T49" s="469"/>
      <c r="U49" s="470"/>
      <c r="V49" s="470"/>
      <c r="W49" s="470"/>
      <c r="X49" s="470"/>
      <c r="Y49" s="471"/>
      <c r="Z49" s="987"/>
      <c r="AA49" s="988"/>
      <c r="AB49" s="988"/>
      <c r="AC49" s="988"/>
      <c r="AD49" s="988"/>
      <c r="AE49" s="988"/>
      <c r="AF49" s="988"/>
      <c r="AG49" s="989" t="s">
        <v>65</v>
      </c>
      <c r="AH49" s="989"/>
      <c r="AI49" s="989"/>
      <c r="AJ49" s="990"/>
      <c r="AK49" s="979"/>
      <c r="AL49" s="980"/>
      <c r="AM49" s="980"/>
      <c r="AN49" s="980"/>
      <c r="AO49" s="980"/>
      <c r="AP49" s="980"/>
      <c r="AQ49" s="981"/>
      <c r="AR49" s="987"/>
      <c r="AS49" s="988"/>
      <c r="AT49" s="988"/>
      <c r="AU49" s="988"/>
      <c r="AV49" s="988"/>
      <c r="AW49" s="988"/>
      <c r="AX49" s="988"/>
      <c r="AY49" s="1004" t="s">
        <v>65</v>
      </c>
      <c r="AZ49" s="1005"/>
      <c r="BA49" s="1005"/>
      <c r="BB49" s="1005"/>
      <c r="BC49" s="1035"/>
      <c r="BD49" s="1035"/>
      <c r="BE49" s="1035"/>
      <c r="BF49" s="1035"/>
      <c r="BG49" s="1035"/>
      <c r="BH49" s="1035"/>
      <c r="BI49" s="1035"/>
      <c r="BJ49" s="1035"/>
      <c r="BK49" s="1035"/>
      <c r="BL49" s="1035"/>
      <c r="BM49" s="1035"/>
      <c r="BN49" s="1035"/>
      <c r="BO49" s="1035"/>
      <c r="BP49" s="1035"/>
      <c r="BQ49" s="1035"/>
      <c r="BR49" s="1035"/>
      <c r="BS49" s="1035"/>
      <c r="BT49" s="1035"/>
      <c r="BU49" s="1035"/>
      <c r="BV49" s="1035"/>
      <c r="BW49" s="1035"/>
      <c r="BX49" s="1036"/>
      <c r="BY49" s="1037"/>
      <c r="BZ49" s="980"/>
      <c r="CA49" s="980"/>
      <c r="CB49" s="1038"/>
      <c r="CC49" s="1037"/>
      <c r="CD49" s="980"/>
      <c r="CE49" s="980"/>
      <c r="CF49" s="981"/>
      <c r="CG49" s="999"/>
      <c r="CH49" s="1000"/>
      <c r="CI49" s="1000"/>
      <c r="CJ49" s="1000"/>
      <c r="CK49" s="1000"/>
      <c r="CL49" s="1000"/>
      <c r="CM49" s="1000"/>
      <c r="CN49" s="1000"/>
      <c r="CO49" s="1000"/>
      <c r="CP49" s="1000"/>
      <c r="CQ49" s="1000"/>
      <c r="CR49" s="1000"/>
      <c r="CS49" s="1000"/>
      <c r="CT49" s="1000"/>
      <c r="CU49" s="1000"/>
      <c r="CV49" s="1000"/>
      <c r="CW49" s="1000"/>
      <c r="CX49" s="1000"/>
      <c r="CY49" s="1000"/>
      <c r="CZ49" s="1000"/>
      <c r="DA49" s="1000"/>
      <c r="DB49" s="1000"/>
      <c r="DC49" s="1000"/>
      <c r="DD49" s="1000"/>
      <c r="DE49" s="1000"/>
      <c r="DF49" s="1000"/>
      <c r="DG49" s="1039"/>
      <c r="DH49" s="1040"/>
      <c r="DI49" s="1041"/>
      <c r="DJ49" s="1041"/>
      <c r="DK49" s="1041"/>
      <c r="DL49" s="1042"/>
      <c r="DM49" s="1043">
        <f t="shared" si="0"/>
        <v>0</v>
      </c>
      <c r="DN49" s="1044"/>
      <c r="DO49" s="1044"/>
      <c r="DP49" s="1044"/>
      <c r="DR49" s="124" t="s">
        <v>66</v>
      </c>
    </row>
    <row r="50" spans="3:122" ht="12" customHeight="1">
      <c r="C50" s="951"/>
      <c r="D50" s="952"/>
      <c r="E50" s="40"/>
      <c r="F50" s="40"/>
      <c r="G50" s="40"/>
      <c r="H50" s="292"/>
      <c r="I50" s="970"/>
      <c r="J50" s="971"/>
      <c r="K50" s="971"/>
      <c r="L50" s="972"/>
      <c r="M50" s="973"/>
      <c r="N50" s="974"/>
      <c r="O50" s="974"/>
      <c r="P50" s="974"/>
      <c r="Q50" s="974"/>
      <c r="R50" s="974"/>
      <c r="S50" s="975"/>
      <c r="T50" s="208"/>
      <c r="U50" s="209"/>
      <c r="V50" s="209"/>
      <c r="W50" s="209"/>
      <c r="X50" s="209"/>
      <c r="Y50" s="210"/>
      <c r="Z50" s="1016"/>
      <c r="AA50" s="1017"/>
      <c r="AB50" s="1017"/>
      <c r="AC50" s="1017"/>
      <c r="AD50" s="1017"/>
      <c r="AE50" s="1017"/>
      <c r="AF50" s="1017"/>
      <c r="AG50" s="1018" t="s">
        <v>65</v>
      </c>
      <c r="AH50" s="1018"/>
      <c r="AI50" s="1018"/>
      <c r="AJ50" s="1019"/>
      <c r="AK50" s="1020"/>
      <c r="AL50" s="971"/>
      <c r="AM50" s="971"/>
      <c r="AN50" s="971"/>
      <c r="AO50" s="971"/>
      <c r="AP50" s="971"/>
      <c r="AQ50" s="972"/>
      <c r="AR50" s="1016"/>
      <c r="AS50" s="1017"/>
      <c r="AT50" s="1017"/>
      <c r="AU50" s="1017"/>
      <c r="AV50" s="1017"/>
      <c r="AW50" s="1017"/>
      <c r="AX50" s="1017"/>
      <c r="AY50" s="1021" t="s">
        <v>65</v>
      </c>
      <c r="AZ50" s="1022"/>
      <c r="BA50" s="1022"/>
      <c r="BB50" s="1022"/>
      <c r="BC50" s="1033"/>
      <c r="BD50" s="1033"/>
      <c r="BE50" s="1033"/>
      <c r="BF50" s="1033"/>
      <c r="BG50" s="1033"/>
      <c r="BH50" s="1033"/>
      <c r="BI50" s="1033"/>
      <c r="BJ50" s="1033"/>
      <c r="BK50" s="1033"/>
      <c r="BL50" s="1033"/>
      <c r="BM50" s="1033"/>
      <c r="BN50" s="1033"/>
      <c r="BO50" s="1033"/>
      <c r="BP50" s="1033"/>
      <c r="BQ50" s="1033"/>
      <c r="BR50" s="1033"/>
      <c r="BS50" s="1033"/>
      <c r="BT50" s="1033"/>
      <c r="BU50" s="1033"/>
      <c r="BV50" s="1033"/>
      <c r="BW50" s="1033"/>
      <c r="BX50" s="1034"/>
      <c r="BY50" s="982"/>
      <c r="BZ50" s="971"/>
      <c r="CA50" s="971"/>
      <c r="CB50" s="991"/>
      <c r="CC50" s="982"/>
      <c r="CD50" s="971"/>
      <c r="CE50" s="971"/>
      <c r="CF50" s="972"/>
      <c r="CG50" s="973"/>
      <c r="CH50" s="974"/>
      <c r="CI50" s="974"/>
      <c r="CJ50" s="974"/>
      <c r="CK50" s="974"/>
      <c r="CL50" s="974"/>
      <c r="CM50" s="974"/>
      <c r="CN50" s="974"/>
      <c r="CO50" s="974"/>
      <c r="CP50" s="974"/>
      <c r="CQ50" s="974"/>
      <c r="CR50" s="974"/>
      <c r="CS50" s="974"/>
      <c r="CT50" s="974"/>
      <c r="CU50" s="974"/>
      <c r="CV50" s="974"/>
      <c r="CW50" s="974"/>
      <c r="CX50" s="974"/>
      <c r="CY50" s="974"/>
      <c r="CZ50" s="974"/>
      <c r="DA50" s="974"/>
      <c r="DB50" s="974"/>
      <c r="DC50" s="974"/>
      <c r="DD50" s="974"/>
      <c r="DE50" s="974"/>
      <c r="DF50" s="974"/>
      <c r="DG50" s="983"/>
      <c r="DH50" s="984"/>
      <c r="DI50" s="985"/>
      <c r="DJ50" s="985"/>
      <c r="DK50" s="985"/>
      <c r="DL50" s="986"/>
      <c r="DM50" s="1008">
        <f t="shared" si="0"/>
        <v>0</v>
      </c>
      <c r="DN50" s="1009"/>
      <c r="DO50" s="1009"/>
      <c r="DP50" s="1009"/>
      <c r="DQ50" s="120"/>
      <c r="DR50" s="121" t="s">
        <v>66</v>
      </c>
    </row>
    <row r="51" spans="3:122" ht="12" customHeight="1">
      <c r="C51" s="951"/>
      <c r="D51" s="952"/>
      <c r="E51" s="460"/>
      <c r="F51" s="459"/>
      <c r="G51" s="459"/>
      <c r="H51" s="710" t="s">
        <v>67</v>
      </c>
      <c r="I51" s="710"/>
      <c r="J51" s="710"/>
      <c r="K51" s="710"/>
      <c r="L51" s="710"/>
      <c r="M51" s="710"/>
      <c r="N51" s="710"/>
      <c r="O51" s="710"/>
      <c r="P51" s="710"/>
      <c r="Q51" s="710"/>
      <c r="R51" s="710"/>
      <c r="S51" s="710"/>
      <c r="T51" s="710"/>
      <c r="U51" s="459"/>
      <c r="V51" s="459"/>
      <c r="W51" s="459"/>
      <c r="X51" s="459"/>
      <c r="Y51" s="459"/>
      <c r="Z51" s="968">
        <f>Z49+Z50+'2枚目'!Z25:AF25+'3枚目'!Z25:AF25+'4枚目'!Z25:AF25+'5枚目'!Z25:AF25</f>
        <v>0</v>
      </c>
      <c r="AA51" s="969"/>
      <c r="AB51" s="969"/>
      <c r="AC51" s="969"/>
      <c r="AD51" s="969"/>
      <c r="AE51" s="969"/>
      <c r="AF51" s="969"/>
      <c r="AG51" s="10" t="s">
        <v>65</v>
      </c>
      <c r="AH51" s="10"/>
      <c r="AI51" s="10"/>
      <c r="AJ51" s="10"/>
      <c r="AK51" s="472"/>
      <c r="AL51" s="473"/>
      <c r="AM51" s="473"/>
      <c r="AN51" s="473"/>
      <c r="AO51" s="473"/>
      <c r="AP51" s="473"/>
      <c r="AQ51" s="474"/>
      <c r="AR51" s="968">
        <f>AR49+AR50+'2枚目'!AR25:AX25+'3枚目'!AR25:AX25+'4枚目'!AR25:AX25+'5枚目'!AR25:AX25</f>
        <v>0</v>
      </c>
      <c r="AS51" s="969"/>
      <c r="AT51" s="969"/>
      <c r="AU51" s="969"/>
      <c r="AV51" s="969"/>
      <c r="AW51" s="969"/>
      <c r="AX51" s="969"/>
      <c r="AY51" s="5" t="s">
        <v>65</v>
      </c>
      <c r="AZ51" s="5"/>
      <c r="BA51" s="5"/>
      <c r="BB51" s="4"/>
      <c r="BC51" s="475"/>
      <c r="BD51" s="232"/>
      <c r="BE51" s="232"/>
      <c r="BF51" s="232"/>
      <c r="BG51" s="232"/>
      <c r="BH51" s="232"/>
      <c r="BI51" s="232"/>
      <c r="BJ51" s="476"/>
      <c r="BK51" s="476"/>
      <c r="BL51" s="476"/>
      <c r="BM51" s="476"/>
      <c r="BN51" s="476"/>
      <c r="BO51" s="476"/>
      <c r="BP51" s="476"/>
      <c r="BQ51" s="476"/>
      <c r="BR51" s="476"/>
      <c r="BS51" s="476"/>
      <c r="BT51" s="476"/>
      <c r="BU51" s="476"/>
      <c r="BV51" s="476"/>
      <c r="BW51" s="476"/>
      <c r="BX51" s="476"/>
      <c r="BY51" s="477"/>
      <c r="BZ51" s="478"/>
      <c r="CA51" s="478"/>
      <c r="CB51" s="479"/>
      <c r="CC51" s="478"/>
      <c r="CD51" s="478"/>
      <c r="CE51" s="478"/>
      <c r="CF51" s="480"/>
      <c r="CG51" s="475"/>
      <c r="CH51" s="476"/>
      <c r="CI51" s="476"/>
      <c r="CJ51" s="476"/>
      <c r="CK51" s="476"/>
      <c r="CL51" s="476"/>
      <c r="CM51" s="476"/>
      <c r="CN51" s="476"/>
      <c r="CO51" s="476"/>
      <c r="CP51" s="476"/>
      <c r="CQ51" s="476"/>
      <c r="CR51" s="476"/>
      <c r="CS51" s="476"/>
      <c r="CT51" s="476"/>
      <c r="CU51" s="476"/>
      <c r="CV51" s="476"/>
      <c r="CW51" s="476"/>
      <c r="CX51" s="476"/>
      <c r="CY51" s="476"/>
      <c r="CZ51" s="476"/>
      <c r="DA51" s="476"/>
      <c r="DB51" s="476"/>
      <c r="DC51" s="476"/>
      <c r="DD51" s="476"/>
      <c r="DE51" s="476"/>
      <c r="DF51" s="476"/>
      <c r="DG51" s="476"/>
      <c r="DH51" s="478"/>
      <c r="DI51" s="478"/>
      <c r="DJ51" s="478"/>
      <c r="DK51" s="478"/>
      <c r="DL51" s="480"/>
      <c r="DM51" s="993">
        <f t="shared" si="0"/>
        <v>0</v>
      </c>
      <c r="DN51" s="994"/>
      <c r="DO51" s="994"/>
      <c r="DP51" s="994"/>
      <c r="DQ51" s="5"/>
      <c r="DR51" s="481" t="s">
        <v>66</v>
      </c>
    </row>
    <row r="52" spans="3:122" ht="12" customHeight="1">
      <c r="C52" s="951"/>
      <c r="D52" s="952"/>
      <c r="E52" s="1055" t="s">
        <v>70</v>
      </c>
      <c r="F52" s="1056"/>
      <c r="G52" s="1056"/>
      <c r="H52" s="1057"/>
      <c r="I52" s="992"/>
      <c r="J52" s="980"/>
      <c r="K52" s="980"/>
      <c r="L52" s="981"/>
      <c r="M52" s="999"/>
      <c r="N52" s="1000"/>
      <c r="O52" s="1000"/>
      <c r="P52" s="1000"/>
      <c r="Q52" s="1000"/>
      <c r="R52" s="1000"/>
      <c r="S52" s="1001"/>
      <c r="T52" s="992"/>
      <c r="U52" s="980"/>
      <c r="V52" s="980"/>
      <c r="W52" s="980"/>
      <c r="X52" s="980"/>
      <c r="Y52" s="981"/>
      <c r="Z52" s="987"/>
      <c r="AA52" s="988"/>
      <c r="AB52" s="988"/>
      <c r="AC52" s="988"/>
      <c r="AD52" s="988"/>
      <c r="AE52" s="988"/>
      <c r="AF52" s="988"/>
      <c r="AG52" s="989" t="s">
        <v>65</v>
      </c>
      <c r="AH52" s="989"/>
      <c r="AI52" s="989"/>
      <c r="AJ52" s="990"/>
      <c r="AK52" s="979"/>
      <c r="AL52" s="980"/>
      <c r="AM52" s="980"/>
      <c r="AN52" s="980"/>
      <c r="AO52" s="980"/>
      <c r="AP52" s="980"/>
      <c r="AQ52" s="981"/>
      <c r="AR52" s="987"/>
      <c r="AS52" s="988"/>
      <c r="AT52" s="988"/>
      <c r="AU52" s="988"/>
      <c r="AV52" s="988"/>
      <c r="AW52" s="988"/>
      <c r="AX52" s="988"/>
      <c r="AY52" s="1004" t="s">
        <v>65</v>
      </c>
      <c r="AZ52" s="1005"/>
      <c r="BA52" s="1005"/>
      <c r="BB52" s="1005"/>
      <c r="BC52" s="1035"/>
      <c r="BD52" s="1035"/>
      <c r="BE52" s="1035"/>
      <c r="BF52" s="1035"/>
      <c r="BG52" s="1035"/>
      <c r="BH52" s="1035"/>
      <c r="BI52" s="1035"/>
      <c r="BJ52" s="1035"/>
      <c r="BK52" s="1035"/>
      <c r="BL52" s="1035"/>
      <c r="BM52" s="1035"/>
      <c r="BN52" s="1035"/>
      <c r="BO52" s="1035"/>
      <c r="BP52" s="1035"/>
      <c r="BQ52" s="1035"/>
      <c r="BR52" s="1035"/>
      <c r="BS52" s="1035"/>
      <c r="BT52" s="1035"/>
      <c r="BU52" s="1035"/>
      <c r="BV52" s="1035"/>
      <c r="BW52" s="1035"/>
      <c r="BX52" s="1036"/>
      <c r="BY52" s="1037"/>
      <c r="BZ52" s="980"/>
      <c r="CA52" s="980"/>
      <c r="CB52" s="1038"/>
      <c r="CC52" s="1037"/>
      <c r="CD52" s="980"/>
      <c r="CE52" s="980"/>
      <c r="CF52" s="981"/>
      <c r="CG52" s="999"/>
      <c r="CH52" s="1000"/>
      <c r="CI52" s="1000"/>
      <c r="CJ52" s="1000"/>
      <c r="CK52" s="1000"/>
      <c r="CL52" s="1000"/>
      <c r="CM52" s="1000"/>
      <c r="CN52" s="1000"/>
      <c r="CO52" s="1000"/>
      <c r="CP52" s="1000"/>
      <c r="CQ52" s="1000"/>
      <c r="CR52" s="1000"/>
      <c r="CS52" s="1000"/>
      <c r="CT52" s="1000"/>
      <c r="CU52" s="1000"/>
      <c r="CV52" s="1000"/>
      <c r="CW52" s="1000"/>
      <c r="CX52" s="1000"/>
      <c r="CY52" s="1000"/>
      <c r="CZ52" s="1000"/>
      <c r="DA52" s="1000"/>
      <c r="DB52" s="1000"/>
      <c r="DC52" s="1000"/>
      <c r="DD52" s="1000"/>
      <c r="DE52" s="1000"/>
      <c r="DF52" s="1000"/>
      <c r="DG52" s="1039"/>
      <c r="DH52" s="1040"/>
      <c r="DI52" s="1041"/>
      <c r="DJ52" s="1041"/>
      <c r="DK52" s="1041"/>
      <c r="DL52" s="1042"/>
      <c r="DM52" s="1043">
        <f t="shared" si="0"/>
        <v>0</v>
      </c>
      <c r="DN52" s="1044"/>
      <c r="DO52" s="1044"/>
      <c r="DP52" s="1044"/>
      <c r="DR52" s="124" t="s">
        <v>66</v>
      </c>
    </row>
    <row r="53" spans="3:122" ht="12" customHeight="1">
      <c r="C53" s="951"/>
      <c r="D53" s="952"/>
      <c r="E53" s="1052" t="s">
        <v>294</v>
      </c>
      <c r="F53" s="1053"/>
      <c r="G53" s="1053"/>
      <c r="H53" s="1054"/>
      <c r="I53" s="970"/>
      <c r="J53" s="971"/>
      <c r="K53" s="971"/>
      <c r="L53" s="972"/>
      <c r="M53" s="973"/>
      <c r="N53" s="974"/>
      <c r="O53" s="974"/>
      <c r="P53" s="974"/>
      <c r="Q53" s="974"/>
      <c r="R53" s="974"/>
      <c r="S53" s="975"/>
      <c r="T53" s="970"/>
      <c r="U53" s="971"/>
      <c r="V53" s="971"/>
      <c r="W53" s="971"/>
      <c r="X53" s="971"/>
      <c r="Y53" s="972"/>
      <c r="Z53" s="1016"/>
      <c r="AA53" s="1017"/>
      <c r="AB53" s="1017"/>
      <c r="AC53" s="1017"/>
      <c r="AD53" s="1017"/>
      <c r="AE53" s="1017"/>
      <c r="AF53" s="1017"/>
      <c r="AG53" s="1018" t="s">
        <v>65</v>
      </c>
      <c r="AH53" s="1018"/>
      <c r="AI53" s="1018"/>
      <c r="AJ53" s="1019"/>
      <c r="AK53" s="1020"/>
      <c r="AL53" s="971"/>
      <c r="AM53" s="971"/>
      <c r="AN53" s="971"/>
      <c r="AO53" s="971"/>
      <c r="AP53" s="971"/>
      <c r="AQ53" s="972"/>
      <c r="AR53" s="1016"/>
      <c r="AS53" s="1017"/>
      <c r="AT53" s="1017"/>
      <c r="AU53" s="1017"/>
      <c r="AV53" s="1017"/>
      <c r="AW53" s="1017"/>
      <c r="AX53" s="1017"/>
      <c r="AY53" s="1021" t="s">
        <v>65</v>
      </c>
      <c r="AZ53" s="1022"/>
      <c r="BA53" s="1022"/>
      <c r="BB53" s="1022"/>
      <c r="BC53" s="1033"/>
      <c r="BD53" s="1033"/>
      <c r="BE53" s="1033"/>
      <c r="BF53" s="1033"/>
      <c r="BG53" s="1033"/>
      <c r="BH53" s="1033"/>
      <c r="BI53" s="1033"/>
      <c r="BJ53" s="1033"/>
      <c r="BK53" s="1033"/>
      <c r="BL53" s="1033"/>
      <c r="BM53" s="1033"/>
      <c r="BN53" s="1033"/>
      <c r="BO53" s="1033"/>
      <c r="BP53" s="1033"/>
      <c r="BQ53" s="1033"/>
      <c r="BR53" s="1033"/>
      <c r="BS53" s="1033"/>
      <c r="BT53" s="1033"/>
      <c r="BU53" s="1033"/>
      <c r="BV53" s="1033"/>
      <c r="BW53" s="1033"/>
      <c r="BX53" s="1034"/>
      <c r="BY53" s="982"/>
      <c r="BZ53" s="971"/>
      <c r="CA53" s="971"/>
      <c r="CB53" s="991"/>
      <c r="CC53" s="982"/>
      <c r="CD53" s="971"/>
      <c r="CE53" s="971"/>
      <c r="CF53" s="972"/>
      <c r="CG53" s="973"/>
      <c r="CH53" s="974"/>
      <c r="CI53" s="974"/>
      <c r="CJ53" s="974"/>
      <c r="CK53" s="974"/>
      <c r="CL53" s="974"/>
      <c r="CM53" s="974"/>
      <c r="CN53" s="974"/>
      <c r="CO53" s="974"/>
      <c r="CP53" s="974"/>
      <c r="CQ53" s="974"/>
      <c r="CR53" s="974"/>
      <c r="CS53" s="974"/>
      <c r="CT53" s="974"/>
      <c r="CU53" s="974"/>
      <c r="CV53" s="974"/>
      <c r="CW53" s="974"/>
      <c r="CX53" s="974"/>
      <c r="CY53" s="974"/>
      <c r="CZ53" s="974"/>
      <c r="DA53" s="974"/>
      <c r="DB53" s="974"/>
      <c r="DC53" s="974"/>
      <c r="DD53" s="974"/>
      <c r="DE53" s="974"/>
      <c r="DF53" s="974"/>
      <c r="DG53" s="983"/>
      <c r="DH53" s="984"/>
      <c r="DI53" s="985"/>
      <c r="DJ53" s="985"/>
      <c r="DK53" s="985"/>
      <c r="DL53" s="986"/>
      <c r="DM53" s="1008">
        <f t="shared" si="0"/>
        <v>0</v>
      </c>
      <c r="DN53" s="1009"/>
      <c r="DO53" s="1009"/>
      <c r="DP53" s="1009"/>
      <c r="DQ53" s="120"/>
      <c r="DR53" s="121" t="s">
        <v>66</v>
      </c>
    </row>
    <row r="54" spans="3:122" ht="12" customHeight="1" thickBot="1">
      <c r="C54" s="953"/>
      <c r="D54" s="954"/>
      <c r="E54" s="202"/>
      <c r="F54" s="202"/>
      <c r="G54" s="202"/>
      <c r="H54" s="908" t="s">
        <v>67</v>
      </c>
      <c r="I54" s="908"/>
      <c r="J54" s="908"/>
      <c r="K54" s="908"/>
      <c r="L54" s="908"/>
      <c r="M54" s="908"/>
      <c r="N54" s="908"/>
      <c r="O54" s="908"/>
      <c r="P54" s="908"/>
      <c r="Q54" s="908"/>
      <c r="R54" s="908"/>
      <c r="S54" s="908"/>
      <c r="T54" s="908"/>
      <c r="U54" s="202"/>
      <c r="V54" s="202"/>
      <c r="W54" s="202"/>
      <c r="X54" s="202"/>
      <c r="Y54" s="202"/>
      <c r="Z54" s="1048">
        <f>Z52+Z53+'2枚目'!Z28:AF28+'3枚目'!Z28:AF28+'4枚目'!Z28:AF28+'5枚目'!Z28:AF28</f>
        <v>0</v>
      </c>
      <c r="AA54" s="1049"/>
      <c r="AB54" s="1049"/>
      <c r="AC54" s="1049"/>
      <c r="AD54" s="1049"/>
      <c r="AE54" s="1049"/>
      <c r="AF54" s="1049"/>
      <c r="AG54" s="114" t="s">
        <v>65</v>
      </c>
      <c r="AH54" s="114"/>
      <c r="AI54" s="114"/>
      <c r="AJ54" s="114"/>
      <c r="AK54" s="262"/>
      <c r="AL54" s="263"/>
      <c r="AM54" s="263"/>
      <c r="AN54" s="263"/>
      <c r="AO54" s="263"/>
      <c r="AP54" s="263"/>
      <c r="AQ54" s="264"/>
      <c r="AR54" s="1048">
        <f>AR52+AR53+'2枚目'!AR28:AX28+'3枚目'!AR28:AX28+'4枚目'!AR28:AX28+'5枚目'!AR28:AX28</f>
        <v>0</v>
      </c>
      <c r="AS54" s="1049"/>
      <c r="AT54" s="1049"/>
      <c r="AU54" s="1049"/>
      <c r="AV54" s="1049"/>
      <c r="AW54" s="1049"/>
      <c r="AX54" s="1049"/>
      <c r="AY54" s="122" t="s">
        <v>65</v>
      </c>
      <c r="AZ54" s="122"/>
      <c r="BA54" s="122"/>
      <c r="BB54" s="467"/>
      <c r="BC54" s="276"/>
      <c r="BD54" s="271"/>
      <c r="BE54" s="271"/>
      <c r="BF54" s="271"/>
      <c r="BG54" s="271"/>
      <c r="BH54" s="271"/>
      <c r="BI54" s="271"/>
      <c r="BJ54" s="272"/>
      <c r="BK54" s="272"/>
      <c r="BL54" s="272"/>
      <c r="BM54" s="272"/>
      <c r="BN54" s="272"/>
      <c r="BO54" s="272"/>
      <c r="BP54" s="272"/>
      <c r="BQ54" s="272"/>
      <c r="BR54" s="272"/>
      <c r="BS54" s="272"/>
      <c r="BT54" s="272"/>
      <c r="BU54" s="272"/>
      <c r="BV54" s="272"/>
      <c r="BW54" s="272"/>
      <c r="BX54" s="272"/>
      <c r="BY54" s="273"/>
      <c r="BZ54" s="272"/>
      <c r="CA54" s="272"/>
      <c r="CB54" s="274"/>
      <c r="CC54" s="272"/>
      <c r="CD54" s="272"/>
      <c r="CE54" s="272"/>
      <c r="CF54" s="275"/>
      <c r="CG54" s="276"/>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5"/>
      <c r="DM54" s="1050">
        <f t="shared" si="0"/>
        <v>0</v>
      </c>
      <c r="DN54" s="1051"/>
      <c r="DO54" s="1051"/>
      <c r="DP54" s="1051"/>
      <c r="DQ54" s="122"/>
      <c r="DR54" s="123" t="s">
        <v>66</v>
      </c>
    </row>
    <row r="55" spans="3:122" ht="12" customHeight="1" thickTop="1">
      <c r="C55" s="949" t="s">
        <v>71</v>
      </c>
      <c r="D55" s="950"/>
      <c r="E55" s="1045" t="s">
        <v>72</v>
      </c>
      <c r="F55" s="1046"/>
      <c r="G55" s="1046"/>
      <c r="H55" s="1047"/>
      <c r="I55" s="958"/>
      <c r="J55" s="959"/>
      <c r="K55" s="959"/>
      <c r="L55" s="960"/>
      <c r="M55" s="206"/>
      <c r="N55" s="206"/>
      <c r="O55" s="206"/>
      <c r="P55" s="206"/>
      <c r="Q55" s="206"/>
      <c r="R55" s="206"/>
      <c r="S55" s="206"/>
      <c r="T55" s="958"/>
      <c r="U55" s="959"/>
      <c r="V55" s="959"/>
      <c r="W55" s="959"/>
      <c r="X55" s="959"/>
      <c r="Y55" s="960"/>
      <c r="Z55" s="1024"/>
      <c r="AA55" s="1025"/>
      <c r="AB55" s="1025"/>
      <c r="AC55" s="1025"/>
      <c r="AD55" s="1025"/>
      <c r="AE55" s="1025"/>
      <c r="AF55" s="1025"/>
      <c r="AG55" s="1125" t="s">
        <v>245</v>
      </c>
      <c r="AH55" s="1125"/>
      <c r="AI55" s="1125"/>
      <c r="AJ55" s="1126"/>
      <c r="AK55" s="1023"/>
      <c r="AL55" s="959"/>
      <c r="AM55" s="959"/>
      <c r="AN55" s="959"/>
      <c r="AO55" s="959"/>
      <c r="AP55" s="959"/>
      <c r="AQ55" s="960"/>
      <c r="AR55" s="1024"/>
      <c r="AS55" s="1025"/>
      <c r="AT55" s="1025"/>
      <c r="AU55" s="1025"/>
      <c r="AV55" s="1025"/>
      <c r="AW55" s="1025"/>
      <c r="AX55" s="1025"/>
      <c r="AY55" s="1062" t="s">
        <v>245</v>
      </c>
      <c r="AZ55" s="1063"/>
      <c r="BA55" s="1063"/>
      <c r="BB55" s="1063"/>
      <c r="BC55" s="1064"/>
      <c r="BD55" s="1064"/>
      <c r="BE55" s="1064"/>
      <c r="BF55" s="1064"/>
      <c r="BG55" s="1064"/>
      <c r="BH55" s="1064"/>
      <c r="BI55" s="1064"/>
      <c r="BJ55" s="1064"/>
      <c r="BK55" s="1064"/>
      <c r="BL55" s="1064"/>
      <c r="BM55" s="1064"/>
      <c r="BN55" s="1064"/>
      <c r="BO55" s="1064"/>
      <c r="BP55" s="1064"/>
      <c r="BQ55" s="1064"/>
      <c r="BR55" s="1064"/>
      <c r="BS55" s="1064"/>
      <c r="BT55" s="1064"/>
      <c r="BU55" s="1064"/>
      <c r="BV55" s="1064"/>
      <c r="BW55" s="1064"/>
      <c r="BX55" s="1065"/>
      <c r="BY55" s="1030"/>
      <c r="BZ55" s="959"/>
      <c r="CA55" s="959"/>
      <c r="CB55" s="1031"/>
      <c r="CC55" s="1030"/>
      <c r="CD55" s="959"/>
      <c r="CE55" s="959"/>
      <c r="CF55" s="960"/>
      <c r="CG55" s="961"/>
      <c r="CH55" s="962"/>
      <c r="CI55" s="962"/>
      <c r="CJ55" s="962"/>
      <c r="CK55" s="962"/>
      <c r="CL55" s="962"/>
      <c r="CM55" s="962"/>
      <c r="CN55" s="962"/>
      <c r="CO55" s="962"/>
      <c r="CP55" s="962"/>
      <c r="CQ55" s="962"/>
      <c r="CR55" s="962"/>
      <c r="CS55" s="962"/>
      <c r="CT55" s="962"/>
      <c r="CU55" s="962"/>
      <c r="CV55" s="962"/>
      <c r="CW55" s="962"/>
      <c r="CX55" s="962"/>
      <c r="CY55" s="962"/>
      <c r="CZ55" s="962"/>
      <c r="DA55" s="962"/>
      <c r="DB55" s="962"/>
      <c r="DC55" s="962"/>
      <c r="DD55" s="962"/>
      <c r="DE55" s="962"/>
      <c r="DF55" s="962"/>
      <c r="DG55" s="1010"/>
      <c r="DH55" s="1011"/>
      <c r="DI55" s="1012"/>
      <c r="DJ55" s="1012"/>
      <c r="DK55" s="1012"/>
      <c r="DL55" s="1013"/>
      <c r="DM55" s="1014">
        <f t="shared" si="0"/>
        <v>0</v>
      </c>
      <c r="DN55" s="1015"/>
      <c r="DO55" s="1015"/>
      <c r="DP55" s="1015"/>
      <c r="DQ55" s="118"/>
      <c r="DR55" s="119" t="s">
        <v>66</v>
      </c>
    </row>
    <row r="56" spans="3:122" ht="12" customHeight="1">
      <c r="C56" s="951"/>
      <c r="D56" s="952"/>
      <c r="E56" s="40"/>
      <c r="F56" s="40"/>
      <c r="G56" s="40"/>
      <c r="H56" s="292"/>
      <c r="I56" s="970"/>
      <c r="J56" s="971"/>
      <c r="K56" s="971"/>
      <c r="L56" s="972"/>
      <c r="M56" s="209"/>
      <c r="N56" s="209"/>
      <c r="O56" s="209"/>
      <c r="P56" s="209"/>
      <c r="Q56" s="209"/>
      <c r="R56" s="209"/>
      <c r="S56" s="209"/>
      <c r="T56" s="970"/>
      <c r="U56" s="971"/>
      <c r="V56" s="971"/>
      <c r="W56" s="971"/>
      <c r="X56" s="971"/>
      <c r="Y56" s="972"/>
      <c r="Z56" s="1016"/>
      <c r="AA56" s="1017"/>
      <c r="AB56" s="1017"/>
      <c r="AC56" s="1017"/>
      <c r="AD56" s="1017"/>
      <c r="AE56" s="1017"/>
      <c r="AF56" s="1017"/>
      <c r="AG56" s="1058" t="s">
        <v>245</v>
      </c>
      <c r="AH56" s="1058"/>
      <c r="AI56" s="1058"/>
      <c r="AJ56" s="1059"/>
      <c r="AK56" s="1020"/>
      <c r="AL56" s="971"/>
      <c r="AM56" s="971"/>
      <c r="AN56" s="971"/>
      <c r="AO56" s="971"/>
      <c r="AP56" s="971"/>
      <c r="AQ56" s="972"/>
      <c r="AR56" s="1016"/>
      <c r="AS56" s="1017"/>
      <c r="AT56" s="1017"/>
      <c r="AU56" s="1017"/>
      <c r="AV56" s="1017"/>
      <c r="AW56" s="1017"/>
      <c r="AX56" s="1017"/>
      <c r="AY56" s="1060" t="s">
        <v>245</v>
      </c>
      <c r="AZ56" s="1061"/>
      <c r="BA56" s="1061"/>
      <c r="BB56" s="1061"/>
      <c r="BC56" s="1033"/>
      <c r="BD56" s="1033"/>
      <c r="BE56" s="1033"/>
      <c r="BF56" s="1033"/>
      <c r="BG56" s="1033"/>
      <c r="BH56" s="1033"/>
      <c r="BI56" s="1033"/>
      <c r="BJ56" s="1033"/>
      <c r="BK56" s="1033"/>
      <c r="BL56" s="1033"/>
      <c r="BM56" s="1033"/>
      <c r="BN56" s="1033"/>
      <c r="BO56" s="1033"/>
      <c r="BP56" s="1033"/>
      <c r="BQ56" s="1033"/>
      <c r="BR56" s="1033"/>
      <c r="BS56" s="1033"/>
      <c r="BT56" s="1033"/>
      <c r="BU56" s="1033"/>
      <c r="BV56" s="1033"/>
      <c r="BW56" s="1033"/>
      <c r="BX56" s="1034"/>
      <c r="BY56" s="982"/>
      <c r="BZ56" s="971"/>
      <c r="CA56" s="971"/>
      <c r="CB56" s="991"/>
      <c r="CC56" s="982"/>
      <c r="CD56" s="971"/>
      <c r="CE56" s="971"/>
      <c r="CF56" s="972"/>
      <c r="CG56" s="973"/>
      <c r="CH56" s="974"/>
      <c r="CI56" s="974"/>
      <c r="CJ56" s="974"/>
      <c r="CK56" s="974"/>
      <c r="CL56" s="974"/>
      <c r="CM56" s="974"/>
      <c r="CN56" s="974"/>
      <c r="CO56" s="974"/>
      <c r="CP56" s="974"/>
      <c r="CQ56" s="974"/>
      <c r="CR56" s="974"/>
      <c r="CS56" s="974"/>
      <c r="CT56" s="974"/>
      <c r="CU56" s="974"/>
      <c r="CV56" s="974"/>
      <c r="CW56" s="974"/>
      <c r="CX56" s="974"/>
      <c r="CY56" s="974"/>
      <c r="CZ56" s="974"/>
      <c r="DA56" s="974"/>
      <c r="DB56" s="974"/>
      <c r="DC56" s="974"/>
      <c r="DD56" s="974"/>
      <c r="DE56" s="974"/>
      <c r="DF56" s="974"/>
      <c r="DG56" s="983"/>
      <c r="DH56" s="984"/>
      <c r="DI56" s="985"/>
      <c r="DJ56" s="985"/>
      <c r="DK56" s="985"/>
      <c r="DL56" s="986"/>
      <c r="DM56" s="1008">
        <f t="shared" si="0"/>
        <v>0</v>
      </c>
      <c r="DN56" s="1009"/>
      <c r="DO56" s="1009"/>
      <c r="DP56" s="1009"/>
      <c r="DQ56" s="120"/>
      <c r="DR56" s="121" t="s">
        <v>66</v>
      </c>
    </row>
    <row r="57" spans="3:122" ht="12" customHeight="1">
      <c r="C57" s="951"/>
      <c r="D57" s="952"/>
      <c r="E57" s="460"/>
      <c r="F57" s="459"/>
      <c r="G57" s="459"/>
      <c r="H57" s="710" t="s">
        <v>67</v>
      </c>
      <c r="I57" s="710"/>
      <c r="J57" s="710"/>
      <c r="K57" s="710"/>
      <c r="L57" s="710"/>
      <c r="M57" s="710"/>
      <c r="N57" s="710"/>
      <c r="O57" s="710"/>
      <c r="P57" s="710"/>
      <c r="Q57" s="710"/>
      <c r="R57" s="710"/>
      <c r="S57" s="710"/>
      <c r="T57" s="710"/>
      <c r="U57" s="459"/>
      <c r="V57" s="459"/>
      <c r="W57" s="459"/>
      <c r="X57" s="459"/>
      <c r="Y57" s="459"/>
      <c r="Z57" s="968">
        <f>Z55+Z56+'2枚目'!Z31:AF31+'3枚目'!Z31:AF31+'4枚目'!Z31:AF31+'5枚目'!Z31:AF31</f>
        <v>0</v>
      </c>
      <c r="AA57" s="969"/>
      <c r="AB57" s="969"/>
      <c r="AC57" s="969"/>
      <c r="AD57" s="969"/>
      <c r="AE57" s="969"/>
      <c r="AF57" s="969"/>
      <c r="AG57" s="462" t="s">
        <v>245</v>
      </c>
      <c r="AH57" s="462"/>
      <c r="AI57" s="462"/>
      <c r="AJ57" s="462"/>
      <c r="AK57" s="472"/>
      <c r="AL57" s="473"/>
      <c r="AM57" s="473"/>
      <c r="AN57" s="473"/>
      <c r="AO57" s="473"/>
      <c r="AP57" s="473"/>
      <c r="AQ57" s="474"/>
      <c r="AR57" s="968">
        <f>AR55+AR56+'2枚目'!AR31:AX31+'3枚目'!AR31:AX31+'4枚目'!AR31:AX31+'5枚目'!AR31:AX31</f>
        <v>0</v>
      </c>
      <c r="AS57" s="969"/>
      <c r="AT57" s="969"/>
      <c r="AU57" s="969"/>
      <c r="AV57" s="969"/>
      <c r="AW57" s="969"/>
      <c r="AX57" s="969"/>
      <c r="AY57" s="462" t="s">
        <v>245</v>
      </c>
      <c r="AZ57" s="462"/>
      <c r="BA57" s="462"/>
      <c r="BB57" s="484"/>
      <c r="BC57" s="485"/>
      <c r="BD57" s="486"/>
      <c r="BE57" s="486"/>
      <c r="BF57" s="486"/>
      <c r="BG57" s="486"/>
      <c r="BH57" s="486"/>
      <c r="BI57" s="486"/>
      <c r="BJ57" s="487"/>
      <c r="BK57" s="487"/>
      <c r="BL57" s="487"/>
      <c r="BM57" s="487"/>
      <c r="BN57" s="487"/>
      <c r="BO57" s="487"/>
      <c r="BP57" s="487"/>
      <c r="BQ57" s="487"/>
      <c r="BR57" s="487"/>
      <c r="BS57" s="487"/>
      <c r="BT57" s="487"/>
      <c r="BU57" s="487"/>
      <c r="BV57" s="487"/>
      <c r="BW57" s="487"/>
      <c r="BX57" s="487"/>
      <c r="BY57" s="488"/>
      <c r="BZ57" s="487"/>
      <c r="CA57" s="487"/>
      <c r="CB57" s="489"/>
      <c r="CC57" s="487"/>
      <c r="CD57" s="487"/>
      <c r="CE57" s="487"/>
      <c r="CF57" s="490"/>
      <c r="CG57" s="485"/>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90"/>
      <c r="DM57" s="993">
        <f t="shared" si="0"/>
        <v>0</v>
      </c>
      <c r="DN57" s="994"/>
      <c r="DO57" s="994"/>
      <c r="DP57" s="994"/>
      <c r="DQ57" s="5"/>
      <c r="DR57" s="481" t="s">
        <v>66</v>
      </c>
    </row>
    <row r="58" spans="3:122" ht="12" customHeight="1">
      <c r="C58" s="951"/>
      <c r="D58" s="952"/>
      <c r="E58" s="706" t="s">
        <v>73</v>
      </c>
      <c r="F58" s="707"/>
      <c r="G58" s="707"/>
      <c r="H58" s="708"/>
      <c r="I58" s="992"/>
      <c r="J58" s="980"/>
      <c r="K58" s="980"/>
      <c r="L58" s="981"/>
      <c r="M58" s="999"/>
      <c r="N58" s="1000"/>
      <c r="O58" s="1000"/>
      <c r="P58" s="1000"/>
      <c r="Q58" s="1000"/>
      <c r="R58" s="1000"/>
      <c r="S58" s="1001"/>
      <c r="T58" s="992"/>
      <c r="U58" s="980"/>
      <c r="V58" s="980"/>
      <c r="W58" s="980"/>
      <c r="X58" s="980"/>
      <c r="Y58" s="981"/>
      <c r="Z58" s="987"/>
      <c r="AA58" s="988"/>
      <c r="AB58" s="988"/>
      <c r="AC58" s="988"/>
      <c r="AD58" s="988"/>
      <c r="AE58" s="988"/>
      <c r="AF58" s="988"/>
      <c r="AG58" s="1072" t="s">
        <v>246</v>
      </c>
      <c r="AH58" s="1072"/>
      <c r="AI58" s="1072"/>
      <c r="AJ58" s="1073"/>
      <c r="AK58" s="979"/>
      <c r="AL58" s="980"/>
      <c r="AM58" s="980"/>
      <c r="AN58" s="980"/>
      <c r="AO58" s="980"/>
      <c r="AP58" s="980"/>
      <c r="AQ58" s="981"/>
      <c r="AR58" s="987"/>
      <c r="AS58" s="988"/>
      <c r="AT58" s="988"/>
      <c r="AU58" s="988"/>
      <c r="AV58" s="988"/>
      <c r="AW58" s="988"/>
      <c r="AX58" s="988"/>
      <c r="AY58" s="1070" t="s">
        <v>246</v>
      </c>
      <c r="AZ58" s="1071"/>
      <c r="BA58" s="1071"/>
      <c r="BB58" s="1071"/>
      <c r="BC58" s="1035"/>
      <c r="BD58" s="1035"/>
      <c r="BE58" s="1035"/>
      <c r="BF58" s="1035"/>
      <c r="BG58" s="1035"/>
      <c r="BH58" s="1035"/>
      <c r="BI58" s="1035"/>
      <c r="BJ58" s="1035"/>
      <c r="BK58" s="1035"/>
      <c r="BL58" s="1035"/>
      <c r="BM58" s="1035"/>
      <c r="BN58" s="1035"/>
      <c r="BO58" s="1035"/>
      <c r="BP58" s="1035"/>
      <c r="BQ58" s="1035"/>
      <c r="BR58" s="1035"/>
      <c r="BS58" s="1035"/>
      <c r="BT58" s="1035"/>
      <c r="BU58" s="1035"/>
      <c r="BV58" s="1035"/>
      <c r="BW58" s="1035"/>
      <c r="BX58" s="1036"/>
      <c r="BY58" s="1037"/>
      <c r="BZ58" s="980"/>
      <c r="CA58" s="980"/>
      <c r="CB58" s="1038"/>
      <c r="CC58" s="1037"/>
      <c r="CD58" s="980"/>
      <c r="CE58" s="980"/>
      <c r="CF58" s="981"/>
      <c r="CG58" s="999"/>
      <c r="CH58" s="1000"/>
      <c r="CI58" s="1000"/>
      <c r="CJ58" s="1000"/>
      <c r="CK58" s="1000"/>
      <c r="CL58" s="1000"/>
      <c r="CM58" s="1000"/>
      <c r="CN58" s="1000"/>
      <c r="CO58" s="1000"/>
      <c r="CP58" s="1000"/>
      <c r="CQ58" s="1000"/>
      <c r="CR58" s="1000"/>
      <c r="CS58" s="1000"/>
      <c r="CT58" s="1000"/>
      <c r="CU58" s="1000"/>
      <c r="CV58" s="1000"/>
      <c r="CW58" s="1000"/>
      <c r="CX58" s="1000"/>
      <c r="CY58" s="1000"/>
      <c r="CZ58" s="1000"/>
      <c r="DA58" s="1000"/>
      <c r="DB58" s="1000"/>
      <c r="DC58" s="1000"/>
      <c r="DD58" s="1000"/>
      <c r="DE58" s="1000"/>
      <c r="DF58" s="1000"/>
      <c r="DG58" s="1039"/>
      <c r="DH58" s="1040"/>
      <c r="DI58" s="1041"/>
      <c r="DJ58" s="1041"/>
      <c r="DK58" s="1041"/>
      <c r="DL58" s="1042"/>
      <c r="DM58" s="1043">
        <f t="shared" si="0"/>
        <v>0</v>
      </c>
      <c r="DN58" s="1044"/>
      <c r="DO58" s="1044"/>
      <c r="DP58" s="1044"/>
      <c r="DR58" s="124" t="s">
        <v>66</v>
      </c>
    </row>
    <row r="59" spans="3:122" ht="12" customHeight="1">
      <c r="C59" s="951"/>
      <c r="D59" s="952"/>
      <c r="E59" s="40"/>
      <c r="F59" s="40"/>
      <c r="G59" s="40"/>
      <c r="H59" s="292"/>
      <c r="I59" s="970"/>
      <c r="J59" s="971"/>
      <c r="K59" s="971"/>
      <c r="L59" s="972"/>
      <c r="M59" s="973"/>
      <c r="N59" s="974"/>
      <c r="O59" s="974"/>
      <c r="P59" s="974"/>
      <c r="Q59" s="974"/>
      <c r="R59" s="974"/>
      <c r="S59" s="975"/>
      <c r="T59" s="970"/>
      <c r="U59" s="971"/>
      <c r="V59" s="971"/>
      <c r="W59" s="971"/>
      <c r="X59" s="971"/>
      <c r="Y59" s="972"/>
      <c r="Z59" s="1016"/>
      <c r="AA59" s="1017"/>
      <c r="AB59" s="1017"/>
      <c r="AC59" s="1017"/>
      <c r="AD59" s="1017"/>
      <c r="AE59" s="1017"/>
      <c r="AF59" s="1017"/>
      <c r="AG59" s="1066" t="s">
        <v>246</v>
      </c>
      <c r="AH59" s="1066"/>
      <c r="AI59" s="1066"/>
      <c r="AJ59" s="1067"/>
      <c r="AK59" s="1020"/>
      <c r="AL59" s="971"/>
      <c r="AM59" s="971"/>
      <c r="AN59" s="971"/>
      <c r="AO59" s="971"/>
      <c r="AP59" s="971"/>
      <c r="AQ59" s="972"/>
      <c r="AR59" s="1016"/>
      <c r="AS59" s="1017"/>
      <c r="AT59" s="1017"/>
      <c r="AU59" s="1017"/>
      <c r="AV59" s="1017"/>
      <c r="AW59" s="1017"/>
      <c r="AX59" s="1017"/>
      <c r="AY59" s="1068" t="s">
        <v>246</v>
      </c>
      <c r="AZ59" s="1069"/>
      <c r="BA59" s="1069"/>
      <c r="BB59" s="1069"/>
      <c r="BC59" s="1033"/>
      <c r="BD59" s="1033"/>
      <c r="BE59" s="1033"/>
      <c r="BF59" s="1033"/>
      <c r="BG59" s="1033"/>
      <c r="BH59" s="1033"/>
      <c r="BI59" s="1033"/>
      <c r="BJ59" s="1033"/>
      <c r="BK59" s="1033"/>
      <c r="BL59" s="1033"/>
      <c r="BM59" s="1033"/>
      <c r="BN59" s="1033"/>
      <c r="BO59" s="1033"/>
      <c r="BP59" s="1033"/>
      <c r="BQ59" s="1033"/>
      <c r="BR59" s="1033"/>
      <c r="BS59" s="1033"/>
      <c r="BT59" s="1033"/>
      <c r="BU59" s="1033"/>
      <c r="BV59" s="1033"/>
      <c r="BW59" s="1033"/>
      <c r="BX59" s="1034"/>
      <c r="BY59" s="982"/>
      <c r="BZ59" s="971"/>
      <c r="CA59" s="971"/>
      <c r="CB59" s="991"/>
      <c r="CC59" s="982"/>
      <c r="CD59" s="971"/>
      <c r="CE59" s="971"/>
      <c r="CF59" s="972"/>
      <c r="CG59" s="973"/>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83"/>
      <c r="DH59" s="984"/>
      <c r="DI59" s="985"/>
      <c r="DJ59" s="985"/>
      <c r="DK59" s="985"/>
      <c r="DL59" s="986"/>
      <c r="DM59" s="1008">
        <f t="shared" si="0"/>
        <v>0</v>
      </c>
      <c r="DN59" s="1009"/>
      <c r="DO59" s="1009"/>
      <c r="DP59" s="1009"/>
      <c r="DQ59" s="120"/>
      <c r="DR59" s="121" t="s">
        <v>66</v>
      </c>
    </row>
    <row r="60" spans="3:122" ht="12" customHeight="1">
      <c r="C60" s="951"/>
      <c r="D60" s="952"/>
      <c r="E60" s="460"/>
      <c r="F60" s="459"/>
      <c r="G60" s="459"/>
      <c r="H60" s="710" t="s">
        <v>67</v>
      </c>
      <c r="I60" s="710"/>
      <c r="J60" s="710"/>
      <c r="K60" s="710"/>
      <c r="L60" s="710"/>
      <c r="M60" s="710"/>
      <c r="N60" s="710"/>
      <c r="O60" s="710"/>
      <c r="P60" s="710"/>
      <c r="Q60" s="710"/>
      <c r="R60" s="710"/>
      <c r="S60" s="710"/>
      <c r="T60" s="710"/>
      <c r="U60" s="459"/>
      <c r="V60" s="459"/>
      <c r="W60" s="459"/>
      <c r="X60" s="459"/>
      <c r="Y60" s="459"/>
      <c r="Z60" s="968">
        <f>Z58+Z59+'2枚目'!Z34:AF34+'3枚目'!Z34:AF34+'4枚目'!Z34:AF34+'5枚目'!Z34:AF34</f>
        <v>0</v>
      </c>
      <c r="AA60" s="969"/>
      <c r="AB60" s="969"/>
      <c r="AC60" s="969"/>
      <c r="AD60" s="969"/>
      <c r="AE60" s="969"/>
      <c r="AF60" s="969"/>
      <c r="AG60" s="1074" t="s">
        <v>246</v>
      </c>
      <c r="AH60" s="1074"/>
      <c r="AI60" s="1074"/>
      <c r="AJ60" s="1075"/>
      <c r="AK60" s="472"/>
      <c r="AL60" s="473"/>
      <c r="AM60" s="473"/>
      <c r="AN60" s="473"/>
      <c r="AO60" s="473"/>
      <c r="AP60" s="473"/>
      <c r="AQ60" s="474"/>
      <c r="AR60" s="968">
        <f>AR58+AR59+'2枚目'!AR34:AX34+'3枚目'!AR34:AX34+'4枚目'!AR34:AX34+'5枚目'!AR34:AX34</f>
        <v>0</v>
      </c>
      <c r="AS60" s="969"/>
      <c r="AT60" s="969"/>
      <c r="AU60" s="969"/>
      <c r="AV60" s="969"/>
      <c r="AW60" s="969"/>
      <c r="AX60" s="969"/>
      <c r="AY60" s="1076" t="s">
        <v>246</v>
      </c>
      <c r="AZ60" s="1077"/>
      <c r="BA60" s="1077"/>
      <c r="BB60" s="1077"/>
      <c r="BC60" s="485"/>
      <c r="BD60" s="486"/>
      <c r="BE60" s="486"/>
      <c r="BF60" s="486"/>
      <c r="BG60" s="486"/>
      <c r="BH60" s="486"/>
      <c r="BI60" s="486"/>
      <c r="BJ60" s="487"/>
      <c r="BK60" s="487"/>
      <c r="BL60" s="487"/>
      <c r="BM60" s="487"/>
      <c r="BN60" s="487"/>
      <c r="BO60" s="487"/>
      <c r="BP60" s="487"/>
      <c r="BQ60" s="487"/>
      <c r="BR60" s="487"/>
      <c r="BS60" s="487"/>
      <c r="BT60" s="487"/>
      <c r="BU60" s="487"/>
      <c r="BV60" s="487"/>
      <c r="BW60" s="487"/>
      <c r="BX60" s="487"/>
      <c r="BY60" s="488"/>
      <c r="BZ60" s="487"/>
      <c r="CA60" s="487"/>
      <c r="CB60" s="489"/>
      <c r="CC60" s="487"/>
      <c r="CD60" s="487"/>
      <c r="CE60" s="487"/>
      <c r="CF60" s="490"/>
      <c r="CG60" s="485"/>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90"/>
      <c r="DM60" s="993">
        <f t="shared" si="0"/>
        <v>0</v>
      </c>
      <c r="DN60" s="994"/>
      <c r="DO60" s="994"/>
      <c r="DP60" s="994"/>
      <c r="DQ60" s="5"/>
      <c r="DR60" s="481" t="s">
        <v>66</v>
      </c>
    </row>
    <row r="61" spans="3:122" ht="12" customHeight="1">
      <c r="C61" s="951"/>
      <c r="D61" s="952"/>
      <c r="E61" s="1055" t="s">
        <v>170</v>
      </c>
      <c r="F61" s="1056"/>
      <c r="G61" s="1056"/>
      <c r="H61" s="1057"/>
      <c r="I61" s="992"/>
      <c r="J61" s="980"/>
      <c r="K61" s="980"/>
      <c r="L61" s="981"/>
      <c r="M61" s="999"/>
      <c r="N61" s="1000"/>
      <c r="O61" s="1000"/>
      <c r="P61" s="1000"/>
      <c r="Q61" s="1000"/>
      <c r="R61" s="1000"/>
      <c r="S61" s="1001"/>
      <c r="T61" s="992"/>
      <c r="U61" s="980"/>
      <c r="V61" s="980"/>
      <c r="W61" s="980"/>
      <c r="X61" s="980"/>
      <c r="Y61" s="981"/>
      <c r="Z61" s="987"/>
      <c r="AA61" s="988"/>
      <c r="AB61" s="988"/>
      <c r="AC61" s="988"/>
      <c r="AD61" s="988"/>
      <c r="AE61" s="988"/>
      <c r="AF61" s="988"/>
      <c r="AG61" s="989" t="s">
        <v>65</v>
      </c>
      <c r="AH61" s="989"/>
      <c r="AI61" s="989"/>
      <c r="AJ61" s="990"/>
      <c r="AK61" s="979"/>
      <c r="AL61" s="980"/>
      <c r="AM61" s="980"/>
      <c r="AN61" s="980"/>
      <c r="AO61" s="980"/>
      <c r="AP61" s="980"/>
      <c r="AQ61" s="981"/>
      <c r="AR61" s="987"/>
      <c r="AS61" s="988"/>
      <c r="AT61" s="988"/>
      <c r="AU61" s="988"/>
      <c r="AV61" s="988"/>
      <c r="AW61" s="988"/>
      <c r="AX61" s="988"/>
      <c r="AY61" s="1004" t="s">
        <v>65</v>
      </c>
      <c r="AZ61" s="1005"/>
      <c r="BA61" s="1005"/>
      <c r="BB61" s="1005"/>
      <c r="BC61" s="1035"/>
      <c r="BD61" s="1035"/>
      <c r="BE61" s="1035"/>
      <c r="BF61" s="1035"/>
      <c r="BG61" s="1035"/>
      <c r="BH61" s="1035"/>
      <c r="BI61" s="1035"/>
      <c r="BJ61" s="1035"/>
      <c r="BK61" s="1035"/>
      <c r="BL61" s="1035"/>
      <c r="BM61" s="1035"/>
      <c r="BN61" s="1035"/>
      <c r="BO61" s="1035"/>
      <c r="BP61" s="1035"/>
      <c r="BQ61" s="1035"/>
      <c r="BR61" s="1035"/>
      <c r="BS61" s="1035"/>
      <c r="BT61" s="1035"/>
      <c r="BU61" s="1035"/>
      <c r="BV61" s="1035"/>
      <c r="BW61" s="1035"/>
      <c r="BX61" s="1036"/>
      <c r="BY61" s="1037"/>
      <c r="BZ61" s="980"/>
      <c r="CA61" s="980"/>
      <c r="CB61" s="1038"/>
      <c r="CC61" s="1037"/>
      <c r="CD61" s="980"/>
      <c r="CE61" s="980"/>
      <c r="CF61" s="981"/>
      <c r="CG61" s="999"/>
      <c r="CH61" s="1000"/>
      <c r="CI61" s="1000"/>
      <c r="CJ61" s="1000"/>
      <c r="CK61" s="1000"/>
      <c r="CL61" s="1000"/>
      <c r="CM61" s="1000"/>
      <c r="CN61" s="1000"/>
      <c r="CO61" s="1000"/>
      <c r="CP61" s="1000"/>
      <c r="CQ61" s="1000"/>
      <c r="CR61" s="1000"/>
      <c r="CS61" s="1000"/>
      <c r="CT61" s="1000"/>
      <c r="CU61" s="1000"/>
      <c r="CV61" s="1000"/>
      <c r="CW61" s="1000"/>
      <c r="CX61" s="1000"/>
      <c r="CY61" s="1000"/>
      <c r="CZ61" s="1000"/>
      <c r="DA61" s="1000"/>
      <c r="DB61" s="1000"/>
      <c r="DC61" s="1000"/>
      <c r="DD61" s="1000"/>
      <c r="DE61" s="1000"/>
      <c r="DF61" s="1000"/>
      <c r="DG61" s="1039"/>
      <c r="DH61" s="1040"/>
      <c r="DI61" s="1041"/>
      <c r="DJ61" s="1041"/>
      <c r="DK61" s="1041"/>
      <c r="DL61" s="1042"/>
      <c r="DM61" s="1043">
        <f t="shared" si="0"/>
        <v>0</v>
      </c>
      <c r="DN61" s="1044"/>
      <c r="DO61" s="1044"/>
      <c r="DP61" s="1044"/>
      <c r="DR61" s="124" t="s">
        <v>66</v>
      </c>
    </row>
    <row r="62" spans="3:122" ht="12" customHeight="1">
      <c r="C62" s="951"/>
      <c r="D62" s="952"/>
      <c r="E62" s="706" t="s">
        <v>74</v>
      </c>
      <c r="F62" s="707"/>
      <c r="G62" s="707"/>
      <c r="H62" s="708"/>
      <c r="I62" s="970"/>
      <c r="J62" s="971"/>
      <c r="K62" s="971"/>
      <c r="L62" s="972"/>
      <c r="M62" s="973"/>
      <c r="N62" s="974"/>
      <c r="O62" s="974"/>
      <c r="P62" s="974"/>
      <c r="Q62" s="974"/>
      <c r="R62" s="974"/>
      <c r="S62" s="975"/>
      <c r="T62" s="970"/>
      <c r="U62" s="971"/>
      <c r="V62" s="971"/>
      <c r="W62" s="971"/>
      <c r="X62" s="971"/>
      <c r="Y62" s="972"/>
      <c r="Z62" s="1016"/>
      <c r="AA62" s="1017"/>
      <c r="AB62" s="1017"/>
      <c r="AC62" s="1017"/>
      <c r="AD62" s="1017"/>
      <c r="AE62" s="1017"/>
      <c r="AF62" s="1017"/>
      <c r="AG62" s="1018" t="s">
        <v>65</v>
      </c>
      <c r="AH62" s="1018"/>
      <c r="AI62" s="1018"/>
      <c r="AJ62" s="1019"/>
      <c r="AK62" s="1020"/>
      <c r="AL62" s="971"/>
      <c r="AM62" s="971"/>
      <c r="AN62" s="971"/>
      <c r="AO62" s="971"/>
      <c r="AP62" s="971"/>
      <c r="AQ62" s="972"/>
      <c r="AR62" s="1016"/>
      <c r="AS62" s="1017"/>
      <c r="AT62" s="1017"/>
      <c r="AU62" s="1017"/>
      <c r="AV62" s="1017"/>
      <c r="AW62" s="1017"/>
      <c r="AX62" s="1017"/>
      <c r="AY62" s="1021" t="s">
        <v>65</v>
      </c>
      <c r="AZ62" s="1022"/>
      <c r="BA62" s="1022"/>
      <c r="BB62" s="1022"/>
      <c r="BC62" s="1033"/>
      <c r="BD62" s="1033"/>
      <c r="BE62" s="1033"/>
      <c r="BF62" s="1033"/>
      <c r="BG62" s="1033"/>
      <c r="BH62" s="1033"/>
      <c r="BI62" s="1033"/>
      <c r="BJ62" s="1033"/>
      <c r="BK62" s="1033"/>
      <c r="BL62" s="1033"/>
      <c r="BM62" s="1033"/>
      <c r="BN62" s="1033"/>
      <c r="BO62" s="1033"/>
      <c r="BP62" s="1033"/>
      <c r="BQ62" s="1033"/>
      <c r="BR62" s="1033"/>
      <c r="BS62" s="1033"/>
      <c r="BT62" s="1033"/>
      <c r="BU62" s="1033"/>
      <c r="BV62" s="1033"/>
      <c r="BW62" s="1033"/>
      <c r="BX62" s="1034"/>
      <c r="BY62" s="982"/>
      <c r="BZ62" s="971"/>
      <c r="CA62" s="971"/>
      <c r="CB62" s="991"/>
      <c r="CC62" s="982"/>
      <c r="CD62" s="971"/>
      <c r="CE62" s="971"/>
      <c r="CF62" s="972"/>
      <c r="CG62" s="973"/>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83"/>
      <c r="DH62" s="984"/>
      <c r="DI62" s="985"/>
      <c r="DJ62" s="985"/>
      <c r="DK62" s="985"/>
      <c r="DL62" s="986"/>
      <c r="DM62" s="1008">
        <f t="shared" si="0"/>
        <v>0</v>
      </c>
      <c r="DN62" s="1009"/>
      <c r="DO62" s="1009"/>
      <c r="DP62" s="1009"/>
      <c r="DQ62" s="120"/>
      <c r="DR62" s="121" t="s">
        <v>66</v>
      </c>
    </row>
    <row r="63" spans="3:122" ht="12" customHeight="1">
      <c r="C63" s="951"/>
      <c r="D63" s="952"/>
      <c r="E63" s="460"/>
      <c r="F63" s="459"/>
      <c r="G63" s="459"/>
      <c r="H63" s="710" t="s">
        <v>67</v>
      </c>
      <c r="I63" s="710"/>
      <c r="J63" s="710"/>
      <c r="K63" s="710"/>
      <c r="L63" s="710"/>
      <c r="M63" s="710"/>
      <c r="N63" s="710"/>
      <c r="O63" s="710"/>
      <c r="P63" s="710"/>
      <c r="Q63" s="710"/>
      <c r="R63" s="710"/>
      <c r="S63" s="710"/>
      <c r="T63" s="710"/>
      <c r="U63" s="459"/>
      <c r="V63" s="459"/>
      <c r="W63" s="459"/>
      <c r="X63" s="459"/>
      <c r="Y63" s="459"/>
      <c r="Z63" s="968">
        <f>Z61+Z62+'2枚目'!Z37:AF37+'3枚目'!Z37:AF37+'4枚目'!Z37:AF37+'5枚目'!Z37:AF37</f>
        <v>0</v>
      </c>
      <c r="AA63" s="969"/>
      <c r="AB63" s="969"/>
      <c r="AC63" s="969"/>
      <c r="AD63" s="969"/>
      <c r="AE63" s="969"/>
      <c r="AF63" s="969"/>
      <c r="AG63" s="1032" t="s">
        <v>65</v>
      </c>
      <c r="AH63" s="1032"/>
      <c r="AI63" s="1032"/>
      <c r="AJ63" s="1078"/>
      <c r="AK63" s="472"/>
      <c r="AL63" s="473"/>
      <c r="AM63" s="473"/>
      <c r="AN63" s="473"/>
      <c r="AO63" s="473"/>
      <c r="AP63" s="473"/>
      <c r="AQ63" s="474"/>
      <c r="AR63" s="968">
        <f>AR61+AR62+'2枚目'!AR37:AX37+'3枚目'!AR37:AX37+'4枚目'!AR37:AX37+'5枚目'!AR37:AX37</f>
        <v>0</v>
      </c>
      <c r="AS63" s="969"/>
      <c r="AT63" s="969"/>
      <c r="AU63" s="969"/>
      <c r="AV63" s="969"/>
      <c r="AW63" s="969"/>
      <c r="AX63" s="969"/>
      <c r="AY63" s="5" t="s">
        <v>65</v>
      </c>
      <c r="AZ63" s="10"/>
      <c r="BA63" s="10"/>
      <c r="BB63" s="4"/>
      <c r="BC63" s="485"/>
      <c r="BD63" s="486"/>
      <c r="BE63" s="486"/>
      <c r="BF63" s="486"/>
      <c r="BG63" s="486"/>
      <c r="BH63" s="486"/>
      <c r="BI63" s="486"/>
      <c r="BJ63" s="487"/>
      <c r="BK63" s="487"/>
      <c r="BL63" s="487"/>
      <c r="BM63" s="487"/>
      <c r="BN63" s="487"/>
      <c r="BO63" s="487"/>
      <c r="BP63" s="487"/>
      <c r="BQ63" s="487"/>
      <c r="BR63" s="487"/>
      <c r="BS63" s="487"/>
      <c r="BT63" s="487"/>
      <c r="BU63" s="487"/>
      <c r="BV63" s="487"/>
      <c r="BW63" s="487"/>
      <c r="BX63" s="487"/>
      <c r="BY63" s="488"/>
      <c r="BZ63" s="487"/>
      <c r="CA63" s="487"/>
      <c r="CB63" s="489"/>
      <c r="CC63" s="487"/>
      <c r="CD63" s="487"/>
      <c r="CE63" s="487"/>
      <c r="CF63" s="490"/>
      <c r="CG63" s="485"/>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90"/>
      <c r="DM63" s="993">
        <f t="shared" si="0"/>
        <v>0</v>
      </c>
      <c r="DN63" s="994"/>
      <c r="DO63" s="994"/>
      <c r="DP63" s="994"/>
      <c r="DQ63" s="5"/>
      <c r="DR63" s="481" t="s">
        <v>66</v>
      </c>
    </row>
    <row r="64" spans="3:122" ht="12" customHeight="1">
      <c r="C64" s="951"/>
      <c r="D64" s="952"/>
      <c r="E64" s="1055" t="s">
        <v>171</v>
      </c>
      <c r="F64" s="1056"/>
      <c r="G64" s="1056"/>
      <c r="H64" s="1057"/>
      <c r="I64" s="992"/>
      <c r="J64" s="980"/>
      <c r="K64" s="980"/>
      <c r="L64" s="981"/>
      <c r="M64" s="999"/>
      <c r="N64" s="1000"/>
      <c r="O64" s="1000"/>
      <c r="P64" s="1000"/>
      <c r="Q64" s="1000"/>
      <c r="R64" s="1000"/>
      <c r="S64" s="1001"/>
      <c r="T64" s="992"/>
      <c r="U64" s="980"/>
      <c r="V64" s="980"/>
      <c r="W64" s="980"/>
      <c r="X64" s="980"/>
      <c r="Y64" s="981"/>
      <c r="Z64" s="987"/>
      <c r="AA64" s="988"/>
      <c r="AB64" s="988"/>
      <c r="AC64" s="988"/>
      <c r="AD64" s="988"/>
      <c r="AE64" s="988"/>
      <c r="AF64" s="988"/>
      <c r="AG64" s="989" t="s">
        <v>65</v>
      </c>
      <c r="AH64" s="989"/>
      <c r="AI64" s="989"/>
      <c r="AJ64" s="990"/>
      <c r="AK64" s="483"/>
      <c r="AL64" s="265"/>
      <c r="AM64" s="265"/>
      <c r="AN64" s="265"/>
      <c r="AO64" s="265"/>
      <c r="AP64" s="265"/>
      <c r="AQ64" s="265"/>
      <c r="AR64" s="987"/>
      <c r="AS64" s="988"/>
      <c r="AT64" s="988"/>
      <c r="AU64" s="988"/>
      <c r="AV64" s="988"/>
      <c r="AW64" s="988"/>
      <c r="AX64" s="988"/>
      <c r="AY64" s="1004" t="s">
        <v>65</v>
      </c>
      <c r="AZ64" s="1005"/>
      <c r="BA64" s="1005"/>
      <c r="BB64" s="1005"/>
      <c r="BC64" s="1035"/>
      <c r="BD64" s="1035"/>
      <c r="BE64" s="1035"/>
      <c r="BF64" s="1035"/>
      <c r="BG64" s="1035"/>
      <c r="BH64" s="1035"/>
      <c r="BI64" s="1035"/>
      <c r="BJ64" s="1035"/>
      <c r="BK64" s="1035"/>
      <c r="BL64" s="1035"/>
      <c r="BM64" s="1035"/>
      <c r="BN64" s="1035"/>
      <c r="BO64" s="1035"/>
      <c r="BP64" s="1035"/>
      <c r="BQ64" s="1035"/>
      <c r="BR64" s="1035"/>
      <c r="BS64" s="1035"/>
      <c r="BT64" s="1035"/>
      <c r="BU64" s="1035"/>
      <c r="BV64" s="1035"/>
      <c r="BW64" s="1035"/>
      <c r="BX64" s="1036"/>
      <c r="BY64" s="1037"/>
      <c r="BZ64" s="980"/>
      <c r="CA64" s="980"/>
      <c r="CB64" s="1038"/>
      <c r="CC64" s="1037"/>
      <c r="CD64" s="980"/>
      <c r="CE64" s="980"/>
      <c r="CF64" s="981"/>
      <c r="CG64" s="999"/>
      <c r="CH64" s="1000"/>
      <c r="CI64" s="1000"/>
      <c r="CJ64" s="1000"/>
      <c r="CK64" s="1000"/>
      <c r="CL64" s="1000"/>
      <c r="CM64" s="1000"/>
      <c r="CN64" s="1000"/>
      <c r="CO64" s="1000"/>
      <c r="CP64" s="1000"/>
      <c r="CQ64" s="1000"/>
      <c r="CR64" s="1000"/>
      <c r="CS64" s="1000"/>
      <c r="CT64" s="1000"/>
      <c r="CU64" s="1000"/>
      <c r="CV64" s="1000"/>
      <c r="CW64" s="1000"/>
      <c r="CX64" s="1000"/>
      <c r="CY64" s="1000"/>
      <c r="CZ64" s="1000"/>
      <c r="DA64" s="1000"/>
      <c r="DB64" s="1000"/>
      <c r="DC64" s="1000"/>
      <c r="DD64" s="1000"/>
      <c r="DE64" s="1000"/>
      <c r="DF64" s="1000"/>
      <c r="DG64" s="1039"/>
      <c r="DH64" s="1040"/>
      <c r="DI64" s="1041"/>
      <c r="DJ64" s="1041"/>
      <c r="DK64" s="1041"/>
      <c r="DL64" s="1042"/>
      <c r="DM64" s="1043">
        <f t="shared" si="0"/>
        <v>0</v>
      </c>
      <c r="DN64" s="1044"/>
      <c r="DO64" s="1044"/>
      <c r="DP64" s="1044"/>
      <c r="DR64" s="124" t="s">
        <v>66</v>
      </c>
    </row>
    <row r="65" spans="3:122" ht="12" customHeight="1">
      <c r="C65" s="951"/>
      <c r="D65" s="952"/>
      <c r="E65" s="40"/>
      <c r="F65" s="40"/>
      <c r="G65" s="40"/>
      <c r="H65" s="292"/>
      <c r="I65" s="970"/>
      <c r="J65" s="971"/>
      <c r="K65" s="971"/>
      <c r="L65" s="972"/>
      <c r="M65" s="973"/>
      <c r="N65" s="974"/>
      <c r="O65" s="974"/>
      <c r="P65" s="974"/>
      <c r="Q65" s="974"/>
      <c r="R65" s="974"/>
      <c r="S65" s="975"/>
      <c r="T65" s="970"/>
      <c r="U65" s="971"/>
      <c r="V65" s="971"/>
      <c r="W65" s="971"/>
      <c r="X65" s="971"/>
      <c r="Y65" s="972"/>
      <c r="Z65" s="1016"/>
      <c r="AA65" s="1017"/>
      <c r="AB65" s="1017"/>
      <c r="AC65" s="1017"/>
      <c r="AD65" s="1017"/>
      <c r="AE65" s="1017"/>
      <c r="AF65" s="1017"/>
      <c r="AG65" s="1018" t="s">
        <v>65</v>
      </c>
      <c r="AH65" s="1018"/>
      <c r="AI65" s="1018"/>
      <c r="AJ65" s="1019"/>
      <c r="AK65" s="266"/>
      <c r="AL65" s="267"/>
      <c r="AM65" s="267"/>
      <c r="AN65" s="267"/>
      <c r="AO65" s="267"/>
      <c r="AP65" s="267"/>
      <c r="AQ65" s="268"/>
      <c r="AR65" s="1016"/>
      <c r="AS65" s="1017"/>
      <c r="AT65" s="1017"/>
      <c r="AU65" s="1017"/>
      <c r="AV65" s="1017"/>
      <c r="AW65" s="1017"/>
      <c r="AX65" s="1017"/>
      <c r="AY65" s="1021" t="s">
        <v>65</v>
      </c>
      <c r="AZ65" s="1022"/>
      <c r="BA65" s="1022"/>
      <c r="BB65" s="1022"/>
      <c r="BC65" s="1033"/>
      <c r="BD65" s="1033"/>
      <c r="BE65" s="1033"/>
      <c r="BF65" s="1033"/>
      <c r="BG65" s="1033"/>
      <c r="BH65" s="1033"/>
      <c r="BI65" s="1033"/>
      <c r="BJ65" s="1033"/>
      <c r="BK65" s="1033"/>
      <c r="BL65" s="1033"/>
      <c r="BM65" s="1033"/>
      <c r="BN65" s="1033"/>
      <c r="BO65" s="1033"/>
      <c r="BP65" s="1033"/>
      <c r="BQ65" s="1033"/>
      <c r="BR65" s="1033"/>
      <c r="BS65" s="1033"/>
      <c r="BT65" s="1033"/>
      <c r="BU65" s="1033"/>
      <c r="BV65" s="1033"/>
      <c r="BW65" s="1033"/>
      <c r="BX65" s="1034"/>
      <c r="BY65" s="982"/>
      <c r="BZ65" s="971"/>
      <c r="CA65" s="971"/>
      <c r="CB65" s="991"/>
      <c r="CC65" s="982"/>
      <c r="CD65" s="971"/>
      <c r="CE65" s="971"/>
      <c r="CF65" s="972"/>
      <c r="CG65" s="973"/>
      <c r="CH65" s="974"/>
      <c r="CI65" s="974"/>
      <c r="CJ65" s="974"/>
      <c r="CK65" s="974"/>
      <c r="CL65" s="974"/>
      <c r="CM65" s="974"/>
      <c r="CN65" s="974"/>
      <c r="CO65" s="974"/>
      <c r="CP65" s="974"/>
      <c r="CQ65" s="974"/>
      <c r="CR65" s="974"/>
      <c r="CS65" s="974"/>
      <c r="CT65" s="974"/>
      <c r="CU65" s="974"/>
      <c r="CV65" s="974"/>
      <c r="CW65" s="974"/>
      <c r="CX65" s="974"/>
      <c r="CY65" s="974"/>
      <c r="CZ65" s="974"/>
      <c r="DA65" s="974"/>
      <c r="DB65" s="974"/>
      <c r="DC65" s="974"/>
      <c r="DD65" s="974"/>
      <c r="DE65" s="974"/>
      <c r="DF65" s="974"/>
      <c r="DG65" s="983"/>
      <c r="DH65" s="984"/>
      <c r="DI65" s="985"/>
      <c r="DJ65" s="985"/>
      <c r="DK65" s="985"/>
      <c r="DL65" s="986"/>
      <c r="DM65" s="1008">
        <f t="shared" si="0"/>
        <v>0</v>
      </c>
      <c r="DN65" s="1009"/>
      <c r="DO65" s="1009"/>
      <c r="DP65" s="1009"/>
      <c r="DQ65" s="120"/>
      <c r="DR65" s="121" t="s">
        <v>66</v>
      </c>
    </row>
    <row r="66" spans="3:122" ht="12" customHeight="1">
      <c r="C66" s="951"/>
      <c r="D66" s="952"/>
      <c r="E66" s="460"/>
      <c r="F66" s="459"/>
      <c r="G66" s="459"/>
      <c r="H66" s="710" t="s">
        <v>67</v>
      </c>
      <c r="I66" s="710"/>
      <c r="J66" s="710"/>
      <c r="K66" s="710"/>
      <c r="L66" s="710"/>
      <c r="M66" s="710"/>
      <c r="N66" s="710"/>
      <c r="O66" s="710"/>
      <c r="P66" s="710"/>
      <c r="Q66" s="710"/>
      <c r="R66" s="710"/>
      <c r="S66" s="710"/>
      <c r="T66" s="710"/>
      <c r="U66" s="459"/>
      <c r="V66" s="459"/>
      <c r="W66" s="459"/>
      <c r="X66" s="459"/>
      <c r="Y66" s="459"/>
      <c r="Z66" s="968">
        <f xml:space="preserve"> Z64+Z65+'2枚目'!Z40:AF40+'3枚目'!Z40:AF40+'4枚目'!Z40:AF40+'5枚目'!Z40:AF40</f>
        <v>0</v>
      </c>
      <c r="AA66" s="969"/>
      <c r="AB66" s="969"/>
      <c r="AC66" s="969"/>
      <c r="AD66" s="969"/>
      <c r="AE66" s="969"/>
      <c r="AF66" s="969"/>
      <c r="AG66" s="5" t="s">
        <v>65</v>
      </c>
      <c r="AH66" s="10"/>
      <c r="AI66" s="10"/>
      <c r="AJ66" s="10"/>
      <c r="AK66" s="472"/>
      <c r="AL66" s="473"/>
      <c r="AM66" s="473"/>
      <c r="AN66" s="473"/>
      <c r="AO66" s="473"/>
      <c r="AP66" s="473"/>
      <c r="AQ66" s="474"/>
      <c r="AR66" s="968">
        <f>AR64+AR65+'2枚目'!AR40:AX40+'3枚目'!AR40:AX40+'4枚目'!AR40:AX40+'5枚目'!AR40:AX40</f>
        <v>0</v>
      </c>
      <c r="AS66" s="969"/>
      <c r="AT66" s="969"/>
      <c r="AU66" s="969"/>
      <c r="AV66" s="969"/>
      <c r="AW66" s="969"/>
      <c r="AX66" s="969"/>
      <c r="AY66" s="5" t="s">
        <v>65</v>
      </c>
      <c r="AZ66" s="5"/>
      <c r="BA66" s="5"/>
      <c r="BB66" s="4"/>
      <c r="BC66" s="485"/>
      <c r="BD66" s="486"/>
      <c r="BE66" s="486"/>
      <c r="BF66" s="486"/>
      <c r="BG66" s="486"/>
      <c r="BH66" s="486"/>
      <c r="BI66" s="486"/>
      <c r="BJ66" s="487"/>
      <c r="BK66" s="487"/>
      <c r="BL66" s="487"/>
      <c r="BM66" s="487"/>
      <c r="BN66" s="487"/>
      <c r="BO66" s="487"/>
      <c r="BP66" s="487"/>
      <c r="BQ66" s="487"/>
      <c r="BR66" s="487"/>
      <c r="BS66" s="487"/>
      <c r="BT66" s="487"/>
      <c r="BU66" s="487"/>
      <c r="BV66" s="487"/>
      <c r="BW66" s="487"/>
      <c r="BX66" s="487"/>
      <c r="BY66" s="488"/>
      <c r="BZ66" s="487"/>
      <c r="CA66" s="487"/>
      <c r="CB66" s="489"/>
      <c r="CC66" s="487"/>
      <c r="CD66" s="487"/>
      <c r="CE66" s="487"/>
      <c r="CF66" s="490"/>
      <c r="CG66" s="485"/>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90"/>
      <c r="DM66" s="993">
        <f t="shared" si="0"/>
        <v>0</v>
      </c>
      <c r="DN66" s="994"/>
      <c r="DO66" s="994"/>
      <c r="DP66" s="994"/>
      <c r="DQ66" s="5"/>
      <c r="DR66" s="481" t="s">
        <v>66</v>
      </c>
    </row>
    <row r="67" spans="3:122" ht="12" customHeight="1">
      <c r="C67" s="951"/>
      <c r="D67" s="952"/>
      <c r="E67" s="706" t="s">
        <v>247</v>
      </c>
      <c r="F67" s="707"/>
      <c r="G67" s="707"/>
      <c r="H67" s="708"/>
      <c r="I67" s="999"/>
      <c r="J67" s="1000"/>
      <c r="K67" s="1000"/>
      <c r="L67" s="1001"/>
      <c r="M67" s="999"/>
      <c r="N67" s="1000"/>
      <c r="O67" s="1000"/>
      <c r="P67" s="1000"/>
      <c r="Q67" s="1000"/>
      <c r="R67" s="1000"/>
      <c r="S67" s="1001"/>
      <c r="T67" s="999"/>
      <c r="U67" s="1000"/>
      <c r="V67" s="1000"/>
      <c r="W67" s="1000"/>
      <c r="X67" s="1000"/>
      <c r="Y67" s="1001"/>
      <c r="Z67" s="987"/>
      <c r="AA67" s="988"/>
      <c r="AB67" s="988"/>
      <c r="AC67" s="988"/>
      <c r="AD67" s="988"/>
      <c r="AE67" s="988"/>
      <c r="AF67" s="988"/>
      <c r="AG67" s="989" t="s">
        <v>65</v>
      </c>
      <c r="AH67" s="989"/>
      <c r="AI67" s="989"/>
      <c r="AJ67" s="990"/>
      <c r="AK67" s="1080"/>
      <c r="AL67" s="1000"/>
      <c r="AM67" s="1000"/>
      <c r="AN67" s="1000"/>
      <c r="AO67" s="1000"/>
      <c r="AP67" s="1000"/>
      <c r="AQ67" s="1001"/>
      <c r="AR67" s="987"/>
      <c r="AS67" s="988"/>
      <c r="AT67" s="988"/>
      <c r="AU67" s="988"/>
      <c r="AV67" s="988"/>
      <c r="AW67" s="988"/>
      <c r="AX67" s="988"/>
      <c r="AY67" s="1004" t="s">
        <v>65</v>
      </c>
      <c r="AZ67" s="1005"/>
      <c r="BA67" s="1005"/>
      <c r="BB67" s="1005"/>
      <c r="BC67" s="1035"/>
      <c r="BD67" s="1035"/>
      <c r="BE67" s="1035"/>
      <c r="BF67" s="1035"/>
      <c r="BG67" s="1035"/>
      <c r="BH67" s="1035"/>
      <c r="BI67" s="1035"/>
      <c r="BJ67" s="1035"/>
      <c r="BK67" s="1035"/>
      <c r="BL67" s="1035"/>
      <c r="BM67" s="1035"/>
      <c r="BN67" s="1035"/>
      <c r="BO67" s="1035"/>
      <c r="BP67" s="1035"/>
      <c r="BQ67" s="1035"/>
      <c r="BR67" s="1035"/>
      <c r="BS67" s="1035"/>
      <c r="BT67" s="1035"/>
      <c r="BU67" s="1035"/>
      <c r="BV67" s="1035"/>
      <c r="BW67" s="1035"/>
      <c r="BX67" s="1036"/>
      <c r="BY67" s="1037"/>
      <c r="BZ67" s="980"/>
      <c r="CA67" s="980"/>
      <c r="CB67" s="1038"/>
      <c r="CC67" s="1037"/>
      <c r="CD67" s="980"/>
      <c r="CE67" s="980"/>
      <c r="CF67" s="981"/>
      <c r="CG67" s="999"/>
      <c r="CH67" s="1000"/>
      <c r="CI67" s="1000"/>
      <c r="CJ67" s="1000"/>
      <c r="CK67" s="1000"/>
      <c r="CL67" s="1000"/>
      <c r="CM67" s="1000"/>
      <c r="CN67" s="1000"/>
      <c r="CO67" s="1000"/>
      <c r="CP67" s="1000"/>
      <c r="CQ67" s="1000"/>
      <c r="CR67" s="1000"/>
      <c r="CS67" s="1000"/>
      <c r="CT67" s="1000"/>
      <c r="CU67" s="1000"/>
      <c r="CV67" s="1000"/>
      <c r="CW67" s="1000"/>
      <c r="CX67" s="1000"/>
      <c r="CY67" s="1000"/>
      <c r="CZ67" s="1000"/>
      <c r="DA67" s="1000"/>
      <c r="DB67" s="1000"/>
      <c r="DC67" s="1000"/>
      <c r="DD67" s="1000"/>
      <c r="DE67" s="1000"/>
      <c r="DF67" s="1000"/>
      <c r="DG67" s="1039"/>
      <c r="DH67" s="1040"/>
      <c r="DI67" s="1041"/>
      <c r="DJ67" s="1041"/>
      <c r="DK67" s="1041"/>
      <c r="DL67" s="1042"/>
      <c r="DM67" s="1127">
        <f>IFERROR(AR67*100/Z67,0)</f>
        <v>0</v>
      </c>
      <c r="DN67" s="1128"/>
      <c r="DO67" s="1128"/>
      <c r="DP67" s="1128"/>
      <c r="DR67" s="124" t="s">
        <v>66</v>
      </c>
    </row>
    <row r="68" spans="3:122" ht="12" customHeight="1">
      <c r="C68" s="951"/>
      <c r="D68" s="952"/>
      <c r="E68" s="1055" t="s">
        <v>172</v>
      </c>
      <c r="F68" s="1056"/>
      <c r="G68" s="1056"/>
      <c r="H68" s="1057"/>
      <c r="I68" s="973"/>
      <c r="J68" s="974"/>
      <c r="K68" s="974"/>
      <c r="L68" s="975"/>
      <c r="M68" s="973"/>
      <c r="N68" s="974"/>
      <c r="O68" s="974"/>
      <c r="P68" s="974"/>
      <c r="Q68" s="974"/>
      <c r="R68" s="974"/>
      <c r="S68" s="975"/>
      <c r="T68" s="973"/>
      <c r="U68" s="974"/>
      <c r="V68" s="974"/>
      <c r="W68" s="974"/>
      <c r="X68" s="974"/>
      <c r="Y68" s="975"/>
      <c r="Z68" s="1016"/>
      <c r="AA68" s="1017"/>
      <c r="AB68" s="1017"/>
      <c r="AC68" s="1017"/>
      <c r="AD68" s="1017"/>
      <c r="AE68" s="1017"/>
      <c r="AF68" s="1017"/>
      <c r="AG68" s="1018" t="s">
        <v>65</v>
      </c>
      <c r="AH68" s="1018"/>
      <c r="AI68" s="1018"/>
      <c r="AJ68" s="1019"/>
      <c r="AK68" s="1079"/>
      <c r="AL68" s="974"/>
      <c r="AM68" s="974"/>
      <c r="AN68" s="974"/>
      <c r="AO68" s="974"/>
      <c r="AP68" s="974"/>
      <c r="AQ68" s="975"/>
      <c r="AR68" s="1016"/>
      <c r="AS68" s="1017"/>
      <c r="AT68" s="1017"/>
      <c r="AU68" s="1017"/>
      <c r="AV68" s="1017"/>
      <c r="AW68" s="1017"/>
      <c r="AX68" s="1017"/>
      <c r="AY68" s="1021" t="s">
        <v>65</v>
      </c>
      <c r="AZ68" s="1022"/>
      <c r="BA68" s="1022"/>
      <c r="BB68" s="1022"/>
      <c r="BC68" s="1033"/>
      <c r="BD68" s="1033"/>
      <c r="BE68" s="1033"/>
      <c r="BF68" s="1033"/>
      <c r="BG68" s="1033"/>
      <c r="BH68" s="1033"/>
      <c r="BI68" s="1033"/>
      <c r="BJ68" s="1033"/>
      <c r="BK68" s="1033"/>
      <c r="BL68" s="1033"/>
      <c r="BM68" s="1033"/>
      <c r="BN68" s="1033"/>
      <c r="BO68" s="1033"/>
      <c r="BP68" s="1033"/>
      <c r="BQ68" s="1033"/>
      <c r="BR68" s="1033"/>
      <c r="BS68" s="1033"/>
      <c r="BT68" s="1033"/>
      <c r="BU68" s="1033"/>
      <c r="BV68" s="1033"/>
      <c r="BW68" s="1033"/>
      <c r="BX68" s="1034"/>
      <c r="BY68" s="982"/>
      <c r="BZ68" s="971"/>
      <c r="CA68" s="971"/>
      <c r="CB68" s="991"/>
      <c r="CC68" s="982"/>
      <c r="CD68" s="971"/>
      <c r="CE68" s="971"/>
      <c r="CF68" s="972"/>
      <c r="CG68" s="973"/>
      <c r="CH68" s="974"/>
      <c r="CI68" s="974"/>
      <c r="CJ68" s="974"/>
      <c r="CK68" s="974"/>
      <c r="CL68" s="974"/>
      <c r="CM68" s="974"/>
      <c r="CN68" s="974"/>
      <c r="CO68" s="974"/>
      <c r="CP68" s="974"/>
      <c r="CQ68" s="974"/>
      <c r="CR68" s="974"/>
      <c r="CS68" s="974"/>
      <c r="CT68" s="974"/>
      <c r="CU68" s="974"/>
      <c r="CV68" s="974"/>
      <c r="CW68" s="974"/>
      <c r="CX68" s="974"/>
      <c r="CY68" s="974"/>
      <c r="CZ68" s="974"/>
      <c r="DA68" s="974"/>
      <c r="DB68" s="974"/>
      <c r="DC68" s="974"/>
      <c r="DD68" s="974"/>
      <c r="DE68" s="974"/>
      <c r="DF68" s="974"/>
      <c r="DG68" s="983"/>
      <c r="DH68" s="984"/>
      <c r="DI68" s="985"/>
      <c r="DJ68" s="985"/>
      <c r="DK68" s="985"/>
      <c r="DL68" s="986"/>
      <c r="DM68" s="1116">
        <f>IFERROR(AR68*100/Z68,0)</f>
        <v>0</v>
      </c>
      <c r="DN68" s="1117"/>
      <c r="DO68" s="1117"/>
      <c r="DP68" s="1117"/>
      <c r="DQ68" s="120"/>
      <c r="DR68" s="121" t="s">
        <v>66</v>
      </c>
    </row>
    <row r="69" spans="3:122" ht="12" customHeight="1" thickBot="1">
      <c r="C69" s="1123"/>
      <c r="D69" s="1124"/>
      <c r="E69" s="125"/>
      <c r="F69" s="125"/>
      <c r="G69" s="125"/>
      <c r="H69" s="125"/>
      <c r="I69" s="1118" t="s">
        <v>67</v>
      </c>
      <c r="J69" s="1118"/>
      <c r="K69" s="1118"/>
      <c r="L69" s="1118"/>
      <c r="M69" s="1118"/>
      <c r="N69" s="1118"/>
      <c r="O69" s="1118"/>
      <c r="P69" s="1118"/>
      <c r="Q69" s="1118"/>
      <c r="R69" s="1118"/>
      <c r="S69" s="1118"/>
      <c r="T69" s="126"/>
      <c r="U69" s="257"/>
      <c r="V69" s="257"/>
      <c r="W69" s="257"/>
      <c r="X69" s="257"/>
      <c r="Y69" s="257"/>
      <c r="Z69" s="1119">
        <f>Z67+Z68+'2枚目'!Z43:AF43+'3枚目'!Z43:AF43+'4枚目'!Z43:AF43+'5枚目'!Z43:AF43</f>
        <v>0</v>
      </c>
      <c r="AA69" s="1120"/>
      <c r="AB69" s="1120"/>
      <c r="AC69" s="1120"/>
      <c r="AD69" s="1120"/>
      <c r="AE69" s="1120"/>
      <c r="AF69" s="1120"/>
      <c r="AG69" s="87" t="s">
        <v>65</v>
      </c>
      <c r="AH69" s="87"/>
      <c r="AI69" s="87"/>
      <c r="AJ69" s="87"/>
      <c r="AK69" s="127"/>
      <c r="AL69" s="128"/>
      <c r="AM69" s="128"/>
      <c r="AN69" s="128"/>
      <c r="AO69" s="128"/>
      <c r="AP69" s="128"/>
      <c r="AQ69" s="129"/>
      <c r="AR69" s="1119">
        <f>AR67+AR68+'2枚目'!AR43:AX43+'3枚目'!AR43:AX43+'4枚目'!AR43:AX43+'5枚目'!AR43:AX43</f>
        <v>0</v>
      </c>
      <c r="AS69" s="1120"/>
      <c r="AT69" s="1120"/>
      <c r="AU69" s="1120"/>
      <c r="AV69" s="1120"/>
      <c r="AW69" s="1120"/>
      <c r="AX69" s="1120"/>
      <c r="AY69" s="130" t="s">
        <v>65</v>
      </c>
      <c r="AZ69" s="130"/>
      <c r="BA69" s="130"/>
      <c r="BB69" s="468"/>
      <c r="BC69" s="137"/>
      <c r="BD69" s="131"/>
      <c r="BE69" s="131"/>
      <c r="BF69" s="131"/>
      <c r="BG69" s="131"/>
      <c r="BH69" s="131"/>
      <c r="BI69" s="131"/>
      <c r="BJ69" s="132"/>
      <c r="BK69" s="132"/>
      <c r="BL69" s="132"/>
      <c r="BM69" s="132"/>
      <c r="BN69" s="132"/>
      <c r="BO69" s="132"/>
      <c r="BP69" s="132"/>
      <c r="BQ69" s="132"/>
      <c r="BR69" s="132"/>
      <c r="BS69" s="132"/>
      <c r="BT69" s="132"/>
      <c r="BU69" s="132"/>
      <c r="BV69" s="132"/>
      <c r="BW69" s="132"/>
      <c r="BX69" s="132"/>
      <c r="BY69" s="133"/>
      <c r="BZ69" s="134"/>
      <c r="CA69" s="134"/>
      <c r="CB69" s="135"/>
      <c r="CC69" s="134"/>
      <c r="CD69" s="134"/>
      <c r="CE69" s="134"/>
      <c r="CF69" s="136"/>
      <c r="CG69" s="137"/>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4"/>
      <c r="DI69" s="134"/>
      <c r="DJ69" s="134"/>
      <c r="DK69" s="134"/>
      <c r="DL69" s="136"/>
      <c r="DM69" s="1121">
        <f>IFERROR(AR69*100/Z69,0)</f>
        <v>0</v>
      </c>
      <c r="DN69" s="1122"/>
      <c r="DO69" s="1122"/>
      <c r="DP69" s="1122"/>
      <c r="DQ69" s="130"/>
      <c r="DR69" s="138"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39"/>
      <c r="DC70" s="3"/>
      <c r="DD70" s="3"/>
      <c r="DE70" s="3"/>
      <c r="DF70" s="3"/>
      <c r="DG70" s="3"/>
      <c r="DH70" s="3"/>
      <c r="DI70" s="3"/>
    </row>
    <row r="71" spans="3:122" ht="8.1" customHeight="1">
      <c r="C71" s="2" t="s">
        <v>75</v>
      </c>
      <c r="AP71" s="2" t="s">
        <v>60</v>
      </c>
      <c r="BI71" s="2" t="s">
        <v>323</v>
      </c>
      <c r="CS71" s="2" t="s">
        <v>324</v>
      </c>
      <c r="DE71" s="2" t="s">
        <v>325</v>
      </c>
    </row>
    <row r="72" spans="3:122" ht="9.6" customHeight="1">
      <c r="C72" s="6" t="s">
        <v>76</v>
      </c>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1"/>
      <c r="AP72" s="37" t="s">
        <v>295</v>
      </c>
      <c r="AQ72" s="44"/>
      <c r="AR72" s="44"/>
      <c r="AS72" s="44"/>
      <c r="AT72" s="44"/>
      <c r="AU72" s="44"/>
      <c r="AV72" s="44"/>
      <c r="AW72" s="44"/>
      <c r="AX72" s="44"/>
      <c r="AY72" s="44"/>
      <c r="AZ72" s="44"/>
      <c r="BA72" s="44"/>
      <c r="BB72" s="44"/>
      <c r="BC72" s="44"/>
      <c r="BD72" s="44"/>
      <c r="BE72" s="44"/>
      <c r="BF72" s="44"/>
      <c r="BG72" s="7"/>
      <c r="BI72" s="6" t="s">
        <v>76</v>
      </c>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7"/>
      <c r="CS72" s="6" t="s">
        <v>77</v>
      </c>
      <c r="CT72" s="44"/>
      <c r="CU72" s="44"/>
      <c r="CV72" s="44"/>
      <c r="CW72" s="44"/>
      <c r="CX72" s="44"/>
      <c r="CY72" s="44"/>
      <c r="CZ72" s="44"/>
      <c r="DA72" s="44"/>
      <c r="DB72" s="44"/>
      <c r="DC72" s="7"/>
      <c r="DE72" s="6" t="s">
        <v>102</v>
      </c>
      <c r="DF72" s="44"/>
      <c r="DG72" s="44"/>
      <c r="DH72" s="44"/>
      <c r="DI72" s="44"/>
      <c r="DJ72" s="44"/>
      <c r="DK72" s="44"/>
      <c r="DL72" s="44"/>
      <c r="DM72" s="44"/>
      <c r="DN72" s="44"/>
      <c r="DO72" s="44"/>
      <c r="DP72" s="7"/>
    </row>
    <row r="73" spans="3:122" ht="9.6" customHeight="1">
      <c r="C73" s="1"/>
      <c r="D73" s="2" t="s">
        <v>173</v>
      </c>
      <c r="V73" s="2" t="s">
        <v>174</v>
      </c>
      <c r="AO73" s="1"/>
      <c r="AP73" s="1"/>
      <c r="AQ73" s="2" t="s">
        <v>78</v>
      </c>
      <c r="AX73" s="2" t="s">
        <v>79</v>
      </c>
      <c r="BG73" s="8"/>
      <c r="BI73" s="1"/>
      <c r="BJ73" s="2" t="s">
        <v>175</v>
      </c>
      <c r="CA73" s="2" t="s">
        <v>176</v>
      </c>
      <c r="CQ73" s="8"/>
      <c r="CS73" s="1"/>
      <c r="CT73" s="2" t="s">
        <v>80</v>
      </c>
      <c r="DC73" s="8"/>
      <c r="DE73" s="1"/>
      <c r="DF73" s="2" t="s">
        <v>104</v>
      </c>
      <c r="DP73" s="8"/>
    </row>
    <row r="74" spans="3:122" ht="9.6" customHeight="1">
      <c r="C74" s="1"/>
      <c r="D74" s="2" t="s">
        <v>177</v>
      </c>
      <c r="V74" s="2" t="s">
        <v>178</v>
      </c>
      <c r="AO74" s="1"/>
      <c r="AP74" s="1"/>
      <c r="AQ74" s="2" t="s">
        <v>81</v>
      </c>
      <c r="AX74" s="2" t="s">
        <v>82</v>
      </c>
      <c r="BG74" s="8"/>
      <c r="BI74" s="1"/>
      <c r="BJ74" s="2" t="s">
        <v>179</v>
      </c>
      <c r="CA74" s="35" t="s">
        <v>314</v>
      </c>
      <c r="CQ74" s="38"/>
      <c r="CS74" s="1"/>
      <c r="CT74" s="2" t="s">
        <v>248</v>
      </c>
      <c r="DC74" s="8"/>
      <c r="DE74" s="9"/>
      <c r="DF74" s="10" t="s">
        <v>106</v>
      </c>
      <c r="DG74" s="10"/>
      <c r="DH74" s="10"/>
      <c r="DI74" s="10"/>
      <c r="DJ74" s="10"/>
      <c r="DK74" s="10"/>
      <c r="DL74" s="10"/>
      <c r="DM74" s="10"/>
      <c r="DN74" s="10"/>
      <c r="DO74" s="10"/>
      <c r="DP74" s="11"/>
    </row>
    <row r="75" spans="3:122" ht="9.6" customHeight="1">
      <c r="C75" s="1"/>
      <c r="D75" s="35" t="s">
        <v>312</v>
      </c>
      <c r="V75" s="35" t="s">
        <v>305</v>
      </c>
      <c r="AO75" s="1"/>
      <c r="AP75" s="1"/>
      <c r="AQ75" s="2" t="s">
        <v>83</v>
      </c>
      <c r="BG75" s="8"/>
      <c r="BI75" s="1"/>
      <c r="BJ75" s="35" t="s">
        <v>316</v>
      </c>
      <c r="CA75" s="35" t="s">
        <v>317</v>
      </c>
      <c r="CQ75" s="39"/>
      <c r="CS75" s="1"/>
      <c r="CT75" s="2" t="s">
        <v>249</v>
      </c>
      <c r="DC75" s="8"/>
    </row>
    <row r="76" spans="3:122" ht="9.6" customHeight="1">
      <c r="C76" s="1"/>
      <c r="D76" s="35" t="s">
        <v>303</v>
      </c>
      <c r="V76" s="35" t="s">
        <v>307</v>
      </c>
      <c r="AO76" s="1"/>
      <c r="AP76" s="1" t="s">
        <v>85</v>
      </c>
      <c r="BG76" s="8"/>
      <c r="BI76" s="1"/>
      <c r="BJ76" s="35" t="s">
        <v>318</v>
      </c>
      <c r="CA76" s="2" t="s">
        <v>188</v>
      </c>
      <c r="CQ76" s="8"/>
      <c r="CS76" s="1"/>
      <c r="CT76" s="2" t="s">
        <v>86</v>
      </c>
      <c r="DC76" s="8"/>
    </row>
    <row r="77" spans="3:122" ht="9.6" customHeight="1">
      <c r="C77" s="1"/>
      <c r="D77" s="35" t="s">
        <v>311</v>
      </c>
      <c r="V77" s="2" t="s">
        <v>306</v>
      </c>
      <c r="AO77" s="1"/>
      <c r="AP77" s="1"/>
      <c r="AQ77" s="2" t="s">
        <v>87</v>
      </c>
      <c r="AW77" s="2" t="s">
        <v>88</v>
      </c>
      <c r="BA77" s="2" t="s">
        <v>89</v>
      </c>
      <c r="BG77" s="8"/>
      <c r="BI77" s="1" t="s">
        <v>84</v>
      </c>
      <c r="CQ77" s="8"/>
      <c r="CS77" s="1"/>
      <c r="CT77" s="2" t="s">
        <v>250</v>
      </c>
      <c r="DC77" s="8"/>
    </row>
    <row r="78" spans="3:122" ht="9.6" customHeight="1">
      <c r="C78" s="1" t="s">
        <v>84</v>
      </c>
      <c r="AO78" s="1"/>
      <c r="AP78" s="1"/>
      <c r="AQ78" s="2" t="s">
        <v>91</v>
      </c>
      <c r="BG78" s="8"/>
      <c r="BI78" s="1"/>
      <c r="BJ78" s="2" t="s">
        <v>320</v>
      </c>
      <c r="CA78" s="2" t="s">
        <v>321</v>
      </c>
      <c r="CQ78" s="8"/>
      <c r="CS78" s="9"/>
      <c r="CT78" s="10" t="s">
        <v>40</v>
      </c>
      <c r="CU78" s="10"/>
      <c r="CV78" s="10"/>
      <c r="CW78" s="10"/>
      <c r="CX78" s="10"/>
      <c r="CY78" s="10"/>
      <c r="CZ78" s="10"/>
      <c r="DA78" s="10"/>
      <c r="DB78" s="10"/>
      <c r="DC78" s="11"/>
    </row>
    <row r="79" spans="3:122" ht="9.6" customHeight="1">
      <c r="C79" s="1"/>
      <c r="D79" s="2" t="s">
        <v>308</v>
      </c>
      <c r="V79" s="2" t="s">
        <v>304</v>
      </c>
      <c r="AO79" s="1"/>
      <c r="AP79" s="1"/>
      <c r="AQ79" s="2" t="s">
        <v>94</v>
      </c>
      <c r="BA79" s="2" t="s">
        <v>95</v>
      </c>
      <c r="BG79" s="8"/>
      <c r="BI79" s="1"/>
      <c r="BJ79" s="2" t="s">
        <v>319</v>
      </c>
      <c r="CA79" s="2" t="s">
        <v>322</v>
      </c>
      <c r="CQ79" s="8"/>
      <c r="CX79" s="44"/>
      <c r="CY79" s="44"/>
      <c r="CZ79" s="44"/>
    </row>
    <row r="80" spans="3:122" ht="9.6" customHeight="1">
      <c r="C80" s="1"/>
      <c r="D80" s="2" t="s">
        <v>309</v>
      </c>
      <c r="V80" s="2" t="s">
        <v>313</v>
      </c>
      <c r="AO80" s="1"/>
      <c r="AP80" s="1"/>
      <c r="AQ80" s="2" t="s">
        <v>98</v>
      </c>
      <c r="BG80" s="8"/>
      <c r="BI80" s="1" t="s">
        <v>90</v>
      </c>
      <c r="CQ80" s="8"/>
    </row>
    <row r="81" spans="3:95" ht="9.6" customHeight="1">
      <c r="C81" s="1"/>
      <c r="D81" s="2" t="s">
        <v>310</v>
      </c>
      <c r="AO81" s="1"/>
      <c r="AP81" s="1"/>
      <c r="AQ81" s="2" t="s">
        <v>8699</v>
      </c>
      <c r="BG81" s="8"/>
      <c r="BI81" s="1"/>
      <c r="BJ81" s="2" t="s">
        <v>96</v>
      </c>
      <c r="BV81" s="2" t="s">
        <v>97</v>
      </c>
      <c r="CQ81" s="8"/>
    </row>
    <row r="82" spans="3:95" ht="9.6" customHeight="1">
      <c r="C82" s="1" t="s">
        <v>90</v>
      </c>
      <c r="AO82" s="1"/>
      <c r="AP82" s="1" t="s">
        <v>101</v>
      </c>
      <c r="BG82" s="8"/>
      <c r="BI82" s="36" t="s">
        <v>295</v>
      </c>
      <c r="CQ82" s="8"/>
    </row>
    <row r="83" spans="3:95" ht="9.6" customHeight="1">
      <c r="C83" s="1"/>
      <c r="D83" s="2" t="s">
        <v>92</v>
      </c>
      <c r="N83" s="2" t="s">
        <v>93</v>
      </c>
      <c r="AO83" s="1"/>
      <c r="AP83" s="1"/>
      <c r="AQ83" s="2" t="s">
        <v>103</v>
      </c>
      <c r="BG83" s="8"/>
      <c r="BI83" s="1"/>
      <c r="BJ83" s="2" t="s">
        <v>180</v>
      </c>
      <c r="BV83" s="2" t="s">
        <v>181</v>
      </c>
      <c r="CF83" s="2" t="s">
        <v>182</v>
      </c>
      <c r="CQ83" s="27"/>
    </row>
    <row r="84" spans="3:95" ht="9.6" customHeight="1">
      <c r="C84" s="36" t="s">
        <v>295</v>
      </c>
      <c r="D84" s="34"/>
      <c r="E84" s="34"/>
      <c r="F84" s="34"/>
      <c r="G84" s="34"/>
      <c r="H84" s="34"/>
      <c r="I84" s="34"/>
      <c r="J84" s="34"/>
      <c r="K84" s="34"/>
      <c r="L84" s="34"/>
      <c r="M84" s="34"/>
      <c r="N84" s="34"/>
      <c r="O84" s="34"/>
      <c r="AO84" s="1"/>
      <c r="AP84" s="1"/>
      <c r="AQ84" s="2" t="s">
        <v>105</v>
      </c>
      <c r="BG84" s="8"/>
      <c r="BI84" s="1"/>
      <c r="BJ84" s="2" t="s">
        <v>185</v>
      </c>
      <c r="BV84" s="2" t="s">
        <v>186</v>
      </c>
      <c r="CF84" s="2" t="s">
        <v>187</v>
      </c>
      <c r="CQ84" s="27"/>
    </row>
    <row r="85" spans="3:95" ht="9.6" customHeight="1">
      <c r="C85" s="1"/>
      <c r="D85" s="2" t="s">
        <v>99</v>
      </c>
      <c r="M85" s="2" t="s">
        <v>251</v>
      </c>
      <c r="X85" s="2" t="s">
        <v>100</v>
      </c>
      <c r="AO85" s="1"/>
      <c r="AP85" s="1"/>
      <c r="AQ85" s="2" t="s">
        <v>110</v>
      </c>
      <c r="BG85" s="8"/>
      <c r="BI85" s="1"/>
      <c r="BJ85" s="2" t="s">
        <v>189</v>
      </c>
      <c r="CF85" s="2" t="s">
        <v>188</v>
      </c>
      <c r="CQ85" s="27"/>
    </row>
    <row r="86" spans="3:95" ht="9.6" customHeight="1">
      <c r="C86" s="1"/>
      <c r="D86" s="2" t="s">
        <v>183</v>
      </c>
      <c r="M86" s="2" t="s">
        <v>184</v>
      </c>
      <c r="X86" s="2" t="s">
        <v>252</v>
      </c>
      <c r="AO86" s="1"/>
      <c r="AP86" s="1"/>
      <c r="AQ86" s="2" t="s">
        <v>8700</v>
      </c>
      <c r="BG86" s="8"/>
      <c r="BI86" s="1" t="s">
        <v>85</v>
      </c>
      <c r="CQ86" s="27"/>
    </row>
    <row r="87" spans="3:95" ht="9.6" customHeight="1">
      <c r="C87" s="1"/>
      <c r="D87" s="2" t="s">
        <v>253</v>
      </c>
      <c r="X87" s="2" t="s">
        <v>188</v>
      </c>
      <c r="AO87" s="1"/>
      <c r="AP87" s="1" t="s">
        <v>112</v>
      </c>
      <c r="BG87" s="8"/>
      <c r="BI87" s="1"/>
      <c r="BJ87" s="2" t="s">
        <v>107</v>
      </c>
      <c r="BS87" s="2" t="s">
        <v>108</v>
      </c>
      <c r="CB87" s="2" t="s">
        <v>109</v>
      </c>
      <c r="CQ87" s="28"/>
    </row>
    <row r="88" spans="3:95" ht="9.6" customHeight="1">
      <c r="C88" s="1" t="s">
        <v>85</v>
      </c>
      <c r="AO88" s="1"/>
      <c r="AP88" s="1"/>
      <c r="AQ88" s="2" t="s">
        <v>190</v>
      </c>
      <c r="AX88" s="2" t="s">
        <v>191</v>
      </c>
      <c r="BC88" s="2" t="s">
        <v>192</v>
      </c>
      <c r="BG88" s="8"/>
      <c r="BI88" s="1"/>
      <c r="BJ88" s="2" t="s">
        <v>111</v>
      </c>
      <c r="BS88" s="2" t="s">
        <v>277</v>
      </c>
      <c r="CB88" s="2" t="s">
        <v>278</v>
      </c>
      <c r="CQ88" s="28"/>
    </row>
    <row r="89" spans="3:95" ht="9.6" customHeight="1">
      <c r="C89" s="1"/>
      <c r="D89" s="2" t="s">
        <v>107</v>
      </c>
      <c r="M89" s="2" t="s">
        <v>108</v>
      </c>
      <c r="V89" s="2" t="s">
        <v>109</v>
      </c>
      <c r="AE89" s="2" t="s">
        <v>111</v>
      </c>
      <c r="AO89" s="1"/>
      <c r="AP89" s="1"/>
      <c r="AQ89" s="2" t="s">
        <v>193</v>
      </c>
      <c r="AX89" s="2" t="s">
        <v>194</v>
      </c>
      <c r="BC89" s="2" t="s">
        <v>195</v>
      </c>
      <c r="BG89" s="8"/>
      <c r="BI89" s="1"/>
      <c r="BJ89" s="2" t="s">
        <v>279</v>
      </c>
      <c r="BS89" s="2" t="s">
        <v>280</v>
      </c>
      <c r="CB89" s="2" t="s">
        <v>276</v>
      </c>
      <c r="CQ89" s="8"/>
    </row>
    <row r="90" spans="3:95" ht="9.6" customHeight="1">
      <c r="C90" s="1"/>
      <c r="D90" s="2" t="s">
        <v>277</v>
      </c>
      <c r="M90" s="2" t="s">
        <v>278</v>
      </c>
      <c r="V90" s="2" t="s">
        <v>279</v>
      </c>
      <c r="AE90" s="2" t="s">
        <v>280</v>
      </c>
      <c r="AO90" s="1"/>
      <c r="AP90" s="1" t="s">
        <v>197</v>
      </c>
      <c r="BG90" s="8"/>
      <c r="BI90" s="1" t="s">
        <v>101</v>
      </c>
      <c r="CQ90" s="8"/>
    </row>
    <row r="91" spans="3:95" ht="9.6" customHeight="1">
      <c r="C91" s="1"/>
      <c r="D91" s="2" t="s">
        <v>276</v>
      </c>
      <c r="M91" s="2" t="s">
        <v>275</v>
      </c>
      <c r="AO91" s="1"/>
      <c r="AP91" s="1"/>
      <c r="AQ91" s="2" t="s">
        <v>199</v>
      </c>
      <c r="AU91" s="2" t="s">
        <v>200</v>
      </c>
      <c r="AZ91" s="2" t="s">
        <v>201</v>
      </c>
      <c r="BG91" s="8"/>
      <c r="BI91" s="1"/>
      <c r="BJ91" s="2" t="s">
        <v>116</v>
      </c>
      <c r="BS91" s="2" t="s">
        <v>117</v>
      </c>
      <c r="CB91" s="2" t="s">
        <v>115</v>
      </c>
      <c r="CG91" s="2" t="s">
        <v>118</v>
      </c>
      <c r="CQ91" s="8"/>
    </row>
    <row r="92" spans="3:95" ht="9.6" customHeight="1">
      <c r="C92" s="1" t="s">
        <v>101</v>
      </c>
      <c r="AO92" s="1"/>
      <c r="AP92" s="1" t="s">
        <v>205</v>
      </c>
      <c r="BG92" s="8"/>
      <c r="BI92" s="1" t="s">
        <v>112</v>
      </c>
      <c r="CQ92" s="8"/>
    </row>
    <row r="93" spans="3:95" ht="9.6" customHeight="1">
      <c r="C93" s="1"/>
      <c r="D93" s="2" t="s">
        <v>113</v>
      </c>
      <c r="O93" s="2" t="s">
        <v>114</v>
      </c>
      <c r="X93" s="2" t="s">
        <v>115</v>
      </c>
      <c r="AD93" s="2" t="s">
        <v>119</v>
      </c>
      <c r="AO93" s="1"/>
      <c r="AP93" s="9"/>
      <c r="AQ93" s="10" t="s">
        <v>206</v>
      </c>
      <c r="AR93" s="10"/>
      <c r="AS93" s="10"/>
      <c r="AT93" s="10"/>
      <c r="AU93" s="10"/>
      <c r="AV93" s="10"/>
      <c r="AW93" s="10"/>
      <c r="AX93" s="10"/>
      <c r="AY93" s="10"/>
      <c r="AZ93" s="10"/>
      <c r="BA93" s="10"/>
      <c r="BB93" s="10"/>
      <c r="BC93" s="10"/>
      <c r="BD93" s="10"/>
      <c r="BE93" s="10"/>
      <c r="BF93" s="10"/>
      <c r="BG93" s="11"/>
      <c r="BI93" s="1"/>
      <c r="BJ93" s="2" t="s">
        <v>202</v>
      </c>
      <c r="BV93" s="2" t="s">
        <v>203</v>
      </c>
      <c r="CQ93" s="8"/>
    </row>
    <row r="94" spans="3:95" ht="9.6" customHeight="1">
      <c r="C94" s="1"/>
      <c r="D94" s="2" t="s">
        <v>196</v>
      </c>
      <c r="O94" s="2" t="s">
        <v>254</v>
      </c>
      <c r="AO94" s="1"/>
      <c r="BI94" s="1" t="s">
        <v>205</v>
      </c>
      <c r="CQ94" s="8"/>
    </row>
    <row r="95" spans="3:95" ht="9.6" customHeight="1">
      <c r="C95" s="1" t="s">
        <v>198</v>
      </c>
      <c r="AO95" s="1"/>
      <c r="BI95" s="9"/>
      <c r="BJ95" s="10" t="s">
        <v>207</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204</v>
      </c>
      <c r="M96" s="2" t="s">
        <v>203</v>
      </c>
      <c r="AO96" s="1"/>
      <c r="BK96" s="44"/>
      <c r="BL96" s="44"/>
      <c r="BM96" s="44"/>
      <c r="BN96" s="44"/>
      <c r="BO96" s="44"/>
      <c r="BP96" s="44"/>
      <c r="BQ96" s="44"/>
      <c r="BR96" s="44"/>
      <c r="BS96" s="44"/>
      <c r="BT96" s="44"/>
      <c r="BU96" s="44"/>
      <c r="BV96" s="44"/>
      <c r="BW96" s="44"/>
      <c r="BX96" s="44"/>
      <c r="BY96" s="44"/>
      <c r="BZ96" s="44"/>
      <c r="CA96" s="44"/>
      <c r="CB96" s="44"/>
    </row>
    <row r="97" spans="3:117" ht="9.6" customHeight="1">
      <c r="C97" s="1" t="s">
        <v>197</v>
      </c>
      <c r="AO97" s="1"/>
    </row>
    <row r="98" spans="3:117" ht="9.6" customHeight="1">
      <c r="C98" s="1"/>
      <c r="D98" s="2" t="s">
        <v>208</v>
      </c>
      <c r="M98" s="2" t="s">
        <v>209</v>
      </c>
      <c r="X98" s="2" t="s">
        <v>210</v>
      </c>
      <c r="AO98" s="1"/>
    </row>
    <row r="99" spans="3:117" ht="9.6" customHeight="1">
      <c r="C99" s="1"/>
      <c r="D99" s="2" t="s">
        <v>211</v>
      </c>
      <c r="M99" s="2" t="s">
        <v>212</v>
      </c>
      <c r="X99" s="2" t="s">
        <v>195</v>
      </c>
      <c r="AO99" s="1"/>
    </row>
    <row r="100" spans="3:117" ht="9.6" customHeight="1">
      <c r="C100" s="1" t="s">
        <v>205</v>
      </c>
      <c r="AO100" s="1"/>
    </row>
    <row r="101" spans="3:117" ht="9.6" customHeight="1">
      <c r="C101" s="9"/>
      <c r="D101" s="10" t="s">
        <v>255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256</v>
      </c>
      <c r="L104" s="14" t="s">
        <v>257</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081" t="s">
        <v>121</v>
      </c>
      <c r="DE106" s="1082"/>
      <c r="DF106" s="1082"/>
      <c r="DG106" s="1082"/>
      <c r="DH106" s="1082"/>
      <c r="DI106" s="1082"/>
      <c r="DJ106" s="1082"/>
      <c r="DK106" s="1082"/>
      <c r="DL106" s="1082"/>
      <c r="DM106" s="1083"/>
    </row>
    <row r="107" spans="3:117" ht="18" thickBot="1">
      <c r="C107" s="45"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084"/>
      <c r="DE107" s="1085"/>
      <c r="DF107" s="1085"/>
      <c r="DG107" s="1085"/>
      <c r="DH107" s="1085"/>
      <c r="DI107" s="1085"/>
      <c r="DJ107" s="1085"/>
      <c r="DK107" s="1085"/>
      <c r="DL107" s="1085"/>
      <c r="DM107" s="1086"/>
    </row>
    <row r="108" spans="3:117" ht="18" thickTop="1">
      <c r="C108" s="45"/>
      <c r="AR108" s="40"/>
      <c r="AS108" s="40"/>
      <c r="AT108" s="40"/>
      <c r="AU108" s="40"/>
      <c r="AV108" s="40"/>
      <c r="AW108" s="40"/>
      <c r="AX108" s="40"/>
      <c r="AY108" s="40"/>
      <c r="AZ108" s="40"/>
    </row>
    <row r="109" spans="3:117" ht="17.25">
      <c r="C109" s="45" t="s">
        <v>258</v>
      </c>
      <c r="BG109" s="943"/>
      <c r="BH109" s="1087"/>
      <c r="BI109" s="1087"/>
      <c r="BJ109" s="1087"/>
      <c r="BK109" s="1087"/>
      <c r="BL109" s="1087"/>
      <c r="BM109" s="1087"/>
      <c r="BN109" s="1087"/>
      <c r="BO109" s="1087"/>
      <c r="BP109" s="1087"/>
      <c r="BQ109" s="1087"/>
      <c r="BR109" s="1087"/>
      <c r="BS109" s="1087"/>
      <c r="BT109" s="1087"/>
      <c r="BU109" s="1087"/>
      <c r="BV109" s="1087"/>
      <c r="BW109" s="1087"/>
      <c r="BX109" s="1087"/>
      <c r="BY109" s="1087"/>
    </row>
    <row r="110" spans="3:117" ht="8.1" customHeight="1">
      <c r="BG110" s="1087"/>
      <c r="BH110" s="1087"/>
      <c r="BI110" s="1087"/>
      <c r="BJ110" s="1087"/>
      <c r="BK110" s="1087"/>
      <c r="BL110" s="1087"/>
      <c r="BM110" s="1087"/>
      <c r="BN110" s="1087"/>
      <c r="BO110" s="1087"/>
      <c r="BP110" s="1087"/>
      <c r="BQ110" s="1087"/>
      <c r="BR110" s="1087"/>
      <c r="BS110" s="1087"/>
      <c r="BT110" s="1087"/>
      <c r="BU110" s="1087"/>
      <c r="BV110" s="1087"/>
      <c r="BW110" s="1087"/>
      <c r="BX110" s="1087"/>
      <c r="BY110" s="1087"/>
    </row>
    <row r="111" spans="3:117" ht="8.1" customHeight="1" thickBot="1">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row>
    <row r="112" spans="3:117" ht="12" customHeight="1">
      <c r="C112" s="1089" t="s">
        <v>124</v>
      </c>
      <c r="D112" s="1090"/>
      <c r="E112" s="1090"/>
      <c r="F112" s="1090"/>
      <c r="G112" s="1090"/>
      <c r="H112" s="1090"/>
      <c r="I112" s="1091"/>
      <c r="J112" s="1092" t="s">
        <v>125</v>
      </c>
      <c r="K112" s="1093"/>
      <c r="L112" s="1093"/>
      <c r="M112" s="1093"/>
      <c r="N112" s="1093"/>
      <c r="O112" s="1094"/>
      <c r="P112" s="1098" t="s">
        <v>126</v>
      </c>
      <c r="Q112" s="1099"/>
      <c r="R112" s="1099"/>
      <c r="S112" s="1099"/>
      <c r="T112" s="1099"/>
      <c r="U112" s="1099"/>
      <c r="V112" s="1099"/>
      <c r="W112" s="1099"/>
      <c r="X112" s="1099"/>
      <c r="Y112" s="1099"/>
      <c r="Z112" s="1099"/>
      <c r="AA112" s="1099"/>
      <c r="AB112" s="1099"/>
      <c r="AC112" s="1099"/>
      <c r="AD112" s="1099"/>
      <c r="AE112" s="1099"/>
      <c r="AF112" s="1099"/>
      <c r="AG112" s="1099"/>
      <c r="AH112" s="1099"/>
      <c r="AI112" s="1099"/>
      <c r="AJ112" s="1100"/>
      <c r="AK112" s="1101" t="s">
        <v>259</v>
      </c>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2"/>
      <c r="BM112" s="1102"/>
      <c r="BN112" s="1102"/>
      <c r="BO112" s="1102"/>
      <c r="BP112" s="1102"/>
      <c r="BQ112" s="1102"/>
      <c r="BR112" s="1102"/>
      <c r="BS112" s="1102"/>
      <c r="BT112" s="1102"/>
      <c r="BU112" s="1102"/>
      <c r="BV112" s="1102"/>
      <c r="BW112" s="1102"/>
      <c r="BX112" s="1102"/>
      <c r="BY112" s="1102"/>
      <c r="BZ112" s="1102"/>
      <c r="CA112" s="1102"/>
      <c r="CB112" s="1102"/>
      <c r="CC112" s="1102"/>
      <c r="CD112" s="1102"/>
      <c r="CE112" s="1102"/>
      <c r="CF112" s="1102"/>
      <c r="CG112" s="1102"/>
      <c r="CH112" s="1102"/>
      <c r="CI112" s="194"/>
      <c r="CJ112" s="194"/>
      <c r="CK112" s="194"/>
      <c r="CL112" s="3"/>
      <c r="CM112" s="3"/>
      <c r="CN112" s="3"/>
      <c r="CO112" s="3"/>
      <c r="CP112" s="3"/>
      <c r="CQ112" s="3"/>
      <c r="CR112" s="3"/>
      <c r="CS112" s="3"/>
      <c r="CT112" s="3"/>
      <c r="CU112" s="3"/>
      <c r="CV112" s="3"/>
      <c r="CW112" s="3"/>
      <c r="CX112" s="3"/>
      <c r="CY112" s="3"/>
      <c r="CZ112" s="3"/>
      <c r="DA112" s="3"/>
      <c r="DB112" s="3"/>
      <c r="DC112" s="3"/>
      <c r="DD112" s="3"/>
      <c r="DE112" s="3"/>
      <c r="DF112" s="3"/>
      <c r="DG112" s="140"/>
      <c r="DH112" s="1105" t="s">
        <v>291</v>
      </c>
      <c r="DI112" s="1106"/>
      <c r="DJ112" s="1106"/>
      <c r="DK112" s="1106"/>
      <c r="DL112" s="1106"/>
      <c r="DM112" s="1107"/>
    </row>
    <row r="113" spans="3:124" ht="8.1" customHeight="1">
      <c r="C113" s="917" t="s">
        <v>127</v>
      </c>
      <c r="D113" s="810"/>
      <c r="E113" s="810"/>
      <c r="F113" s="810"/>
      <c r="G113" s="810"/>
      <c r="H113" s="810"/>
      <c r="I113" s="1108"/>
      <c r="J113" s="1095"/>
      <c r="K113" s="1096"/>
      <c r="L113" s="1096"/>
      <c r="M113" s="1096"/>
      <c r="N113" s="1096"/>
      <c r="O113" s="1097"/>
      <c r="P113" s="920" t="s">
        <v>128</v>
      </c>
      <c r="Q113" s="1109"/>
      <c r="R113" s="1109"/>
      <c r="S113" s="1109"/>
      <c r="T113" s="1109"/>
      <c r="U113" s="1109"/>
      <c r="V113" s="1109"/>
      <c r="W113" s="1109"/>
      <c r="X113" s="1109"/>
      <c r="Y113" s="1109"/>
      <c r="Z113" s="1109"/>
      <c r="AA113" s="1109"/>
      <c r="AB113" s="1110"/>
      <c r="AC113" s="703" t="s">
        <v>129</v>
      </c>
      <c r="AD113" s="1109"/>
      <c r="AE113" s="1109"/>
      <c r="AF113" s="1109"/>
      <c r="AG113" s="1109"/>
      <c r="AH113" s="1109"/>
      <c r="AI113" s="1109"/>
      <c r="AJ113" s="1113"/>
      <c r="AK113" s="1103"/>
      <c r="AL113" s="1104"/>
      <c r="AM113" s="1104"/>
      <c r="AN113" s="1104"/>
      <c r="AO113" s="1104"/>
      <c r="AP113" s="1104"/>
      <c r="AQ113" s="1104"/>
      <c r="AR113" s="1104"/>
      <c r="AS113" s="1104"/>
      <c r="AT113" s="1104"/>
      <c r="AU113" s="1104"/>
      <c r="AV113" s="1104"/>
      <c r="AW113" s="1104"/>
      <c r="AX113" s="1104"/>
      <c r="AY113" s="1104"/>
      <c r="AZ113" s="1104"/>
      <c r="BA113" s="1104"/>
      <c r="BB113" s="1104"/>
      <c r="BC113" s="1104"/>
      <c r="BD113" s="1104"/>
      <c r="BE113" s="1104"/>
      <c r="BF113" s="1104"/>
      <c r="BG113" s="1104"/>
      <c r="BH113" s="1104"/>
      <c r="BI113" s="1104"/>
      <c r="BJ113" s="1104"/>
      <c r="BK113" s="1104"/>
      <c r="BL113" s="1104"/>
      <c r="BM113" s="1104"/>
      <c r="BN113" s="1104"/>
      <c r="BO113" s="1104"/>
      <c r="BP113" s="1104"/>
      <c r="BQ113" s="1104"/>
      <c r="BR113" s="1104"/>
      <c r="BS113" s="1104"/>
      <c r="BT113" s="1104"/>
      <c r="BU113" s="1104"/>
      <c r="BV113" s="1104"/>
      <c r="BW113" s="1104"/>
      <c r="BX113" s="1104"/>
      <c r="BY113" s="1104"/>
      <c r="BZ113" s="1104"/>
      <c r="CA113" s="1104"/>
      <c r="CB113" s="1104"/>
      <c r="CC113" s="1104"/>
      <c r="CD113" s="1104"/>
      <c r="CE113" s="1104"/>
      <c r="CF113" s="1104"/>
      <c r="CG113" s="1104"/>
      <c r="CH113" s="1104"/>
      <c r="CI113" s="195"/>
      <c r="CJ113" s="195"/>
      <c r="CK113" s="195"/>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706"/>
      <c r="DI113" s="707"/>
      <c r="DJ113" s="707"/>
      <c r="DK113" s="707"/>
      <c r="DL113" s="707"/>
      <c r="DM113" s="837"/>
    </row>
    <row r="114" spans="3:124" ht="8.1" customHeight="1">
      <c r="C114" s="102"/>
      <c r="I114" s="8"/>
      <c r="J114" s="1"/>
      <c r="O114" s="141"/>
      <c r="P114" s="1111"/>
      <c r="Q114" s="870"/>
      <c r="R114" s="870"/>
      <c r="S114" s="870"/>
      <c r="T114" s="870"/>
      <c r="U114" s="870"/>
      <c r="V114" s="870"/>
      <c r="W114" s="870"/>
      <c r="X114" s="870"/>
      <c r="Y114" s="870"/>
      <c r="Z114" s="870"/>
      <c r="AA114" s="870"/>
      <c r="AB114" s="1112"/>
      <c r="AC114" s="1114"/>
      <c r="AD114" s="870"/>
      <c r="AE114" s="870"/>
      <c r="AF114" s="870"/>
      <c r="AG114" s="870"/>
      <c r="AH114" s="870"/>
      <c r="AI114" s="870"/>
      <c r="AJ114" s="1115"/>
      <c r="AK114" s="1149" t="s">
        <v>213</v>
      </c>
      <c r="AL114" s="1109"/>
      <c r="AM114" s="1109"/>
      <c r="AN114" s="1109"/>
      <c r="AO114" s="1109"/>
      <c r="AP114" s="1109"/>
      <c r="AQ114" s="1109"/>
      <c r="AR114" s="1109"/>
      <c r="AS114" s="1109"/>
      <c r="AT114" s="1109"/>
      <c r="AU114" s="1109"/>
      <c r="AV114" s="1109"/>
      <c r="AW114" s="1109"/>
      <c r="AX114" s="1109"/>
      <c r="AY114" s="1109"/>
      <c r="AZ114" s="1109"/>
      <c r="BA114" s="1109"/>
      <c r="BB114" s="44"/>
      <c r="BC114" s="44"/>
      <c r="BD114" s="44"/>
      <c r="BE114" s="44"/>
      <c r="BF114" s="142"/>
      <c r="BG114" s="44"/>
      <c r="BH114" s="44"/>
      <c r="BI114" s="44"/>
      <c r="BJ114" s="44"/>
      <c r="BK114" s="1151" t="s">
        <v>288</v>
      </c>
      <c r="BL114" s="1152"/>
      <c r="BM114" s="1152"/>
      <c r="BN114" s="1152"/>
      <c r="BO114" s="1152"/>
      <c r="BP114" s="1152"/>
      <c r="BQ114" s="1152"/>
      <c r="BR114" s="1152"/>
      <c r="BS114" s="1152"/>
      <c r="BT114" s="1152"/>
      <c r="BU114" s="1152"/>
      <c r="BV114" s="1152"/>
      <c r="BX114" s="44"/>
      <c r="BY114" s="44"/>
      <c r="BZ114" s="44"/>
      <c r="CA114" s="44"/>
      <c r="CB114" s="44"/>
      <c r="CC114" s="44"/>
      <c r="CD114" s="44"/>
      <c r="CE114" s="44"/>
      <c r="CF114" s="44"/>
      <c r="CG114" s="143"/>
      <c r="CH114" s="142"/>
      <c r="CI114" s="1155" t="s">
        <v>289</v>
      </c>
      <c r="CJ114" s="1156"/>
      <c r="CK114" s="1157"/>
      <c r="CL114" s="922" t="s">
        <v>260</v>
      </c>
      <c r="CM114" s="1109"/>
      <c r="CN114" s="1109"/>
      <c r="CO114" s="1109"/>
      <c r="CP114" s="1109"/>
      <c r="CQ114" s="1109"/>
      <c r="CR114" s="1109"/>
      <c r="CS114" s="1109"/>
      <c r="CT114" s="1109"/>
      <c r="CU114" s="1109"/>
      <c r="CV114" s="1109"/>
      <c r="CW114" s="44"/>
      <c r="CX114" s="44"/>
      <c r="CY114" s="44"/>
      <c r="CZ114" s="44"/>
      <c r="DA114" s="44"/>
      <c r="DB114" s="7"/>
      <c r="DC114" s="751" t="s">
        <v>292</v>
      </c>
      <c r="DD114" s="704"/>
      <c r="DE114" s="704"/>
      <c r="DF114" s="704"/>
      <c r="DG114" s="705"/>
      <c r="DH114" s="706"/>
      <c r="DI114" s="707"/>
      <c r="DJ114" s="707"/>
      <c r="DK114" s="707"/>
      <c r="DL114" s="707"/>
      <c r="DM114" s="837"/>
    </row>
    <row r="115" spans="3:124" ht="5.0999999999999996" customHeight="1">
      <c r="C115" s="102"/>
      <c r="E115" s="751" t="s">
        <v>283</v>
      </c>
      <c r="F115" s="704"/>
      <c r="G115" s="704"/>
      <c r="H115" s="704"/>
      <c r="I115" s="705"/>
      <c r="J115" s="754" t="s">
        <v>284</v>
      </c>
      <c r="K115" s="707"/>
      <c r="L115" s="707"/>
      <c r="M115" s="707"/>
      <c r="N115" s="707"/>
      <c r="O115" s="1207"/>
      <c r="P115" s="1208" t="s">
        <v>285</v>
      </c>
      <c r="Q115" s="704"/>
      <c r="R115" s="705"/>
      <c r="S115" s="1209" t="s">
        <v>261</v>
      </c>
      <c r="T115" s="1210"/>
      <c r="U115" s="1210"/>
      <c r="V115" s="1210"/>
      <c r="W115" s="1210"/>
      <c r="X115" s="44"/>
      <c r="Y115" s="44"/>
      <c r="Z115" s="44"/>
      <c r="AA115" s="44"/>
      <c r="AB115" s="7"/>
      <c r="AC115" s="751" t="s">
        <v>286</v>
      </c>
      <c r="AD115" s="704"/>
      <c r="AE115" s="705"/>
      <c r="AF115" s="1134" t="s">
        <v>262</v>
      </c>
      <c r="AG115" s="1135"/>
      <c r="AH115" s="1135"/>
      <c r="AI115" s="1135"/>
      <c r="AJ115" s="1136"/>
      <c r="AK115" s="1150"/>
      <c r="AL115" s="810"/>
      <c r="AM115" s="810"/>
      <c r="AN115" s="810"/>
      <c r="AO115" s="810"/>
      <c r="AP115" s="810"/>
      <c r="AQ115" s="810"/>
      <c r="AR115" s="810"/>
      <c r="AS115" s="810"/>
      <c r="AT115" s="810"/>
      <c r="AU115" s="810"/>
      <c r="AV115" s="810"/>
      <c r="AW115" s="810"/>
      <c r="AX115" s="810"/>
      <c r="AY115" s="810"/>
      <c r="AZ115" s="810"/>
      <c r="BA115" s="810"/>
      <c r="BB115" s="1140" t="s">
        <v>8688</v>
      </c>
      <c r="BC115" s="857"/>
      <c r="BD115" s="857"/>
      <c r="BE115" s="857"/>
      <c r="BF115" s="1141"/>
      <c r="BG115" s="1142" t="s">
        <v>287</v>
      </c>
      <c r="BH115" s="1143"/>
      <c r="BI115" s="1143"/>
      <c r="BJ115" s="1144"/>
      <c r="BK115" s="1153"/>
      <c r="BL115" s="1154"/>
      <c r="BM115" s="1154"/>
      <c r="BN115" s="1154"/>
      <c r="BO115" s="1154"/>
      <c r="BP115" s="1154"/>
      <c r="BQ115" s="1154"/>
      <c r="BR115" s="1154"/>
      <c r="BS115" s="1154"/>
      <c r="BT115" s="1154"/>
      <c r="BU115" s="1154"/>
      <c r="BV115" s="1154"/>
      <c r="BX115" s="905" t="s">
        <v>58</v>
      </c>
      <c r="BY115" s="857"/>
      <c r="BZ115" s="857"/>
      <c r="CA115" s="857"/>
      <c r="CB115" s="906"/>
      <c r="CC115" s="856" t="s">
        <v>130</v>
      </c>
      <c r="CD115" s="857"/>
      <c r="CE115" s="857"/>
      <c r="CF115" s="857"/>
      <c r="CG115" s="857"/>
      <c r="CH115" s="1141"/>
      <c r="CI115" s="1158"/>
      <c r="CJ115" s="1159"/>
      <c r="CK115" s="1160"/>
      <c r="CL115" s="1164"/>
      <c r="CM115" s="810"/>
      <c r="CN115" s="810"/>
      <c r="CO115" s="810"/>
      <c r="CP115" s="810"/>
      <c r="CQ115" s="810"/>
      <c r="CR115" s="810"/>
      <c r="CS115" s="810"/>
      <c r="CT115" s="810"/>
      <c r="CU115" s="810"/>
      <c r="CV115" s="810"/>
      <c r="CW115" s="1140" t="s">
        <v>290</v>
      </c>
      <c r="CX115" s="857"/>
      <c r="CY115" s="857"/>
      <c r="CZ115" s="857"/>
      <c r="DA115" s="857"/>
      <c r="DB115" s="906"/>
      <c r="DC115" s="706"/>
      <c r="DD115" s="707"/>
      <c r="DE115" s="707"/>
      <c r="DF115" s="707"/>
      <c r="DG115" s="708"/>
      <c r="DL115" s="33"/>
      <c r="DM115" s="86"/>
    </row>
    <row r="116" spans="3:124" ht="9.9499999999999993" customHeight="1">
      <c r="C116" s="102"/>
      <c r="E116" s="706"/>
      <c r="F116" s="707"/>
      <c r="G116" s="707"/>
      <c r="H116" s="707"/>
      <c r="I116" s="708"/>
      <c r="J116" s="706"/>
      <c r="K116" s="707"/>
      <c r="L116" s="707"/>
      <c r="M116" s="707"/>
      <c r="N116" s="707"/>
      <c r="O116" s="1207"/>
      <c r="P116" s="921"/>
      <c r="Q116" s="707"/>
      <c r="R116" s="708"/>
      <c r="S116" s="1211"/>
      <c r="T116" s="1212"/>
      <c r="U116" s="1212"/>
      <c r="V116" s="1212"/>
      <c r="W116" s="1212"/>
      <c r="X116" s="905" t="s">
        <v>131</v>
      </c>
      <c r="Y116" s="1205"/>
      <c r="Z116" s="1205"/>
      <c r="AA116" s="1205"/>
      <c r="AB116" s="1206"/>
      <c r="AC116" s="706"/>
      <c r="AD116" s="707"/>
      <c r="AE116" s="708"/>
      <c r="AF116" s="1137"/>
      <c r="AG116" s="1138"/>
      <c r="AH116" s="1138"/>
      <c r="AI116" s="1138"/>
      <c r="AJ116" s="1139"/>
      <c r="AL116" s="2" t="s">
        <v>263</v>
      </c>
      <c r="BB116" s="903"/>
      <c r="BC116" s="707"/>
      <c r="BD116" s="707"/>
      <c r="BE116" s="707"/>
      <c r="BF116" s="904"/>
      <c r="BG116" s="1145"/>
      <c r="BH116" s="1143"/>
      <c r="BI116" s="1143"/>
      <c r="BJ116" s="1144"/>
      <c r="BK116" s="196"/>
      <c r="BX116" s="903"/>
      <c r="BY116" s="707"/>
      <c r="BZ116" s="707"/>
      <c r="CA116" s="707"/>
      <c r="CB116" s="708"/>
      <c r="CC116" s="706"/>
      <c r="CD116" s="707"/>
      <c r="CE116" s="707"/>
      <c r="CF116" s="707"/>
      <c r="CG116" s="707"/>
      <c r="CH116" s="904"/>
      <c r="CI116" s="1158"/>
      <c r="CJ116" s="1159"/>
      <c r="CK116" s="1160"/>
      <c r="CL116" s="99"/>
      <c r="CM116" s="94"/>
      <c r="CN116" s="94"/>
      <c r="CO116" s="94"/>
      <c r="CP116" s="94"/>
      <c r="CQ116" s="94"/>
      <c r="CR116" s="94"/>
      <c r="CW116" s="903"/>
      <c r="CX116" s="707"/>
      <c r="CY116" s="707"/>
      <c r="CZ116" s="707"/>
      <c r="DA116" s="707"/>
      <c r="DB116" s="708"/>
      <c r="DC116" s="706"/>
      <c r="DD116" s="707"/>
      <c r="DE116" s="707"/>
      <c r="DF116" s="707"/>
      <c r="DG116" s="708"/>
      <c r="DH116" s="144" t="s">
        <v>264</v>
      </c>
      <c r="DI116" s="33"/>
      <c r="DJ116" s="33"/>
      <c r="DK116" s="145"/>
      <c r="DL116" s="707" t="s">
        <v>133</v>
      </c>
      <c r="DM116" s="1129"/>
    </row>
    <row r="117" spans="3:124" ht="9.9499999999999993" customHeight="1">
      <c r="C117" s="102"/>
      <c r="E117" s="706"/>
      <c r="F117" s="707"/>
      <c r="G117" s="707"/>
      <c r="H117" s="707"/>
      <c r="I117" s="708"/>
      <c r="J117" s="706"/>
      <c r="K117" s="707"/>
      <c r="L117" s="707"/>
      <c r="M117" s="707"/>
      <c r="N117" s="707"/>
      <c r="O117" s="1207"/>
      <c r="P117" s="921"/>
      <c r="Q117" s="707"/>
      <c r="R117" s="708"/>
      <c r="S117" s="1211"/>
      <c r="T117" s="1212"/>
      <c r="U117" s="1212"/>
      <c r="V117" s="1212"/>
      <c r="W117" s="1212"/>
      <c r="X117" s="903" t="s">
        <v>132</v>
      </c>
      <c r="Y117" s="810"/>
      <c r="Z117" s="810"/>
      <c r="AA117" s="810"/>
      <c r="AB117" s="1108"/>
      <c r="AC117" s="706"/>
      <c r="AD117" s="707"/>
      <c r="AE117" s="708"/>
      <c r="AF117" s="1137"/>
      <c r="AG117" s="1138"/>
      <c r="AH117" s="1138"/>
      <c r="AI117" s="1138"/>
      <c r="AJ117" s="1139"/>
      <c r="AL117" s="2" t="s">
        <v>134</v>
      </c>
      <c r="BB117" s="903"/>
      <c r="BC117" s="707"/>
      <c r="BD117" s="707"/>
      <c r="BE117" s="707"/>
      <c r="BF117" s="904"/>
      <c r="BG117" s="1145"/>
      <c r="BH117" s="1143"/>
      <c r="BI117" s="1143"/>
      <c r="BJ117" s="1144"/>
      <c r="BK117" s="196"/>
      <c r="BX117" s="903" t="s">
        <v>61</v>
      </c>
      <c r="BY117" s="810"/>
      <c r="BZ117" s="810"/>
      <c r="CA117" s="810"/>
      <c r="CB117" s="1108"/>
      <c r="CC117" s="1130" t="s">
        <v>16</v>
      </c>
      <c r="CD117" s="1132" t="s">
        <v>17</v>
      </c>
      <c r="CE117" s="1132" t="s">
        <v>18</v>
      </c>
      <c r="CF117" s="1132" t="s">
        <v>26</v>
      </c>
      <c r="CH117" s="146"/>
      <c r="CI117" s="1158"/>
      <c r="CJ117" s="1159"/>
      <c r="CK117" s="1160"/>
      <c r="CL117" s="99"/>
      <c r="CM117" s="94"/>
      <c r="CN117" s="94"/>
      <c r="CO117" s="94"/>
      <c r="CP117" s="94"/>
      <c r="CQ117" s="94"/>
      <c r="CR117" s="94"/>
      <c r="CW117" s="903"/>
      <c r="CX117" s="707"/>
      <c r="CY117" s="707"/>
      <c r="CZ117" s="707"/>
      <c r="DA117" s="707"/>
      <c r="DB117" s="708"/>
      <c r="DC117" s="706"/>
      <c r="DD117" s="707"/>
      <c r="DE117" s="707"/>
      <c r="DF117" s="707"/>
      <c r="DG117" s="708"/>
      <c r="DH117" s="1"/>
      <c r="DI117" s="707" t="s">
        <v>265</v>
      </c>
      <c r="DJ117" s="707"/>
      <c r="DK117" s="40"/>
      <c r="DL117" s="810"/>
      <c r="DM117" s="1129"/>
    </row>
    <row r="118" spans="3:124" ht="9.9499999999999993" customHeight="1" thickBot="1">
      <c r="C118" s="147"/>
      <c r="D118" s="114"/>
      <c r="E118" s="113"/>
      <c r="F118" s="114"/>
      <c r="G118" s="114"/>
      <c r="H118" s="114"/>
      <c r="I118" s="115"/>
      <c r="J118" s="1194" t="s">
        <v>296</v>
      </c>
      <c r="K118" s="1195"/>
      <c r="L118" s="1195"/>
      <c r="M118" s="1195"/>
      <c r="N118" s="1195"/>
      <c r="O118" s="1196"/>
      <c r="P118" s="976"/>
      <c r="Q118" s="908"/>
      <c r="R118" s="919"/>
      <c r="S118" s="1197" t="s">
        <v>297</v>
      </c>
      <c r="T118" s="1198"/>
      <c r="U118" s="1198"/>
      <c r="V118" s="1198"/>
      <c r="W118" s="1198"/>
      <c r="X118" s="1199" t="s">
        <v>297</v>
      </c>
      <c r="Y118" s="1198"/>
      <c r="Z118" s="1198"/>
      <c r="AA118" s="1198"/>
      <c r="AB118" s="1200"/>
      <c r="AC118" s="907"/>
      <c r="AD118" s="908"/>
      <c r="AE118" s="919"/>
      <c r="AF118" s="1197" t="s">
        <v>297</v>
      </c>
      <c r="AG118" s="1198"/>
      <c r="AH118" s="1198"/>
      <c r="AI118" s="1198"/>
      <c r="AJ118" s="1201"/>
      <c r="AK118" s="114"/>
      <c r="AL118" s="114"/>
      <c r="AM118" s="114"/>
      <c r="AN118" s="114"/>
      <c r="AO118" s="114"/>
      <c r="AP118" s="114"/>
      <c r="AQ118" s="114"/>
      <c r="AR118" s="114"/>
      <c r="AS118" s="114"/>
      <c r="AT118" s="114"/>
      <c r="AU118" s="114"/>
      <c r="AV118" s="114"/>
      <c r="AW118" s="114"/>
      <c r="AX118" s="114"/>
      <c r="AY118" s="114"/>
      <c r="AZ118" s="114"/>
      <c r="BA118" s="148"/>
      <c r="BB118" s="977"/>
      <c r="BC118" s="908"/>
      <c r="BD118" s="908"/>
      <c r="BE118" s="908"/>
      <c r="BF118" s="978"/>
      <c r="BG118" s="1146"/>
      <c r="BH118" s="1147"/>
      <c r="BI118" s="1147"/>
      <c r="BJ118" s="1148"/>
      <c r="BK118" s="197"/>
      <c r="BL118" s="114"/>
      <c r="BM118" s="114"/>
      <c r="BN118" s="114"/>
      <c r="BO118" s="114"/>
      <c r="BP118" s="114"/>
      <c r="BQ118" s="114"/>
      <c r="BR118" s="114"/>
      <c r="BS118" s="114"/>
      <c r="BT118" s="114"/>
      <c r="BU118" s="114"/>
      <c r="BV118" s="114"/>
      <c r="BW118" s="148"/>
      <c r="BX118" s="203"/>
      <c r="BY118" s="198"/>
      <c r="BZ118" s="198"/>
      <c r="CA118" s="198"/>
      <c r="CB118" s="199"/>
      <c r="CC118" s="1131"/>
      <c r="CD118" s="1133"/>
      <c r="CE118" s="1133"/>
      <c r="CF118" s="1133"/>
      <c r="CG118" s="114"/>
      <c r="CH118" s="148"/>
      <c r="CI118" s="1161"/>
      <c r="CJ118" s="1162"/>
      <c r="CK118" s="1163"/>
      <c r="CL118" s="1202" t="s">
        <v>297</v>
      </c>
      <c r="CM118" s="1203"/>
      <c r="CN118" s="1203"/>
      <c r="CO118" s="1203"/>
      <c r="CP118" s="1203"/>
      <c r="CQ118" s="1203"/>
      <c r="CR118" s="1203"/>
      <c r="CS118" s="114"/>
      <c r="CT118" s="114"/>
      <c r="CU118" s="114"/>
      <c r="CV118" s="114"/>
      <c r="CW118" s="1204" t="s">
        <v>296</v>
      </c>
      <c r="CX118" s="1147"/>
      <c r="CY118" s="1147"/>
      <c r="CZ118" s="1147"/>
      <c r="DA118" s="1147"/>
      <c r="DB118" s="1148"/>
      <c r="DC118" s="907"/>
      <c r="DD118" s="908"/>
      <c r="DE118" s="908"/>
      <c r="DF118" s="908"/>
      <c r="DG118" s="919"/>
      <c r="DH118" s="114"/>
      <c r="DI118" s="202"/>
      <c r="DJ118" s="202"/>
      <c r="DK118" s="202"/>
      <c r="DL118" s="198"/>
      <c r="DM118" s="200"/>
    </row>
    <row r="119" spans="3:124" ht="12.95" customHeight="1" thickTop="1">
      <c r="C119" s="1165" t="s">
        <v>266</v>
      </c>
      <c r="D119" s="1166"/>
      <c r="E119" s="1055" t="s">
        <v>135</v>
      </c>
      <c r="F119" s="1056"/>
      <c r="G119" s="1056"/>
      <c r="H119" s="1056"/>
      <c r="I119" s="1057"/>
      <c r="J119" s="1170">
        <f>S119+CL119+CL120+'2枚目'!DT93+'3枚目'!DT93+'4枚目'!DT93+'5枚目'!DT93</f>
        <v>0</v>
      </c>
      <c r="K119" s="1171"/>
      <c r="L119" s="1171"/>
      <c r="M119" s="1171"/>
      <c r="P119" s="1174"/>
      <c r="Q119" s="1175"/>
      <c r="R119" s="1176"/>
      <c r="S119" s="1180"/>
      <c r="T119" s="1181"/>
      <c r="U119" s="1181"/>
      <c r="V119" s="1181"/>
      <c r="W119" s="1181"/>
      <c r="X119" s="1182"/>
      <c r="Y119" s="1181"/>
      <c r="Z119" s="1181"/>
      <c r="AA119" s="1181"/>
      <c r="AB119" s="1183"/>
      <c r="AC119" s="221"/>
      <c r="AD119" s="221"/>
      <c r="AE119" s="222"/>
      <c r="AF119" s="150"/>
      <c r="AG119" s="149"/>
      <c r="AH119" s="149"/>
      <c r="AI119" s="149"/>
      <c r="AJ119" s="151"/>
      <c r="AK119" s="1243" t="s">
        <v>136</v>
      </c>
      <c r="AL119" s="1244"/>
      <c r="AM119" s="1244"/>
      <c r="AN119" s="1244"/>
      <c r="AO119" s="1245"/>
      <c r="AP119" s="1246"/>
      <c r="AQ119" s="1246"/>
      <c r="AR119" s="1246"/>
      <c r="AS119" s="1246"/>
      <c r="AT119" s="1246"/>
      <c r="AU119" s="1246"/>
      <c r="AV119" s="1246"/>
      <c r="AW119" s="1246"/>
      <c r="AX119" s="1246"/>
      <c r="AY119" s="1246"/>
      <c r="AZ119" s="1246"/>
      <c r="BA119" s="1247"/>
      <c r="BB119" s="1037"/>
      <c r="BC119" s="1248"/>
      <c r="BD119" s="1248"/>
      <c r="BE119" s="1248"/>
      <c r="BF119" s="1249"/>
      <c r="BG119" s="1030"/>
      <c r="BH119" s="1250"/>
      <c r="BI119" s="1250"/>
      <c r="BJ119" s="1251"/>
      <c r="BK119" s="1245"/>
      <c r="BL119" s="1246"/>
      <c r="BM119" s="1246"/>
      <c r="BN119" s="1246"/>
      <c r="BO119" s="1246"/>
      <c r="BP119" s="1246"/>
      <c r="BQ119" s="1246"/>
      <c r="BR119" s="1246"/>
      <c r="BS119" s="1246"/>
      <c r="BT119" s="1246"/>
      <c r="BU119" s="1246"/>
      <c r="BV119" s="1246"/>
      <c r="BW119" s="1247"/>
      <c r="BX119" s="1011"/>
      <c r="BY119" s="1252"/>
      <c r="BZ119" s="1252"/>
      <c r="CA119" s="1252"/>
      <c r="CB119" s="1253"/>
      <c r="CC119" s="1223"/>
      <c r="CD119" s="1224"/>
      <c r="CE119" s="1224"/>
      <c r="CF119" s="1225"/>
      <c r="CG119" s="288" t="s">
        <v>137</v>
      </c>
      <c r="CH119" s="146"/>
      <c r="CI119" s="1030"/>
      <c r="CJ119" s="1226"/>
      <c r="CK119" s="1227"/>
      <c r="CL119" s="1024"/>
      <c r="CM119" s="1228"/>
      <c r="CN119" s="1228"/>
      <c r="CO119" s="1228"/>
      <c r="CP119" s="1228"/>
      <c r="CQ119" s="1228"/>
      <c r="CR119" s="1228"/>
      <c r="CS119" s="2" t="s">
        <v>138</v>
      </c>
      <c r="CW119" s="1229"/>
      <c r="CX119" s="1228"/>
      <c r="CY119" s="1228"/>
      <c r="CZ119" s="1228"/>
      <c r="DB119" s="152" t="s">
        <v>138</v>
      </c>
      <c r="DC119" s="1172">
        <f>DS119+DS120+'2枚目'!DT94+'3枚目'!DT94+'4枚目'!DT94+'5枚目'!DT94</f>
        <v>0</v>
      </c>
      <c r="DD119" s="1173"/>
      <c r="DE119" s="1173"/>
      <c r="DG119" s="152"/>
      <c r="DH119" s="1232">
        <f>IFERROR((DT119+DC119)*100/J119,0)</f>
        <v>0</v>
      </c>
      <c r="DI119" s="1233"/>
      <c r="DJ119" s="1233"/>
      <c r="DK119" s="1233"/>
      <c r="DL119" s="1233"/>
      <c r="DM119" s="153"/>
      <c r="DS119" s="188">
        <f>IF(CI119="7.焼却",0,IF(CI119="8.海面処分",0,IF(CI119="9.内陸処分",0,IF(CI119="",0,CL119))))</f>
        <v>0</v>
      </c>
      <c r="DT119" s="188">
        <f>S119+'2枚目'!DU93+'3枚目'!DU93+'4枚目'!DU93+'5枚目'!DU93</f>
        <v>0</v>
      </c>
    </row>
    <row r="120" spans="3:124" ht="12.95" customHeight="1">
      <c r="C120" s="1167"/>
      <c r="D120" s="1166"/>
      <c r="E120" s="10"/>
      <c r="F120" s="10"/>
      <c r="G120" s="10"/>
      <c r="H120" s="10"/>
      <c r="I120" s="11"/>
      <c r="J120" s="1172"/>
      <c r="K120" s="1173"/>
      <c r="L120" s="1173"/>
      <c r="M120" s="1173"/>
      <c r="N120" s="10"/>
      <c r="O120" s="154" t="s">
        <v>138</v>
      </c>
      <c r="P120" s="1177"/>
      <c r="Q120" s="1178"/>
      <c r="R120" s="1179"/>
      <c r="S120" s="277"/>
      <c r="T120" s="278"/>
      <c r="U120" s="278"/>
      <c r="V120" s="10"/>
      <c r="W120" s="154" t="s">
        <v>138</v>
      </c>
      <c r="X120" s="336"/>
      <c r="Y120" s="280"/>
      <c r="Z120" s="280"/>
      <c r="AA120" s="10"/>
      <c r="AB120" s="155" t="s">
        <v>138</v>
      </c>
      <c r="AC120" s="156"/>
      <c r="AD120" s="156"/>
      <c r="AE120" s="223"/>
      <c r="AF120" s="224"/>
      <c r="AG120" s="156"/>
      <c r="AH120" s="156"/>
      <c r="AI120" s="156"/>
      <c r="AJ120" s="225"/>
      <c r="AK120" s="1213" t="s">
        <v>139</v>
      </c>
      <c r="AL120" s="1205"/>
      <c r="AM120" s="1205"/>
      <c r="AN120" s="1205"/>
      <c r="AO120" s="1214"/>
      <c r="AP120" s="1215"/>
      <c r="AQ120" s="1215"/>
      <c r="AR120" s="1215"/>
      <c r="AS120" s="1215"/>
      <c r="AT120" s="1215"/>
      <c r="AU120" s="1215"/>
      <c r="AV120" s="1215"/>
      <c r="AW120" s="1215"/>
      <c r="AX120" s="1215"/>
      <c r="AY120" s="1215"/>
      <c r="AZ120" s="1215"/>
      <c r="BA120" s="1216"/>
      <c r="BB120" s="982"/>
      <c r="BC120" s="1217"/>
      <c r="BD120" s="1217"/>
      <c r="BE120" s="1217"/>
      <c r="BF120" s="1218"/>
      <c r="BG120" s="982"/>
      <c r="BH120" s="1219"/>
      <c r="BI120" s="1219"/>
      <c r="BJ120" s="1220"/>
      <c r="BK120" s="973"/>
      <c r="BL120" s="1215"/>
      <c r="BM120" s="1215"/>
      <c r="BN120" s="1215"/>
      <c r="BO120" s="1215"/>
      <c r="BP120" s="1215"/>
      <c r="BQ120" s="1215"/>
      <c r="BR120" s="1215"/>
      <c r="BS120" s="1215"/>
      <c r="BT120" s="1215"/>
      <c r="BU120" s="1215"/>
      <c r="BV120" s="1215"/>
      <c r="BW120" s="1216"/>
      <c r="BX120" s="984"/>
      <c r="BY120" s="1221"/>
      <c r="BZ120" s="1221"/>
      <c r="CA120" s="1221"/>
      <c r="CB120" s="1222"/>
      <c r="CC120" s="1236"/>
      <c r="CD120" s="1237"/>
      <c r="CE120" s="1237"/>
      <c r="CF120" s="1238"/>
      <c r="CG120" s="289" t="s">
        <v>137</v>
      </c>
      <c r="CH120" s="290"/>
      <c r="CI120" s="982"/>
      <c r="CJ120" s="1239"/>
      <c r="CK120" s="1240"/>
      <c r="CL120" s="1016"/>
      <c r="CM120" s="1241"/>
      <c r="CN120" s="1241"/>
      <c r="CO120" s="1241"/>
      <c r="CP120" s="1241"/>
      <c r="CQ120" s="1241"/>
      <c r="CR120" s="1241"/>
      <c r="CS120" s="157" t="s">
        <v>138</v>
      </c>
      <c r="CT120" s="157"/>
      <c r="CU120" s="157"/>
      <c r="CV120" s="157"/>
      <c r="CW120" s="1242"/>
      <c r="CX120" s="1241"/>
      <c r="CY120" s="1241"/>
      <c r="CZ120" s="1241"/>
      <c r="DA120" s="157"/>
      <c r="DB120" s="158" t="s">
        <v>138</v>
      </c>
      <c r="DC120" s="1172"/>
      <c r="DD120" s="1173"/>
      <c r="DE120" s="1173"/>
      <c r="DF120" s="10"/>
      <c r="DG120" s="155" t="s">
        <v>138</v>
      </c>
      <c r="DH120" s="1234"/>
      <c r="DI120" s="1235"/>
      <c r="DJ120" s="1235"/>
      <c r="DK120" s="1235"/>
      <c r="DL120" s="1235"/>
      <c r="DM120" s="159" t="s">
        <v>66</v>
      </c>
      <c r="DS120" s="188">
        <f t="shared" ref="DS120:DS146" si="1">IF(CI120="7.焼却",0,IF(CI120="8.海面処分",0,IF(CI120="9.内陸処分",0,IF(CI120="",0,CL120))))</f>
        <v>0</v>
      </c>
    </row>
    <row r="121" spans="3:124" ht="12.95" customHeight="1">
      <c r="C121" s="1167"/>
      <c r="D121" s="1166"/>
      <c r="E121" s="1184" t="s">
        <v>267</v>
      </c>
      <c r="F121" s="1185"/>
      <c r="G121" s="1185"/>
      <c r="H121" s="1185"/>
      <c r="I121" s="1186"/>
      <c r="J121" s="1187">
        <f>S121+CL121+CL122+'2枚目'!DT95+'3枚目'!DT95+'4枚目'!DT95+'5枚目'!DT95</f>
        <v>0</v>
      </c>
      <c r="K121" s="1188"/>
      <c r="L121" s="1188"/>
      <c r="M121" s="1188"/>
      <c r="P121" s="1189"/>
      <c r="Q121" s="1190"/>
      <c r="R121" s="1191"/>
      <c r="S121" s="1192"/>
      <c r="T121" s="1193"/>
      <c r="U121" s="1193"/>
      <c r="V121" s="1193"/>
      <c r="W121" s="1193"/>
      <c r="X121" s="1267"/>
      <c r="Y121" s="1193"/>
      <c r="Z121" s="1193"/>
      <c r="AA121" s="1193"/>
      <c r="AB121" s="1268"/>
      <c r="AC121" s="160"/>
      <c r="AD121" s="160"/>
      <c r="AE121" s="160"/>
      <c r="AF121" s="226"/>
      <c r="AG121" s="160"/>
      <c r="AH121" s="160"/>
      <c r="AI121" s="160"/>
      <c r="AJ121" s="227"/>
      <c r="AK121" s="1269" t="s">
        <v>136</v>
      </c>
      <c r="AL121" s="1270"/>
      <c r="AM121" s="1270"/>
      <c r="AN121" s="1270"/>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987"/>
      <c r="CM121" s="1266"/>
      <c r="CN121" s="1266"/>
      <c r="CO121" s="1266"/>
      <c r="CP121" s="1266"/>
      <c r="CQ121" s="1266"/>
      <c r="CR121" s="1266"/>
      <c r="CS121" s="143" t="s">
        <v>138</v>
      </c>
      <c r="CT121" s="143"/>
      <c r="CU121" s="143"/>
      <c r="CV121" s="142"/>
      <c r="CW121" s="1563"/>
      <c r="CX121" s="1564"/>
      <c r="CY121" s="1564"/>
      <c r="CZ121" s="1564"/>
      <c r="DA121" s="1564"/>
      <c r="DB121" s="1565"/>
      <c r="DC121" s="1187">
        <f>DS121+DS122+'2枚目'!DT96+'3枚目'!DT96+'4枚目'!DT96+'5枚目'!DT96</f>
        <v>0</v>
      </c>
      <c r="DD121" s="1188"/>
      <c r="DE121" s="1188"/>
      <c r="DF121" s="44"/>
      <c r="DG121" s="176"/>
      <c r="DH121" s="1232">
        <f>IFERROR((DT121+DC121)*100/J121,0)</f>
        <v>0</v>
      </c>
      <c r="DI121" s="1233"/>
      <c r="DJ121" s="1233"/>
      <c r="DK121" s="1233"/>
      <c r="DL121" s="1233"/>
      <c r="DM121" s="163"/>
      <c r="DS121" s="188">
        <f t="shared" si="1"/>
        <v>0</v>
      </c>
      <c r="DT121" s="188">
        <f>S121+'2枚目'!DU95+'3枚目'!DU95+'4枚目'!DU95+'5枚目'!DU95</f>
        <v>0</v>
      </c>
    </row>
    <row r="122" spans="3:124" ht="12.95" customHeight="1">
      <c r="C122" s="1167"/>
      <c r="D122" s="1166"/>
      <c r="E122" s="1254" t="s">
        <v>214</v>
      </c>
      <c r="F122" s="1255"/>
      <c r="G122" s="1255"/>
      <c r="H122" s="1255"/>
      <c r="I122" s="1256"/>
      <c r="J122" s="1187"/>
      <c r="K122" s="1188"/>
      <c r="L122" s="1188"/>
      <c r="M122" s="1188"/>
      <c r="N122" s="10"/>
      <c r="O122" s="154" t="s">
        <v>138</v>
      </c>
      <c r="P122" s="1177"/>
      <c r="Q122" s="1178"/>
      <c r="R122" s="1179"/>
      <c r="S122" s="279"/>
      <c r="T122" s="280"/>
      <c r="U122" s="280"/>
      <c r="V122" s="10"/>
      <c r="W122" s="154" t="s">
        <v>138</v>
      </c>
      <c r="X122" s="336"/>
      <c r="Y122" s="280"/>
      <c r="Z122" s="280"/>
      <c r="AA122" s="10"/>
      <c r="AB122" s="155" t="s">
        <v>138</v>
      </c>
      <c r="AC122" s="164"/>
      <c r="AD122" s="164"/>
      <c r="AE122" s="164"/>
      <c r="AF122" s="228"/>
      <c r="AG122" s="164"/>
      <c r="AH122" s="164"/>
      <c r="AI122" s="164"/>
      <c r="AJ122" s="229"/>
      <c r="AK122" s="1257" t="s">
        <v>139</v>
      </c>
      <c r="AL122" s="1258"/>
      <c r="AM122" s="1258"/>
      <c r="AN122" s="125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016"/>
      <c r="CM122" s="1241"/>
      <c r="CN122" s="1241"/>
      <c r="CO122" s="1241"/>
      <c r="CP122" s="1241"/>
      <c r="CQ122" s="1241"/>
      <c r="CR122" s="1241"/>
      <c r="CS122" s="120" t="s">
        <v>138</v>
      </c>
      <c r="CT122" s="120"/>
      <c r="CU122" s="120"/>
      <c r="CV122" s="290"/>
      <c r="CW122" s="1566"/>
      <c r="CX122" s="1567"/>
      <c r="CY122" s="1567"/>
      <c r="CZ122" s="1567"/>
      <c r="DA122" s="1567"/>
      <c r="DB122" s="1568"/>
      <c r="DC122" s="1187"/>
      <c r="DD122" s="1188"/>
      <c r="DE122" s="1188"/>
      <c r="DF122" s="10"/>
      <c r="DG122" s="155" t="s">
        <v>138</v>
      </c>
      <c r="DH122" s="1234"/>
      <c r="DI122" s="1235"/>
      <c r="DJ122" s="1235"/>
      <c r="DK122" s="1235"/>
      <c r="DL122" s="1235"/>
      <c r="DM122" s="159" t="s">
        <v>66</v>
      </c>
      <c r="DS122" s="188">
        <f t="shared" si="1"/>
        <v>0</v>
      </c>
    </row>
    <row r="123" spans="3:124" ht="12.95" customHeight="1">
      <c r="C123" s="1167"/>
      <c r="D123" s="1166"/>
      <c r="E123" s="1287" t="s">
        <v>140</v>
      </c>
      <c r="F123" s="1288"/>
      <c r="G123" s="1288"/>
      <c r="H123" s="1288"/>
      <c r="I123" s="1289"/>
      <c r="J123" s="1187">
        <f>S123+CL123+CL124+'2枚目'!DT97+'3枚目'!DT97+'4枚目'!DT97+'5枚目'!DT97</f>
        <v>0</v>
      </c>
      <c r="K123" s="1188"/>
      <c r="L123" s="1188"/>
      <c r="M123" s="1188"/>
      <c r="P123" s="1189"/>
      <c r="Q123" s="1190"/>
      <c r="R123" s="1191"/>
      <c r="S123" s="1192"/>
      <c r="T123" s="1193"/>
      <c r="U123" s="1193"/>
      <c r="V123" s="1193"/>
      <c r="W123" s="1193"/>
      <c r="X123" s="1267"/>
      <c r="Y123" s="1193"/>
      <c r="Z123" s="1193"/>
      <c r="AA123" s="1193"/>
      <c r="AB123" s="1268"/>
      <c r="AC123" s="149"/>
      <c r="AD123" s="149"/>
      <c r="AE123" s="149"/>
      <c r="AF123" s="150"/>
      <c r="AG123" s="149"/>
      <c r="AH123" s="149"/>
      <c r="AI123" s="149"/>
      <c r="AJ123" s="151"/>
      <c r="AK123" s="1243" t="s">
        <v>136</v>
      </c>
      <c r="AL123" s="1244"/>
      <c r="AM123" s="1244"/>
      <c r="AN123" s="1244"/>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987"/>
      <c r="CM123" s="1266"/>
      <c r="CN123" s="1266"/>
      <c r="CO123" s="1266"/>
      <c r="CP123" s="1266"/>
      <c r="CQ123" s="1266"/>
      <c r="CR123" s="1266"/>
      <c r="CS123" s="2" t="s">
        <v>138</v>
      </c>
      <c r="CW123" s="1285"/>
      <c r="CX123" s="1286"/>
      <c r="CY123" s="1286"/>
      <c r="CZ123" s="1286"/>
      <c r="DB123" s="152" t="s">
        <v>138</v>
      </c>
      <c r="DC123" s="1187">
        <f>DS123+DS124+'2枚目'!DT98+'3枚目'!DT98+'4枚目'!DT98+'5枚目'!DT98</f>
        <v>0</v>
      </c>
      <c r="DD123" s="1188"/>
      <c r="DE123" s="1188"/>
      <c r="DG123" s="152"/>
      <c r="DH123" s="1232">
        <f t="shared" ref="DH123" si="2">IFERROR((DT123+DC123)*100/J123,0)</f>
        <v>0</v>
      </c>
      <c r="DI123" s="1233"/>
      <c r="DJ123" s="1233"/>
      <c r="DK123" s="1233"/>
      <c r="DL123" s="1233"/>
      <c r="DM123" s="153"/>
      <c r="DS123" s="188">
        <f t="shared" si="1"/>
        <v>0</v>
      </c>
      <c r="DT123" s="188">
        <f>S123+'2枚目'!DU97+'3枚目'!DU97+'4枚目'!DU97+'5枚目'!DU97</f>
        <v>0</v>
      </c>
    </row>
    <row r="124" spans="3:124" ht="12.95" customHeight="1">
      <c r="C124" s="1168"/>
      <c r="D124" s="1169"/>
      <c r="E124" s="1290"/>
      <c r="F124" s="1291"/>
      <c r="G124" s="1291"/>
      <c r="H124" s="1291"/>
      <c r="I124" s="1292"/>
      <c r="J124" s="1187"/>
      <c r="K124" s="1188"/>
      <c r="L124" s="1188"/>
      <c r="M124" s="1188"/>
      <c r="N124" s="10"/>
      <c r="O124" s="154" t="s">
        <v>138</v>
      </c>
      <c r="P124" s="1177"/>
      <c r="Q124" s="1178"/>
      <c r="R124" s="1179"/>
      <c r="S124" s="279"/>
      <c r="T124" s="280"/>
      <c r="U124" s="280"/>
      <c r="V124" s="10"/>
      <c r="W124" s="154" t="s">
        <v>138</v>
      </c>
      <c r="X124" s="336"/>
      <c r="Y124" s="280"/>
      <c r="Z124" s="280"/>
      <c r="AA124" s="10"/>
      <c r="AB124" s="155" t="s">
        <v>138</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016"/>
      <c r="CM124" s="1241"/>
      <c r="CN124" s="1241"/>
      <c r="CO124" s="1241"/>
      <c r="CP124" s="1241"/>
      <c r="CQ124" s="1241"/>
      <c r="CR124" s="1241"/>
      <c r="CS124" s="157" t="s">
        <v>138</v>
      </c>
      <c r="CT124" s="157"/>
      <c r="CU124" s="157"/>
      <c r="CV124" s="157"/>
      <c r="CW124" s="1274"/>
      <c r="CX124" s="1275"/>
      <c r="CY124" s="1275"/>
      <c r="CZ124" s="1275"/>
      <c r="DA124" s="157"/>
      <c r="DB124" s="158" t="s">
        <v>138</v>
      </c>
      <c r="DC124" s="1187"/>
      <c r="DD124" s="1188"/>
      <c r="DE124" s="1188"/>
      <c r="DF124" s="10"/>
      <c r="DG124" s="155" t="s">
        <v>138</v>
      </c>
      <c r="DH124" s="1234"/>
      <c r="DI124" s="1235"/>
      <c r="DJ124" s="1235"/>
      <c r="DK124" s="1235"/>
      <c r="DL124" s="1235"/>
      <c r="DM124" s="159" t="s">
        <v>66</v>
      </c>
      <c r="DS124" s="188">
        <f t="shared" si="1"/>
        <v>0</v>
      </c>
    </row>
    <row r="125" spans="3:124" ht="12.95" customHeight="1">
      <c r="C125" s="1276" t="s">
        <v>141</v>
      </c>
      <c r="D125" s="1277"/>
      <c r="E125" s="1184" t="s">
        <v>215</v>
      </c>
      <c r="F125" s="1185"/>
      <c r="G125" s="1185"/>
      <c r="H125" s="1185"/>
      <c r="I125" s="1186"/>
      <c r="J125" s="1187">
        <f>S125+CL125+CL126+'2枚目'!DT99+'3枚目'!DT99+'4枚目'!DT99+'5枚目'!DT99</f>
        <v>0</v>
      </c>
      <c r="K125" s="1188"/>
      <c r="L125" s="1188"/>
      <c r="M125" s="1188"/>
      <c r="P125" s="189"/>
      <c r="Q125" s="190"/>
      <c r="R125" s="191"/>
      <c r="S125" s="149"/>
      <c r="T125" s="149"/>
      <c r="U125" s="149"/>
      <c r="V125" s="149"/>
      <c r="W125" s="149"/>
      <c r="X125" s="241"/>
      <c r="Y125" s="149"/>
      <c r="Z125" s="149"/>
      <c r="AA125" s="149"/>
      <c r="AB125" s="230"/>
      <c r="AC125" s="160"/>
      <c r="AD125" s="160"/>
      <c r="AE125" s="160"/>
      <c r="AF125" s="226"/>
      <c r="AG125" s="160"/>
      <c r="AH125" s="160"/>
      <c r="AI125" s="160"/>
      <c r="AJ125" s="227"/>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987"/>
      <c r="CM125" s="1266"/>
      <c r="CN125" s="1266"/>
      <c r="CO125" s="1266"/>
      <c r="CP125" s="1266"/>
      <c r="CQ125" s="1266"/>
      <c r="CR125" s="1266"/>
      <c r="CS125" s="44" t="s">
        <v>138</v>
      </c>
      <c r="CT125" s="44"/>
      <c r="CU125" s="44"/>
      <c r="CV125" s="44"/>
      <c r="CW125" s="237"/>
      <c r="CX125" s="161"/>
      <c r="CY125" s="161"/>
      <c r="CZ125" s="161"/>
      <c r="DA125" s="161"/>
      <c r="DB125" s="166"/>
      <c r="DC125" s="1187">
        <f>DS125+DS126+'2枚目'!DT100+'3枚目'!DT100+'4枚目'!DT100+'5枚目'!DT100</f>
        <v>0</v>
      </c>
      <c r="DD125" s="1188"/>
      <c r="DE125" s="1188"/>
      <c r="DF125" s="44"/>
      <c r="DG125" s="176"/>
      <c r="DH125" s="1232">
        <f t="shared" ref="DH125" si="3">IFERROR((DT125+DC125)*100/J125,0)</f>
        <v>0</v>
      </c>
      <c r="DI125" s="1233"/>
      <c r="DJ125" s="1233"/>
      <c r="DK125" s="1233"/>
      <c r="DL125" s="1233"/>
      <c r="DM125" s="163"/>
      <c r="DS125" s="188">
        <f t="shared" si="1"/>
        <v>0</v>
      </c>
      <c r="DT125" s="188">
        <f>S125+'2枚目'!DU99+'3枚目'!DU99+'4枚目'!DU99+'5枚目'!DU99</f>
        <v>0</v>
      </c>
    </row>
    <row r="126" spans="3:124" ht="12.95" customHeight="1">
      <c r="C126" s="951"/>
      <c r="D126" s="952"/>
      <c r="E126" s="1282"/>
      <c r="F126" s="1283"/>
      <c r="G126" s="1283"/>
      <c r="H126" s="1283"/>
      <c r="I126" s="1284"/>
      <c r="J126" s="1187"/>
      <c r="K126" s="1188"/>
      <c r="L126" s="1188"/>
      <c r="M126" s="1188"/>
      <c r="N126" s="10"/>
      <c r="O126" s="154" t="s">
        <v>138</v>
      </c>
      <c r="P126" s="231"/>
      <c r="Q126" s="232"/>
      <c r="R126" s="233"/>
      <c r="S126" s="156"/>
      <c r="T126" s="156"/>
      <c r="U126" s="156"/>
      <c r="V126" s="156"/>
      <c r="W126" s="156"/>
      <c r="X126" s="240"/>
      <c r="Y126" s="156"/>
      <c r="Z126" s="156"/>
      <c r="AA126" s="156"/>
      <c r="AB126" s="223"/>
      <c r="AC126" s="164"/>
      <c r="AD126" s="164"/>
      <c r="AE126" s="164"/>
      <c r="AF126" s="228"/>
      <c r="AG126" s="164"/>
      <c r="AH126" s="164"/>
      <c r="AI126" s="164"/>
      <c r="AJ126" s="229"/>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016"/>
      <c r="CM126" s="1241"/>
      <c r="CN126" s="1241"/>
      <c r="CO126" s="1241"/>
      <c r="CP126" s="1241"/>
      <c r="CQ126" s="1241"/>
      <c r="CR126" s="1241"/>
      <c r="CS126" s="120" t="s">
        <v>138</v>
      </c>
      <c r="CT126" s="120"/>
      <c r="CU126" s="120"/>
      <c r="CV126" s="120"/>
      <c r="CW126" s="240"/>
      <c r="CX126" s="156"/>
      <c r="CY126" s="156"/>
      <c r="CZ126" s="156"/>
      <c r="DA126" s="156"/>
      <c r="DB126" s="167"/>
      <c r="DC126" s="1187"/>
      <c r="DD126" s="1188"/>
      <c r="DE126" s="1188"/>
      <c r="DF126" s="10"/>
      <c r="DG126" s="155" t="s">
        <v>138</v>
      </c>
      <c r="DH126" s="1234"/>
      <c r="DI126" s="1235"/>
      <c r="DJ126" s="1235"/>
      <c r="DK126" s="1235"/>
      <c r="DL126" s="1235"/>
      <c r="DM126" s="159" t="s">
        <v>66</v>
      </c>
      <c r="DS126" s="188">
        <f t="shared" si="1"/>
        <v>0</v>
      </c>
    </row>
    <row r="127" spans="3:124" ht="12.95" customHeight="1">
      <c r="C127" s="951"/>
      <c r="D127" s="952"/>
      <c r="E127" s="1184" t="s">
        <v>268</v>
      </c>
      <c r="F127" s="1185"/>
      <c r="G127" s="1185"/>
      <c r="H127" s="1185"/>
      <c r="I127" s="1186"/>
      <c r="J127" s="1187">
        <f>S127+CL127+CL128+'2枚目'!DT101+'3枚目'!DT101+'4枚目'!DT101+'5枚目'!DT101</f>
        <v>0</v>
      </c>
      <c r="K127" s="1188"/>
      <c r="L127" s="1188"/>
      <c r="M127" s="1188"/>
      <c r="P127" s="1189"/>
      <c r="Q127" s="1190"/>
      <c r="R127" s="1191"/>
      <c r="S127" s="1192"/>
      <c r="T127" s="1193"/>
      <c r="U127" s="1193"/>
      <c r="V127" s="1193"/>
      <c r="W127" s="1193"/>
      <c r="X127" s="1267"/>
      <c r="Y127" s="1193"/>
      <c r="Z127" s="1193"/>
      <c r="AA127" s="1193"/>
      <c r="AB127" s="1268"/>
      <c r="AC127" s="160"/>
      <c r="AD127" s="160"/>
      <c r="AE127" s="160"/>
      <c r="AF127" s="226"/>
      <c r="AG127" s="160"/>
      <c r="AH127" s="160"/>
      <c r="AI127" s="160"/>
      <c r="AJ127" s="227"/>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987"/>
      <c r="CM127" s="1266"/>
      <c r="CN127" s="1266"/>
      <c r="CO127" s="1266"/>
      <c r="CP127" s="1266"/>
      <c r="CQ127" s="1266"/>
      <c r="CR127" s="1266"/>
      <c r="CS127" s="143" t="s">
        <v>138</v>
      </c>
      <c r="CT127" s="143"/>
      <c r="CU127" s="143"/>
      <c r="CV127" s="142"/>
      <c r="CW127" s="237"/>
      <c r="CX127" s="161"/>
      <c r="CY127" s="161"/>
      <c r="CZ127" s="161"/>
      <c r="DA127" s="161"/>
      <c r="DB127" s="166"/>
      <c r="DC127" s="1187">
        <f>DS127+DS128+'2枚目'!DT102+'3枚目'!DT102+'4枚目'!DT102+'5枚目'!DT102</f>
        <v>0</v>
      </c>
      <c r="DD127" s="1188"/>
      <c r="DE127" s="1188"/>
      <c r="DF127" s="44"/>
      <c r="DG127" s="176"/>
      <c r="DH127" s="1232">
        <f t="shared" ref="DH127" si="4">IFERROR((DT127+DC127)*100/J127,0)</f>
        <v>0</v>
      </c>
      <c r="DI127" s="1233"/>
      <c r="DJ127" s="1233"/>
      <c r="DK127" s="1233"/>
      <c r="DL127" s="1233"/>
      <c r="DM127" s="163"/>
      <c r="DS127" s="188">
        <f t="shared" si="1"/>
        <v>0</v>
      </c>
      <c r="DT127" s="188">
        <f>S127+'2枚目'!DU101+'3枚目'!DU101+'4枚目'!DU101+'5枚目'!DU101</f>
        <v>0</v>
      </c>
    </row>
    <row r="128" spans="3:124" ht="12.95" customHeight="1">
      <c r="C128" s="951"/>
      <c r="D128" s="952"/>
      <c r="E128" s="1254" t="s">
        <v>216</v>
      </c>
      <c r="F128" s="1255"/>
      <c r="G128" s="1255"/>
      <c r="H128" s="1255"/>
      <c r="I128" s="1256"/>
      <c r="J128" s="1187"/>
      <c r="K128" s="1188"/>
      <c r="L128" s="1188"/>
      <c r="M128" s="1188"/>
      <c r="N128" s="10"/>
      <c r="O128" s="154" t="s">
        <v>138</v>
      </c>
      <c r="P128" s="1177"/>
      <c r="Q128" s="1178"/>
      <c r="R128" s="1179"/>
      <c r="S128" s="279"/>
      <c r="T128" s="280"/>
      <c r="U128" s="280"/>
      <c r="V128" s="10"/>
      <c r="W128" s="154" t="s">
        <v>138</v>
      </c>
      <c r="X128" s="336"/>
      <c r="Y128" s="280"/>
      <c r="Z128" s="280"/>
      <c r="AA128" s="10"/>
      <c r="AB128" s="155" t="s">
        <v>138</v>
      </c>
      <c r="AC128" s="164"/>
      <c r="AD128" s="164"/>
      <c r="AE128" s="164"/>
      <c r="AF128" s="228"/>
      <c r="AG128" s="164"/>
      <c r="AH128" s="164"/>
      <c r="AI128" s="164"/>
      <c r="AJ128" s="229"/>
      <c r="AK128" s="1257" t="s">
        <v>139</v>
      </c>
      <c r="AL128" s="1258"/>
      <c r="AM128" s="1258"/>
      <c r="AN128" s="1258"/>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016"/>
      <c r="CM128" s="1241"/>
      <c r="CN128" s="1241"/>
      <c r="CO128" s="1241"/>
      <c r="CP128" s="1241"/>
      <c r="CQ128" s="1241"/>
      <c r="CR128" s="1241"/>
      <c r="CS128" s="120" t="s">
        <v>138</v>
      </c>
      <c r="CT128" s="120"/>
      <c r="CU128" s="120"/>
      <c r="CV128" s="290"/>
      <c r="CW128" s="240"/>
      <c r="CX128" s="156"/>
      <c r="CY128" s="156"/>
      <c r="CZ128" s="156"/>
      <c r="DA128" s="156"/>
      <c r="DB128" s="167"/>
      <c r="DC128" s="1187"/>
      <c r="DD128" s="1188"/>
      <c r="DE128" s="1188"/>
      <c r="DF128" s="10"/>
      <c r="DG128" s="155" t="s">
        <v>138</v>
      </c>
      <c r="DH128" s="1234"/>
      <c r="DI128" s="1235"/>
      <c r="DJ128" s="1235"/>
      <c r="DK128" s="1235"/>
      <c r="DL128" s="1235"/>
      <c r="DM128" s="159" t="s">
        <v>66</v>
      </c>
      <c r="DS128" s="188">
        <f t="shared" si="1"/>
        <v>0</v>
      </c>
    </row>
    <row r="129" spans="3:126" ht="12.95" customHeight="1">
      <c r="C129" s="951"/>
      <c r="D129" s="952"/>
      <c r="E129" s="703" t="s">
        <v>217</v>
      </c>
      <c r="F129" s="704"/>
      <c r="G129" s="704"/>
      <c r="H129" s="704"/>
      <c r="I129" s="705"/>
      <c r="J129" s="1187">
        <f>S129+AF129+CL129+CL130+'2枚目'!DT103+'3枚目'!DT103+'4枚目'!DT103+'5枚目'!DT103</f>
        <v>0</v>
      </c>
      <c r="K129" s="1188"/>
      <c r="L129" s="1188"/>
      <c r="M129" s="1188"/>
      <c r="P129" s="1189"/>
      <c r="Q129" s="1190"/>
      <c r="R129" s="1191"/>
      <c r="S129" s="1192"/>
      <c r="T129" s="1193"/>
      <c r="U129" s="1193"/>
      <c r="V129" s="1193"/>
      <c r="W129" s="1193"/>
      <c r="X129" s="1267"/>
      <c r="Y129" s="1193"/>
      <c r="Z129" s="1193"/>
      <c r="AA129" s="1193"/>
      <c r="AB129" s="1268"/>
      <c r="AC129" s="1293"/>
      <c r="AD129" s="1294"/>
      <c r="AE129" s="1295"/>
      <c r="AF129" s="1297"/>
      <c r="AG129" s="1298"/>
      <c r="AH129" s="1298"/>
      <c r="AI129" s="1298"/>
      <c r="AJ129" s="1299"/>
      <c r="AK129" s="1243" t="s">
        <v>136</v>
      </c>
      <c r="AL129" s="1244"/>
      <c r="AM129" s="1244"/>
      <c r="AN129" s="1244"/>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987"/>
      <c r="CM129" s="1266"/>
      <c r="CN129" s="1266"/>
      <c r="CO129" s="1266"/>
      <c r="CP129" s="1266"/>
      <c r="CQ129" s="1266"/>
      <c r="CR129" s="1266"/>
      <c r="CS129" s="2" t="s">
        <v>138</v>
      </c>
      <c r="CW129" s="1285"/>
      <c r="CX129" s="1286"/>
      <c r="CY129" s="1286"/>
      <c r="CZ129" s="1286"/>
      <c r="DB129" s="152" t="s">
        <v>138</v>
      </c>
      <c r="DC129" s="1187">
        <f>DS129+DS130+'2枚目'!DT104+'3枚目'!DT104+'4枚目'!DT104+'5枚目'!DT104</f>
        <v>0</v>
      </c>
      <c r="DD129" s="1188"/>
      <c r="DE129" s="1188"/>
      <c r="DG129" s="152"/>
      <c r="DH129" s="1232">
        <f>IFERROR((DT129+DV129+DC129)*100/J129,0)</f>
        <v>0</v>
      </c>
      <c r="DI129" s="1233"/>
      <c r="DJ129" s="1233"/>
      <c r="DK129" s="1233"/>
      <c r="DL129" s="1233"/>
      <c r="DM129" s="153"/>
      <c r="DS129" s="188">
        <f t="shared" si="1"/>
        <v>0</v>
      </c>
      <c r="DT129" s="188">
        <f>S129+'2枚目'!DU103+'3枚目'!DU103+'4枚目'!DU103+'5枚目'!DU103</f>
        <v>0</v>
      </c>
      <c r="DV129" s="610">
        <f>AF129+'2枚目'!DV103+'3枚目'!DV103+'4枚目'!DV103+'5枚目'!DV103</f>
        <v>0</v>
      </c>
    </row>
    <row r="130" spans="3:126" ht="12.95" customHeight="1">
      <c r="C130" s="951"/>
      <c r="D130" s="952"/>
      <c r="E130" s="709"/>
      <c r="F130" s="710"/>
      <c r="G130" s="710"/>
      <c r="H130" s="710"/>
      <c r="I130" s="711"/>
      <c r="J130" s="1187"/>
      <c r="K130" s="1188"/>
      <c r="L130" s="1188"/>
      <c r="M130" s="1188"/>
      <c r="N130" s="10"/>
      <c r="O130" s="154" t="s">
        <v>138</v>
      </c>
      <c r="P130" s="1177"/>
      <c r="Q130" s="1178"/>
      <c r="R130" s="1179"/>
      <c r="S130" s="279"/>
      <c r="T130" s="280"/>
      <c r="U130" s="280"/>
      <c r="V130" s="10"/>
      <c r="W130" s="154" t="s">
        <v>138</v>
      </c>
      <c r="X130" s="336"/>
      <c r="Y130" s="280"/>
      <c r="Z130" s="280"/>
      <c r="AA130" s="10"/>
      <c r="AB130" s="155" t="s">
        <v>138</v>
      </c>
      <c r="AC130" s="1296"/>
      <c r="AD130" s="1178"/>
      <c r="AE130" s="1179"/>
      <c r="AF130" s="279"/>
      <c r="AG130" s="280"/>
      <c r="AH130" s="280"/>
      <c r="AI130" s="10"/>
      <c r="AJ130" s="281" t="s">
        <v>138</v>
      </c>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016"/>
      <c r="CM130" s="1241"/>
      <c r="CN130" s="1241"/>
      <c r="CO130" s="1241"/>
      <c r="CP130" s="1241"/>
      <c r="CQ130" s="1241"/>
      <c r="CR130" s="1241"/>
      <c r="CS130" s="157" t="s">
        <v>138</v>
      </c>
      <c r="CT130" s="157"/>
      <c r="CU130" s="157"/>
      <c r="CV130" s="157"/>
      <c r="CW130" s="1274"/>
      <c r="CX130" s="1275"/>
      <c r="CY130" s="1275"/>
      <c r="CZ130" s="1275"/>
      <c r="DA130" s="157"/>
      <c r="DB130" s="158" t="s">
        <v>138</v>
      </c>
      <c r="DC130" s="1187"/>
      <c r="DD130" s="1188"/>
      <c r="DE130" s="1188"/>
      <c r="DF130" s="10"/>
      <c r="DG130" s="155" t="s">
        <v>138</v>
      </c>
      <c r="DH130" s="1234"/>
      <c r="DI130" s="1235"/>
      <c r="DJ130" s="1235"/>
      <c r="DK130" s="1235"/>
      <c r="DL130" s="1235"/>
      <c r="DM130" s="159" t="s">
        <v>66</v>
      </c>
      <c r="DS130" s="188">
        <f t="shared" si="1"/>
        <v>0</v>
      </c>
    </row>
    <row r="131" spans="3:126" ht="12.95" customHeight="1">
      <c r="C131" s="951"/>
      <c r="D131" s="952"/>
      <c r="E131" s="703" t="s">
        <v>218</v>
      </c>
      <c r="F131" s="704"/>
      <c r="G131" s="704"/>
      <c r="H131" s="704"/>
      <c r="I131" s="705"/>
      <c r="J131" s="1187">
        <f>S131+CL131+CL132+'2枚目'!DT105+'3枚目'!DT105+'4枚目'!DT105+'5枚目'!DT105</f>
        <v>0</v>
      </c>
      <c r="K131" s="1188"/>
      <c r="L131" s="1188"/>
      <c r="M131" s="1188"/>
      <c r="N131" s="44"/>
      <c r="O131" s="44"/>
      <c r="P131" s="234"/>
      <c r="Q131" s="235"/>
      <c r="R131" s="236"/>
      <c r="S131" s="161"/>
      <c r="T131" s="161"/>
      <c r="U131" s="161"/>
      <c r="V131" s="161"/>
      <c r="W131" s="161"/>
      <c r="X131" s="237"/>
      <c r="Y131" s="161"/>
      <c r="Z131" s="161"/>
      <c r="AA131" s="161"/>
      <c r="AB131" s="162"/>
      <c r="AC131" s="161"/>
      <c r="AD131" s="161"/>
      <c r="AE131" s="161"/>
      <c r="AF131" s="168"/>
      <c r="AG131" s="161"/>
      <c r="AH131" s="161"/>
      <c r="AI131" s="161"/>
      <c r="AJ131" s="238"/>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987"/>
      <c r="CM131" s="1266"/>
      <c r="CN131" s="1266"/>
      <c r="CO131" s="1266"/>
      <c r="CP131" s="1266"/>
      <c r="CQ131" s="1266"/>
      <c r="CR131" s="1266"/>
      <c r="CS131" s="44" t="s">
        <v>138</v>
      </c>
      <c r="CT131" s="44"/>
      <c r="CU131" s="44"/>
      <c r="CV131" s="44"/>
      <c r="CW131" s="237"/>
      <c r="CX131" s="161"/>
      <c r="CY131" s="161"/>
      <c r="CZ131" s="161"/>
      <c r="DA131" s="161"/>
      <c r="DB131" s="166"/>
      <c r="DC131" s="1187">
        <f>DS131+DS132+'2枚目'!DT106+'3枚目'!DT106+'4枚目'!DT106+'5枚目'!DT106</f>
        <v>0</v>
      </c>
      <c r="DD131" s="1188"/>
      <c r="DE131" s="1188"/>
      <c r="DF131" s="44"/>
      <c r="DG131" s="176"/>
      <c r="DH131" s="1232">
        <f t="shared" ref="DH131" si="5">IFERROR((DT131+DC131)*100/J131,0)</f>
        <v>0</v>
      </c>
      <c r="DI131" s="1233"/>
      <c r="DJ131" s="1233"/>
      <c r="DK131" s="1233"/>
      <c r="DL131" s="1233"/>
      <c r="DM131" s="163"/>
      <c r="DS131" s="188">
        <f t="shared" si="1"/>
        <v>0</v>
      </c>
      <c r="DT131" s="188">
        <f>S131+'2枚目'!DU105+'3枚目'!DU105+'4枚目'!DU105+'5枚目'!DU105</f>
        <v>0</v>
      </c>
    </row>
    <row r="132" spans="3:126" ht="12.95" customHeight="1">
      <c r="C132" s="951"/>
      <c r="D132" s="952"/>
      <c r="E132" s="709"/>
      <c r="F132" s="710"/>
      <c r="G132" s="710"/>
      <c r="H132" s="710"/>
      <c r="I132" s="711"/>
      <c r="J132" s="1187"/>
      <c r="K132" s="1188"/>
      <c r="L132" s="1188"/>
      <c r="M132" s="1188"/>
      <c r="N132" s="10"/>
      <c r="O132" s="154" t="s">
        <v>138</v>
      </c>
      <c r="P132" s="231"/>
      <c r="Q132" s="232"/>
      <c r="R132" s="233"/>
      <c r="S132" s="156"/>
      <c r="T132" s="156"/>
      <c r="U132" s="156"/>
      <c r="V132" s="156"/>
      <c r="W132" s="239"/>
      <c r="X132" s="240"/>
      <c r="Y132" s="156"/>
      <c r="Z132" s="156"/>
      <c r="AA132" s="156"/>
      <c r="AB132" s="167"/>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016"/>
      <c r="CM132" s="1241"/>
      <c r="CN132" s="1241"/>
      <c r="CO132" s="1241"/>
      <c r="CP132" s="1241"/>
      <c r="CQ132" s="1241"/>
      <c r="CR132" s="1241"/>
      <c r="CS132" s="120" t="s">
        <v>138</v>
      </c>
      <c r="CT132" s="120"/>
      <c r="CU132" s="120"/>
      <c r="CV132" s="120"/>
      <c r="CW132" s="240"/>
      <c r="CX132" s="156"/>
      <c r="CY132" s="156"/>
      <c r="CZ132" s="156"/>
      <c r="DA132" s="156"/>
      <c r="DB132" s="167"/>
      <c r="DC132" s="1187"/>
      <c r="DD132" s="1188"/>
      <c r="DE132" s="1188"/>
      <c r="DF132" s="10"/>
      <c r="DG132" s="155" t="s">
        <v>138</v>
      </c>
      <c r="DH132" s="1234"/>
      <c r="DI132" s="1235"/>
      <c r="DJ132" s="1235"/>
      <c r="DK132" s="1235"/>
      <c r="DL132" s="1235"/>
      <c r="DM132" s="159" t="s">
        <v>66</v>
      </c>
      <c r="DS132" s="188">
        <f t="shared" si="1"/>
        <v>0</v>
      </c>
    </row>
    <row r="133" spans="3:126" ht="12.95" customHeight="1">
      <c r="C133" s="951"/>
      <c r="D133" s="952"/>
      <c r="E133" s="751" t="s">
        <v>219</v>
      </c>
      <c r="F133" s="752"/>
      <c r="G133" s="752"/>
      <c r="H133" s="752"/>
      <c r="I133" s="753"/>
      <c r="J133" s="1187">
        <f>S133+CL133+CL134+'2枚目'!DT107+'3枚目'!DT107+'4枚目'!DT107+'5枚目'!DT107</f>
        <v>0</v>
      </c>
      <c r="K133" s="1188"/>
      <c r="L133" s="1188"/>
      <c r="M133" s="1188"/>
      <c r="P133" s="189"/>
      <c r="Q133" s="190"/>
      <c r="R133" s="191"/>
      <c r="S133" s="149"/>
      <c r="T133" s="149"/>
      <c r="U133" s="149"/>
      <c r="V133" s="149"/>
      <c r="W133" s="149"/>
      <c r="X133" s="241"/>
      <c r="Y133" s="149"/>
      <c r="Z133" s="149"/>
      <c r="AA133" s="149"/>
      <c r="AB133" s="230"/>
      <c r="AC133" s="149"/>
      <c r="AD133" s="149"/>
      <c r="AE133" s="149"/>
      <c r="AF133" s="150"/>
      <c r="AG133" s="149"/>
      <c r="AH133" s="149"/>
      <c r="AI133" s="149"/>
      <c r="AJ133" s="151"/>
      <c r="AK133" s="1243" t="s">
        <v>136</v>
      </c>
      <c r="AL133" s="1244"/>
      <c r="AM133" s="1244"/>
      <c r="AN133" s="1244"/>
      <c r="AO133" s="1271"/>
      <c r="AP133" s="1272"/>
      <c r="AQ133" s="1272"/>
      <c r="AR133" s="1272"/>
      <c r="AS133" s="1272"/>
      <c r="AT133" s="1272"/>
      <c r="AU133" s="1272"/>
      <c r="AV133" s="1272"/>
      <c r="AW133" s="1272"/>
      <c r="AX133" s="1272"/>
      <c r="AY133" s="1272"/>
      <c r="AZ133" s="1272"/>
      <c r="BA133" s="1273"/>
      <c r="BB133" s="1037"/>
      <c r="BC133" s="1248"/>
      <c r="BD133" s="1248"/>
      <c r="BE133" s="1248"/>
      <c r="BF133" s="1249"/>
      <c r="BG133" s="1037"/>
      <c r="BH133" s="1230"/>
      <c r="BI133" s="1230"/>
      <c r="BJ133" s="1231"/>
      <c r="BK133" s="1271"/>
      <c r="BL133" s="1272"/>
      <c r="BM133" s="1272"/>
      <c r="BN133" s="1272"/>
      <c r="BO133" s="1272"/>
      <c r="BP133" s="1272"/>
      <c r="BQ133" s="1272"/>
      <c r="BR133" s="1272"/>
      <c r="BS133" s="1272"/>
      <c r="BT133" s="1272"/>
      <c r="BU133" s="1272"/>
      <c r="BV133" s="1272"/>
      <c r="BW133" s="1273"/>
      <c r="BX133" s="1040"/>
      <c r="BY133" s="1259"/>
      <c r="BZ133" s="1259"/>
      <c r="CA133" s="1259"/>
      <c r="CB133" s="1260"/>
      <c r="CC133" s="1261"/>
      <c r="CD133" s="1262"/>
      <c r="CE133" s="1262"/>
      <c r="CF133" s="1263"/>
      <c r="CG133" s="288" t="s">
        <v>137</v>
      </c>
      <c r="CH133" s="146"/>
      <c r="CI133" s="1037"/>
      <c r="CJ133" s="1264"/>
      <c r="CK133" s="1265"/>
      <c r="CL133" s="987"/>
      <c r="CM133" s="1266"/>
      <c r="CN133" s="1266"/>
      <c r="CO133" s="1266"/>
      <c r="CP133" s="1266"/>
      <c r="CQ133" s="1266"/>
      <c r="CR133" s="1266"/>
      <c r="CS133" s="44" t="s">
        <v>138</v>
      </c>
      <c r="CT133" s="44"/>
      <c r="CW133" s="241"/>
      <c r="CX133" s="149"/>
      <c r="CY133" s="149"/>
      <c r="CZ133" s="149"/>
      <c r="DA133" s="149"/>
      <c r="DB133" s="169"/>
      <c r="DC133" s="1187">
        <f>DS133+DS134+'2枚目'!DT108+'3枚目'!DT108+'4枚目'!DT108+'5枚目'!DT108</f>
        <v>0</v>
      </c>
      <c r="DD133" s="1188"/>
      <c r="DE133" s="1188"/>
      <c r="DG133" s="152"/>
      <c r="DH133" s="1232">
        <f t="shared" ref="DH133" si="6">IFERROR((DT133+DC133)*100/J133,0)</f>
        <v>0</v>
      </c>
      <c r="DI133" s="1233"/>
      <c r="DJ133" s="1233"/>
      <c r="DK133" s="1233"/>
      <c r="DL133" s="1233"/>
      <c r="DM133" s="153"/>
      <c r="DS133" s="188">
        <f t="shared" si="1"/>
        <v>0</v>
      </c>
      <c r="DT133" s="188">
        <f>S133+'2枚目'!DU107+'3枚目'!DU107+'4枚目'!DU107+'5枚目'!DU107</f>
        <v>0</v>
      </c>
    </row>
    <row r="134" spans="3:126" ht="12.95" customHeight="1">
      <c r="C134" s="951"/>
      <c r="D134" s="952"/>
      <c r="E134" s="757"/>
      <c r="F134" s="758"/>
      <c r="G134" s="758"/>
      <c r="H134" s="758"/>
      <c r="I134" s="759"/>
      <c r="J134" s="1187"/>
      <c r="K134" s="1188"/>
      <c r="L134" s="1188"/>
      <c r="M134" s="1188"/>
      <c r="N134" s="10"/>
      <c r="O134" s="154" t="s">
        <v>138</v>
      </c>
      <c r="P134" s="231"/>
      <c r="Q134" s="232"/>
      <c r="R134" s="233"/>
      <c r="S134" s="156"/>
      <c r="T134" s="156"/>
      <c r="U134" s="156"/>
      <c r="V134" s="156"/>
      <c r="W134" s="156"/>
      <c r="X134" s="240"/>
      <c r="Y134" s="156"/>
      <c r="Z134" s="156"/>
      <c r="AA134" s="156"/>
      <c r="AB134" s="223"/>
      <c r="AC134" s="156"/>
      <c r="AD134" s="156"/>
      <c r="AE134" s="156"/>
      <c r="AF134" s="224"/>
      <c r="AG134" s="156"/>
      <c r="AH134" s="156"/>
      <c r="AI134" s="156"/>
      <c r="AJ134" s="242"/>
      <c r="AK134" s="1257" t="s">
        <v>139</v>
      </c>
      <c r="AL134" s="1258"/>
      <c r="AM134" s="1258"/>
      <c r="AN134" s="1258"/>
      <c r="AO134" s="1214"/>
      <c r="AP134" s="1215"/>
      <c r="AQ134" s="1215"/>
      <c r="AR134" s="1215"/>
      <c r="AS134" s="1215"/>
      <c r="AT134" s="1215"/>
      <c r="AU134" s="1215"/>
      <c r="AV134" s="1215"/>
      <c r="AW134" s="1215"/>
      <c r="AX134" s="1215"/>
      <c r="AY134" s="1215"/>
      <c r="AZ134" s="1215"/>
      <c r="BA134" s="1216"/>
      <c r="BB134" s="982"/>
      <c r="BC134" s="1217"/>
      <c r="BD134" s="1217"/>
      <c r="BE134" s="1217"/>
      <c r="BF134" s="1218"/>
      <c r="BG134" s="982"/>
      <c r="BH134" s="1219"/>
      <c r="BI134" s="1219"/>
      <c r="BJ134" s="1220"/>
      <c r="BK134" s="973"/>
      <c r="BL134" s="1215"/>
      <c r="BM134" s="1215"/>
      <c r="BN134" s="1215"/>
      <c r="BO134" s="1215"/>
      <c r="BP134" s="1215"/>
      <c r="BQ134" s="1215"/>
      <c r="BR134" s="1215"/>
      <c r="BS134" s="1215"/>
      <c r="BT134" s="1215"/>
      <c r="BU134" s="1215"/>
      <c r="BV134" s="1215"/>
      <c r="BW134" s="1216"/>
      <c r="BX134" s="984"/>
      <c r="BY134" s="1221"/>
      <c r="BZ134" s="1221"/>
      <c r="CA134" s="1221"/>
      <c r="CB134" s="1222"/>
      <c r="CC134" s="1236"/>
      <c r="CD134" s="1237"/>
      <c r="CE134" s="1237"/>
      <c r="CF134" s="1238"/>
      <c r="CG134" s="289" t="s">
        <v>137</v>
      </c>
      <c r="CH134" s="290"/>
      <c r="CI134" s="982"/>
      <c r="CJ134" s="1239"/>
      <c r="CK134" s="1240"/>
      <c r="CL134" s="1016"/>
      <c r="CM134" s="1241"/>
      <c r="CN134" s="1241"/>
      <c r="CO134" s="1241"/>
      <c r="CP134" s="1241"/>
      <c r="CQ134" s="1241"/>
      <c r="CR134" s="1241"/>
      <c r="CS134" s="120" t="s">
        <v>138</v>
      </c>
      <c r="CT134" s="120"/>
      <c r="CU134" s="120"/>
      <c r="CV134" s="120"/>
      <c r="CW134" s="240"/>
      <c r="CX134" s="156"/>
      <c r="CY134" s="156"/>
      <c r="CZ134" s="156"/>
      <c r="DA134" s="156"/>
      <c r="DB134" s="167"/>
      <c r="DC134" s="1187"/>
      <c r="DD134" s="1188"/>
      <c r="DE134" s="1188"/>
      <c r="DF134" s="10"/>
      <c r="DG134" s="155" t="s">
        <v>138</v>
      </c>
      <c r="DH134" s="1234"/>
      <c r="DI134" s="1235"/>
      <c r="DJ134" s="1235"/>
      <c r="DK134" s="1235"/>
      <c r="DL134" s="1235"/>
      <c r="DM134" s="159" t="s">
        <v>66</v>
      </c>
      <c r="DS134" s="188">
        <f t="shared" si="1"/>
        <v>0</v>
      </c>
    </row>
    <row r="135" spans="3:126" ht="12.95" customHeight="1">
      <c r="C135" s="951"/>
      <c r="D135" s="952"/>
      <c r="E135" s="1287" t="s">
        <v>220</v>
      </c>
      <c r="F135" s="1288"/>
      <c r="G135" s="1288"/>
      <c r="H135" s="1288"/>
      <c r="I135" s="1289"/>
      <c r="J135" s="1187">
        <f>S135+CL135+CL136+'2枚目'!DT109+'3枚目'!DT109+'4枚目'!DT109+'5枚目'!DT109</f>
        <v>0</v>
      </c>
      <c r="K135" s="1188"/>
      <c r="L135" s="1188"/>
      <c r="M135" s="1188"/>
      <c r="P135" s="189"/>
      <c r="Q135" s="190"/>
      <c r="R135" s="191"/>
      <c r="S135" s="149"/>
      <c r="T135" s="149"/>
      <c r="U135" s="149"/>
      <c r="V135" s="149"/>
      <c r="W135" s="149"/>
      <c r="X135" s="241"/>
      <c r="Y135" s="149"/>
      <c r="Z135" s="149"/>
      <c r="AA135" s="149"/>
      <c r="AB135" s="230"/>
      <c r="AC135" s="149"/>
      <c r="AD135" s="149"/>
      <c r="AE135" s="149"/>
      <c r="AF135" s="150"/>
      <c r="AG135" s="149"/>
      <c r="AH135" s="149"/>
      <c r="AI135" s="149"/>
      <c r="AJ135" s="151"/>
      <c r="AK135" s="1269" t="s">
        <v>136</v>
      </c>
      <c r="AL135" s="1270"/>
      <c r="AM135" s="1270"/>
      <c r="AN135" s="1270"/>
      <c r="AO135" s="1271"/>
      <c r="AP135" s="1272"/>
      <c r="AQ135" s="1272"/>
      <c r="AR135" s="1272"/>
      <c r="AS135" s="1272"/>
      <c r="AT135" s="1272"/>
      <c r="AU135" s="1272"/>
      <c r="AV135" s="1272"/>
      <c r="AW135" s="1272"/>
      <c r="AX135" s="1272"/>
      <c r="AY135" s="1272"/>
      <c r="AZ135" s="1272"/>
      <c r="BA135" s="1273"/>
      <c r="BB135" s="1037"/>
      <c r="BC135" s="1248"/>
      <c r="BD135" s="1248"/>
      <c r="BE135" s="1248"/>
      <c r="BF135" s="1249"/>
      <c r="BG135" s="1037"/>
      <c r="BH135" s="1230"/>
      <c r="BI135" s="1230"/>
      <c r="BJ135" s="1231"/>
      <c r="BK135" s="1271"/>
      <c r="BL135" s="1272"/>
      <c r="BM135" s="1272"/>
      <c r="BN135" s="1272"/>
      <c r="BO135" s="1272"/>
      <c r="BP135" s="1272"/>
      <c r="BQ135" s="1272"/>
      <c r="BR135" s="1272"/>
      <c r="BS135" s="1272"/>
      <c r="BT135" s="1272"/>
      <c r="BU135" s="1272"/>
      <c r="BV135" s="1272"/>
      <c r="BW135" s="1273"/>
      <c r="BX135" s="1040"/>
      <c r="BY135" s="1259"/>
      <c r="BZ135" s="1259"/>
      <c r="CA135" s="1259"/>
      <c r="CB135" s="1260"/>
      <c r="CC135" s="1261"/>
      <c r="CD135" s="1262"/>
      <c r="CE135" s="1262"/>
      <c r="CF135" s="1263"/>
      <c r="CG135" s="288" t="s">
        <v>137</v>
      </c>
      <c r="CH135" s="146"/>
      <c r="CI135" s="1037"/>
      <c r="CJ135" s="1264"/>
      <c r="CK135" s="1265"/>
      <c r="CL135" s="987"/>
      <c r="CM135" s="1266"/>
      <c r="CN135" s="1266"/>
      <c r="CO135" s="1266"/>
      <c r="CP135" s="1266"/>
      <c r="CQ135" s="1266"/>
      <c r="CR135" s="1266"/>
      <c r="CS135" s="44" t="s">
        <v>138</v>
      </c>
      <c r="CT135" s="44"/>
      <c r="CU135" s="44"/>
      <c r="CV135" s="44"/>
      <c r="CW135" s="237"/>
      <c r="CX135" s="161"/>
      <c r="CY135" s="161"/>
      <c r="CZ135" s="161"/>
      <c r="DA135" s="161"/>
      <c r="DB135" s="166"/>
      <c r="DC135" s="1187">
        <f>DS135+DS136+'2枚目'!DT110+'3枚目'!DT110+'4枚目'!DT110+'5枚目'!DT110</f>
        <v>0</v>
      </c>
      <c r="DD135" s="1188"/>
      <c r="DE135" s="1188"/>
      <c r="DF135" s="44"/>
      <c r="DG135" s="176"/>
      <c r="DH135" s="1232">
        <f t="shared" ref="DH135" si="7">IFERROR((DT135+DC135)*100/J135,0)</f>
        <v>0</v>
      </c>
      <c r="DI135" s="1233"/>
      <c r="DJ135" s="1233"/>
      <c r="DK135" s="1233"/>
      <c r="DL135" s="1233"/>
      <c r="DM135" s="163"/>
      <c r="DS135" s="188">
        <f t="shared" si="1"/>
        <v>0</v>
      </c>
      <c r="DT135" s="188">
        <f>S135+'2枚目'!DU109+'3枚目'!DU109+'4枚目'!DU109+'5枚目'!DU109</f>
        <v>0</v>
      </c>
    </row>
    <row r="136" spans="3:126" ht="12.95" customHeight="1">
      <c r="C136" s="951"/>
      <c r="D136" s="952"/>
      <c r="E136" s="1290"/>
      <c r="F136" s="1291"/>
      <c r="G136" s="1291"/>
      <c r="H136" s="1291"/>
      <c r="I136" s="1292"/>
      <c r="J136" s="1187"/>
      <c r="K136" s="1188"/>
      <c r="L136" s="1188"/>
      <c r="M136" s="1188"/>
      <c r="N136" s="10"/>
      <c r="O136" s="154" t="s">
        <v>138</v>
      </c>
      <c r="P136" s="231"/>
      <c r="Q136" s="232"/>
      <c r="R136" s="233"/>
      <c r="S136" s="156"/>
      <c r="T136" s="156"/>
      <c r="U136" s="156"/>
      <c r="V136" s="156"/>
      <c r="W136" s="239"/>
      <c r="X136" s="240"/>
      <c r="Y136" s="156"/>
      <c r="Z136" s="156"/>
      <c r="AA136" s="156"/>
      <c r="AB136" s="167"/>
      <c r="AC136" s="156"/>
      <c r="AD136" s="156"/>
      <c r="AE136" s="156"/>
      <c r="AF136" s="224"/>
      <c r="AG136" s="156"/>
      <c r="AH136" s="156"/>
      <c r="AI136" s="156"/>
      <c r="AJ136" s="225"/>
      <c r="AK136" s="1257" t="s">
        <v>139</v>
      </c>
      <c r="AL136" s="1258"/>
      <c r="AM136" s="1258"/>
      <c r="AN136" s="1258"/>
      <c r="AO136" s="1214"/>
      <c r="AP136" s="1215"/>
      <c r="AQ136" s="1215"/>
      <c r="AR136" s="1215"/>
      <c r="AS136" s="1215"/>
      <c r="AT136" s="1215"/>
      <c r="AU136" s="1215"/>
      <c r="AV136" s="1215"/>
      <c r="AW136" s="1215"/>
      <c r="AX136" s="1215"/>
      <c r="AY136" s="1215"/>
      <c r="AZ136" s="1215"/>
      <c r="BA136" s="1216"/>
      <c r="BB136" s="982"/>
      <c r="BC136" s="1217"/>
      <c r="BD136" s="1217"/>
      <c r="BE136" s="1217"/>
      <c r="BF136" s="1218"/>
      <c r="BG136" s="982"/>
      <c r="BH136" s="1219"/>
      <c r="BI136" s="1219"/>
      <c r="BJ136" s="1220"/>
      <c r="BK136" s="973"/>
      <c r="BL136" s="1215"/>
      <c r="BM136" s="1215"/>
      <c r="BN136" s="1215"/>
      <c r="BO136" s="1215"/>
      <c r="BP136" s="1215"/>
      <c r="BQ136" s="1215"/>
      <c r="BR136" s="1215"/>
      <c r="BS136" s="1215"/>
      <c r="BT136" s="1215"/>
      <c r="BU136" s="1215"/>
      <c r="BV136" s="1215"/>
      <c r="BW136" s="1216"/>
      <c r="BX136" s="984"/>
      <c r="BY136" s="1221"/>
      <c r="BZ136" s="1221"/>
      <c r="CA136" s="1221"/>
      <c r="CB136" s="1222"/>
      <c r="CC136" s="1236"/>
      <c r="CD136" s="1237"/>
      <c r="CE136" s="1237"/>
      <c r="CF136" s="1238"/>
      <c r="CG136" s="289" t="s">
        <v>137</v>
      </c>
      <c r="CH136" s="290"/>
      <c r="CI136" s="982"/>
      <c r="CJ136" s="1239"/>
      <c r="CK136" s="1240"/>
      <c r="CL136" s="1016"/>
      <c r="CM136" s="1241"/>
      <c r="CN136" s="1241"/>
      <c r="CO136" s="1241"/>
      <c r="CP136" s="1241"/>
      <c r="CQ136" s="1241"/>
      <c r="CR136" s="1241"/>
      <c r="CS136" s="120" t="s">
        <v>138</v>
      </c>
      <c r="CT136" s="120"/>
      <c r="CU136" s="120"/>
      <c r="CV136" s="120"/>
      <c r="CW136" s="240"/>
      <c r="CX136" s="156"/>
      <c r="CY136" s="156"/>
      <c r="CZ136" s="156"/>
      <c r="DA136" s="156"/>
      <c r="DB136" s="167"/>
      <c r="DC136" s="1187"/>
      <c r="DD136" s="1188"/>
      <c r="DE136" s="1188"/>
      <c r="DF136" s="10"/>
      <c r="DG136" s="155" t="s">
        <v>138</v>
      </c>
      <c r="DH136" s="1234"/>
      <c r="DI136" s="1235"/>
      <c r="DJ136" s="1235"/>
      <c r="DK136" s="1235"/>
      <c r="DL136" s="1235"/>
      <c r="DM136" s="159" t="s">
        <v>66</v>
      </c>
      <c r="DS136" s="188">
        <f t="shared" si="1"/>
        <v>0</v>
      </c>
    </row>
    <row r="137" spans="3:126" ht="12.95" customHeight="1">
      <c r="C137" s="951"/>
      <c r="D137" s="952"/>
      <c r="E137" s="703" t="s">
        <v>221</v>
      </c>
      <c r="F137" s="704"/>
      <c r="G137" s="704"/>
      <c r="H137" s="704"/>
      <c r="I137" s="705"/>
      <c r="J137" s="1187">
        <f>S137+CL137+CL138+'2枚目'!DT111+'3枚目'!DT111+'4枚目'!DT111+'5枚目'!DT111</f>
        <v>0</v>
      </c>
      <c r="K137" s="1188"/>
      <c r="L137" s="1188"/>
      <c r="M137" s="1188"/>
      <c r="P137" s="189"/>
      <c r="Q137" s="190"/>
      <c r="R137" s="191"/>
      <c r="S137" s="149"/>
      <c r="T137" s="149"/>
      <c r="U137" s="149"/>
      <c r="V137" s="149"/>
      <c r="W137" s="149"/>
      <c r="X137" s="241"/>
      <c r="Y137" s="149"/>
      <c r="Z137" s="149"/>
      <c r="AA137" s="149"/>
      <c r="AB137" s="230"/>
      <c r="AC137" s="149"/>
      <c r="AD137" s="149"/>
      <c r="AE137" s="149"/>
      <c r="AF137" s="150"/>
      <c r="AG137" s="149"/>
      <c r="AH137" s="149"/>
      <c r="AI137" s="149"/>
      <c r="AJ137" s="151"/>
      <c r="AK137" s="1269" t="s">
        <v>136</v>
      </c>
      <c r="AL137" s="1270"/>
      <c r="AM137" s="1270"/>
      <c r="AN137" s="1270"/>
      <c r="AO137" s="1271"/>
      <c r="AP137" s="1272"/>
      <c r="AQ137" s="1272"/>
      <c r="AR137" s="1272"/>
      <c r="AS137" s="1272"/>
      <c r="AT137" s="1272"/>
      <c r="AU137" s="1272"/>
      <c r="AV137" s="1272"/>
      <c r="AW137" s="1272"/>
      <c r="AX137" s="1272"/>
      <c r="AY137" s="1272"/>
      <c r="AZ137" s="1272"/>
      <c r="BA137" s="1273"/>
      <c r="BB137" s="1037"/>
      <c r="BC137" s="1248"/>
      <c r="BD137" s="1248"/>
      <c r="BE137" s="1248"/>
      <c r="BF137" s="1249"/>
      <c r="BG137" s="1037"/>
      <c r="BH137" s="1230"/>
      <c r="BI137" s="1230"/>
      <c r="BJ137" s="1231"/>
      <c r="BK137" s="1271"/>
      <c r="BL137" s="1272"/>
      <c r="BM137" s="1272"/>
      <c r="BN137" s="1272"/>
      <c r="BO137" s="1272"/>
      <c r="BP137" s="1272"/>
      <c r="BQ137" s="1272"/>
      <c r="BR137" s="1272"/>
      <c r="BS137" s="1272"/>
      <c r="BT137" s="1272"/>
      <c r="BU137" s="1272"/>
      <c r="BV137" s="1272"/>
      <c r="BW137" s="1273"/>
      <c r="BX137" s="1040"/>
      <c r="BY137" s="1259"/>
      <c r="BZ137" s="1259"/>
      <c r="CA137" s="1259"/>
      <c r="CB137" s="1260"/>
      <c r="CC137" s="1261"/>
      <c r="CD137" s="1262"/>
      <c r="CE137" s="1262"/>
      <c r="CF137" s="1263"/>
      <c r="CG137" s="288" t="s">
        <v>137</v>
      </c>
      <c r="CH137" s="146"/>
      <c r="CI137" s="1037"/>
      <c r="CJ137" s="1264"/>
      <c r="CK137" s="1265"/>
      <c r="CL137" s="987"/>
      <c r="CM137" s="1266"/>
      <c r="CN137" s="1266"/>
      <c r="CO137" s="1266"/>
      <c r="CP137" s="1266"/>
      <c r="CQ137" s="1266"/>
      <c r="CR137" s="1266"/>
      <c r="CS137" s="44" t="s">
        <v>138</v>
      </c>
      <c r="CT137" s="44"/>
      <c r="CU137" s="44"/>
      <c r="CV137" s="44"/>
      <c r="CW137" s="237"/>
      <c r="CX137" s="161"/>
      <c r="CY137" s="161"/>
      <c r="CZ137" s="161"/>
      <c r="DA137" s="161"/>
      <c r="DB137" s="166"/>
      <c r="DC137" s="1187">
        <f>DS137+DS138+'2枚目'!DT112+'3枚目'!DT112+'4枚目'!DT112+'5枚目'!DT112</f>
        <v>0</v>
      </c>
      <c r="DD137" s="1188"/>
      <c r="DE137" s="1188"/>
      <c r="DF137" s="44"/>
      <c r="DG137" s="176"/>
      <c r="DH137" s="1232">
        <f t="shared" ref="DH137" si="8">IFERROR((DT137+DC137)*100/J137,0)</f>
        <v>0</v>
      </c>
      <c r="DI137" s="1233"/>
      <c r="DJ137" s="1233"/>
      <c r="DK137" s="1233"/>
      <c r="DL137" s="1233"/>
      <c r="DM137" s="163"/>
      <c r="DS137" s="188">
        <f t="shared" si="1"/>
        <v>0</v>
      </c>
      <c r="DT137" s="188">
        <f>S137+'2枚目'!DU111+'3枚目'!DU111+'4枚目'!DU111+'5枚目'!DU111</f>
        <v>0</v>
      </c>
    </row>
    <row r="138" spans="3:126" ht="12.95" customHeight="1">
      <c r="C138" s="951"/>
      <c r="D138" s="952"/>
      <c r="E138" s="709"/>
      <c r="F138" s="710"/>
      <c r="G138" s="710"/>
      <c r="H138" s="710"/>
      <c r="I138" s="711"/>
      <c r="J138" s="1187"/>
      <c r="K138" s="1188"/>
      <c r="L138" s="1188"/>
      <c r="M138" s="1188"/>
      <c r="N138" s="10"/>
      <c r="O138" s="154" t="s">
        <v>138</v>
      </c>
      <c r="P138" s="231"/>
      <c r="Q138" s="232"/>
      <c r="R138" s="233"/>
      <c r="S138" s="156"/>
      <c r="T138" s="156"/>
      <c r="U138" s="156"/>
      <c r="V138" s="156"/>
      <c r="W138" s="156"/>
      <c r="X138" s="240"/>
      <c r="Y138" s="156"/>
      <c r="Z138" s="156"/>
      <c r="AA138" s="156"/>
      <c r="AB138" s="223"/>
      <c r="AC138" s="156"/>
      <c r="AD138" s="156"/>
      <c r="AE138" s="156"/>
      <c r="AF138" s="224"/>
      <c r="AG138" s="156"/>
      <c r="AH138" s="156"/>
      <c r="AI138" s="156"/>
      <c r="AJ138" s="242"/>
      <c r="AK138" s="1257" t="s">
        <v>139</v>
      </c>
      <c r="AL138" s="1258"/>
      <c r="AM138" s="1258"/>
      <c r="AN138" s="1258"/>
      <c r="AO138" s="1214"/>
      <c r="AP138" s="1215"/>
      <c r="AQ138" s="1215"/>
      <c r="AR138" s="1215"/>
      <c r="AS138" s="1215"/>
      <c r="AT138" s="1215"/>
      <c r="AU138" s="1215"/>
      <c r="AV138" s="1215"/>
      <c r="AW138" s="1215"/>
      <c r="AX138" s="1215"/>
      <c r="AY138" s="1215"/>
      <c r="AZ138" s="1215"/>
      <c r="BA138" s="1216"/>
      <c r="BB138" s="982"/>
      <c r="BC138" s="1217"/>
      <c r="BD138" s="1217"/>
      <c r="BE138" s="1217"/>
      <c r="BF138" s="1218"/>
      <c r="BG138" s="982"/>
      <c r="BH138" s="1219"/>
      <c r="BI138" s="1219"/>
      <c r="BJ138" s="1220"/>
      <c r="BK138" s="973"/>
      <c r="BL138" s="1215"/>
      <c r="BM138" s="1215"/>
      <c r="BN138" s="1215"/>
      <c r="BO138" s="1215"/>
      <c r="BP138" s="1215"/>
      <c r="BQ138" s="1215"/>
      <c r="BR138" s="1215"/>
      <c r="BS138" s="1215"/>
      <c r="BT138" s="1215"/>
      <c r="BU138" s="1215"/>
      <c r="BV138" s="1215"/>
      <c r="BW138" s="1216"/>
      <c r="BX138" s="984"/>
      <c r="BY138" s="1221"/>
      <c r="BZ138" s="1221"/>
      <c r="CA138" s="1221"/>
      <c r="CB138" s="1222"/>
      <c r="CC138" s="1236"/>
      <c r="CD138" s="1237"/>
      <c r="CE138" s="1237"/>
      <c r="CF138" s="1238"/>
      <c r="CG138" s="289" t="s">
        <v>137</v>
      </c>
      <c r="CH138" s="290"/>
      <c r="CI138" s="982"/>
      <c r="CJ138" s="1239"/>
      <c r="CK138" s="1240"/>
      <c r="CL138" s="1016"/>
      <c r="CM138" s="1241"/>
      <c r="CN138" s="1241"/>
      <c r="CO138" s="1241"/>
      <c r="CP138" s="1241"/>
      <c r="CQ138" s="1241"/>
      <c r="CR138" s="1241"/>
      <c r="CS138" s="120" t="s">
        <v>138</v>
      </c>
      <c r="CT138" s="120"/>
      <c r="CU138" s="120"/>
      <c r="CV138" s="120"/>
      <c r="CW138" s="240"/>
      <c r="CX138" s="156"/>
      <c r="CY138" s="156"/>
      <c r="CZ138" s="156"/>
      <c r="DA138" s="156"/>
      <c r="DB138" s="167"/>
      <c r="DC138" s="1187"/>
      <c r="DD138" s="1188"/>
      <c r="DE138" s="1188"/>
      <c r="DF138" s="10"/>
      <c r="DG138" s="155" t="s">
        <v>138</v>
      </c>
      <c r="DH138" s="1234"/>
      <c r="DI138" s="1235"/>
      <c r="DJ138" s="1235"/>
      <c r="DK138" s="1235"/>
      <c r="DL138" s="1235"/>
      <c r="DM138" s="159" t="s">
        <v>66</v>
      </c>
      <c r="DS138" s="188">
        <f t="shared" si="1"/>
        <v>0</v>
      </c>
    </row>
    <row r="139" spans="3:126" ht="12.95" customHeight="1">
      <c r="C139" s="951"/>
      <c r="D139" s="952"/>
      <c r="E139" s="703" t="s">
        <v>222</v>
      </c>
      <c r="F139" s="704"/>
      <c r="G139" s="704"/>
      <c r="H139" s="704"/>
      <c r="I139" s="705"/>
      <c r="J139" s="1187">
        <f>S139+CL139+CL140+'2枚目'!DT113+'3枚目'!DT113+'4枚目'!DT113+'5枚目'!DT113</f>
        <v>0</v>
      </c>
      <c r="K139" s="1188"/>
      <c r="L139" s="1188"/>
      <c r="M139" s="1188"/>
      <c r="N139" s="44"/>
      <c r="O139" s="44"/>
      <c r="P139" s="234"/>
      <c r="Q139" s="235"/>
      <c r="R139" s="236"/>
      <c r="S139" s="161"/>
      <c r="T139" s="161"/>
      <c r="U139" s="161"/>
      <c r="V139" s="161"/>
      <c r="W139" s="161"/>
      <c r="X139" s="237"/>
      <c r="Y139" s="161"/>
      <c r="Z139" s="161"/>
      <c r="AA139" s="161"/>
      <c r="AB139" s="162"/>
      <c r="AC139" s="160"/>
      <c r="AD139" s="160"/>
      <c r="AE139" s="160"/>
      <c r="AF139" s="226"/>
      <c r="AG139" s="160"/>
      <c r="AH139" s="160"/>
      <c r="AI139" s="160"/>
      <c r="AJ139" s="227"/>
      <c r="AK139" s="1269" t="s">
        <v>136</v>
      </c>
      <c r="AL139" s="1270"/>
      <c r="AM139" s="1270"/>
      <c r="AN139" s="1270"/>
      <c r="AO139" s="1271"/>
      <c r="AP139" s="1272"/>
      <c r="AQ139" s="1272"/>
      <c r="AR139" s="1272"/>
      <c r="AS139" s="1272"/>
      <c r="AT139" s="1272"/>
      <c r="AU139" s="1272"/>
      <c r="AV139" s="1272"/>
      <c r="AW139" s="1272"/>
      <c r="AX139" s="1272"/>
      <c r="AY139" s="1272"/>
      <c r="AZ139" s="1272"/>
      <c r="BA139" s="1273"/>
      <c r="BB139" s="1037"/>
      <c r="BC139" s="1248"/>
      <c r="BD139" s="1248"/>
      <c r="BE139" s="1248"/>
      <c r="BF139" s="1249"/>
      <c r="BG139" s="1037"/>
      <c r="BH139" s="1230"/>
      <c r="BI139" s="1230"/>
      <c r="BJ139" s="1231"/>
      <c r="BK139" s="1271"/>
      <c r="BL139" s="1272"/>
      <c r="BM139" s="1272"/>
      <c r="BN139" s="1272"/>
      <c r="BO139" s="1272"/>
      <c r="BP139" s="1272"/>
      <c r="BQ139" s="1272"/>
      <c r="BR139" s="1272"/>
      <c r="BS139" s="1272"/>
      <c r="BT139" s="1272"/>
      <c r="BU139" s="1272"/>
      <c r="BV139" s="1272"/>
      <c r="BW139" s="1273"/>
      <c r="BX139" s="1040"/>
      <c r="BY139" s="1259"/>
      <c r="BZ139" s="1259"/>
      <c r="CA139" s="1259"/>
      <c r="CB139" s="1260"/>
      <c r="CC139" s="1261"/>
      <c r="CD139" s="1262"/>
      <c r="CE139" s="1262"/>
      <c r="CF139" s="1263"/>
      <c r="CG139" s="288" t="s">
        <v>137</v>
      </c>
      <c r="CH139" s="146"/>
      <c r="CI139" s="1037"/>
      <c r="CJ139" s="1264"/>
      <c r="CK139" s="1265"/>
      <c r="CL139" s="987"/>
      <c r="CM139" s="1266"/>
      <c r="CN139" s="1266"/>
      <c r="CO139" s="1266"/>
      <c r="CP139" s="1266"/>
      <c r="CQ139" s="1266"/>
      <c r="CR139" s="1266"/>
      <c r="CS139" s="143" t="s">
        <v>138</v>
      </c>
      <c r="CT139" s="143"/>
      <c r="CU139" s="143"/>
      <c r="CV139" s="142"/>
      <c r="CW139" s="237"/>
      <c r="CX139" s="161"/>
      <c r="CY139" s="161"/>
      <c r="CZ139" s="161"/>
      <c r="DA139" s="161"/>
      <c r="DB139" s="166"/>
      <c r="DC139" s="1187">
        <f>DS139+DS140+'2枚目'!DT114+'3枚目'!DT114+'4枚目'!DT114+'5枚目'!DT114</f>
        <v>0</v>
      </c>
      <c r="DD139" s="1188"/>
      <c r="DE139" s="1188"/>
      <c r="DF139" s="44"/>
      <c r="DG139" s="176"/>
      <c r="DH139" s="1232">
        <f t="shared" ref="DH139" si="9">IFERROR((DT139+DC139)*100/J139,0)</f>
        <v>0</v>
      </c>
      <c r="DI139" s="1233"/>
      <c r="DJ139" s="1233"/>
      <c r="DK139" s="1233"/>
      <c r="DL139" s="1233"/>
      <c r="DM139" s="163"/>
      <c r="DS139" s="188">
        <f t="shared" si="1"/>
        <v>0</v>
      </c>
      <c r="DT139" s="188">
        <f>S139+'2枚目'!DU113+'3枚目'!DU113+'4枚目'!DU113+'5枚目'!DU113</f>
        <v>0</v>
      </c>
    </row>
    <row r="140" spans="3:126" ht="12.95" customHeight="1">
      <c r="C140" s="951"/>
      <c r="D140" s="952"/>
      <c r="E140" s="709"/>
      <c r="F140" s="710"/>
      <c r="G140" s="710"/>
      <c r="H140" s="710"/>
      <c r="I140" s="711"/>
      <c r="J140" s="1187"/>
      <c r="K140" s="1188"/>
      <c r="L140" s="1188"/>
      <c r="M140" s="1188"/>
      <c r="N140" s="10"/>
      <c r="O140" s="154" t="s">
        <v>138</v>
      </c>
      <c r="P140" s="231"/>
      <c r="Q140" s="232"/>
      <c r="R140" s="233"/>
      <c r="S140" s="156"/>
      <c r="T140" s="156"/>
      <c r="U140" s="156"/>
      <c r="V140" s="156"/>
      <c r="W140" s="156"/>
      <c r="X140" s="240"/>
      <c r="Y140" s="156"/>
      <c r="Z140" s="156"/>
      <c r="AA140" s="156"/>
      <c r="AB140" s="223"/>
      <c r="AC140" s="164"/>
      <c r="AD140" s="164"/>
      <c r="AE140" s="164"/>
      <c r="AF140" s="228"/>
      <c r="AG140" s="164"/>
      <c r="AH140" s="164"/>
      <c r="AI140" s="164"/>
      <c r="AJ140" s="229"/>
      <c r="AK140" s="1257" t="s">
        <v>139</v>
      </c>
      <c r="AL140" s="1258"/>
      <c r="AM140" s="1258"/>
      <c r="AN140" s="1258"/>
      <c r="AO140" s="1214"/>
      <c r="AP140" s="1215"/>
      <c r="AQ140" s="1215"/>
      <c r="AR140" s="1215"/>
      <c r="AS140" s="1215"/>
      <c r="AT140" s="1215"/>
      <c r="AU140" s="1215"/>
      <c r="AV140" s="1215"/>
      <c r="AW140" s="1215"/>
      <c r="AX140" s="1215"/>
      <c r="AY140" s="1215"/>
      <c r="AZ140" s="1215"/>
      <c r="BA140" s="1216"/>
      <c r="BB140" s="982"/>
      <c r="BC140" s="1217"/>
      <c r="BD140" s="1217"/>
      <c r="BE140" s="1217"/>
      <c r="BF140" s="1218"/>
      <c r="BG140" s="982"/>
      <c r="BH140" s="1219"/>
      <c r="BI140" s="1219"/>
      <c r="BJ140" s="1220"/>
      <c r="BK140" s="973"/>
      <c r="BL140" s="1215"/>
      <c r="BM140" s="1215"/>
      <c r="BN140" s="1215"/>
      <c r="BO140" s="1215"/>
      <c r="BP140" s="1215"/>
      <c r="BQ140" s="1215"/>
      <c r="BR140" s="1215"/>
      <c r="BS140" s="1215"/>
      <c r="BT140" s="1215"/>
      <c r="BU140" s="1215"/>
      <c r="BV140" s="1215"/>
      <c r="BW140" s="1216"/>
      <c r="BX140" s="984"/>
      <c r="BY140" s="1221"/>
      <c r="BZ140" s="1221"/>
      <c r="CA140" s="1221"/>
      <c r="CB140" s="1222"/>
      <c r="CC140" s="1236"/>
      <c r="CD140" s="1237"/>
      <c r="CE140" s="1237"/>
      <c r="CF140" s="1238"/>
      <c r="CG140" s="289" t="s">
        <v>137</v>
      </c>
      <c r="CH140" s="290"/>
      <c r="CI140" s="982"/>
      <c r="CJ140" s="1239"/>
      <c r="CK140" s="1240"/>
      <c r="CL140" s="1016"/>
      <c r="CM140" s="1241"/>
      <c r="CN140" s="1241"/>
      <c r="CO140" s="1241"/>
      <c r="CP140" s="1241"/>
      <c r="CQ140" s="1241"/>
      <c r="CR140" s="1241"/>
      <c r="CS140" s="120" t="s">
        <v>138</v>
      </c>
      <c r="CT140" s="120"/>
      <c r="CU140" s="120"/>
      <c r="CV140" s="290"/>
      <c r="CW140" s="240"/>
      <c r="CX140" s="156"/>
      <c r="CY140" s="156"/>
      <c r="CZ140" s="156"/>
      <c r="DA140" s="156"/>
      <c r="DB140" s="167"/>
      <c r="DC140" s="1187"/>
      <c r="DD140" s="1188"/>
      <c r="DE140" s="1188"/>
      <c r="DF140" s="10"/>
      <c r="DG140" s="155" t="s">
        <v>138</v>
      </c>
      <c r="DH140" s="1234"/>
      <c r="DI140" s="1235"/>
      <c r="DJ140" s="1235"/>
      <c r="DK140" s="1235"/>
      <c r="DL140" s="1235"/>
      <c r="DM140" s="159" t="s">
        <v>66</v>
      </c>
      <c r="DS140" s="188">
        <f t="shared" si="1"/>
        <v>0</v>
      </c>
    </row>
    <row r="141" spans="3:126" ht="12.95" customHeight="1">
      <c r="C141" s="951"/>
      <c r="D141" s="952"/>
      <c r="E141" s="1300" t="s">
        <v>142</v>
      </c>
      <c r="F141" s="1301"/>
      <c r="G141" s="1301"/>
      <c r="H141" s="1301"/>
      <c r="I141" s="1302"/>
      <c r="J141" s="1187">
        <f>S141+CL141+CL142+'2枚目'!DT115+'3枚目'!DT115+'4枚目'!DT115+'5枚目'!DT115</f>
        <v>0</v>
      </c>
      <c r="K141" s="1188"/>
      <c r="L141" s="1188"/>
      <c r="M141" s="1188"/>
      <c r="P141" s="189"/>
      <c r="Q141" s="190"/>
      <c r="R141" s="191"/>
      <c r="S141" s="149"/>
      <c r="T141" s="149"/>
      <c r="U141" s="149"/>
      <c r="V141" s="149"/>
      <c r="W141" s="149"/>
      <c r="X141" s="241"/>
      <c r="Y141" s="149"/>
      <c r="Z141" s="149"/>
      <c r="AA141" s="149"/>
      <c r="AB141" s="230"/>
      <c r="AC141" s="149"/>
      <c r="AD141" s="149"/>
      <c r="AE141" s="149"/>
      <c r="AF141" s="150"/>
      <c r="AG141" s="149"/>
      <c r="AH141" s="149"/>
      <c r="AI141" s="149"/>
      <c r="AJ141" s="151"/>
      <c r="AK141" s="1243" t="s">
        <v>136</v>
      </c>
      <c r="AL141" s="1244"/>
      <c r="AM141" s="1244"/>
      <c r="AN141" s="1244"/>
      <c r="AO141" s="1271"/>
      <c r="AP141" s="1272"/>
      <c r="AQ141" s="1272"/>
      <c r="AR141" s="1272"/>
      <c r="AS141" s="1272"/>
      <c r="AT141" s="1272"/>
      <c r="AU141" s="1272"/>
      <c r="AV141" s="1272"/>
      <c r="AW141" s="1272"/>
      <c r="AX141" s="1272"/>
      <c r="AY141" s="1272"/>
      <c r="AZ141" s="1272"/>
      <c r="BA141" s="1273"/>
      <c r="BB141" s="1037"/>
      <c r="BC141" s="1248"/>
      <c r="BD141" s="1248"/>
      <c r="BE141" s="1248"/>
      <c r="BF141" s="1249"/>
      <c r="BG141" s="1037"/>
      <c r="BH141" s="1230"/>
      <c r="BI141" s="1230"/>
      <c r="BJ141" s="1231"/>
      <c r="BK141" s="1271"/>
      <c r="BL141" s="1272"/>
      <c r="BM141" s="1272"/>
      <c r="BN141" s="1272"/>
      <c r="BO141" s="1272"/>
      <c r="BP141" s="1272"/>
      <c r="BQ141" s="1272"/>
      <c r="BR141" s="1272"/>
      <c r="BS141" s="1272"/>
      <c r="BT141" s="1272"/>
      <c r="BU141" s="1272"/>
      <c r="BV141" s="1272"/>
      <c r="BW141" s="1273"/>
      <c r="BX141" s="1040"/>
      <c r="BY141" s="1259"/>
      <c r="BZ141" s="1259"/>
      <c r="CA141" s="1259"/>
      <c r="CB141" s="1260"/>
      <c r="CC141" s="1261"/>
      <c r="CD141" s="1262"/>
      <c r="CE141" s="1262"/>
      <c r="CF141" s="1263"/>
      <c r="CG141" s="288" t="s">
        <v>137</v>
      </c>
      <c r="CH141" s="146"/>
      <c r="CI141" s="1037"/>
      <c r="CJ141" s="1264"/>
      <c r="CK141" s="1265"/>
      <c r="CL141" s="987"/>
      <c r="CM141" s="1266"/>
      <c r="CN141" s="1266"/>
      <c r="CO141" s="1266"/>
      <c r="CP141" s="1266"/>
      <c r="CQ141" s="1266"/>
      <c r="CR141" s="1266"/>
      <c r="CS141" s="2" t="s">
        <v>138</v>
      </c>
      <c r="CW141" s="241"/>
      <c r="CX141" s="149"/>
      <c r="CY141" s="149"/>
      <c r="CZ141" s="149"/>
      <c r="DA141" s="149"/>
      <c r="DB141" s="169"/>
      <c r="DC141" s="1187">
        <f>DS141+DS142+'2枚目'!DT116+'3枚目'!DT116+'4枚目'!DT116+'5枚目'!DT116</f>
        <v>0</v>
      </c>
      <c r="DD141" s="1188"/>
      <c r="DE141" s="1188"/>
      <c r="DG141" s="152"/>
      <c r="DH141" s="1232">
        <f t="shared" ref="DH141" si="10">IFERROR((DT141+DC141)*100/J141,0)</f>
        <v>0</v>
      </c>
      <c r="DI141" s="1233"/>
      <c r="DJ141" s="1233"/>
      <c r="DK141" s="1233"/>
      <c r="DL141" s="1233"/>
      <c r="DM141" s="153"/>
      <c r="DS141" s="188">
        <f t="shared" si="1"/>
        <v>0</v>
      </c>
      <c r="DT141" s="188">
        <f>S141+'2枚目'!DU115+'3枚目'!DU115+'4枚目'!DU115+'5枚目'!DU115</f>
        <v>0</v>
      </c>
    </row>
    <row r="142" spans="3:126" ht="12.95" customHeight="1">
      <c r="C142" s="951"/>
      <c r="D142" s="952"/>
      <c r="E142" s="1290"/>
      <c r="F142" s="1291"/>
      <c r="G142" s="1291"/>
      <c r="H142" s="1291"/>
      <c r="I142" s="1292"/>
      <c r="J142" s="1187"/>
      <c r="K142" s="1188"/>
      <c r="L142" s="1188"/>
      <c r="M142" s="1188"/>
      <c r="N142" s="10"/>
      <c r="O142" s="154" t="s">
        <v>138</v>
      </c>
      <c r="P142" s="231"/>
      <c r="Q142" s="232"/>
      <c r="R142" s="233"/>
      <c r="S142" s="156"/>
      <c r="T142" s="156"/>
      <c r="U142" s="156"/>
      <c r="V142" s="156"/>
      <c r="W142" s="239"/>
      <c r="X142" s="240"/>
      <c r="Y142" s="156"/>
      <c r="Z142" s="156"/>
      <c r="AA142" s="156"/>
      <c r="AB142" s="167"/>
      <c r="AC142" s="156"/>
      <c r="AD142" s="156"/>
      <c r="AE142" s="156"/>
      <c r="AF142" s="224"/>
      <c r="AG142" s="156"/>
      <c r="AH142" s="156"/>
      <c r="AI142" s="156"/>
      <c r="AJ142" s="242"/>
      <c r="AK142" s="1257" t="s">
        <v>139</v>
      </c>
      <c r="AL142" s="1258"/>
      <c r="AM142" s="1258"/>
      <c r="AN142" s="1258"/>
      <c r="AO142" s="1214"/>
      <c r="AP142" s="1215"/>
      <c r="AQ142" s="1215"/>
      <c r="AR142" s="1215"/>
      <c r="AS142" s="1215"/>
      <c r="AT142" s="1215"/>
      <c r="AU142" s="1215"/>
      <c r="AV142" s="1215"/>
      <c r="AW142" s="1215"/>
      <c r="AX142" s="1215"/>
      <c r="AY142" s="1215"/>
      <c r="AZ142" s="1215"/>
      <c r="BA142" s="1216"/>
      <c r="BB142" s="982"/>
      <c r="BC142" s="1217"/>
      <c r="BD142" s="1217"/>
      <c r="BE142" s="1217"/>
      <c r="BF142" s="1218"/>
      <c r="BG142" s="982"/>
      <c r="BH142" s="1219"/>
      <c r="BI142" s="1219"/>
      <c r="BJ142" s="1220"/>
      <c r="BK142" s="973"/>
      <c r="BL142" s="1215"/>
      <c r="BM142" s="1215"/>
      <c r="BN142" s="1215"/>
      <c r="BO142" s="1215"/>
      <c r="BP142" s="1215"/>
      <c r="BQ142" s="1215"/>
      <c r="BR142" s="1215"/>
      <c r="BS142" s="1215"/>
      <c r="BT142" s="1215"/>
      <c r="BU142" s="1215"/>
      <c r="BV142" s="1215"/>
      <c r="BW142" s="1216"/>
      <c r="BX142" s="984"/>
      <c r="BY142" s="1221"/>
      <c r="BZ142" s="1221"/>
      <c r="CA142" s="1221"/>
      <c r="CB142" s="1222"/>
      <c r="CC142" s="1236"/>
      <c r="CD142" s="1237"/>
      <c r="CE142" s="1237"/>
      <c r="CF142" s="1238"/>
      <c r="CG142" s="289" t="s">
        <v>137</v>
      </c>
      <c r="CH142" s="290"/>
      <c r="CI142" s="982"/>
      <c r="CJ142" s="1239"/>
      <c r="CK142" s="1240"/>
      <c r="CL142" s="1016"/>
      <c r="CM142" s="1241"/>
      <c r="CN142" s="1241"/>
      <c r="CO142" s="1241"/>
      <c r="CP142" s="1241"/>
      <c r="CQ142" s="1241"/>
      <c r="CR142" s="1241"/>
      <c r="CS142" s="120" t="s">
        <v>138</v>
      </c>
      <c r="CT142" s="120"/>
      <c r="CU142" s="120"/>
      <c r="CV142" s="120"/>
      <c r="CW142" s="240"/>
      <c r="CX142" s="156"/>
      <c r="CY142" s="156"/>
      <c r="CZ142" s="156"/>
      <c r="DA142" s="156"/>
      <c r="DB142" s="167"/>
      <c r="DC142" s="1187"/>
      <c r="DD142" s="1188"/>
      <c r="DE142" s="1188"/>
      <c r="DF142" s="10"/>
      <c r="DG142" s="155" t="s">
        <v>138</v>
      </c>
      <c r="DH142" s="1234"/>
      <c r="DI142" s="1235"/>
      <c r="DJ142" s="1235"/>
      <c r="DK142" s="1235"/>
      <c r="DL142" s="1235"/>
      <c r="DM142" s="159" t="s">
        <v>66</v>
      </c>
      <c r="DS142" s="188">
        <f t="shared" si="1"/>
        <v>0</v>
      </c>
    </row>
    <row r="143" spans="3:126" ht="12.95" customHeight="1">
      <c r="C143" s="951"/>
      <c r="D143" s="952"/>
      <c r="E143" s="1287" t="s">
        <v>223</v>
      </c>
      <c r="F143" s="1288"/>
      <c r="G143" s="1288"/>
      <c r="H143" s="1288"/>
      <c r="I143" s="1289"/>
      <c r="J143" s="1187">
        <f>S143+CL143+CL144+'2枚目'!DT117+'3枚目'!DT117+'4枚目'!DT117+'5枚目'!DT117</f>
        <v>0</v>
      </c>
      <c r="K143" s="1188"/>
      <c r="L143" s="1188"/>
      <c r="M143" s="1188"/>
      <c r="N143" s="44"/>
      <c r="O143" s="44"/>
      <c r="P143" s="234"/>
      <c r="Q143" s="235"/>
      <c r="R143" s="236"/>
      <c r="S143" s="161"/>
      <c r="T143" s="161"/>
      <c r="U143" s="161"/>
      <c r="V143" s="161"/>
      <c r="W143" s="161"/>
      <c r="X143" s="237"/>
      <c r="Y143" s="161"/>
      <c r="Z143" s="161"/>
      <c r="AA143" s="161"/>
      <c r="AB143" s="162"/>
      <c r="AC143" s="161"/>
      <c r="AD143" s="161"/>
      <c r="AE143" s="161"/>
      <c r="AF143" s="168"/>
      <c r="AG143" s="161"/>
      <c r="AH143" s="161"/>
      <c r="AI143" s="161"/>
      <c r="AJ143" s="238"/>
      <c r="AK143" s="1269" t="s">
        <v>136</v>
      </c>
      <c r="AL143" s="1270"/>
      <c r="AM143" s="1270"/>
      <c r="AN143" s="1270"/>
      <c r="AO143" s="1271"/>
      <c r="AP143" s="1272"/>
      <c r="AQ143" s="1272"/>
      <c r="AR143" s="1272"/>
      <c r="AS143" s="1272"/>
      <c r="AT143" s="1272"/>
      <c r="AU143" s="1272"/>
      <c r="AV143" s="1272"/>
      <c r="AW143" s="1272"/>
      <c r="AX143" s="1272"/>
      <c r="AY143" s="1272"/>
      <c r="AZ143" s="1272"/>
      <c r="BA143" s="1273"/>
      <c r="BB143" s="1037"/>
      <c r="BC143" s="1248"/>
      <c r="BD143" s="1248"/>
      <c r="BE143" s="1248"/>
      <c r="BF143" s="1249"/>
      <c r="BG143" s="1037"/>
      <c r="BH143" s="1230"/>
      <c r="BI143" s="1230"/>
      <c r="BJ143" s="1231"/>
      <c r="BK143" s="1271"/>
      <c r="BL143" s="1272"/>
      <c r="BM143" s="1272"/>
      <c r="BN143" s="1272"/>
      <c r="BO143" s="1272"/>
      <c r="BP143" s="1272"/>
      <c r="BQ143" s="1272"/>
      <c r="BR143" s="1272"/>
      <c r="BS143" s="1272"/>
      <c r="BT143" s="1272"/>
      <c r="BU143" s="1272"/>
      <c r="BV143" s="1272"/>
      <c r="BW143" s="1273"/>
      <c r="BX143" s="1040"/>
      <c r="BY143" s="1259"/>
      <c r="BZ143" s="1259"/>
      <c r="CA143" s="1259"/>
      <c r="CB143" s="1260"/>
      <c r="CC143" s="1261"/>
      <c r="CD143" s="1262"/>
      <c r="CE143" s="1262"/>
      <c r="CF143" s="1263"/>
      <c r="CG143" s="288" t="s">
        <v>137</v>
      </c>
      <c r="CH143" s="146"/>
      <c r="CI143" s="1037"/>
      <c r="CJ143" s="1264"/>
      <c r="CK143" s="1265"/>
      <c r="CL143" s="987"/>
      <c r="CM143" s="1266"/>
      <c r="CN143" s="1266"/>
      <c r="CO143" s="1266"/>
      <c r="CP143" s="1266"/>
      <c r="CQ143" s="1266"/>
      <c r="CR143" s="1266"/>
      <c r="CS143" s="44" t="s">
        <v>138</v>
      </c>
      <c r="CT143" s="44"/>
      <c r="CU143" s="44"/>
      <c r="CV143" s="44"/>
      <c r="CW143" s="237"/>
      <c r="CX143" s="161"/>
      <c r="CY143" s="161"/>
      <c r="CZ143" s="161"/>
      <c r="DA143" s="161"/>
      <c r="DB143" s="166"/>
      <c r="DC143" s="1187">
        <f>DS143+DS144+'2枚目'!DT118+'3枚目'!DT118+'4枚目'!DT118+'5枚目'!DT118</f>
        <v>0</v>
      </c>
      <c r="DD143" s="1188"/>
      <c r="DE143" s="1188"/>
      <c r="DF143" s="44"/>
      <c r="DG143" s="176"/>
      <c r="DH143" s="1232">
        <f t="shared" ref="DH143" si="11">IFERROR((DT143+DC143)*100/J143,0)</f>
        <v>0</v>
      </c>
      <c r="DI143" s="1233"/>
      <c r="DJ143" s="1233"/>
      <c r="DK143" s="1233"/>
      <c r="DL143" s="1233"/>
      <c r="DM143" s="163"/>
      <c r="DS143" s="188">
        <f t="shared" si="1"/>
        <v>0</v>
      </c>
      <c r="DT143" s="188">
        <f>S143+'2枚目'!DU117+'3枚目'!DU117+'4枚目'!DU117+'5枚目'!DU117</f>
        <v>0</v>
      </c>
    </row>
    <row r="144" spans="3:126" ht="12.95" customHeight="1">
      <c r="C144" s="951"/>
      <c r="D144" s="952"/>
      <c r="E144" s="1303"/>
      <c r="F144" s="1304"/>
      <c r="G144" s="1304"/>
      <c r="H144" s="1304"/>
      <c r="I144" s="1305"/>
      <c r="J144" s="1187"/>
      <c r="K144" s="1188"/>
      <c r="L144" s="1188"/>
      <c r="M144" s="1188"/>
      <c r="N144" s="10"/>
      <c r="O144" s="154" t="s">
        <v>138</v>
      </c>
      <c r="P144" s="231"/>
      <c r="Q144" s="232"/>
      <c r="R144" s="233"/>
      <c r="S144" s="156"/>
      <c r="T144" s="156"/>
      <c r="U144" s="156"/>
      <c r="V144" s="156"/>
      <c r="W144" s="239"/>
      <c r="X144" s="240"/>
      <c r="Y144" s="156"/>
      <c r="Z144" s="156"/>
      <c r="AA144" s="156"/>
      <c r="AB144" s="167"/>
      <c r="AC144" s="156"/>
      <c r="AD144" s="156"/>
      <c r="AE144" s="156"/>
      <c r="AF144" s="224"/>
      <c r="AG144" s="156"/>
      <c r="AH144" s="156"/>
      <c r="AI144" s="156"/>
      <c r="AJ144" s="242"/>
      <c r="AK144" s="1257" t="s">
        <v>139</v>
      </c>
      <c r="AL144" s="1258"/>
      <c r="AM144" s="1258"/>
      <c r="AN144" s="1258"/>
      <c r="AO144" s="1214"/>
      <c r="AP144" s="1215"/>
      <c r="AQ144" s="1215"/>
      <c r="AR144" s="1215"/>
      <c r="AS144" s="1215"/>
      <c r="AT144" s="1215"/>
      <c r="AU144" s="1215"/>
      <c r="AV144" s="1215"/>
      <c r="AW144" s="1215"/>
      <c r="AX144" s="1215"/>
      <c r="AY144" s="1215"/>
      <c r="AZ144" s="1215"/>
      <c r="BA144" s="1216"/>
      <c r="BB144" s="982"/>
      <c r="BC144" s="1217"/>
      <c r="BD144" s="1217"/>
      <c r="BE144" s="1217"/>
      <c r="BF144" s="1218"/>
      <c r="BG144" s="982"/>
      <c r="BH144" s="1219"/>
      <c r="BI144" s="1219"/>
      <c r="BJ144" s="1220"/>
      <c r="BK144" s="973"/>
      <c r="BL144" s="1215"/>
      <c r="BM144" s="1215"/>
      <c r="BN144" s="1215"/>
      <c r="BO144" s="1215"/>
      <c r="BP144" s="1215"/>
      <c r="BQ144" s="1215"/>
      <c r="BR144" s="1215"/>
      <c r="BS144" s="1215"/>
      <c r="BT144" s="1215"/>
      <c r="BU144" s="1215"/>
      <c r="BV144" s="1215"/>
      <c r="BW144" s="1216"/>
      <c r="BX144" s="984"/>
      <c r="BY144" s="1221"/>
      <c r="BZ144" s="1221"/>
      <c r="CA144" s="1221"/>
      <c r="CB144" s="1222"/>
      <c r="CC144" s="1236"/>
      <c r="CD144" s="1237"/>
      <c r="CE144" s="1237"/>
      <c r="CF144" s="1238"/>
      <c r="CG144" s="289" t="s">
        <v>137</v>
      </c>
      <c r="CH144" s="290"/>
      <c r="CI144" s="982"/>
      <c r="CJ144" s="1239"/>
      <c r="CK144" s="1240"/>
      <c r="CL144" s="1016"/>
      <c r="CM144" s="1241"/>
      <c r="CN144" s="1241"/>
      <c r="CO144" s="1241"/>
      <c r="CP144" s="1241"/>
      <c r="CQ144" s="1241"/>
      <c r="CR144" s="1241"/>
      <c r="CS144" s="120" t="s">
        <v>138</v>
      </c>
      <c r="CT144" s="120"/>
      <c r="CU144" s="120"/>
      <c r="CV144" s="120"/>
      <c r="CW144" s="240"/>
      <c r="CX144" s="156"/>
      <c r="CY144" s="156"/>
      <c r="CZ144" s="156"/>
      <c r="DA144" s="156"/>
      <c r="DB144" s="167"/>
      <c r="DC144" s="1187"/>
      <c r="DD144" s="1188"/>
      <c r="DE144" s="1188"/>
      <c r="DF144" s="10"/>
      <c r="DG144" s="155" t="s">
        <v>138</v>
      </c>
      <c r="DH144" s="1234"/>
      <c r="DI144" s="1235"/>
      <c r="DJ144" s="1235"/>
      <c r="DK144" s="1235"/>
      <c r="DL144" s="1235"/>
      <c r="DM144" s="159" t="s">
        <v>66</v>
      </c>
      <c r="DS144" s="188">
        <f t="shared" si="1"/>
        <v>0</v>
      </c>
    </row>
    <row r="145" spans="3:126" ht="12.95" customHeight="1">
      <c r="C145" s="1278"/>
      <c r="D145" s="1279"/>
      <c r="E145" s="1055" t="s">
        <v>224</v>
      </c>
      <c r="F145" s="1056"/>
      <c r="G145" s="1056"/>
      <c r="H145" s="1056"/>
      <c r="I145" s="1057"/>
      <c r="J145" s="1172">
        <f>S145+CL145+CL146+'2枚目'!DT119+'3枚目'!DT119+'4枚目'!DT119+'5枚目'!DT119</f>
        <v>0</v>
      </c>
      <c r="K145" s="1173"/>
      <c r="L145" s="1173"/>
      <c r="M145" s="1173"/>
      <c r="P145" s="299"/>
      <c r="Q145" s="300"/>
      <c r="R145" s="294"/>
      <c r="S145" s="295"/>
      <c r="T145" s="295"/>
      <c r="U145" s="295"/>
      <c r="V145" s="295"/>
      <c r="W145" s="295"/>
      <c r="X145" s="296"/>
      <c r="Y145" s="160"/>
      <c r="Z145" s="160"/>
      <c r="AA145" s="160"/>
      <c r="AB145" s="247"/>
      <c r="AC145" s="160"/>
      <c r="AD145" s="160"/>
      <c r="AE145" s="160"/>
      <c r="AF145" s="226"/>
      <c r="AG145" s="160"/>
      <c r="AH145" s="160"/>
      <c r="AI145" s="160"/>
      <c r="AJ145" s="227"/>
      <c r="AK145" s="1243" t="s">
        <v>136</v>
      </c>
      <c r="AL145" s="1244"/>
      <c r="AM145" s="1244"/>
      <c r="AN145" s="1244"/>
      <c r="AO145" s="1271"/>
      <c r="AP145" s="1272"/>
      <c r="AQ145" s="1272"/>
      <c r="AR145" s="1272"/>
      <c r="AS145" s="1272"/>
      <c r="AT145" s="1272"/>
      <c r="AU145" s="1272"/>
      <c r="AV145" s="1272"/>
      <c r="AW145" s="1272"/>
      <c r="AX145" s="1272"/>
      <c r="AY145" s="1272"/>
      <c r="AZ145" s="1272"/>
      <c r="BA145" s="1273"/>
      <c r="BB145" s="1037"/>
      <c r="BC145" s="1248"/>
      <c r="BD145" s="1248"/>
      <c r="BE145" s="1248"/>
      <c r="BF145" s="1249"/>
      <c r="BG145" s="1037"/>
      <c r="BH145" s="1230"/>
      <c r="BI145" s="1230"/>
      <c r="BJ145" s="1231"/>
      <c r="BK145" s="999"/>
      <c r="BL145" s="1272"/>
      <c r="BM145" s="1272"/>
      <c r="BN145" s="1272"/>
      <c r="BO145" s="1272"/>
      <c r="BP145" s="1272"/>
      <c r="BQ145" s="1272"/>
      <c r="BR145" s="1272"/>
      <c r="BS145" s="1272"/>
      <c r="BT145" s="1272"/>
      <c r="BU145" s="1272"/>
      <c r="BV145" s="1272"/>
      <c r="BW145" s="1273"/>
      <c r="BX145" s="1040"/>
      <c r="BY145" s="1259"/>
      <c r="BZ145" s="1259"/>
      <c r="CA145" s="1259"/>
      <c r="CB145" s="1260"/>
      <c r="CC145" s="1261"/>
      <c r="CD145" s="1262"/>
      <c r="CE145" s="1262"/>
      <c r="CF145" s="1263"/>
      <c r="CG145" s="288" t="s">
        <v>137</v>
      </c>
      <c r="CH145" s="146"/>
      <c r="CI145" s="1037"/>
      <c r="CJ145" s="1264"/>
      <c r="CK145" s="1265"/>
      <c r="CL145" s="987"/>
      <c r="CM145" s="1266"/>
      <c r="CN145" s="1266"/>
      <c r="CO145" s="1266"/>
      <c r="CP145" s="1266"/>
      <c r="CQ145" s="1266"/>
      <c r="CR145" s="1266"/>
      <c r="CS145" s="2" t="s">
        <v>138</v>
      </c>
      <c r="CW145" s="246"/>
      <c r="CX145" s="160"/>
      <c r="CY145" s="160"/>
      <c r="CZ145" s="160"/>
      <c r="DA145" s="160"/>
      <c r="DB145" s="170"/>
      <c r="DC145" s="1325">
        <f>DS145+DS146+'2枚目'!DT120+'3枚目'!DT120+'4枚目'!DT120+'5枚目'!DT120</f>
        <v>0</v>
      </c>
      <c r="DD145" s="1326"/>
      <c r="DE145" s="1326"/>
      <c r="DF145" s="44"/>
      <c r="DG145" s="176"/>
      <c r="DH145" s="1234">
        <f t="shared" ref="DH145" si="12">IFERROR((DT145+DC145)*100/J145,0)</f>
        <v>0</v>
      </c>
      <c r="DI145" s="1235"/>
      <c r="DJ145" s="1235"/>
      <c r="DK145" s="1235"/>
      <c r="DL145" s="1235"/>
      <c r="DM145" s="163"/>
      <c r="DS145" s="188">
        <f t="shared" si="1"/>
        <v>0</v>
      </c>
      <c r="DT145" s="188">
        <f>S145+'2枚目'!DU119+'3枚目'!DU119+'4枚目'!DU119+'5枚目'!DU119</f>
        <v>0</v>
      </c>
    </row>
    <row r="146" spans="3:126" ht="12.95" customHeight="1" thickBot="1">
      <c r="C146" s="1280"/>
      <c r="D146" s="1281"/>
      <c r="E146" s="821" t="s">
        <v>225</v>
      </c>
      <c r="F146" s="822"/>
      <c r="G146" s="822"/>
      <c r="H146" s="822"/>
      <c r="I146" s="823"/>
      <c r="J146" s="1331"/>
      <c r="K146" s="1332"/>
      <c r="L146" s="1332"/>
      <c r="M146" s="1332"/>
      <c r="N146" s="10"/>
      <c r="O146" s="154" t="s">
        <v>138</v>
      </c>
      <c r="P146" s="248"/>
      <c r="Q146" s="249"/>
      <c r="R146" s="250"/>
      <c r="S146" s="251"/>
      <c r="T146" s="251"/>
      <c r="U146" s="251"/>
      <c r="V146" s="251"/>
      <c r="W146" s="297"/>
      <c r="X146" s="298"/>
      <c r="Y146" s="164"/>
      <c r="Z146" s="164"/>
      <c r="AA146" s="164"/>
      <c r="AB146" s="171"/>
      <c r="AC146" s="164"/>
      <c r="AD146" s="164"/>
      <c r="AE146" s="164"/>
      <c r="AF146" s="228"/>
      <c r="AG146" s="164"/>
      <c r="AH146" s="164"/>
      <c r="AI146" s="164"/>
      <c r="AJ146" s="229"/>
      <c r="AK146" s="1257" t="s">
        <v>139</v>
      </c>
      <c r="AL146" s="1258"/>
      <c r="AM146" s="1258"/>
      <c r="AN146" s="1258"/>
      <c r="AO146" s="1308"/>
      <c r="AP146" s="1309"/>
      <c r="AQ146" s="1309"/>
      <c r="AR146" s="1309"/>
      <c r="AS146" s="1309"/>
      <c r="AT146" s="1309"/>
      <c r="AU146" s="1309"/>
      <c r="AV146" s="1309"/>
      <c r="AW146" s="1309"/>
      <c r="AX146" s="1309"/>
      <c r="AY146" s="1309"/>
      <c r="AZ146" s="1309"/>
      <c r="BA146" s="1310"/>
      <c r="BB146" s="1311"/>
      <c r="BC146" s="1312"/>
      <c r="BD146" s="1312"/>
      <c r="BE146" s="1312"/>
      <c r="BF146" s="1313"/>
      <c r="BG146" s="1311"/>
      <c r="BH146" s="1314"/>
      <c r="BI146" s="1314"/>
      <c r="BJ146" s="1315"/>
      <c r="BK146" s="1316"/>
      <c r="BL146" s="1309"/>
      <c r="BM146" s="1309"/>
      <c r="BN146" s="1309"/>
      <c r="BO146" s="1309"/>
      <c r="BP146" s="1309"/>
      <c r="BQ146" s="1309"/>
      <c r="BR146" s="1309"/>
      <c r="BS146" s="1309"/>
      <c r="BT146" s="1309"/>
      <c r="BU146" s="1309"/>
      <c r="BV146" s="1309"/>
      <c r="BW146" s="1310"/>
      <c r="BX146" s="1317"/>
      <c r="BY146" s="1318"/>
      <c r="BZ146" s="1318"/>
      <c r="CA146" s="1318"/>
      <c r="CB146" s="1319"/>
      <c r="CC146" s="1320"/>
      <c r="CD146" s="1321"/>
      <c r="CE146" s="1321"/>
      <c r="CF146" s="1322"/>
      <c r="CG146" s="301" t="s">
        <v>137</v>
      </c>
      <c r="CH146" s="302"/>
      <c r="CI146" s="1311"/>
      <c r="CJ146" s="1323"/>
      <c r="CK146" s="1324"/>
      <c r="CL146" s="1329"/>
      <c r="CM146" s="1330"/>
      <c r="CN146" s="1330"/>
      <c r="CO146" s="1330"/>
      <c r="CP146" s="1330"/>
      <c r="CQ146" s="1330"/>
      <c r="CR146" s="1330"/>
      <c r="CS146" s="120" t="s">
        <v>138</v>
      </c>
      <c r="CT146" s="120"/>
      <c r="CU146" s="120"/>
      <c r="CV146" s="120"/>
      <c r="CW146" s="253"/>
      <c r="CX146" s="164"/>
      <c r="CY146" s="164"/>
      <c r="CZ146" s="164"/>
      <c r="DA146" s="164"/>
      <c r="DB146" s="171"/>
      <c r="DC146" s="1327"/>
      <c r="DD146" s="1328"/>
      <c r="DE146" s="1328"/>
      <c r="DF146" s="87"/>
      <c r="DG146" s="92" t="s">
        <v>138</v>
      </c>
      <c r="DH146" s="1306"/>
      <c r="DI146" s="1307"/>
      <c r="DJ146" s="1307"/>
      <c r="DK146" s="1307"/>
      <c r="DL146" s="1307"/>
      <c r="DM146" s="187" t="s">
        <v>66</v>
      </c>
      <c r="DS146" s="188">
        <f t="shared" si="1"/>
        <v>0</v>
      </c>
    </row>
    <row r="147" spans="3:126" ht="12.95" customHeight="1">
      <c r="C147" s="102"/>
      <c r="E147" s="1339" t="s">
        <v>143</v>
      </c>
      <c r="F147" s="1106"/>
      <c r="G147" s="1106"/>
      <c r="H147" s="1106"/>
      <c r="I147" s="1340"/>
      <c r="J147" s="1341">
        <f>S147+CL147+CL148+'2枚目'!DT121+'3枚目'!DT121+'4枚目'!DT121+'5枚目'!DT121</f>
        <v>0</v>
      </c>
      <c r="K147" s="1342"/>
      <c r="L147" s="1342"/>
      <c r="M147" s="3"/>
      <c r="N147" s="3"/>
      <c r="O147" s="3"/>
      <c r="P147" s="1189"/>
      <c r="Q147" s="1190"/>
      <c r="R147" s="1191"/>
      <c r="S147" s="1343"/>
      <c r="T147" s="1344"/>
      <c r="U147" s="1344"/>
      <c r="V147" s="1344"/>
      <c r="W147" s="1344"/>
      <c r="X147" s="1267"/>
      <c r="Y147" s="1344"/>
      <c r="Z147" s="1344"/>
      <c r="AA147" s="1344"/>
      <c r="AB147" s="1345"/>
      <c r="AC147" s="254"/>
      <c r="AD147" s="254"/>
      <c r="AE147" s="254"/>
      <c r="AF147" s="255"/>
      <c r="AG147" s="254"/>
      <c r="AH147" s="254"/>
      <c r="AI147" s="254"/>
      <c r="AJ147" s="256"/>
      <c r="AK147" s="1346" t="s">
        <v>136</v>
      </c>
      <c r="AL147" s="1347"/>
      <c r="AM147" s="1347"/>
      <c r="AN147" s="1347"/>
      <c r="AO147" s="1271"/>
      <c r="AP147" s="1272"/>
      <c r="AQ147" s="1272"/>
      <c r="AR147" s="1272"/>
      <c r="AS147" s="1272"/>
      <c r="AT147" s="1272"/>
      <c r="AU147" s="1272"/>
      <c r="AV147" s="1272"/>
      <c r="AW147" s="1272"/>
      <c r="AX147" s="1272"/>
      <c r="AY147" s="1272"/>
      <c r="AZ147" s="1272"/>
      <c r="BA147" s="1273"/>
      <c r="BB147" s="1037"/>
      <c r="BC147" s="1248"/>
      <c r="BD147" s="1248"/>
      <c r="BE147" s="1248"/>
      <c r="BF147" s="1249"/>
      <c r="BG147" s="1037"/>
      <c r="BH147" s="1230"/>
      <c r="BI147" s="1230"/>
      <c r="BJ147" s="1231"/>
      <c r="BK147" s="1271"/>
      <c r="BL147" s="1272"/>
      <c r="BM147" s="1272"/>
      <c r="BN147" s="1272"/>
      <c r="BO147" s="1272"/>
      <c r="BP147" s="1272"/>
      <c r="BQ147" s="1272"/>
      <c r="BR147" s="1272"/>
      <c r="BS147" s="1272"/>
      <c r="BT147" s="1272"/>
      <c r="BU147" s="1272"/>
      <c r="BV147" s="1272"/>
      <c r="BW147" s="1273"/>
      <c r="BX147" s="1040"/>
      <c r="BY147" s="1259"/>
      <c r="BZ147" s="1259"/>
      <c r="CA147" s="1259"/>
      <c r="CB147" s="1260"/>
      <c r="CC147" s="1261"/>
      <c r="CD147" s="1262"/>
      <c r="CE147" s="1262"/>
      <c r="CF147" s="1263"/>
      <c r="CG147" s="288" t="s">
        <v>137</v>
      </c>
      <c r="CH147" s="146"/>
      <c r="CI147" s="1037"/>
      <c r="CJ147" s="1264"/>
      <c r="CK147" s="1265"/>
      <c r="CL147" s="987"/>
      <c r="CM147" s="1266"/>
      <c r="CN147" s="1266"/>
      <c r="CO147" s="1266"/>
      <c r="CP147" s="1266"/>
      <c r="CQ147" s="1266"/>
      <c r="CR147" s="1266"/>
      <c r="CS147" s="3" t="s">
        <v>8696</v>
      </c>
      <c r="CT147" s="3"/>
      <c r="CU147" s="3"/>
      <c r="CV147" s="3"/>
      <c r="CW147" s="1333"/>
      <c r="CX147" s="1334"/>
      <c r="CY147" s="1334"/>
      <c r="CZ147" s="80"/>
      <c r="DA147" s="3"/>
      <c r="DB147" s="172" t="s">
        <v>8696</v>
      </c>
      <c r="DC147" s="1172">
        <f>DS147+DS148+'2枚目'!DT122+'3枚目'!DT122+'4枚目'!DT122+'5枚目'!DT122</f>
        <v>0</v>
      </c>
      <c r="DD147" s="1173"/>
      <c r="DG147" s="152"/>
      <c r="DH147" s="1335">
        <f>IFERROR((DT147+DC147)/J147,0)*100</f>
        <v>0</v>
      </c>
      <c r="DI147" s="1336"/>
      <c r="DJ147" s="1336"/>
      <c r="DK147" s="1336"/>
      <c r="DL147" s="1336"/>
      <c r="DM147" s="153"/>
      <c r="DS147" s="610">
        <f t="shared" ref="DS147:DS158" si="13">IF(CI147="8.ｽﾄ(無：国ｽﾄ)",0,IF(CI147="9.ｽﾄ(無：国ｽﾄ以外)",0,IF(CI147="12.最終覆外",0,IF(CI147="13.土捨場",0,IF(CI147="",0,CL147)))))</f>
        <v>0</v>
      </c>
      <c r="DT147" s="610">
        <f>S147+'2枚目'!DU121+'3枚目'!DU121+'4枚目'!DU121+'5枚目'!DU121</f>
        <v>0</v>
      </c>
      <c r="DU147" s="610"/>
    </row>
    <row r="148" spans="3:126" ht="12.95" customHeight="1">
      <c r="C148" s="102"/>
      <c r="E148" s="709" t="s">
        <v>226</v>
      </c>
      <c r="F148" s="710"/>
      <c r="G148" s="710"/>
      <c r="H148" s="710"/>
      <c r="I148" s="711"/>
      <c r="J148" s="1172"/>
      <c r="K148" s="1173"/>
      <c r="L148" s="1173"/>
      <c r="O148" s="30" t="s">
        <v>269</v>
      </c>
      <c r="P148" s="1177"/>
      <c r="Q148" s="1178"/>
      <c r="R148" s="1179"/>
      <c r="S148" s="282"/>
      <c r="T148" s="283"/>
      <c r="U148" s="10"/>
      <c r="V148" s="10"/>
      <c r="W148" s="154" t="s">
        <v>8696</v>
      </c>
      <c r="X148" s="284"/>
      <c r="Y148" s="283"/>
      <c r="Z148" s="10"/>
      <c r="AA148" s="10"/>
      <c r="AB148" s="155" t="s">
        <v>8696</v>
      </c>
      <c r="AC148" s="149"/>
      <c r="AD148" s="149"/>
      <c r="AE148" s="149"/>
      <c r="AF148" s="150"/>
      <c r="AG148" s="149"/>
      <c r="AH148" s="149"/>
      <c r="AI148" s="149"/>
      <c r="AJ148" s="151"/>
      <c r="AK148" s="1337" t="s">
        <v>139</v>
      </c>
      <c r="AL148" s="1338"/>
      <c r="AM148" s="1338"/>
      <c r="AN148" s="1338"/>
      <c r="AO148" s="1214"/>
      <c r="AP148" s="1215"/>
      <c r="AQ148" s="1215"/>
      <c r="AR148" s="1215"/>
      <c r="AS148" s="1215"/>
      <c r="AT148" s="1215"/>
      <c r="AU148" s="1215"/>
      <c r="AV148" s="1215"/>
      <c r="AW148" s="1215"/>
      <c r="AX148" s="1215"/>
      <c r="AY148" s="1215"/>
      <c r="AZ148" s="1215"/>
      <c r="BA148" s="1216"/>
      <c r="BB148" s="982"/>
      <c r="BC148" s="1217"/>
      <c r="BD148" s="1217"/>
      <c r="BE148" s="1217"/>
      <c r="BF148" s="1218"/>
      <c r="BG148" s="982"/>
      <c r="BH148" s="1219"/>
      <c r="BI148" s="1219"/>
      <c r="BJ148" s="1220"/>
      <c r="BK148" s="973"/>
      <c r="BL148" s="1215"/>
      <c r="BM148" s="1215"/>
      <c r="BN148" s="1215"/>
      <c r="BO148" s="1215"/>
      <c r="BP148" s="1215"/>
      <c r="BQ148" s="1215"/>
      <c r="BR148" s="1215"/>
      <c r="BS148" s="1215"/>
      <c r="BT148" s="1215"/>
      <c r="BU148" s="1215"/>
      <c r="BV148" s="1215"/>
      <c r="BW148" s="1216"/>
      <c r="BX148" s="984"/>
      <c r="BY148" s="1221"/>
      <c r="BZ148" s="1221"/>
      <c r="CA148" s="1221"/>
      <c r="CB148" s="1222"/>
      <c r="CC148" s="1236"/>
      <c r="CD148" s="1237"/>
      <c r="CE148" s="1237"/>
      <c r="CF148" s="1238"/>
      <c r="CG148" s="289" t="s">
        <v>137</v>
      </c>
      <c r="CH148" s="290"/>
      <c r="CI148" s="982"/>
      <c r="CJ148" s="1239"/>
      <c r="CK148" s="1240"/>
      <c r="CL148" s="1016"/>
      <c r="CM148" s="1241"/>
      <c r="CN148" s="1241"/>
      <c r="CO148" s="1241"/>
      <c r="CP148" s="1241"/>
      <c r="CQ148" s="1241"/>
      <c r="CR148" s="1241"/>
      <c r="CS148" s="173" t="s">
        <v>8696</v>
      </c>
      <c r="CT148" s="173"/>
      <c r="CU148" s="173"/>
      <c r="CV148" s="173"/>
      <c r="CW148" s="1242"/>
      <c r="CX148" s="1241"/>
      <c r="CY148" s="1241"/>
      <c r="CZ148" s="84"/>
      <c r="DA148" s="173"/>
      <c r="DB148" s="174" t="s">
        <v>8696</v>
      </c>
      <c r="DC148" s="1172"/>
      <c r="DD148" s="1173"/>
      <c r="DG148" s="152" t="s">
        <v>8696</v>
      </c>
      <c r="DH148" s="1335"/>
      <c r="DI148" s="1336"/>
      <c r="DJ148" s="1336"/>
      <c r="DK148" s="1336"/>
      <c r="DL148" s="1336"/>
      <c r="DM148" s="175" t="s">
        <v>66</v>
      </c>
      <c r="DS148" s="610">
        <f t="shared" si="13"/>
        <v>0</v>
      </c>
      <c r="DT148" s="610"/>
      <c r="DU148" s="610"/>
    </row>
    <row r="149" spans="3:126" ht="12.95" customHeight="1">
      <c r="C149" s="917"/>
      <c r="D149" s="708"/>
      <c r="E149" s="703" t="s">
        <v>144</v>
      </c>
      <c r="F149" s="704"/>
      <c r="G149" s="704"/>
      <c r="H149" s="704"/>
      <c r="I149" s="705"/>
      <c r="J149" s="1187">
        <f>S149+CL149+CL150+'2枚目'!DT123+'3枚目'!DT123+'4枚目'!DT123+'5枚目'!DT123</f>
        <v>0</v>
      </c>
      <c r="K149" s="1188"/>
      <c r="L149" s="1188"/>
      <c r="M149" s="44"/>
      <c r="N149" s="44"/>
      <c r="O149" s="44"/>
      <c r="P149" s="1189"/>
      <c r="Q149" s="1190"/>
      <c r="R149" s="1191"/>
      <c r="S149" s="1192"/>
      <c r="T149" s="1193"/>
      <c r="U149" s="1193"/>
      <c r="V149" s="1193"/>
      <c r="W149" s="1193"/>
      <c r="X149" s="1267"/>
      <c r="Y149" s="1193"/>
      <c r="Z149" s="1193"/>
      <c r="AA149" s="1193"/>
      <c r="AB149" s="1268"/>
      <c r="AC149" s="161"/>
      <c r="AD149" s="161"/>
      <c r="AE149" s="161"/>
      <c r="AF149" s="168"/>
      <c r="AG149" s="161"/>
      <c r="AH149" s="161"/>
      <c r="AI149" s="161"/>
      <c r="AJ149" s="238"/>
      <c r="AK149" s="1269" t="s">
        <v>136</v>
      </c>
      <c r="AL149" s="1270"/>
      <c r="AM149" s="1270"/>
      <c r="AN149" s="1270"/>
      <c r="AO149" s="1271"/>
      <c r="AP149" s="1272"/>
      <c r="AQ149" s="1272"/>
      <c r="AR149" s="1272"/>
      <c r="AS149" s="1272"/>
      <c r="AT149" s="1272"/>
      <c r="AU149" s="1272"/>
      <c r="AV149" s="1272"/>
      <c r="AW149" s="1272"/>
      <c r="AX149" s="1272"/>
      <c r="AY149" s="1272"/>
      <c r="AZ149" s="1272"/>
      <c r="BA149" s="1273"/>
      <c r="BB149" s="1037"/>
      <c r="BC149" s="1248"/>
      <c r="BD149" s="1248"/>
      <c r="BE149" s="1248"/>
      <c r="BF149" s="1249"/>
      <c r="BG149" s="1037"/>
      <c r="BH149" s="1230"/>
      <c r="BI149" s="1230"/>
      <c r="BJ149" s="1231"/>
      <c r="BK149" s="1271"/>
      <c r="BL149" s="1272"/>
      <c r="BM149" s="1272"/>
      <c r="BN149" s="1272"/>
      <c r="BO149" s="1272"/>
      <c r="BP149" s="1272"/>
      <c r="BQ149" s="1272"/>
      <c r="BR149" s="1272"/>
      <c r="BS149" s="1272"/>
      <c r="BT149" s="1272"/>
      <c r="BU149" s="1272"/>
      <c r="BV149" s="1272"/>
      <c r="BW149" s="1273"/>
      <c r="BX149" s="1040"/>
      <c r="BY149" s="1259"/>
      <c r="BZ149" s="1259"/>
      <c r="CA149" s="1259"/>
      <c r="CB149" s="1260"/>
      <c r="CC149" s="1261"/>
      <c r="CD149" s="1262"/>
      <c r="CE149" s="1262"/>
      <c r="CF149" s="1263"/>
      <c r="CG149" s="288" t="s">
        <v>137</v>
      </c>
      <c r="CH149" s="146"/>
      <c r="CI149" s="1037"/>
      <c r="CJ149" s="1264"/>
      <c r="CK149" s="1265"/>
      <c r="CL149" s="987"/>
      <c r="CM149" s="1266"/>
      <c r="CN149" s="1266"/>
      <c r="CO149" s="1266"/>
      <c r="CP149" s="1266"/>
      <c r="CQ149" s="1266"/>
      <c r="CR149" s="1266"/>
      <c r="CS149" s="44" t="s">
        <v>8696</v>
      </c>
      <c r="CT149" s="44"/>
      <c r="CU149" s="44"/>
      <c r="CV149" s="44"/>
      <c r="CW149" s="1348"/>
      <c r="CX149" s="1349"/>
      <c r="CY149" s="1349"/>
      <c r="CZ149" s="81"/>
      <c r="DA149" s="44"/>
      <c r="DB149" s="176" t="s">
        <v>8696</v>
      </c>
      <c r="DC149" s="1187">
        <f>DS149+DS150+'2枚目'!DT124+'3枚目'!DT124+'4枚目'!DT124+'5枚目'!DT124</f>
        <v>0</v>
      </c>
      <c r="DD149" s="1188"/>
      <c r="DE149" s="44"/>
      <c r="DF149" s="44"/>
      <c r="DG149" s="176"/>
      <c r="DH149" s="1350">
        <f>IFERROR((DT149+DC149)/J149,0)*100</f>
        <v>0</v>
      </c>
      <c r="DI149" s="1351"/>
      <c r="DJ149" s="1351"/>
      <c r="DK149" s="1351"/>
      <c r="DL149" s="1351"/>
      <c r="DM149" s="163"/>
      <c r="DS149" s="610">
        <f t="shared" si="13"/>
        <v>0</v>
      </c>
      <c r="DT149" s="610">
        <f>S149+'2枚目'!DU123+'3枚目'!DU123+'4枚目'!DU123+'5枚目'!DU123</f>
        <v>0</v>
      </c>
      <c r="DU149" s="610"/>
    </row>
    <row r="150" spans="3:126" ht="12.95" customHeight="1">
      <c r="C150" s="917" t="s">
        <v>227</v>
      </c>
      <c r="D150" s="708"/>
      <c r="E150" s="709" t="s">
        <v>226</v>
      </c>
      <c r="F150" s="710"/>
      <c r="G150" s="710"/>
      <c r="H150" s="710"/>
      <c r="I150" s="711"/>
      <c r="J150" s="1187"/>
      <c r="K150" s="1188"/>
      <c r="L150" s="1188"/>
      <c r="M150" s="10"/>
      <c r="N150" s="10"/>
      <c r="O150" s="154" t="s">
        <v>269</v>
      </c>
      <c r="P150" s="1177"/>
      <c r="Q150" s="1178"/>
      <c r="R150" s="1179"/>
      <c r="S150" s="282"/>
      <c r="T150" s="283"/>
      <c r="U150" s="10"/>
      <c r="V150" s="10"/>
      <c r="W150" s="154" t="s">
        <v>8696</v>
      </c>
      <c r="X150" s="284"/>
      <c r="Y150" s="283"/>
      <c r="Z150" s="10"/>
      <c r="AA150" s="10"/>
      <c r="AB150" s="155" t="s">
        <v>8696</v>
      </c>
      <c r="AC150" s="156"/>
      <c r="AD150" s="156"/>
      <c r="AE150" s="156"/>
      <c r="AF150" s="224"/>
      <c r="AG150" s="156"/>
      <c r="AH150" s="156"/>
      <c r="AI150" s="156"/>
      <c r="AJ150" s="225"/>
      <c r="AK150" s="1213" t="s">
        <v>139</v>
      </c>
      <c r="AL150" s="1205"/>
      <c r="AM150" s="1205"/>
      <c r="AN150" s="1205"/>
      <c r="AO150" s="1214"/>
      <c r="AP150" s="1215"/>
      <c r="AQ150" s="1215"/>
      <c r="AR150" s="1215"/>
      <c r="AS150" s="1215"/>
      <c r="AT150" s="1215"/>
      <c r="AU150" s="1215"/>
      <c r="AV150" s="1215"/>
      <c r="AW150" s="1215"/>
      <c r="AX150" s="1215"/>
      <c r="AY150" s="1215"/>
      <c r="AZ150" s="1215"/>
      <c r="BA150" s="1216"/>
      <c r="BB150" s="982"/>
      <c r="BC150" s="1217"/>
      <c r="BD150" s="1217"/>
      <c r="BE150" s="1217"/>
      <c r="BF150" s="1218"/>
      <c r="BG150" s="982"/>
      <c r="BH150" s="1219"/>
      <c r="BI150" s="1219"/>
      <c r="BJ150" s="1220"/>
      <c r="BK150" s="973"/>
      <c r="BL150" s="1215"/>
      <c r="BM150" s="1215"/>
      <c r="BN150" s="1215"/>
      <c r="BO150" s="1215"/>
      <c r="BP150" s="1215"/>
      <c r="BQ150" s="1215"/>
      <c r="BR150" s="1215"/>
      <c r="BS150" s="1215"/>
      <c r="BT150" s="1215"/>
      <c r="BU150" s="1215"/>
      <c r="BV150" s="1215"/>
      <c r="BW150" s="1216"/>
      <c r="BX150" s="984"/>
      <c r="BY150" s="1221"/>
      <c r="BZ150" s="1221"/>
      <c r="CA150" s="1221"/>
      <c r="CB150" s="1222"/>
      <c r="CC150" s="1236"/>
      <c r="CD150" s="1237"/>
      <c r="CE150" s="1237"/>
      <c r="CF150" s="1238"/>
      <c r="CG150" s="289" t="s">
        <v>137</v>
      </c>
      <c r="CH150" s="290"/>
      <c r="CI150" s="982"/>
      <c r="CJ150" s="1239"/>
      <c r="CK150" s="1240"/>
      <c r="CL150" s="1016"/>
      <c r="CM150" s="1241"/>
      <c r="CN150" s="1241"/>
      <c r="CO150" s="1241"/>
      <c r="CP150" s="1241"/>
      <c r="CQ150" s="1241"/>
      <c r="CR150" s="1241"/>
      <c r="CS150" s="157" t="s">
        <v>8696</v>
      </c>
      <c r="CT150" s="157"/>
      <c r="CU150" s="157"/>
      <c r="CV150" s="157"/>
      <c r="CW150" s="1242"/>
      <c r="CX150" s="1241"/>
      <c r="CY150" s="1241"/>
      <c r="CZ150" s="83"/>
      <c r="DA150" s="157"/>
      <c r="DB150" s="158" t="s">
        <v>8696</v>
      </c>
      <c r="DC150" s="1187"/>
      <c r="DD150" s="1188"/>
      <c r="DG150" s="152" t="s">
        <v>8696</v>
      </c>
      <c r="DH150" s="1350"/>
      <c r="DI150" s="1351"/>
      <c r="DJ150" s="1351"/>
      <c r="DK150" s="1351"/>
      <c r="DL150" s="1351"/>
      <c r="DM150" s="175" t="s">
        <v>66</v>
      </c>
      <c r="DS150" s="610">
        <f t="shared" si="13"/>
        <v>0</v>
      </c>
      <c r="DT150" s="610"/>
      <c r="DU150" s="610"/>
    </row>
    <row r="151" spans="3:126" ht="12.95" customHeight="1">
      <c r="C151" s="917" t="s">
        <v>228</v>
      </c>
      <c r="D151" s="708"/>
      <c r="E151" s="703" t="s">
        <v>145</v>
      </c>
      <c r="F151" s="704"/>
      <c r="G151" s="704"/>
      <c r="H151" s="704"/>
      <c r="I151" s="705"/>
      <c r="J151" s="1187">
        <f>S151+CL151+CL152+'2枚目'!DT125+'3枚目'!DT125+'4枚目'!DT125+'5枚目'!DT125</f>
        <v>0</v>
      </c>
      <c r="K151" s="1188"/>
      <c r="L151" s="1188"/>
      <c r="P151" s="1189"/>
      <c r="Q151" s="1190"/>
      <c r="R151" s="1191"/>
      <c r="S151" s="1192"/>
      <c r="T151" s="1193"/>
      <c r="U151" s="1193"/>
      <c r="V151" s="1193"/>
      <c r="W151" s="1193"/>
      <c r="X151" s="1267"/>
      <c r="Y151" s="1193"/>
      <c r="Z151" s="1193"/>
      <c r="AA151" s="1193"/>
      <c r="AB151" s="1268"/>
      <c r="AC151" s="149"/>
      <c r="AD151" s="149"/>
      <c r="AE151" s="149"/>
      <c r="AF151" s="150"/>
      <c r="AG151" s="149"/>
      <c r="AH151" s="149"/>
      <c r="AI151" s="149"/>
      <c r="AJ151" s="151"/>
      <c r="AK151" s="1269" t="s">
        <v>136</v>
      </c>
      <c r="AL151" s="1270"/>
      <c r="AM151" s="1270"/>
      <c r="AN151" s="1270"/>
      <c r="AO151" s="1271"/>
      <c r="AP151" s="1272"/>
      <c r="AQ151" s="1272"/>
      <c r="AR151" s="1272"/>
      <c r="AS151" s="1272"/>
      <c r="AT151" s="1272"/>
      <c r="AU151" s="1272"/>
      <c r="AV151" s="1272"/>
      <c r="AW151" s="1272"/>
      <c r="AX151" s="1272"/>
      <c r="AY151" s="1272"/>
      <c r="AZ151" s="1272"/>
      <c r="BA151" s="1273"/>
      <c r="BB151" s="1037"/>
      <c r="BC151" s="1248"/>
      <c r="BD151" s="1248"/>
      <c r="BE151" s="1248"/>
      <c r="BF151" s="1249"/>
      <c r="BG151" s="1037"/>
      <c r="BH151" s="1230"/>
      <c r="BI151" s="1230"/>
      <c r="BJ151" s="1231"/>
      <c r="BK151" s="1271"/>
      <c r="BL151" s="1272"/>
      <c r="BM151" s="1272"/>
      <c r="BN151" s="1272"/>
      <c r="BO151" s="1272"/>
      <c r="BP151" s="1272"/>
      <c r="BQ151" s="1272"/>
      <c r="BR151" s="1272"/>
      <c r="BS151" s="1272"/>
      <c r="BT151" s="1272"/>
      <c r="BU151" s="1272"/>
      <c r="BV151" s="1272"/>
      <c r="BW151" s="1273"/>
      <c r="BX151" s="1040"/>
      <c r="BY151" s="1259"/>
      <c r="BZ151" s="1259"/>
      <c r="CA151" s="1259"/>
      <c r="CB151" s="1260"/>
      <c r="CC151" s="1261"/>
      <c r="CD151" s="1262"/>
      <c r="CE151" s="1262"/>
      <c r="CF151" s="1263"/>
      <c r="CG151" s="288" t="s">
        <v>137</v>
      </c>
      <c r="CH151" s="146"/>
      <c r="CI151" s="1037"/>
      <c r="CJ151" s="1264"/>
      <c r="CK151" s="1265"/>
      <c r="CL151" s="987"/>
      <c r="CM151" s="1266"/>
      <c r="CN151" s="1266"/>
      <c r="CO151" s="1266"/>
      <c r="CP151" s="1266"/>
      <c r="CQ151" s="1266"/>
      <c r="CR151" s="1266"/>
      <c r="CS151" s="44" t="s">
        <v>8696</v>
      </c>
      <c r="CT151" s="44"/>
      <c r="CU151" s="44"/>
      <c r="CV151" s="44"/>
      <c r="CW151" s="1348"/>
      <c r="CX151" s="1349"/>
      <c r="CY151" s="1349"/>
      <c r="CZ151" s="81"/>
      <c r="DA151" s="44"/>
      <c r="DB151" s="176" t="s">
        <v>8696</v>
      </c>
      <c r="DC151" s="1187">
        <f>DS151+DS152+'2枚目'!DT126+'3枚目'!DT126+'4枚目'!DT126+'5枚目'!DT126</f>
        <v>0</v>
      </c>
      <c r="DD151" s="1188"/>
      <c r="DE151" s="44"/>
      <c r="DF151" s="44"/>
      <c r="DG151" s="176"/>
      <c r="DH151" s="1350">
        <f>IFERROR((DT151+DC151)/J151,0)*100</f>
        <v>0</v>
      </c>
      <c r="DI151" s="1351"/>
      <c r="DJ151" s="1351"/>
      <c r="DK151" s="1351"/>
      <c r="DL151" s="1351"/>
      <c r="DM151" s="163"/>
      <c r="DS151" s="610">
        <f t="shared" si="13"/>
        <v>0</v>
      </c>
      <c r="DT151" s="610">
        <f>S151+'2枚目'!DU125+'3枚目'!DU125+'4枚目'!DU125+'5枚目'!DU125</f>
        <v>0</v>
      </c>
      <c r="DU151" s="610"/>
    </row>
    <row r="152" spans="3:126" ht="12.95" customHeight="1">
      <c r="C152" s="917" t="s">
        <v>229</v>
      </c>
      <c r="D152" s="708"/>
      <c r="E152" s="709" t="s">
        <v>226</v>
      </c>
      <c r="F152" s="710"/>
      <c r="G152" s="710"/>
      <c r="H152" s="710"/>
      <c r="I152" s="711"/>
      <c r="J152" s="1187"/>
      <c r="K152" s="1188"/>
      <c r="L152" s="1188"/>
      <c r="O152" s="30" t="s">
        <v>269</v>
      </c>
      <c r="P152" s="1177"/>
      <c r="Q152" s="1178"/>
      <c r="R152" s="1179"/>
      <c r="S152" s="282"/>
      <c r="T152" s="283"/>
      <c r="U152" s="10"/>
      <c r="V152" s="10"/>
      <c r="W152" s="154" t="s">
        <v>8696</v>
      </c>
      <c r="X152" s="284"/>
      <c r="Y152" s="283"/>
      <c r="Z152" s="10"/>
      <c r="AA152" s="10"/>
      <c r="AB152" s="155" t="s">
        <v>8696</v>
      </c>
      <c r="AC152" s="149"/>
      <c r="AD152" s="149"/>
      <c r="AE152" s="149"/>
      <c r="AF152" s="150"/>
      <c r="AG152" s="149"/>
      <c r="AH152" s="149"/>
      <c r="AI152" s="149"/>
      <c r="AJ152" s="151"/>
      <c r="AK152" s="1257" t="s">
        <v>139</v>
      </c>
      <c r="AL152" s="1258"/>
      <c r="AM152" s="1258"/>
      <c r="AN152" s="1258"/>
      <c r="AO152" s="1214"/>
      <c r="AP152" s="1215"/>
      <c r="AQ152" s="1215"/>
      <c r="AR152" s="1215"/>
      <c r="AS152" s="1215"/>
      <c r="AT152" s="1215"/>
      <c r="AU152" s="1215"/>
      <c r="AV152" s="1215"/>
      <c r="AW152" s="1215"/>
      <c r="AX152" s="1215"/>
      <c r="AY152" s="1215"/>
      <c r="AZ152" s="1215"/>
      <c r="BA152" s="1216"/>
      <c r="BB152" s="982"/>
      <c r="BC152" s="1217"/>
      <c r="BD152" s="1217"/>
      <c r="BE152" s="1217"/>
      <c r="BF152" s="1218"/>
      <c r="BG152" s="982"/>
      <c r="BH152" s="1219"/>
      <c r="BI152" s="1219"/>
      <c r="BJ152" s="1220"/>
      <c r="BK152" s="973"/>
      <c r="BL152" s="1215"/>
      <c r="BM152" s="1215"/>
      <c r="BN152" s="1215"/>
      <c r="BO152" s="1215"/>
      <c r="BP152" s="1215"/>
      <c r="BQ152" s="1215"/>
      <c r="BR152" s="1215"/>
      <c r="BS152" s="1215"/>
      <c r="BT152" s="1215"/>
      <c r="BU152" s="1215"/>
      <c r="BV152" s="1215"/>
      <c r="BW152" s="1216"/>
      <c r="BX152" s="984"/>
      <c r="BY152" s="1221"/>
      <c r="BZ152" s="1221"/>
      <c r="CA152" s="1221"/>
      <c r="CB152" s="1222"/>
      <c r="CC152" s="1236"/>
      <c r="CD152" s="1237"/>
      <c r="CE152" s="1237"/>
      <c r="CF152" s="1238"/>
      <c r="CG152" s="289" t="s">
        <v>137</v>
      </c>
      <c r="CH152" s="290"/>
      <c r="CI152" s="982"/>
      <c r="CJ152" s="1239"/>
      <c r="CK152" s="1240"/>
      <c r="CL152" s="1016"/>
      <c r="CM152" s="1241"/>
      <c r="CN152" s="1241"/>
      <c r="CO152" s="1241"/>
      <c r="CP152" s="1241"/>
      <c r="CQ152" s="1241"/>
      <c r="CR152" s="1241"/>
      <c r="CS152" s="120" t="s">
        <v>8696</v>
      </c>
      <c r="CT152" s="120"/>
      <c r="CU152" s="120"/>
      <c r="CV152" s="120"/>
      <c r="CW152" s="1242"/>
      <c r="CX152" s="1241"/>
      <c r="CY152" s="1241"/>
      <c r="CZ152" s="82"/>
      <c r="DA152" s="120"/>
      <c r="DB152" s="177" t="s">
        <v>8696</v>
      </c>
      <c r="DC152" s="1187"/>
      <c r="DD152" s="1188"/>
      <c r="DE152" s="10"/>
      <c r="DF152" s="10"/>
      <c r="DG152" s="155" t="s">
        <v>8696</v>
      </c>
      <c r="DH152" s="1350"/>
      <c r="DI152" s="1351"/>
      <c r="DJ152" s="1351"/>
      <c r="DK152" s="1351"/>
      <c r="DL152" s="1351"/>
      <c r="DM152" s="159" t="s">
        <v>66</v>
      </c>
      <c r="DS152" s="610">
        <f t="shared" si="13"/>
        <v>0</v>
      </c>
      <c r="DT152" s="610"/>
      <c r="DU152" s="610"/>
    </row>
    <row r="153" spans="3:126" ht="12.95" customHeight="1">
      <c r="C153" s="917" t="s">
        <v>146</v>
      </c>
      <c r="D153" s="708"/>
      <c r="E153" s="703" t="s">
        <v>147</v>
      </c>
      <c r="F153" s="704"/>
      <c r="G153" s="704"/>
      <c r="H153" s="704"/>
      <c r="I153" s="705"/>
      <c r="J153" s="1187">
        <f>S153+CL153+CL154+'2枚目'!DT127+'3枚目'!DT127+'4枚目'!DT127+'5枚目'!DT127</f>
        <v>0</v>
      </c>
      <c r="K153" s="1188"/>
      <c r="L153" s="1188"/>
      <c r="M153" s="44"/>
      <c r="N153" s="44"/>
      <c r="O153" s="44"/>
      <c r="P153" s="1189"/>
      <c r="Q153" s="1190"/>
      <c r="R153" s="1191"/>
      <c r="S153" s="1192"/>
      <c r="T153" s="1193"/>
      <c r="U153" s="1193"/>
      <c r="V153" s="1193"/>
      <c r="W153" s="1193"/>
      <c r="X153" s="1267"/>
      <c r="Y153" s="1193"/>
      <c r="Z153" s="1193"/>
      <c r="AA153" s="1193"/>
      <c r="AB153" s="1268"/>
      <c r="AC153" s="161"/>
      <c r="AD153" s="161"/>
      <c r="AE153" s="161"/>
      <c r="AF153" s="168"/>
      <c r="AG153" s="161"/>
      <c r="AH153" s="161"/>
      <c r="AI153" s="161"/>
      <c r="AJ153" s="238"/>
      <c r="AK153" s="1269" t="s">
        <v>136</v>
      </c>
      <c r="AL153" s="1270"/>
      <c r="AM153" s="1270"/>
      <c r="AN153" s="1270"/>
      <c r="AO153" s="1271"/>
      <c r="AP153" s="1272"/>
      <c r="AQ153" s="1272"/>
      <c r="AR153" s="1272"/>
      <c r="AS153" s="1272"/>
      <c r="AT153" s="1272"/>
      <c r="AU153" s="1272"/>
      <c r="AV153" s="1272"/>
      <c r="AW153" s="1272"/>
      <c r="AX153" s="1272"/>
      <c r="AY153" s="1272"/>
      <c r="AZ153" s="1272"/>
      <c r="BA153" s="1273"/>
      <c r="BB153" s="1037"/>
      <c r="BC153" s="1248"/>
      <c r="BD153" s="1248"/>
      <c r="BE153" s="1248"/>
      <c r="BF153" s="1249"/>
      <c r="BG153" s="1037"/>
      <c r="BH153" s="1230"/>
      <c r="BI153" s="1230"/>
      <c r="BJ153" s="1231"/>
      <c r="BK153" s="1271"/>
      <c r="BL153" s="1272"/>
      <c r="BM153" s="1272"/>
      <c r="BN153" s="1272"/>
      <c r="BO153" s="1272"/>
      <c r="BP153" s="1272"/>
      <c r="BQ153" s="1272"/>
      <c r="BR153" s="1272"/>
      <c r="BS153" s="1272"/>
      <c r="BT153" s="1272"/>
      <c r="BU153" s="1272"/>
      <c r="BV153" s="1272"/>
      <c r="BW153" s="1273"/>
      <c r="BX153" s="1040"/>
      <c r="BY153" s="1259"/>
      <c r="BZ153" s="1259"/>
      <c r="CA153" s="1259"/>
      <c r="CB153" s="1260"/>
      <c r="CC153" s="1261"/>
      <c r="CD153" s="1262"/>
      <c r="CE153" s="1262"/>
      <c r="CF153" s="1263"/>
      <c r="CG153" s="288" t="s">
        <v>137</v>
      </c>
      <c r="CH153" s="146"/>
      <c r="CI153" s="1037"/>
      <c r="CJ153" s="1264"/>
      <c r="CK153" s="1265"/>
      <c r="CL153" s="987"/>
      <c r="CM153" s="1266"/>
      <c r="CN153" s="1266"/>
      <c r="CO153" s="1266"/>
      <c r="CP153" s="1266"/>
      <c r="CQ153" s="1266"/>
      <c r="CR153" s="1266"/>
      <c r="CS153" s="44" t="s">
        <v>8696</v>
      </c>
      <c r="CT153" s="44"/>
      <c r="CU153" s="44"/>
      <c r="CV153" s="44"/>
      <c r="CW153" s="1348"/>
      <c r="CX153" s="1349"/>
      <c r="CY153" s="1349"/>
      <c r="CZ153" s="81"/>
      <c r="DA153" s="44"/>
      <c r="DB153" s="176" t="s">
        <v>8696</v>
      </c>
      <c r="DC153" s="1187">
        <f>DS153+DS154+'2枚目'!DT128+'3枚目'!DT128+'4枚目'!DT128+'5枚目'!DT128</f>
        <v>0</v>
      </c>
      <c r="DD153" s="1188"/>
      <c r="DE153" s="44"/>
      <c r="DF153" s="44"/>
      <c r="DG153" s="176"/>
      <c r="DH153" s="1350">
        <f>IFERROR((DT153+DC153)/J153,0)*100</f>
        <v>0</v>
      </c>
      <c r="DI153" s="1351"/>
      <c r="DJ153" s="1351"/>
      <c r="DK153" s="1351"/>
      <c r="DL153" s="1351"/>
      <c r="DM153" s="163"/>
      <c r="DS153" s="610">
        <f t="shared" si="13"/>
        <v>0</v>
      </c>
      <c r="DT153" s="610">
        <f>S153+'2枚目'!DU127+'3枚目'!DU127+'4枚目'!DU127+'5枚目'!DU127</f>
        <v>0</v>
      </c>
      <c r="DU153" s="610"/>
    </row>
    <row r="154" spans="3:126" ht="12.95" customHeight="1">
      <c r="C154" s="917" t="s">
        <v>148</v>
      </c>
      <c r="D154" s="708"/>
      <c r="E154" s="709" t="s">
        <v>226</v>
      </c>
      <c r="F154" s="710"/>
      <c r="G154" s="710"/>
      <c r="H154" s="710"/>
      <c r="I154" s="711"/>
      <c r="J154" s="1187"/>
      <c r="K154" s="1188"/>
      <c r="L154" s="1188"/>
      <c r="M154" s="10"/>
      <c r="N154" s="10"/>
      <c r="O154" s="154" t="s">
        <v>269</v>
      </c>
      <c r="P154" s="1177"/>
      <c r="Q154" s="1178"/>
      <c r="R154" s="1179"/>
      <c r="S154" s="282"/>
      <c r="T154" s="283"/>
      <c r="U154" s="10"/>
      <c r="V154" s="10"/>
      <c r="W154" s="154" t="s">
        <v>8696</v>
      </c>
      <c r="X154" s="284"/>
      <c r="Y154" s="283"/>
      <c r="Z154" s="10"/>
      <c r="AA154" s="10"/>
      <c r="AB154" s="155" t="s">
        <v>8696</v>
      </c>
      <c r="AC154" s="156"/>
      <c r="AD154" s="156"/>
      <c r="AE154" s="156"/>
      <c r="AF154" s="224"/>
      <c r="AG154" s="156"/>
      <c r="AH154" s="156"/>
      <c r="AI154" s="156"/>
      <c r="AJ154" s="225"/>
      <c r="AK154" s="1213" t="s">
        <v>139</v>
      </c>
      <c r="AL154" s="1205"/>
      <c r="AM154" s="1205"/>
      <c r="AN154" s="1205"/>
      <c r="AO154" s="1214"/>
      <c r="AP154" s="1215"/>
      <c r="AQ154" s="1215"/>
      <c r="AR154" s="1215"/>
      <c r="AS154" s="1215"/>
      <c r="AT154" s="1215"/>
      <c r="AU154" s="1215"/>
      <c r="AV154" s="1215"/>
      <c r="AW154" s="1215"/>
      <c r="AX154" s="1215"/>
      <c r="AY154" s="1215"/>
      <c r="AZ154" s="1215"/>
      <c r="BA154" s="1216"/>
      <c r="BB154" s="982"/>
      <c r="BC154" s="1217"/>
      <c r="BD154" s="1217"/>
      <c r="BE154" s="1217"/>
      <c r="BF154" s="1218"/>
      <c r="BG154" s="982"/>
      <c r="BH154" s="1219"/>
      <c r="BI154" s="1219"/>
      <c r="BJ154" s="1220"/>
      <c r="BK154" s="973"/>
      <c r="BL154" s="1215"/>
      <c r="BM154" s="1215"/>
      <c r="BN154" s="1215"/>
      <c r="BO154" s="1215"/>
      <c r="BP154" s="1215"/>
      <c r="BQ154" s="1215"/>
      <c r="BR154" s="1215"/>
      <c r="BS154" s="1215"/>
      <c r="BT154" s="1215"/>
      <c r="BU154" s="1215"/>
      <c r="BV154" s="1215"/>
      <c r="BW154" s="1216"/>
      <c r="BX154" s="984"/>
      <c r="BY154" s="1221"/>
      <c r="BZ154" s="1221"/>
      <c r="CA154" s="1221"/>
      <c r="CB154" s="1222"/>
      <c r="CC154" s="1236"/>
      <c r="CD154" s="1237"/>
      <c r="CE154" s="1237"/>
      <c r="CF154" s="1238"/>
      <c r="CG154" s="289" t="s">
        <v>137</v>
      </c>
      <c r="CH154" s="290"/>
      <c r="CI154" s="982"/>
      <c r="CJ154" s="1239"/>
      <c r="CK154" s="1240"/>
      <c r="CL154" s="1016"/>
      <c r="CM154" s="1241"/>
      <c r="CN154" s="1241"/>
      <c r="CO154" s="1241"/>
      <c r="CP154" s="1241"/>
      <c r="CQ154" s="1241"/>
      <c r="CR154" s="1241"/>
      <c r="CS154" s="157" t="s">
        <v>8696</v>
      </c>
      <c r="CT154" s="157"/>
      <c r="CU154" s="157"/>
      <c r="CV154" s="157"/>
      <c r="CW154" s="1242"/>
      <c r="CX154" s="1241"/>
      <c r="CY154" s="1241"/>
      <c r="CZ154" s="83"/>
      <c r="DA154" s="157"/>
      <c r="DB154" s="158" t="s">
        <v>8696</v>
      </c>
      <c r="DC154" s="1187"/>
      <c r="DD154" s="1188"/>
      <c r="DG154" s="152" t="s">
        <v>8696</v>
      </c>
      <c r="DH154" s="1350"/>
      <c r="DI154" s="1351"/>
      <c r="DJ154" s="1351"/>
      <c r="DK154" s="1351"/>
      <c r="DL154" s="1351"/>
      <c r="DM154" s="175" t="s">
        <v>66</v>
      </c>
      <c r="DS154" s="610">
        <f t="shared" si="13"/>
        <v>0</v>
      </c>
      <c r="DT154" s="610"/>
      <c r="DU154" s="610"/>
    </row>
    <row r="155" spans="3:126" ht="12.95" customHeight="1">
      <c r="C155" s="917"/>
      <c r="D155" s="708"/>
      <c r="E155" s="1352" t="s">
        <v>9356</v>
      </c>
      <c r="F155" s="819"/>
      <c r="G155" s="819"/>
      <c r="H155" s="819"/>
      <c r="I155" s="820"/>
      <c r="J155" s="1187">
        <f>S155+CL155+CL156+'2枚目'!DT129+'3枚目'!DT129+'4枚目'!DT129+'5枚目'!DT129</f>
        <v>0</v>
      </c>
      <c r="K155" s="1188"/>
      <c r="L155" s="1188"/>
      <c r="M155" s="44"/>
      <c r="N155" s="44"/>
      <c r="O155" s="44"/>
      <c r="P155" s="1189"/>
      <c r="Q155" s="1190"/>
      <c r="R155" s="1191"/>
      <c r="S155" s="1192"/>
      <c r="T155" s="1193"/>
      <c r="U155" s="1193"/>
      <c r="V155" s="1193"/>
      <c r="W155" s="1193"/>
      <c r="X155" s="1267"/>
      <c r="Y155" s="1193"/>
      <c r="Z155" s="1193"/>
      <c r="AA155" s="1193"/>
      <c r="AB155" s="1268"/>
      <c r="AC155" s="161"/>
      <c r="AD155" s="161"/>
      <c r="AE155" s="161"/>
      <c r="AF155" s="168"/>
      <c r="AG155" s="161"/>
      <c r="AH155" s="161"/>
      <c r="AI155" s="161"/>
      <c r="AJ155" s="238"/>
      <c r="AK155" s="1269" t="s">
        <v>136</v>
      </c>
      <c r="AL155" s="1270"/>
      <c r="AM155" s="1270"/>
      <c r="AN155" s="1270"/>
      <c r="AO155" s="1271"/>
      <c r="AP155" s="1272"/>
      <c r="AQ155" s="1272"/>
      <c r="AR155" s="1272"/>
      <c r="AS155" s="1272"/>
      <c r="AT155" s="1272"/>
      <c r="AU155" s="1272"/>
      <c r="AV155" s="1272"/>
      <c r="AW155" s="1272"/>
      <c r="AX155" s="1272"/>
      <c r="AY155" s="1272"/>
      <c r="AZ155" s="1272"/>
      <c r="BA155" s="1273"/>
      <c r="BB155" s="1037"/>
      <c r="BC155" s="1248"/>
      <c r="BD155" s="1248"/>
      <c r="BE155" s="1248"/>
      <c r="BF155" s="1249"/>
      <c r="BG155" s="1037"/>
      <c r="BH155" s="1230"/>
      <c r="BI155" s="1230"/>
      <c r="BJ155" s="1231"/>
      <c r="BK155" s="1271"/>
      <c r="BL155" s="1272"/>
      <c r="BM155" s="1272"/>
      <c r="BN155" s="1272"/>
      <c r="BO155" s="1272"/>
      <c r="BP155" s="1272"/>
      <c r="BQ155" s="1272"/>
      <c r="BR155" s="1272"/>
      <c r="BS155" s="1272"/>
      <c r="BT155" s="1272"/>
      <c r="BU155" s="1272"/>
      <c r="BV155" s="1272"/>
      <c r="BW155" s="1273"/>
      <c r="BX155" s="1040"/>
      <c r="BY155" s="1259"/>
      <c r="BZ155" s="1259"/>
      <c r="CA155" s="1259"/>
      <c r="CB155" s="1260"/>
      <c r="CC155" s="1261"/>
      <c r="CD155" s="1262"/>
      <c r="CE155" s="1262"/>
      <c r="CF155" s="1263"/>
      <c r="CG155" s="288" t="s">
        <v>137</v>
      </c>
      <c r="CH155" s="146"/>
      <c r="CI155" s="1037"/>
      <c r="CJ155" s="1264"/>
      <c r="CK155" s="1265"/>
      <c r="CL155" s="987"/>
      <c r="CM155" s="1266"/>
      <c r="CN155" s="1266"/>
      <c r="CO155" s="1266"/>
      <c r="CP155" s="1266"/>
      <c r="CQ155" s="1266"/>
      <c r="CR155" s="1266"/>
      <c r="CS155" s="44" t="s">
        <v>8696</v>
      </c>
      <c r="CT155" s="44"/>
      <c r="CU155" s="44"/>
      <c r="CV155" s="44"/>
      <c r="CW155" s="1348"/>
      <c r="CX155" s="1349"/>
      <c r="CY155" s="1349"/>
      <c r="CZ155" s="81"/>
      <c r="DA155" s="44"/>
      <c r="DB155" s="176" t="s">
        <v>8696</v>
      </c>
      <c r="DC155" s="1187">
        <f>DS155+DS156+'2枚目'!DT130+'3枚目'!DT130+'4枚目'!DT130+'5枚目'!DT130</f>
        <v>0</v>
      </c>
      <c r="DD155" s="1188"/>
      <c r="DE155" s="44"/>
      <c r="DF155" s="44"/>
      <c r="DG155" s="176"/>
      <c r="DH155" s="1350">
        <f>IFERROR((DT155+DC155)/J155,0)*100</f>
        <v>0</v>
      </c>
      <c r="DI155" s="1351"/>
      <c r="DJ155" s="1351"/>
      <c r="DK155" s="1351"/>
      <c r="DL155" s="1351"/>
      <c r="DM155" s="163"/>
      <c r="DS155" s="610">
        <f t="shared" si="13"/>
        <v>0</v>
      </c>
      <c r="DT155" s="610">
        <f>S155+'2枚目'!DU129+'3枚目'!DU129+'4枚目'!DU129+'5枚目'!DU129</f>
        <v>0</v>
      </c>
      <c r="DU155" s="610"/>
    </row>
    <row r="156" spans="3:126" ht="12.95" customHeight="1">
      <c r="C156" s="917"/>
      <c r="D156" s="708"/>
      <c r="E156" s="821"/>
      <c r="F156" s="822"/>
      <c r="G156" s="822"/>
      <c r="H156" s="822"/>
      <c r="I156" s="823"/>
      <c r="J156" s="1187"/>
      <c r="K156" s="1188"/>
      <c r="L156" s="1188"/>
      <c r="M156" s="10"/>
      <c r="N156" s="10"/>
      <c r="O156" s="154" t="s">
        <v>269</v>
      </c>
      <c r="P156" s="1177"/>
      <c r="Q156" s="1178"/>
      <c r="R156" s="1179"/>
      <c r="S156" s="282"/>
      <c r="T156" s="283"/>
      <c r="U156" s="10"/>
      <c r="V156" s="10"/>
      <c r="W156" s="154" t="s">
        <v>8696</v>
      </c>
      <c r="X156" s="284"/>
      <c r="Y156" s="283"/>
      <c r="Z156" s="10"/>
      <c r="AA156" s="10"/>
      <c r="AB156" s="155" t="s">
        <v>8696</v>
      </c>
      <c r="AC156" s="156"/>
      <c r="AD156" s="156"/>
      <c r="AE156" s="156"/>
      <c r="AF156" s="224"/>
      <c r="AG156" s="156"/>
      <c r="AH156" s="156"/>
      <c r="AI156" s="156"/>
      <c r="AJ156" s="225"/>
      <c r="AK156" s="1213" t="s">
        <v>139</v>
      </c>
      <c r="AL156" s="1205"/>
      <c r="AM156" s="1205"/>
      <c r="AN156" s="1205"/>
      <c r="AO156" s="1214"/>
      <c r="AP156" s="1215"/>
      <c r="AQ156" s="1215"/>
      <c r="AR156" s="1215"/>
      <c r="AS156" s="1215"/>
      <c r="AT156" s="1215"/>
      <c r="AU156" s="1215"/>
      <c r="AV156" s="1215"/>
      <c r="AW156" s="1215"/>
      <c r="AX156" s="1215"/>
      <c r="AY156" s="1215"/>
      <c r="AZ156" s="1215"/>
      <c r="BA156" s="1216"/>
      <c r="BB156" s="982"/>
      <c r="BC156" s="1217"/>
      <c r="BD156" s="1217"/>
      <c r="BE156" s="1217"/>
      <c r="BF156" s="1218"/>
      <c r="BG156" s="982"/>
      <c r="BH156" s="1219"/>
      <c r="BI156" s="1219"/>
      <c r="BJ156" s="1220"/>
      <c r="BK156" s="973"/>
      <c r="BL156" s="1215"/>
      <c r="BM156" s="1215"/>
      <c r="BN156" s="1215"/>
      <c r="BO156" s="1215"/>
      <c r="BP156" s="1215"/>
      <c r="BQ156" s="1215"/>
      <c r="BR156" s="1215"/>
      <c r="BS156" s="1215"/>
      <c r="BT156" s="1215"/>
      <c r="BU156" s="1215"/>
      <c r="BV156" s="1215"/>
      <c r="BW156" s="1216"/>
      <c r="BX156" s="984"/>
      <c r="BY156" s="1221"/>
      <c r="BZ156" s="1221"/>
      <c r="CA156" s="1221"/>
      <c r="CB156" s="1222"/>
      <c r="CC156" s="1236"/>
      <c r="CD156" s="1237"/>
      <c r="CE156" s="1237"/>
      <c r="CF156" s="1238"/>
      <c r="CG156" s="289" t="s">
        <v>137</v>
      </c>
      <c r="CH156" s="290"/>
      <c r="CI156" s="982"/>
      <c r="CJ156" s="1239"/>
      <c r="CK156" s="1240"/>
      <c r="CL156" s="1016"/>
      <c r="CM156" s="1241"/>
      <c r="CN156" s="1241"/>
      <c r="CO156" s="1241"/>
      <c r="CP156" s="1241"/>
      <c r="CQ156" s="1241"/>
      <c r="CR156" s="1241"/>
      <c r="CS156" s="157" t="s">
        <v>8696</v>
      </c>
      <c r="CT156" s="157"/>
      <c r="CU156" s="157"/>
      <c r="CV156" s="157"/>
      <c r="CW156" s="1242"/>
      <c r="CX156" s="1241"/>
      <c r="CY156" s="1241"/>
      <c r="CZ156" s="83"/>
      <c r="DA156" s="157"/>
      <c r="DB156" s="158" t="s">
        <v>8696</v>
      </c>
      <c r="DC156" s="1187"/>
      <c r="DD156" s="1188"/>
      <c r="DG156" s="152" t="s">
        <v>8696</v>
      </c>
      <c r="DH156" s="1350"/>
      <c r="DI156" s="1351"/>
      <c r="DJ156" s="1351"/>
      <c r="DK156" s="1351"/>
      <c r="DL156" s="1351"/>
      <c r="DM156" s="175" t="s">
        <v>66</v>
      </c>
      <c r="DS156" s="610">
        <f t="shared" si="13"/>
        <v>0</v>
      </c>
      <c r="DT156" s="610"/>
      <c r="DU156" s="610"/>
    </row>
    <row r="157" spans="3:126" ht="12.95" customHeight="1">
      <c r="C157" s="102"/>
      <c r="E157" s="703" t="s">
        <v>230</v>
      </c>
      <c r="F157" s="704"/>
      <c r="G157" s="704"/>
      <c r="H157" s="704"/>
      <c r="I157" s="705"/>
      <c r="J157" s="1187">
        <f>S157+CL157+CL158+'2枚目'!DT131+'3枚目'!DT131+'4枚目'!DT131+'5枚目'!DT131</f>
        <v>0</v>
      </c>
      <c r="K157" s="1188"/>
      <c r="L157" s="1188"/>
      <c r="P157" s="1189"/>
      <c r="Q157" s="1190"/>
      <c r="R157" s="1191"/>
      <c r="S157" s="1192"/>
      <c r="T157" s="1193"/>
      <c r="U157" s="1193"/>
      <c r="V157" s="1193"/>
      <c r="W157" s="1193"/>
      <c r="X157" s="1267"/>
      <c r="Y157" s="1193"/>
      <c r="Z157" s="1193"/>
      <c r="AA157" s="1193"/>
      <c r="AB157" s="1268"/>
      <c r="AC157" s="149"/>
      <c r="AD157" s="149"/>
      <c r="AE157" s="149"/>
      <c r="AF157" s="150"/>
      <c r="AG157" s="149"/>
      <c r="AH157" s="149"/>
      <c r="AI157" s="149"/>
      <c r="AJ157" s="151"/>
      <c r="AK157" s="1269" t="s">
        <v>136</v>
      </c>
      <c r="AL157" s="1270"/>
      <c r="AM157" s="1270"/>
      <c r="AN157" s="1270"/>
      <c r="AO157" s="1271"/>
      <c r="AP157" s="1272"/>
      <c r="AQ157" s="1272"/>
      <c r="AR157" s="1272"/>
      <c r="AS157" s="1272"/>
      <c r="AT157" s="1272"/>
      <c r="AU157" s="1272"/>
      <c r="AV157" s="1272"/>
      <c r="AW157" s="1272"/>
      <c r="AX157" s="1272"/>
      <c r="AY157" s="1272"/>
      <c r="AZ157" s="1272"/>
      <c r="BA157" s="1273"/>
      <c r="BB157" s="1037"/>
      <c r="BC157" s="1248"/>
      <c r="BD157" s="1248"/>
      <c r="BE157" s="1248"/>
      <c r="BF157" s="1249"/>
      <c r="BG157" s="1037"/>
      <c r="BH157" s="1230"/>
      <c r="BI157" s="1230"/>
      <c r="BJ157" s="1231"/>
      <c r="BK157" s="1271"/>
      <c r="BL157" s="1272"/>
      <c r="BM157" s="1272"/>
      <c r="BN157" s="1272"/>
      <c r="BO157" s="1272"/>
      <c r="BP157" s="1272"/>
      <c r="BQ157" s="1272"/>
      <c r="BR157" s="1272"/>
      <c r="BS157" s="1272"/>
      <c r="BT157" s="1272"/>
      <c r="BU157" s="1272"/>
      <c r="BV157" s="1272"/>
      <c r="BW157" s="1273"/>
      <c r="BX157" s="1040"/>
      <c r="BY157" s="1259"/>
      <c r="BZ157" s="1259"/>
      <c r="CA157" s="1259"/>
      <c r="CB157" s="1260"/>
      <c r="CC157" s="1261"/>
      <c r="CD157" s="1262"/>
      <c r="CE157" s="1262"/>
      <c r="CF157" s="1263"/>
      <c r="CG157" s="288" t="s">
        <v>137</v>
      </c>
      <c r="CH157" s="146"/>
      <c r="CI157" s="1037"/>
      <c r="CJ157" s="1264"/>
      <c r="CK157" s="1265"/>
      <c r="CL157" s="987"/>
      <c r="CM157" s="1266"/>
      <c r="CN157" s="1266"/>
      <c r="CO157" s="1266"/>
      <c r="CP157" s="1266"/>
      <c r="CQ157" s="1266"/>
      <c r="CR157" s="1266"/>
      <c r="CS157" s="44" t="s">
        <v>8696</v>
      </c>
      <c r="CT157" s="44"/>
      <c r="CU157" s="44"/>
      <c r="CV157" s="44"/>
      <c r="CW157" s="1348"/>
      <c r="CX157" s="1349"/>
      <c r="CY157" s="1349"/>
      <c r="CZ157" s="81"/>
      <c r="DA157" s="44"/>
      <c r="DB157" s="176" t="s">
        <v>8696</v>
      </c>
      <c r="DC157" s="1187">
        <f>DS157+DS158+'2枚目'!DT132+'3枚目'!DT132+'4枚目'!DT132+'5枚目'!DT132</f>
        <v>0</v>
      </c>
      <c r="DD157" s="1188"/>
      <c r="DE157" s="44"/>
      <c r="DF157" s="44"/>
      <c r="DG157" s="176"/>
      <c r="DH157" s="1350">
        <f>IFERROR((DT157+DC157)/J157,0)*100</f>
        <v>0</v>
      </c>
      <c r="DI157" s="1351"/>
      <c r="DJ157" s="1351"/>
      <c r="DK157" s="1351"/>
      <c r="DL157" s="1351"/>
      <c r="DM157" s="163"/>
      <c r="DS157" s="610">
        <f t="shared" si="13"/>
        <v>0</v>
      </c>
      <c r="DT157" s="610">
        <f>S157+'2枚目'!DU131+'3枚目'!DU131+'4枚目'!DU131+'5枚目'!DU131</f>
        <v>0</v>
      </c>
      <c r="DU157" s="610"/>
    </row>
    <row r="158" spans="3:126" ht="12.95" customHeight="1">
      <c r="C158" s="102"/>
      <c r="E158" s="1353" t="s">
        <v>282</v>
      </c>
      <c r="F158" s="1354"/>
      <c r="G158" s="1354"/>
      <c r="H158" s="1354"/>
      <c r="I158" s="1355"/>
      <c r="J158" s="1187"/>
      <c r="K158" s="1188"/>
      <c r="L158" s="1188"/>
      <c r="M158" s="10"/>
      <c r="N158" s="10"/>
      <c r="O158" s="154" t="s">
        <v>269</v>
      </c>
      <c r="P158" s="1177"/>
      <c r="Q158" s="1178"/>
      <c r="R158" s="1179"/>
      <c r="S158" s="282"/>
      <c r="T158" s="283"/>
      <c r="U158" s="10"/>
      <c r="V158" s="10"/>
      <c r="W158" s="154" t="s">
        <v>8696</v>
      </c>
      <c r="X158" s="284"/>
      <c r="Y158" s="283"/>
      <c r="Z158" s="10"/>
      <c r="AA158" s="10"/>
      <c r="AB158" s="155" t="s">
        <v>8696</v>
      </c>
      <c r="AC158" s="156"/>
      <c r="AD158" s="156"/>
      <c r="AE158" s="156"/>
      <c r="AF158" s="224"/>
      <c r="AG158" s="156"/>
      <c r="AH158" s="156"/>
      <c r="AI158" s="156"/>
      <c r="AJ158" s="225"/>
      <c r="AK158" s="1257" t="s">
        <v>139</v>
      </c>
      <c r="AL158" s="1258"/>
      <c r="AM158" s="1258"/>
      <c r="AN158" s="1258"/>
      <c r="AO158" s="1214"/>
      <c r="AP158" s="1215"/>
      <c r="AQ158" s="1215"/>
      <c r="AR158" s="1215"/>
      <c r="AS158" s="1215"/>
      <c r="AT158" s="1215"/>
      <c r="AU158" s="1215"/>
      <c r="AV158" s="1215"/>
      <c r="AW158" s="1215"/>
      <c r="AX158" s="1215"/>
      <c r="AY158" s="1215"/>
      <c r="AZ158" s="1215"/>
      <c r="BA158" s="1216"/>
      <c r="BB158" s="982"/>
      <c r="BC158" s="1217"/>
      <c r="BD158" s="1217"/>
      <c r="BE158" s="1217"/>
      <c r="BF158" s="1218"/>
      <c r="BG158" s="982"/>
      <c r="BH158" s="1219"/>
      <c r="BI158" s="1219"/>
      <c r="BJ158" s="1220"/>
      <c r="BK158" s="973"/>
      <c r="BL158" s="1215"/>
      <c r="BM158" s="1215"/>
      <c r="BN158" s="1215"/>
      <c r="BO158" s="1215"/>
      <c r="BP158" s="1215"/>
      <c r="BQ158" s="1215"/>
      <c r="BR158" s="1215"/>
      <c r="BS158" s="1215"/>
      <c r="BT158" s="1215"/>
      <c r="BU158" s="1215"/>
      <c r="BV158" s="1215"/>
      <c r="BW158" s="1216"/>
      <c r="BX158" s="984"/>
      <c r="BY158" s="1221"/>
      <c r="BZ158" s="1221"/>
      <c r="CA158" s="1221"/>
      <c r="CB158" s="1222"/>
      <c r="CC158" s="1236"/>
      <c r="CD158" s="1237"/>
      <c r="CE158" s="1237"/>
      <c r="CF158" s="1238"/>
      <c r="CG158" s="289" t="s">
        <v>137</v>
      </c>
      <c r="CH158" s="290"/>
      <c r="CI158" s="982"/>
      <c r="CJ158" s="1239"/>
      <c r="CK158" s="1240"/>
      <c r="CL158" s="1016"/>
      <c r="CM158" s="1241"/>
      <c r="CN158" s="1241"/>
      <c r="CO158" s="1241"/>
      <c r="CP158" s="1241"/>
      <c r="CQ158" s="1241"/>
      <c r="CR158" s="1241"/>
      <c r="CS158" s="120" t="s">
        <v>8696</v>
      </c>
      <c r="CT158" s="120"/>
      <c r="CU158" s="120"/>
      <c r="CV158" s="120"/>
      <c r="CW158" s="1242"/>
      <c r="CX158" s="1241"/>
      <c r="CY158" s="1241"/>
      <c r="CZ158" s="82"/>
      <c r="DA158" s="120"/>
      <c r="DB158" s="177" t="s">
        <v>8696</v>
      </c>
      <c r="DC158" s="1187"/>
      <c r="DD158" s="1188"/>
      <c r="DE158" s="10"/>
      <c r="DF158" s="10"/>
      <c r="DG158" s="155" t="s">
        <v>8696</v>
      </c>
      <c r="DH158" s="1350"/>
      <c r="DI158" s="1351"/>
      <c r="DJ158" s="1351"/>
      <c r="DK158" s="1351"/>
      <c r="DL158" s="1351"/>
      <c r="DM158" s="159" t="s">
        <v>66</v>
      </c>
      <c r="DS158" s="610">
        <f t="shared" si="13"/>
        <v>0</v>
      </c>
      <c r="DT158" s="610"/>
      <c r="DU158" s="610"/>
    </row>
    <row r="159" spans="3:126" ht="12.95" customHeight="1">
      <c r="C159" s="102"/>
      <c r="E159" s="703" t="s">
        <v>149</v>
      </c>
      <c r="F159" s="704"/>
      <c r="G159" s="704"/>
      <c r="H159" s="704"/>
      <c r="I159" s="705"/>
      <c r="J159" s="1172">
        <f>SUM(J147:L158)</f>
        <v>0</v>
      </c>
      <c r="K159" s="1173"/>
      <c r="L159" s="1173"/>
      <c r="P159" s="189"/>
      <c r="Q159" s="190"/>
      <c r="R159" s="191"/>
      <c r="S159" s="1388">
        <f>S147+S149+S151+S153+S155+S157+'2枚目'!DU133+'3枚目'!DU133+'4枚目'!DU133+'5枚目'!DU133</f>
        <v>0</v>
      </c>
      <c r="T159" s="1389"/>
      <c r="U159" s="1389"/>
      <c r="V159" s="1389"/>
      <c r="W159" s="1389"/>
      <c r="X159" s="1390">
        <f>X147+X149+X151+X153+X155+X157+'2枚目'!DV133+'3枚目'!DV133+'4枚目'!DV133+'5枚目'!DV133</f>
        <v>0</v>
      </c>
      <c r="Y159" s="1389"/>
      <c r="Z159" s="1389"/>
      <c r="AA159" s="1389"/>
      <c r="AB159" s="1391"/>
      <c r="AC159" s="149"/>
      <c r="AD159" s="149"/>
      <c r="AE159" s="149"/>
      <c r="AF159" s="150"/>
      <c r="AG159" s="149"/>
      <c r="AH159" s="149"/>
      <c r="AI159" s="149"/>
      <c r="AJ159" s="151"/>
      <c r="AK159" s="165"/>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62"/>
      <c r="BK159" s="168"/>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1325">
        <f>DT159+'2枚目'!DW133+'3枚目'!DW133+'4枚目'!DW133+'5枚目'!DW133</f>
        <v>0</v>
      </c>
      <c r="CM159" s="1326"/>
      <c r="CN159" s="1326"/>
      <c r="CO159" s="1326"/>
      <c r="CP159" s="1326"/>
      <c r="CQ159" s="1326"/>
      <c r="CR159" s="1326"/>
      <c r="CW159" s="1392">
        <f>DU159+'2枚目'!DX133+'3枚目'!DX133+'4枚目'!DX133+'5枚目'!DX133</f>
        <v>0</v>
      </c>
      <c r="CX159" s="1326"/>
      <c r="CY159" s="1326"/>
      <c r="DB159" s="8"/>
      <c r="DC159" s="1172">
        <f>DV159</f>
        <v>0</v>
      </c>
      <c r="DD159" s="1173"/>
      <c r="DG159" s="152"/>
      <c r="DH159" s="1335">
        <f>IFERROR((S159+DC159)/J159,0)*100</f>
        <v>0</v>
      </c>
      <c r="DI159" s="1336"/>
      <c r="DJ159" s="1336"/>
      <c r="DK159" s="1336"/>
      <c r="DL159" s="1336"/>
      <c r="DM159" s="153"/>
      <c r="DS159" s="610"/>
      <c r="DT159" s="610">
        <f>SUM(CL147:CR158)</f>
        <v>0</v>
      </c>
      <c r="DU159" s="610">
        <f>SUM(CW147:CY158)</f>
        <v>0</v>
      </c>
      <c r="DV159" s="188">
        <f>SUM(DC147:DD158)</f>
        <v>0</v>
      </c>
    </row>
    <row r="160" spans="3:126" ht="12.95" customHeight="1" thickBot="1">
      <c r="C160" s="178"/>
      <c r="D160" s="87"/>
      <c r="E160" s="1386"/>
      <c r="F160" s="838"/>
      <c r="G160" s="838"/>
      <c r="H160" s="838"/>
      <c r="I160" s="1387"/>
      <c r="J160" s="1331"/>
      <c r="K160" s="1332"/>
      <c r="L160" s="1332"/>
      <c r="M160" s="201"/>
      <c r="N160" s="201"/>
      <c r="O160" s="179" t="s">
        <v>269</v>
      </c>
      <c r="P160" s="192"/>
      <c r="Q160" s="131"/>
      <c r="R160" s="193"/>
      <c r="S160" s="285"/>
      <c r="T160" s="286"/>
      <c r="U160" s="183"/>
      <c r="V160" s="183"/>
      <c r="W160" s="184" t="s">
        <v>269</v>
      </c>
      <c r="X160" s="287"/>
      <c r="Y160" s="286"/>
      <c r="Z160" s="183"/>
      <c r="AA160" s="183"/>
      <c r="AB160" s="92" t="s">
        <v>269</v>
      </c>
      <c r="AC160" s="181"/>
      <c r="AD160" s="181"/>
      <c r="AE160" s="181"/>
      <c r="AF160" s="185"/>
      <c r="AG160" s="181"/>
      <c r="AH160" s="181"/>
      <c r="AI160" s="181"/>
      <c r="AJ160" s="186"/>
      <c r="AK160" s="180"/>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2"/>
      <c r="BK160" s="185"/>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327"/>
      <c r="CM160" s="1328"/>
      <c r="CN160" s="1328"/>
      <c r="CO160" s="1328"/>
      <c r="CP160" s="1328"/>
      <c r="CQ160" s="1328"/>
      <c r="CR160" s="1328"/>
      <c r="CS160" s="87" t="s">
        <v>8696</v>
      </c>
      <c r="CT160" s="87"/>
      <c r="CU160" s="87"/>
      <c r="CV160" s="87"/>
      <c r="CW160" s="1393"/>
      <c r="CX160" s="1328"/>
      <c r="CY160" s="1328"/>
      <c r="CZ160" s="87"/>
      <c r="DA160" s="87"/>
      <c r="DB160" s="92" t="s">
        <v>8696</v>
      </c>
      <c r="DC160" s="1331"/>
      <c r="DD160" s="1332"/>
      <c r="DE160" s="87"/>
      <c r="DF160" s="87"/>
      <c r="DG160" s="92" t="s">
        <v>8696</v>
      </c>
      <c r="DH160" s="1335"/>
      <c r="DI160" s="1336"/>
      <c r="DJ160" s="1336"/>
      <c r="DK160" s="1336"/>
      <c r="DL160" s="1336"/>
      <c r="DM160" s="187" t="s">
        <v>66</v>
      </c>
      <c r="DN160" s="102"/>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C162" s="2" t="s">
        <v>150</v>
      </c>
      <c r="P162" s="2" t="s">
        <v>156</v>
      </c>
      <c r="AB162" s="2" t="s">
        <v>151</v>
      </c>
      <c r="AV162" s="2" t="s">
        <v>281</v>
      </c>
    </row>
    <row r="163" spans="3:122" ht="9.1999999999999993" customHeight="1">
      <c r="C163" s="6"/>
      <c r="D163" s="44" t="s">
        <v>152</v>
      </c>
      <c r="E163" s="44"/>
      <c r="F163" s="44"/>
      <c r="G163" s="44"/>
      <c r="H163" s="44"/>
      <c r="I163" s="44" t="s">
        <v>153</v>
      </c>
      <c r="J163" s="44"/>
      <c r="K163" s="44"/>
      <c r="L163" s="44"/>
      <c r="M163" s="44"/>
      <c r="N163" s="7"/>
      <c r="P163" s="6"/>
      <c r="Q163" s="44" t="s">
        <v>157</v>
      </c>
      <c r="R163" s="44"/>
      <c r="S163" s="44"/>
      <c r="T163" s="44"/>
      <c r="U163" s="44"/>
      <c r="V163" s="44" t="s">
        <v>158</v>
      </c>
      <c r="W163" s="44"/>
      <c r="X163" s="44"/>
      <c r="Y163" s="44"/>
      <c r="Z163" s="7"/>
      <c r="AA163" s="1"/>
      <c r="AB163" s="6" t="s">
        <v>102</v>
      </c>
      <c r="AC163" s="44"/>
      <c r="AD163" s="44"/>
      <c r="AE163" s="44"/>
      <c r="AF163" s="44"/>
      <c r="AG163" s="44"/>
      <c r="AH163" s="44"/>
      <c r="AI163" s="44"/>
      <c r="AJ163" s="44"/>
      <c r="AK163" s="44"/>
      <c r="AL163" s="44"/>
      <c r="AM163" s="44"/>
      <c r="AN163" s="44"/>
      <c r="AO163" s="44"/>
      <c r="AP163" s="44"/>
      <c r="AQ163" s="44"/>
      <c r="AR163" s="44"/>
      <c r="AS163" s="44"/>
      <c r="AT163" s="7"/>
      <c r="AV163" s="31" t="s">
        <v>231</v>
      </c>
      <c r="AW163" s="5"/>
      <c r="AX163" s="5"/>
      <c r="AY163" s="5"/>
      <c r="AZ163" s="5"/>
      <c r="BA163" s="5"/>
      <c r="BB163" s="5"/>
      <c r="BC163" s="5"/>
      <c r="BD163" s="5"/>
      <c r="BE163" s="5"/>
      <c r="BF163" s="5"/>
      <c r="BG163" s="5"/>
      <c r="BH163" s="5"/>
      <c r="BI163" s="5"/>
      <c r="BJ163" s="5"/>
      <c r="BK163" s="5"/>
      <c r="BL163" s="5"/>
      <c r="BM163" s="5"/>
      <c r="BN163" s="5"/>
      <c r="BO163" s="5"/>
      <c r="BP163" s="4"/>
      <c r="BQ163" s="31" t="s">
        <v>9357</v>
      </c>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608"/>
      <c r="DK163" s="608"/>
      <c r="DL163" s="608"/>
      <c r="DM163" s="608"/>
      <c r="DN163" s="5"/>
      <c r="DO163" s="608"/>
      <c r="DP163" s="609"/>
      <c r="DR163" s="33"/>
    </row>
    <row r="164" spans="3:122" ht="9" customHeight="1">
      <c r="C164" s="1"/>
      <c r="D164" s="2" t="s">
        <v>154</v>
      </c>
      <c r="N164" s="8"/>
      <c r="P164" s="1"/>
      <c r="Q164" s="2" t="s">
        <v>159</v>
      </c>
      <c r="Z164" s="8"/>
      <c r="AA164" s="1"/>
      <c r="AB164" s="1"/>
      <c r="AC164" s="613" t="s">
        <v>9377</v>
      </c>
      <c r="AT164" s="8"/>
      <c r="AV164" s="1"/>
      <c r="AW164" s="2" t="s">
        <v>232</v>
      </c>
      <c r="BP164" s="8"/>
      <c r="BQ164" s="614"/>
      <c r="BR164" s="613" t="s">
        <v>232</v>
      </c>
      <c r="BS164" s="613"/>
      <c r="BT164" s="613"/>
      <c r="BU164" s="613"/>
      <c r="BV164" s="613"/>
      <c r="BW164" s="613"/>
      <c r="BX164" s="613"/>
      <c r="BY164" s="613"/>
      <c r="BZ164" s="613"/>
      <c r="CA164" s="613"/>
      <c r="CB164" s="613"/>
      <c r="CC164" s="613"/>
      <c r="CD164" s="613"/>
      <c r="CE164" s="613"/>
      <c r="CF164" s="613"/>
      <c r="CG164" s="613"/>
      <c r="CH164" s="613"/>
      <c r="CI164" s="613"/>
      <c r="CJ164" s="613"/>
      <c r="CK164" s="613"/>
      <c r="CL164" s="613" t="s">
        <v>9352</v>
      </c>
      <c r="CM164" s="613"/>
      <c r="CN164" s="613"/>
      <c r="CO164" s="613"/>
      <c r="CP164" s="613"/>
      <c r="CQ164" s="613"/>
      <c r="CR164" s="615"/>
      <c r="CS164" s="613"/>
      <c r="CT164" s="613"/>
      <c r="CU164" s="613"/>
      <c r="CV164" s="613"/>
      <c r="CW164" s="613"/>
      <c r="CX164" s="613"/>
      <c r="CY164" s="613"/>
      <c r="CZ164" s="613"/>
      <c r="DA164" s="613"/>
      <c r="DB164" s="613"/>
      <c r="DC164" s="613"/>
      <c r="DD164" s="613"/>
      <c r="DE164" s="613"/>
      <c r="DF164" s="613"/>
      <c r="DG164" s="613"/>
      <c r="DH164" s="613"/>
      <c r="DI164" s="613"/>
      <c r="DJ164" s="616"/>
      <c r="DK164" s="616"/>
      <c r="DL164" s="616"/>
      <c r="DM164" s="616"/>
      <c r="DN164" s="613"/>
      <c r="DO164" s="616"/>
      <c r="DP164" s="617"/>
      <c r="DR164" s="33"/>
    </row>
    <row r="165" spans="3:122" ht="9.1999999999999993" customHeight="1">
      <c r="C165" s="9"/>
      <c r="D165" s="10" t="s">
        <v>8700</v>
      </c>
      <c r="E165" s="10"/>
      <c r="F165" s="10"/>
      <c r="G165" s="10"/>
      <c r="H165" s="10"/>
      <c r="I165" s="10"/>
      <c r="J165" s="10"/>
      <c r="K165" s="10"/>
      <c r="L165" s="10"/>
      <c r="M165" s="10"/>
      <c r="N165" s="11"/>
      <c r="P165" s="9"/>
      <c r="Q165" s="10" t="s">
        <v>8700</v>
      </c>
      <c r="R165" s="10"/>
      <c r="S165" s="10"/>
      <c r="T165" s="10"/>
      <c r="U165" s="10"/>
      <c r="V165" s="10"/>
      <c r="W165" s="10"/>
      <c r="X165" s="10"/>
      <c r="Y165" s="10"/>
      <c r="Z165" s="11"/>
      <c r="AA165" s="1"/>
      <c r="AB165" s="1"/>
      <c r="AC165" s="613" t="s">
        <v>9380</v>
      </c>
      <c r="AT165" s="8"/>
      <c r="AV165" s="1"/>
      <c r="AW165" s="2" t="s">
        <v>234</v>
      </c>
      <c r="BP165" s="8"/>
      <c r="BQ165" s="614"/>
      <c r="BR165" s="613" t="s">
        <v>235</v>
      </c>
      <c r="BS165" s="613"/>
      <c r="BT165" s="613"/>
      <c r="BU165" s="613"/>
      <c r="BV165" s="613"/>
      <c r="BW165" s="613"/>
      <c r="BX165" s="613"/>
      <c r="BY165" s="613"/>
      <c r="BZ165" s="613"/>
      <c r="CA165" s="613"/>
      <c r="CB165" s="613"/>
      <c r="CC165" s="613"/>
      <c r="CD165" s="613"/>
      <c r="CE165" s="613"/>
      <c r="CF165" s="613"/>
      <c r="CG165" s="613"/>
      <c r="CH165" s="613"/>
      <c r="CI165" s="613"/>
      <c r="CJ165" s="613"/>
      <c r="CK165" s="613"/>
      <c r="CL165" s="613"/>
      <c r="CM165" s="613" t="s">
        <v>9351</v>
      </c>
      <c r="CN165" s="613"/>
      <c r="CO165" s="613"/>
      <c r="CP165" s="613"/>
      <c r="CQ165" s="613"/>
      <c r="CR165" s="618"/>
      <c r="CS165" s="613"/>
      <c r="CT165" s="613"/>
      <c r="CU165" s="613"/>
      <c r="CV165" s="613"/>
      <c r="CW165" s="613"/>
      <c r="CX165" s="613"/>
      <c r="CY165" s="613"/>
      <c r="CZ165" s="613"/>
      <c r="DA165" s="613"/>
      <c r="DB165" s="613"/>
      <c r="DC165" s="613"/>
      <c r="DD165" s="613"/>
      <c r="DE165" s="613"/>
      <c r="DF165" s="613"/>
      <c r="DG165" s="613"/>
      <c r="DH165" s="613"/>
      <c r="DI165" s="613"/>
      <c r="DJ165" s="613"/>
      <c r="DK165" s="613"/>
      <c r="DL165" s="613"/>
      <c r="DM165" s="613"/>
      <c r="DN165" s="613"/>
      <c r="DO165" s="613"/>
      <c r="DP165" s="619"/>
    </row>
    <row r="166" spans="3:122" ht="9.1999999999999993" customHeight="1">
      <c r="AB166" s="1"/>
      <c r="AC166" s="613" t="s">
        <v>9378</v>
      </c>
      <c r="AT166" s="8"/>
      <c r="AV166" s="1"/>
      <c r="AW166" s="2" t="s">
        <v>236</v>
      </c>
      <c r="BP166" s="8"/>
      <c r="BQ166" s="614"/>
      <c r="BR166" s="613" t="s">
        <v>237</v>
      </c>
      <c r="BS166" s="613"/>
      <c r="BT166" s="613"/>
      <c r="BU166" s="613"/>
      <c r="BV166" s="613"/>
      <c r="BW166" s="613"/>
      <c r="BX166" s="613"/>
      <c r="BY166" s="613"/>
      <c r="BZ166" s="613"/>
      <c r="CA166" s="613"/>
      <c r="CB166" s="613"/>
      <c r="CC166" s="613"/>
      <c r="CD166" s="613"/>
      <c r="CE166" s="613"/>
      <c r="CF166" s="613"/>
      <c r="CG166" s="613"/>
      <c r="CH166" s="613"/>
      <c r="CI166" s="613"/>
      <c r="CJ166" s="613"/>
      <c r="CK166" s="613"/>
      <c r="CL166" s="613" t="s">
        <v>9346</v>
      </c>
      <c r="CM166" s="613"/>
      <c r="CN166" s="613"/>
      <c r="CO166" s="613"/>
      <c r="CP166" s="613"/>
      <c r="CQ166" s="613"/>
      <c r="CR166" s="615"/>
      <c r="CS166" s="613"/>
      <c r="CT166" s="613"/>
      <c r="CU166" s="613"/>
      <c r="CV166" s="613"/>
      <c r="CW166" s="613"/>
      <c r="CX166" s="613"/>
      <c r="CY166" s="613"/>
      <c r="CZ166" s="613"/>
      <c r="DA166" s="613"/>
      <c r="DB166" s="613"/>
      <c r="DC166" s="613"/>
      <c r="DD166" s="613"/>
      <c r="DE166" s="613"/>
      <c r="DF166" s="613"/>
      <c r="DG166" s="613"/>
      <c r="DH166" s="613"/>
      <c r="DI166" s="613"/>
      <c r="DJ166" s="613"/>
      <c r="DK166" s="613"/>
      <c r="DL166" s="613"/>
      <c r="DM166" s="613"/>
      <c r="DN166" s="613"/>
      <c r="DO166" s="613"/>
      <c r="DP166" s="619"/>
    </row>
    <row r="167" spans="3:122" ht="9.1999999999999993" customHeight="1">
      <c r="C167" s="2" t="s">
        <v>298</v>
      </c>
      <c r="AB167" s="1"/>
      <c r="AC167" s="2" t="s">
        <v>9379</v>
      </c>
      <c r="AT167" s="8"/>
      <c r="AV167" s="1"/>
      <c r="AW167" s="2" t="s">
        <v>270</v>
      </c>
      <c r="BP167" s="8"/>
      <c r="BQ167" s="614"/>
      <c r="BR167" s="613"/>
      <c r="BS167" s="613" t="s">
        <v>155</v>
      </c>
      <c r="BT167" s="613"/>
      <c r="BU167" s="613"/>
      <c r="BV167" s="613"/>
      <c r="BW167" s="613"/>
      <c r="BX167" s="613"/>
      <c r="BY167" s="613"/>
      <c r="BZ167" s="613"/>
      <c r="CA167" s="613"/>
      <c r="CB167" s="613"/>
      <c r="CC167" s="613"/>
      <c r="CD167" s="613"/>
      <c r="CE167" s="613"/>
      <c r="CF167" s="613"/>
      <c r="CG167" s="613"/>
      <c r="CH167" s="613"/>
      <c r="CI167" s="613"/>
      <c r="CJ167" s="613"/>
      <c r="CK167" s="613"/>
      <c r="CL167" s="613" t="s">
        <v>9353</v>
      </c>
      <c r="CM167" s="613"/>
      <c r="CN167" s="613"/>
      <c r="CO167" s="613"/>
      <c r="CP167" s="613"/>
      <c r="CQ167" s="613"/>
      <c r="CR167" s="615"/>
      <c r="CS167" s="613"/>
      <c r="CT167" s="613"/>
      <c r="CU167" s="613"/>
      <c r="CV167" s="613"/>
      <c r="CW167" s="613"/>
      <c r="CX167" s="613"/>
      <c r="CY167" s="613"/>
      <c r="CZ167" s="613"/>
      <c r="DA167" s="613"/>
      <c r="DB167" s="613"/>
      <c r="DC167" s="613"/>
      <c r="DD167" s="613"/>
      <c r="DE167" s="613"/>
      <c r="DF167" s="613"/>
      <c r="DG167" s="613"/>
      <c r="DH167" s="613"/>
      <c r="DI167" s="613"/>
      <c r="DJ167" s="613"/>
      <c r="DK167" s="613"/>
      <c r="DL167" s="613"/>
      <c r="DM167" s="613"/>
      <c r="DN167" s="613"/>
      <c r="DO167" s="613"/>
      <c r="DP167" s="619"/>
    </row>
    <row r="168" spans="3:122" ht="9.1999999999999993" customHeight="1">
      <c r="D168" s="2" t="s">
        <v>299</v>
      </c>
      <c r="E168" s="2" t="s">
        <v>300</v>
      </c>
      <c r="AB168" s="1"/>
      <c r="AD168" s="2" t="s">
        <v>9381</v>
      </c>
      <c r="AT168" s="8"/>
      <c r="AV168" s="1"/>
      <c r="AW168" s="2" t="s">
        <v>238</v>
      </c>
      <c r="BP168" s="8"/>
      <c r="BQ168" s="614"/>
      <c r="BR168" s="613" t="s">
        <v>9343</v>
      </c>
      <c r="BS168" s="613"/>
      <c r="BT168" s="613"/>
      <c r="BU168" s="613"/>
      <c r="BV168" s="613"/>
      <c r="BW168" s="613"/>
      <c r="BX168" s="613"/>
      <c r="BY168" s="613"/>
      <c r="BZ168" s="613"/>
      <c r="CA168" s="615"/>
      <c r="CB168" s="613"/>
      <c r="CC168" s="613"/>
      <c r="CD168" s="613"/>
      <c r="CE168" s="613"/>
      <c r="CF168" s="613"/>
      <c r="CG168" s="613"/>
      <c r="CH168" s="613"/>
      <c r="CI168" s="613"/>
      <c r="CJ168" s="613"/>
      <c r="CK168" s="613"/>
      <c r="CL168" s="613"/>
      <c r="CM168" s="613" t="s">
        <v>9351</v>
      </c>
      <c r="CN168" s="613"/>
      <c r="CO168" s="613"/>
      <c r="CP168" s="613"/>
      <c r="CQ168" s="613"/>
      <c r="CR168" s="618"/>
      <c r="CS168" s="613"/>
      <c r="CT168" s="613"/>
      <c r="CU168" s="613"/>
      <c r="CV168" s="613"/>
      <c r="CW168" s="613"/>
      <c r="CX168" s="613"/>
      <c r="CY168" s="613"/>
      <c r="CZ168" s="613"/>
      <c r="DA168" s="613"/>
      <c r="DB168" s="613"/>
      <c r="DC168" s="613"/>
      <c r="DD168" s="613"/>
      <c r="DE168" s="613"/>
      <c r="DF168" s="613"/>
      <c r="DG168" s="613"/>
      <c r="DH168" s="613"/>
      <c r="DI168" s="613"/>
      <c r="DJ168" s="613"/>
      <c r="DK168" s="613"/>
      <c r="DL168" s="613"/>
      <c r="DM168" s="613"/>
      <c r="DN168" s="613"/>
      <c r="DO168" s="613"/>
      <c r="DP168" s="619"/>
    </row>
    <row r="169" spans="3:122" ht="9.1999999999999993" customHeight="1">
      <c r="D169" s="2" t="s">
        <v>299</v>
      </c>
      <c r="E169" s="2" t="s">
        <v>301</v>
      </c>
      <c r="AB169" s="1"/>
      <c r="AD169" s="2" t="s">
        <v>9382</v>
      </c>
      <c r="AT169" s="8"/>
      <c r="AV169" s="1"/>
      <c r="AW169" s="2" t="s">
        <v>239</v>
      </c>
      <c r="BP169" s="8"/>
      <c r="BQ169" s="614"/>
      <c r="BR169" s="613" t="s">
        <v>9344</v>
      </c>
      <c r="BS169" s="613"/>
      <c r="BT169" s="613"/>
      <c r="BU169" s="613"/>
      <c r="BV169" s="613"/>
      <c r="BW169" s="613"/>
      <c r="BX169" s="613"/>
      <c r="BY169" s="613"/>
      <c r="BZ169" s="613"/>
      <c r="CA169" s="615"/>
      <c r="CB169" s="613"/>
      <c r="CC169" s="613"/>
      <c r="CD169" s="613"/>
      <c r="CE169" s="613"/>
      <c r="CF169" s="613"/>
      <c r="CG169" s="613"/>
      <c r="CH169" s="613"/>
      <c r="CI169" s="613"/>
      <c r="CJ169" s="613"/>
      <c r="CK169" s="613"/>
      <c r="CL169" s="613" t="s">
        <v>9347</v>
      </c>
      <c r="CM169" s="613"/>
      <c r="CN169" s="613"/>
      <c r="CO169" s="613"/>
      <c r="CP169" s="613"/>
      <c r="CQ169" s="613"/>
      <c r="CR169" s="615"/>
      <c r="CS169" s="613"/>
      <c r="CT169" s="613"/>
      <c r="CU169" s="613"/>
      <c r="CV169" s="613"/>
      <c r="CW169" s="613"/>
      <c r="CX169" s="613"/>
      <c r="CY169" s="613"/>
      <c r="CZ169" s="613"/>
      <c r="DA169" s="613"/>
      <c r="DB169" s="613"/>
      <c r="DC169" s="613"/>
      <c r="DD169" s="613"/>
      <c r="DE169" s="613"/>
      <c r="DF169" s="613"/>
      <c r="DG169" s="613"/>
      <c r="DH169" s="613"/>
      <c r="DI169" s="613"/>
      <c r="DJ169" s="613"/>
      <c r="DK169" s="613"/>
      <c r="DL169" s="613"/>
      <c r="DM169" s="613"/>
      <c r="DN169" s="613"/>
      <c r="DO169" s="613"/>
      <c r="DP169" s="619"/>
    </row>
    <row r="170" spans="3:122" ht="9.1999999999999993" customHeight="1">
      <c r="AB170" s="1"/>
      <c r="AC170" s="2" t="s">
        <v>160</v>
      </c>
      <c r="AT170" s="8"/>
      <c r="AV170" s="1"/>
      <c r="AW170" s="2" t="s">
        <v>240</v>
      </c>
      <c r="BP170" s="8"/>
      <c r="BQ170" s="614"/>
      <c r="BR170" s="613" t="s">
        <v>9355</v>
      </c>
      <c r="BS170" s="613"/>
      <c r="BT170" s="613"/>
      <c r="BU170" s="613"/>
      <c r="BV170" s="613"/>
      <c r="BW170" s="613"/>
      <c r="BX170" s="613"/>
      <c r="BY170" s="613"/>
      <c r="BZ170" s="613"/>
      <c r="CA170" s="618"/>
      <c r="CB170" s="615"/>
      <c r="CC170" s="613"/>
      <c r="CD170" s="613"/>
      <c r="CE170" s="613"/>
      <c r="CF170" s="613"/>
      <c r="CG170" s="613"/>
      <c r="CH170" s="613"/>
      <c r="CI170" s="613"/>
      <c r="CJ170" s="613"/>
      <c r="CK170" s="613"/>
      <c r="CL170" s="613" t="s">
        <v>9348</v>
      </c>
      <c r="CM170" s="613"/>
      <c r="CN170" s="613"/>
      <c r="CO170" s="613"/>
      <c r="CP170" s="613"/>
      <c r="CQ170" s="613"/>
      <c r="CR170" s="613"/>
      <c r="CS170" s="613"/>
      <c r="CT170" s="613"/>
      <c r="CU170" s="613"/>
      <c r="CV170" s="613"/>
      <c r="CW170" s="613"/>
      <c r="CX170" s="613"/>
      <c r="CY170" s="613"/>
      <c r="CZ170" s="613"/>
      <c r="DA170" s="613"/>
      <c r="DB170" s="613"/>
      <c r="DC170" s="613"/>
      <c r="DD170" s="613"/>
      <c r="DE170" s="613"/>
      <c r="DF170" s="613"/>
      <c r="DG170" s="613"/>
      <c r="DH170" s="613"/>
      <c r="DI170" s="613"/>
      <c r="DJ170" s="613"/>
      <c r="DK170" s="613"/>
      <c r="DL170" s="613"/>
      <c r="DM170" s="613"/>
      <c r="DN170" s="613"/>
      <c r="DO170" s="613"/>
      <c r="DP170" s="619"/>
    </row>
    <row r="171" spans="3:122" ht="9" customHeight="1">
      <c r="AB171" s="9"/>
      <c r="AC171" s="10" t="s">
        <v>9383</v>
      </c>
      <c r="AD171" s="10"/>
      <c r="AE171" s="10"/>
      <c r="AF171" s="10"/>
      <c r="AG171" s="10"/>
      <c r="AH171" s="10"/>
      <c r="AI171" s="10"/>
      <c r="AJ171" s="10"/>
      <c r="AK171" s="10"/>
      <c r="AL171" s="10"/>
      <c r="AM171" s="10"/>
      <c r="AN171" s="10"/>
      <c r="AO171" s="10"/>
      <c r="AP171" s="10"/>
      <c r="AQ171" s="10"/>
      <c r="AR171" s="10"/>
      <c r="AS171" s="10"/>
      <c r="AT171" s="11"/>
      <c r="AV171" s="1"/>
      <c r="AW171" s="2" t="s">
        <v>233</v>
      </c>
      <c r="BP171" s="8"/>
      <c r="BQ171" s="614"/>
      <c r="BR171" s="613"/>
      <c r="BS171" s="613" t="s">
        <v>9354</v>
      </c>
      <c r="BT171" s="613"/>
      <c r="BU171" s="613"/>
      <c r="BV171" s="613"/>
      <c r="BW171" s="613"/>
      <c r="BX171" s="613"/>
      <c r="BY171" s="613"/>
      <c r="BZ171" s="613"/>
      <c r="CA171" s="618"/>
      <c r="CB171" s="613"/>
      <c r="CC171" s="613"/>
      <c r="CD171" s="613"/>
      <c r="CE171" s="613"/>
      <c r="CF171" s="613"/>
      <c r="CG171" s="613"/>
      <c r="CH171" s="613"/>
      <c r="CI171" s="613"/>
      <c r="CJ171" s="613"/>
      <c r="CK171" s="613"/>
      <c r="CL171" s="613" t="s">
        <v>9349</v>
      </c>
      <c r="CM171" s="613"/>
      <c r="CN171" s="613"/>
      <c r="CO171" s="613"/>
      <c r="CP171" s="613"/>
      <c r="CQ171" s="613"/>
      <c r="CR171" s="613"/>
      <c r="CS171" s="613"/>
      <c r="CT171" s="613"/>
      <c r="CU171" s="613"/>
      <c r="CV171" s="613"/>
      <c r="CW171" s="613"/>
      <c r="CX171" s="613"/>
      <c r="CY171" s="613"/>
      <c r="CZ171" s="613"/>
      <c r="DA171" s="613"/>
      <c r="DB171" s="613"/>
      <c r="DC171" s="613"/>
      <c r="DD171" s="613"/>
      <c r="DE171" s="613"/>
      <c r="DF171" s="613"/>
      <c r="DG171" s="613"/>
      <c r="DH171" s="613"/>
      <c r="DI171" s="613"/>
      <c r="DJ171" s="613"/>
      <c r="DK171" s="613"/>
      <c r="DL171" s="613"/>
      <c r="DM171" s="613"/>
      <c r="DN171" s="613"/>
      <c r="DO171" s="613"/>
      <c r="DP171" s="619"/>
    </row>
    <row r="172" spans="3:122" ht="9.6" customHeight="1">
      <c r="AV172" s="9"/>
      <c r="AW172" s="10" t="s">
        <v>9345</v>
      </c>
      <c r="AX172" s="10"/>
      <c r="AY172" s="10"/>
      <c r="AZ172" s="10"/>
      <c r="BA172" s="10"/>
      <c r="BB172" s="10"/>
      <c r="BC172" s="10"/>
      <c r="BD172" s="10"/>
      <c r="BE172" s="10"/>
      <c r="BF172" s="10"/>
      <c r="BG172" s="10"/>
      <c r="BH172" s="10"/>
      <c r="BI172" s="10"/>
      <c r="BJ172" s="10"/>
      <c r="BK172" s="10"/>
      <c r="BL172" s="10"/>
      <c r="BM172" s="10"/>
      <c r="BN172" s="10"/>
      <c r="BO172" s="10"/>
      <c r="BP172" s="11"/>
      <c r="BQ172" s="620"/>
      <c r="BR172" s="621"/>
      <c r="BS172" s="621"/>
      <c r="BT172" s="621"/>
      <c r="BU172" s="621"/>
      <c r="BV172" s="621"/>
      <c r="BW172" s="621"/>
      <c r="BX172" s="621"/>
      <c r="BY172" s="621"/>
      <c r="BZ172" s="621"/>
      <c r="CA172" s="621"/>
      <c r="CB172" s="621"/>
      <c r="CC172" s="621"/>
      <c r="CD172" s="621"/>
      <c r="CE172" s="621"/>
      <c r="CF172" s="621"/>
      <c r="CG172" s="621"/>
      <c r="CH172" s="621"/>
      <c r="CI172" s="621"/>
      <c r="CJ172" s="621"/>
      <c r="CK172" s="621"/>
      <c r="CL172" s="621" t="s">
        <v>9350</v>
      </c>
      <c r="CM172" s="621"/>
      <c r="CN172" s="621"/>
      <c r="CO172" s="621"/>
      <c r="CP172" s="621"/>
      <c r="CQ172" s="621"/>
      <c r="CR172" s="621"/>
      <c r="CS172" s="621"/>
      <c r="CT172" s="621"/>
      <c r="CU172" s="621"/>
      <c r="CV172" s="621"/>
      <c r="CW172" s="621"/>
      <c r="CX172" s="621"/>
      <c r="CY172" s="621"/>
      <c r="CZ172" s="621"/>
      <c r="DA172" s="621"/>
      <c r="DB172" s="621"/>
      <c r="DC172" s="621"/>
      <c r="DD172" s="621"/>
      <c r="DE172" s="621"/>
      <c r="DF172" s="621"/>
      <c r="DG172" s="621"/>
      <c r="DH172" s="621"/>
      <c r="DI172" s="621"/>
      <c r="DJ172" s="621"/>
      <c r="DK172" s="621"/>
      <c r="DL172" s="621"/>
      <c r="DM172" s="621"/>
      <c r="DN172" s="621"/>
      <c r="DO172" s="621"/>
      <c r="DP172" s="622"/>
    </row>
    <row r="173" spans="3:122" ht="3" customHeight="1" thickBot="1"/>
    <row r="174" spans="3:122" ht="8.1" customHeight="1" thickTop="1">
      <c r="DH174" s="1365" t="s">
        <v>0</v>
      </c>
      <c r="DI174" s="1082"/>
      <c r="DJ174" s="1082"/>
      <c r="DK174" s="1082"/>
      <c r="DL174" s="1082"/>
      <c r="DM174" s="1082"/>
      <c r="DN174" s="1082"/>
      <c r="DO174" s="1082"/>
      <c r="DP174" s="1082"/>
      <c r="DQ174" s="1083"/>
    </row>
    <row r="175" spans="3:122" ht="8.1" customHeight="1">
      <c r="DH175" s="1366"/>
      <c r="DI175" s="941"/>
      <c r="DJ175" s="941"/>
      <c r="DK175" s="941"/>
      <c r="DL175" s="941"/>
      <c r="DM175" s="941"/>
      <c r="DN175" s="941"/>
      <c r="DO175" s="941"/>
      <c r="DP175" s="941"/>
      <c r="DQ175" s="1367"/>
    </row>
    <row r="176" spans="3:122" ht="8.1" customHeight="1" thickBot="1">
      <c r="DH176" s="1084"/>
      <c r="DI176" s="1085"/>
      <c r="DJ176" s="1085"/>
      <c r="DK176" s="1085"/>
      <c r="DL176" s="1085"/>
      <c r="DM176" s="1085"/>
      <c r="DN176" s="1085"/>
      <c r="DO176" s="1085"/>
      <c r="DP176" s="1085"/>
      <c r="DQ176" s="1086"/>
    </row>
    <row r="177" spans="3:121" ht="24.75" thickTop="1">
      <c r="C177" s="23" t="s">
        <v>271</v>
      </c>
      <c r="J177" s="14" t="s">
        <v>272</v>
      </c>
      <c r="BC177" s="24" t="s">
        <v>8743</v>
      </c>
      <c r="BR177" s="25"/>
    </row>
    <row r="178" spans="3:121" ht="8.1" customHeight="1" thickBot="1">
      <c r="DH178" s="42"/>
      <c r="DI178" s="42"/>
      <c r="DJ178" s="42"/>
      <c r="DK178" s="42"/>
      <c r="DL178" s="42"/>
      <c r="DM178" s="42"/>
      <c r="DN178" s="42"/>
      <c r="DO178" s="42"/>
      <c r="DP178" s="42"/>
      <c r="DQ178" s="42"/>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1089" t="s">
        <v>2</v>
      </c>
      <c r="AN179" s="1368"/>
      <c r="AO179" s="1368"/>
      <c r="AP179" s="1368"/>
      <c r="AQ179" s="1368"/>
      <c r="AR179" s="1368"/>
      <c r="AS179" s="1368"/>
      <c r="AT179" s="1368"/>
      <c r="AU179" s="1369"/>
      <c r="AV179" s="80"/>
      <c r="AW179" s="80"/>
      <c r="AX179" s="80"/>
      <c r="AY179" s="80"/>
      <c r="AZ179" s="80"/>
      <c r="BA179" s="80"/>
      <c r="BB179" s="211"/>
    </row>
    <row r="180" spans="3:121" ht="8.1" customHeight="1">
      <c r="C180" s="1374" t="s">
        <v>1</v>
      </c>
      <c r="D180" s="1374"/>
      <c r="E180" s="1374"/>
      <c r="F180" s="1374"/>
      <c r="G180" s="1374"/>
      <c r="H180" s="1374"/>
      <c r="I180" s="1374"/>
      <c r="J180" s="1374"/>
      <c r="K180" s="1374"/>
      <c r="M180" s="1375" t="s">
        <v>8705</v>
      </c>
      <c r="N180" s="1375"/>
      <c r="O180" s="1375"/>
      <c r="P180" s="1375"/>
      <c r="Q180" s="1375"/>
      <c r="R180" s="1375"/>
      <c r="S180" s="1375"/>
      <c r="T180" s="1375"/>
      <c r="U180" s="1375"/>
      <c r="V180" s="1375"/>
      <c r="W180" s="1375"/>
      <c r="X180" s="1375"/>
      <c r="Y180" s="1375"/>
      <c r="Z180" s="1375"/>
      <c r="AA180" s="1375"/>
      <c r="AB180" s="1375"/>
      <c r="AC180" s="1375"/>
      <c r="AD180" s="1375"/>
      <c r="AE180" s="1375"/>
      <c r="AF180" s="1375"/>
      <c r="AG180" s="1375"/>
      <c r="AH180" s="1375"/>
      <c r="AI180" s="1375"/>
      <c r="AJ180" s="1375"/>
      <c r="AK180" s="1375"/>
      <c r="AL180" s="1376"/>
      <c r="AM180" s="1370"/>
      <c r="AN180" s="941"/>
      <c r="AO180" s="941"/>
      <c r="AP180" s="941"/>
      <c r="AQ180" s="941"/>
      <c r="AR180" s="941"/>
      <c r="AS180" s="941"/>
      <c r="AT180" s="941"/>
      <c r="AU180" s="1371"/>
      <c r="AV180" s="79"/>
      <c r="AW180" s="79"/>
      <c r="AX180" s="79"/>
      <c r="AY180" s="79"/>
      <c r="AZ180" s="79"/>
      <c r="BA180" s="79"/>
      <c r="BB180" s="212"/>
    </row>
    <row r="181" spans="3:121" ht="8.1" customHeight="1" thickBot="1">
      <c r="C181" s="1374"/>
      <c r="D181" s="1374"/>
      <c r="E181" s="1374"/>
      <c r="F181" s="1374"/>
      <c r="G181" s="1374"/>
      <c r="H181" s="1374"/>
      <c r="I181" s="1374"/>
      <c r="J181" s="1374"/>
      <c r="K181" s="1374"/>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8"/>
      <c r="AM181" s="1372"/>
      <c r="AN181" s="942"/>
      <c r="AO181" s="942"/>
      <c r="AP181" s="942"/>
      <c r="AQ181" s="942"/>
      <c r="AR181" s="942"/>
      <c r="AS181" s="942"/>
      <c r="AT181" s="942"/>
      <c r="AU181" s="1373"/>
      <c r="AV181" s="213"/>
      <c r="AW181" s="213"/>
      <c r="AX181" s="213"/>
      <c r="AY181" s="213"/>
      <c r="AZ181" s="213"/>
      <c r="BA181" s="213"/>
      <c r="BB181" s="214"/>
      <c r="BC181" s="703" t="s">
        <v>315</v>
      </c>
      <c r="BD181" s="704"/>
      <c r="BE181" s="704"/>
      <c r="BF181" s="704"/>
      <c r="BG181" s="704"/>
      <c r="BH181" s="704"/>
      <c r="BI181" s="704"/>
      <c r="BJ181" s="705"/>
      <c r="BK181" s="1379">
        <f>$BK$12</f>
        <v>0</v>
      </c>
      <c r="BL181" s="1380"/>
      <c r="BM181" s="1380"/>
      <c r="BN181" s="1380"/>
      <c r="BO181" s="1380"/>
      <c r="BP181" s="1380"/>
      <c r="BQ181" s="1380"/>
      <c r="BR181" s="1380"/>
      <c r="BS181" s="1380"/>
      <c r="BT181" s="1380"/>
      <c r="BU181" s="1380"/>
      <c r="BV181" s="1380"/>
      <c r="BW181" s="1380"/>
      <c r="BX181" s="1380"/>
      <c r="BY181" s="1380"/>
      <c r="BZ181" s="1380"/>
      <c r="CA181" s="1380"/>
      <c r="CB181" s="1380"/>
      <c r="CC181" s="1380"/>
      <c r="CD181" s="1380"/>
      <c r="CE181" s="1380"/>
      <c r="CF181" s="1380"/>
      <c r="CG181" s="1380"/>
      <c r="CH181" s="1380"/>
      <c r="CI181" s="1380"/>
      <c r="CJ181" s="1381"/>
      <c r="CK181" s="706" t="s">
        <v>8585</v>
      </c>
      <c r="CL181" s="707"/>
      <c r="CM181" s="1385" t="s">
        <v>8767</v>
      </c>
      <c r="CN181" s="1385"/>
      <c r="CO181" s="1385"/>
      <c r="CP181" s="1385"/>
      <c r="CQ181" s="1385"/>
      <c r="CR181" s="1385"/>
      <c r="CS181" s="1385"/>
      <c r="CT181" s="1385"/>
      <c r="CU181" s="1385"/>
      <c r="CV181" s="1385"/>
      <c r="CW181" s="1385"/>
      <c r="CX181" s="1385"/>
      <c r="CY181" s="1385"/>
      <c r="CZ181" s="1385"/>
      <c r="DA181" s="1385"/>
      <c r="DB181" s="1385"/>
      <c r="DC181" s="1385"/>
      <c r="DD181" s="1385"/>
      <c r="DE181" s="1385"/>
      <c r="DF181" s="1385"/>
      <c r="DG181" s="1385"/>
      <c r="DH181" s="1385"/>
      <c r="DI181" s="1385"/>
      <c r="DJ181" s="1385"/>
      <c r="DK181" s="1385"/>
    </row>
    <row r="182" spans="3:121" ht="8.1" customHeight="1">
      <c r="C182" s="1440" t="s">
        <v>3514</v>
      </c>
      <c r="D182" s="1441"/>
      <c r="E182" s="1441"/>
      <c r="F182" s="1441"/>
      <c r="G182" s="1441"/>
      <c r="H182" s="1442"/>
      <c r="I182" s="1356" t="s">
        <v>3515</v>
      </c>
      <c r="J182" s="695"/>
      <c r="K182" s="695"/>
      <c r="L182" s="696"/>
      <c r="M182" s="328"/>
      <c r="N182" s="329"/>
      <c r="O182" s="329"/>
      <c r="P182" s="329"/>
      <c r="Q182" s="329"/>
      <c r="R182" s="329"/>
      <c r="S182" s="329"/>
      <c r="T182" s="329"/>
      <c r="U182" s="329"/>
      <c r="V182" s="329"/>
      <c r="W182" s="329"/>
      <c r="X182" s="329"/>
      <c r="Y182" s="329"/>
      <c r="Z182" s="317"/>
      <c r="AA182" s="317"/>
      <c r="AB182" s="88"/>
      <c r="AC182" s="88"/>
      <c r="AD182" s="88"/>
      <c r="AE182" s="88"/>
      <c r="AF182" s="89"/>
      <c r="AG182" s="89"/>
      <c r="AH182" s="89"/>
      <c r="AI182" s="89"/>
      <c r="AJ182" s="89"/>
      <c r="AP182" s="699" t="s">
        <v>3516</v>
      </c>
      <c r="AQ182" s="699"/>
      <c r="AR182" s="699"/>
      <c r="AS182" s="699"/>
      <c r="AT182" s="699"/>
      <c r="AU182" s="699"/>
      <c r="AV182" s="699"/>
      <c r="AW182" s="699"/>
      <c r="AX182" s="699"/>
      <c r="AY182" s="699"/>
      <c r="AZ182" s="699"/>
      <c r="BA182" s="699"/>
      <c r="BB182" s="700"/>
      <c r="BC182" s="709"/>
      <c r="BD182" s="710"/>
      <c r="BE182" s="710"/>
      <c r="BF182" s="710"/>
      <c r="BG182" s="710"/>
      <c r="BH182" s="710"/>
      <c r="BI182" s="710"/>
      <c r="BJ182" s="711"/>
      <c r="BK182" s="1382"/>
      <c r="BL182" s="1383"/>
      <c r="BM182" s="1383"/>
      <c r="BN182" s="1383"/>
      <c r="BO182" s="1383"/>
      <c r="BP182" s="1383"/>
      <c r="BQ182" s="1383"/>
      <c r="BR182" s="1383"/>
      <c r="BS182" s="1383"/>
      <c r="BT182" s="1383"/>
      <c r="BU182" s="1383"/>
      <c r="BV182" s="1383"/>
      <c r="BW182" s="1383"/>
      <c r="BX182" s="1383"/>
      <c r="BY182" s="1383"/>
      <c r="BZ182" s="1383"/>
      <c r="CA182" s="1383"/>
      <c r="CB182" s="1383"/>
      <c r="CC182" s="1383"/>
      <c r="CD182" s="1383"/>
      <c r="CE182" s="1383"/>
      <c r="CF182" s="1383"/>
      <c r="CG182" s="1383"/>
      <c r="CH182" s="1383"/>
      <c r="CI182" s="1383"/>
      <c r="CJ182" s="1384"/>
      <c r="CK182" s="709"/>
      <c r="CL182" s="710"/>
      <c r="CM182" s="1385"/>
      <c r="CN182" s="1385"/>
      <c r="CO182" s="1385"/>
      <c r="CP182" s="1385"/>
      <c r="CQ182" s="1385"/>
      <c r="CR182" s="1385"/>
      <c r="CS182" s="1385"/>
      <c r="CT182" s="1385"/>
      <c r="CU182" s="1385"/>
      <c r="CV182" s="1385"/>
      <c r="CW182" s="1385"/>
      <c r="CX182" s="1385"/>
      <c r="CY182" s="1385"/>
      <c r="CZ182" s="1385"/>
      <c r="DA182" s="1385"/>
      <c r="DB182" s="1385"/>
      <c r="DC182" s="1385"/>
      <c r="DD182" s="1385"/>
      <c r="DE182" s="1385"/>
      <c r="DF182" s="1385"/>
      <c r="DG182" s="1385"/>
      <c r="DH182" s="1385"/>
      <c r="DI182" s="1385"/>
      <c r="DJ182" s="1385"/>
      <c r="DK182" s="1385"/>
    </row>
    <row r="183" spans="3:121" ht="8.1" customHeight="1">
      <c r="C183" s="1443"/>
      <c r="D183" s="1444"/>
      <c r="E183" s="1444"/>
      <c r="F183" s="1444"/>
      <c r="G183" s="1444"/>
      <c r="H183" s="1445"/>
      <c r="I183" s="1357"/>
      <c r="J183" s="697"/>
      <c r="K183" s="697"/>
      <c r="L183" s="698"/>
      <c r="M183" s="330"/>
      <c r="N183" s="317"/>
      <c r="O183" s="317"/>
      <c r="P183" s="317"/>
      <c r="Q183" s="317"/>
      <c r="R183" s="317"/>
      <c r="S183" s="317"/>
      <c r="T183" s="317"/>
      <c r="U183" s="317"/>
      <c r="V183" s="317"/>
      <c r="W183" s="317"/>
      <c r="X183" s="317"/>
      <c r="Y183" s="317"/>
      <c r="Z183" s="317"/>
      <c r="AA183" s="317"/>
      <c r="AB183" s="88"/>
      <c r="AC183" s="88"/>
      <c r="AD183" s="88"/>
      <c r="AE183" s="88"/>
      <c r="AF183" s="89"/>
      <c r="AG183" s="89"/>
      <c r="AH183" s="89"/>
      <c r="AI183" s="89"/>
      <c r="AJ183" s="89"/>
      <c r="AP183" s="701"/>
      <c r="AQ183" s="701"/>
      <c r="AR183" s="701"/>
      <c r="AS183" s="701"/>
      <c r="AT183" s="701"/>
      <c r="AU183" s="701"/>
      <c r="AV183" s="701"/>
      <c r="AW183" s="701"/>
      <c r="AX183" s="701"/>
      <c r="AY183" s="701"/>
      <c r="AZ183" s="701"/>
      <c r="BA183" s="701"/>
      <c r="BB183" s="702"/>
      <c r="BC183" s="703" t="s">
        <v>3</v>
      </c>
      <c r="BD183" s="1415"/>
      <c r="BE183" s="1415"/>
      <c r="BF183" s="1415"/>
      <c r="BG183" s="1415"/>
      <c r="BH183" s="1415"/>
      <c r="BI183" s="1415"/>
      <c r="BJ183" s="1416"/>
      <c r="BK183" s="712">
        <f>$BK$14</f>
        <v>0</v>
      </c>
      <c r="BL183" s="1421"/>
      <c r="BM183" s="1421"/>
      <c r="BN183" s="1421"/>
      <c r="BO183" s="1421"/>
      <c r="BP183" s="1421"/>
      <c r="BQ183" s="1421"/>
      <c r="BR183" s="1421"/>
      <c r="BS183" s="1421"/>
      <c r="BT183" s="1421"/>
      <c r="BU183" s="1421"/>
      <c r="BV183" s="1421"/>
      <c r="BW183" s="1421"/>
      <c r="BX183" s="1421"/>
      <c r="BY183" s="1421"/>
      <c r="BZ183" s="1421"/>
      <c r="CA183" s="1421"/>
      <c r="CB183" s="1421"/>
      <c r="CC183" s="1421"/>
      <c r="CD183" s="1421"/>
      <c r="CE183" s="1421"/>
      <c r="CF183" s="1421"/>
      <c r="CG183" s="1421"/>
      <c r="CH183" s="1421"/>
      <c r="CI183" s="1421"/>
      <c r="CJ183" s="1421"/>
      <c r="CK183" s="1421"/>
      <c r="CL183" s="44"/>
      <c r="CM183" s="44"/>
      <c r="CN183" s="44"/>
      <c r="CO183" s="44"/>
      <c r="CP183" s="44"/>
      <c r="CQ183" s="44"/>
      <c r="CR183" s="44"/>
      <c r="CS183" s="44"/>
      <c r="CT183" s="44"/>
      <c r="CU183" s="7"/>
    </row>
    <row r="184" spans="3:121" ht="8.1" customHeight="1">
      <c r="C184" s="1443"/>
      <c r="D184" s="1444"/>
      <c r="E184" s="1444"/>
      <c r="F184" s="1444"/>
      <c r="G184" s="1444"/>
      <c r="H184" s="1445"/>
      <c r="I184" s="1358"/>
      <c r="J184" s="1359"/>
      <c r="K184" s="1359"/>
      <c r="L184" s="1360"/>
      <c r="M184" s="330"/>
      <c r="N184" s="317"/>
      <c r="O184" s="317"/>
      <c r="P184" s="317"/>
      <c r="Q184" s="317"/>
      <c r="R184" s="317"/>
      <c r="S184" s="317"/>
      <c r="T184" s="317"/>
      <c r="U184" s="317"/>
      <c r="V184" s="317"/>
      <c r="W184" s="317"/>
      <c r="X184" s="317"/>
      <c r="Y184" s="317"/>
      <c r="Z184" s="317"/>
      <c r="AA184" s="317"/>
      <c r="AB184" s="317"/>
      <c r="AC184" s="317"/>
      <c r="AD184" s="317"/>
      <c r="AE184" s="317"/>
      <c r="AP184" s="721" t="str">
        <f>Code!U5</f>
        <v/>
      </c>
      <c r="AQ184" s="722"/>
      <c r="AR184" s="722"/>
      <c r="AS184" s="722"/>
      <c r="AT184" s="722"/>
      <c r="AU184" s="722"/>
      <c r="AV184" s="722"/>
      <c r="AW184" s="722"/>
      <c r="AX184" s="722"/>
      <c r="AY184" s="722"/>
      <c r="AZ184" s="722"/>
      <c r="BA184" s="722"/>
      <c r="BB184" s="723"/>
      <c r="BC184" s="1419"/>
      <c r="BD184" s="941"/>
      <c r="BE184" s="941"/>
      <c r="BF184" s="941"/>
      <c r="BG184" s="941"/>
      <c r="BH184" s="941"/>
      <c r="BI184" s="941"/>
      <c r="BJ184" s="1371"/>
      <c r="BK184" s="1422"/>
      <c r="BL184" s="1423"/>
      <c r="BM184" s="1423"/>
      <c r="BN184" s="1423"/>
      <c r="BO184" s="1423"/>
      <c r="BP184" s="1423"/>
      <c r="BQ184" s="1423"/>
      <c r="BR184" s="1423"/>
      <c r="BS184" s="1423"/>
      <c r="BT184" s="1423"/>
      <c r="BU184" s="1423"/>
      <c r="BV184" s="1423"/>
      <c r="BW184" s="1423"/>
      <c r="BX184" s="1423"/>
      <c r="BY184" s="1423"/>
      <c r="BZ184" s="1423"/>
      <c r="CA184" s="1423"/>
      <c r="CB184" s="1423"/>
      <c r="CC184" s="1423"/>
      <c r="CD184" s="1423"/>
      <c r="CE184" s="1423"/>
      <c r="CF184" s="1423"/>
      <c r="CG184" s="1423"/>
      <c r="CH184" s="1423"/>
      <c r="CI184" s="1423"/>
      <c r="CJ184" s="1423"/>
      <c r="CK184" s="1423"/>
      <c r="CU184" s="8"/>
    </row>
    <row r="185" spans="3:121" ht="8.1" customHeight="1" thickBot="1">
      <c r="C185" s="1443"/>
      <c r="D185" s="1444"/>
      <c r="E185" s="1444"/>
      <c r="F185" s="1444"/>
      <c r="G185" s="1444"/>
      <c r="H185" s="1445"/>
      <c r="I185" s="1356" t="s">
        <v>3517</v>
      </c>
      <c r="J185" s="695"/>
      <c r="K185" s="695"/>
      <c r="L185" s="696"/>
      <c r="M185" s="322"/>
      <c r="N185" s="321"/>
      <c r="O185" s="321"/>
      <c r="P185" s="321"/>
      <c r="Q185" s="321"/>
      <c r="R185" s="321"/>
      <c r="S185" s="321"/>
      <c r="T185" s="321"/>
      <c r="U185" s="321"/>
      <c r="V185" s="321"/>
      <c r="W185" s="321"/>
      <c r="X185" s="321"/>
      <c r="Y185" s="321"/>
      <c r="Z185" s="321"/>
      <c r="AA185" s="321"/>
      <c r="AB185" s="321"/>
      <c r="AC185" s="321"/>
      <c r="AD185" s="321"/>
      <c r="AE185" s="321"/>
      <c r="AP185" s="724"/>
      <c r="AQ185" s="725"/>
      <c r="AR185" s="725"/>
      <c r="AS185" s="725"/>
      <c r="AT185" s="725"/>
      <c r="AU185" s="725"/>
      <c r="AV185" s="725"/>
      <c r="AW185" s="725"/>
      <c r="AX185" s="725"/>
      <c r="AY185" s="725"/>
      <c r="AZ185" s="725"/>
      <c r="BA185" s="725"/>
      <c r="BB185" s="726"/>
      <c r="BC185" s="1420"/>
      <c r="BD185" s="1417"/>
      <c r="BE185" s="1417"/>
      <c r="BF185" s="1417"/>
      <c r="BG185" s="1417"/>
      <c r="BH185" s="1417"/>
      <c r="BI185" s="1417"/>
      <c r="BJ185" s="1398"/>
      <c r="BK185" s="1424"/>
      <c r="BL185" s="1425"/>
      <c r="BM185" s="1425"/>
      <c r="BN185" s="1425"/>
      <c r="BO185" s="1425"/>
      <c r="BP185" s="1425"/>
      <c r="BQ185" s="1425"/>
      <c r="BR185" s="1425"/>
      <c r="BS185" s="1425"/>
      <c r="BT185" s="1425"/>
      <c r="BU185" s="1425"/>
      <c r="BV185" s="1425"/>
      <c r="BW185" s="1425"/>
      <c r="BX185" s="1425"/>
      <c r="BY185" s="1425"/>
      <c r="BZ185" s="1425"/>
      <c r="CA185" s="1425"/>
      <c r="CB185" s="1425"/>
      <c r="CC185" s="1425"/>
      <c r="CD185" s="1425"/>
      <c r="CE185" s="1425"/>
      <c r="CF185" s="1425"/>
      <c r="CG185" s="1425"/>
      <c r="CH185" s="1425"/>
      <c r="CI185" s="1425"/>
      <c r="CJ185" s="1425"/>
      <c r="CK185" s="1425"/>
      <c r="CL185" s="2" t="s">
        <v>4</v>
      </c>
      <c r="CU185" s="8"/>
      <c r="CV185" s="704" t="s">
        <v>5</v>
      </c>
      <c r="CW185" s="1415"/>
      <c r="CX185" s="1415"/>
      <c r="CY185" s="1415"/>
      <c r="CZ185" s="1415"/>
      <c r="DA185" s="1415"/>
      <c r="DB185" s="1416"/>
      <c r="DC185" s="799" t="s">
        <v>3111</v>
      </c>
      <c r="DD185" s="1396"/>
      <c r="DE185" s="1397"/>
      <c r="DF185" s="704" t="s">
        <v>6</v>
      </c>
      <c r="DG185" s="1396"/>
      <c r="DH185" s="1397"/>
      <c r="DI185" s="704" t="s">
        <v>7</v>
      </c>
      <c r="DJ185" s="1396"/>
      <c r="DK185" s="1397"/>
      <c r="DL185" s="705" t="s">
        <v>8</v>
      </c>
    </row>
    <row r="186" spans="3:121" ht="11.25" customHeight="1">
      <c r="C186" s="1443"/>
      <c r="D186" s="1444"/>
      <c r="E186" s="1444"/>
      <c r="F186" s="1444"/>
      <c r="G186" s="1444"/>
      <c r="H186" s="1445"/>
      <c r="I186" s="1357"/>
      <c r="J186" s="697"/>
      <c r="K186" s="697"/>
      <c r="L186" s="698"/>
      <c r="M186" s="322"/>
      <c r="N186" s="321"/>
      <c r="O186" s="321"/>
      <c r="P186" s="321"/>
      <c r="Q186" s="321"/>
      <c r="R186" s="321"/>
      <c r="S186" s="321"/>
      <c r="T186" s="321"/>
      <c r="U186" s="321"/>
      <c r="V186" s="321"/>
      <c r="W186" s="321"/>
      <c r="X186" s="321"/>
      <c r="Y186" s="321"/>
      <c r="Z186" s="321"/>
      <c r="AA186" s="321"/>
      <c r="AB186" s="321"/>
      <c r="AC186" s="321"/>
      <c r="AD186" s="321"/>
      <c r="AE186" s="321"/>
      <c r="AP186" s="727"/>
      <c r="AQ186" s="728"/>
      <c r="AR186" s="728"/>
      <c r="AS186" s="728"/>
      <c r="AT186" s="728"/>
      <c r="AU186" s="728"/>
      <c r="AV186" s="728"/>
      <c r="AW186" s="728"/>
      <c r="AX186" s="728"/>
      <c r="AY186" s="728"/>
      <c r="AZ186" s="728"/>
      <c r="BA186" s="728"/>
      <c r="BB186" s="729"/>
      <c r="BC186" s="774" t="s">
        <v>8587</v>
      </c>
      <c r="BD186" s="775"/>
      <c r="BE186" s="775"/>
      <c r="BF186" s="775"/>
      <c r="BG186" s="775"/>
      <c r="BH186" s="775"/>
      <c r="BI186" s="775"/>
      <c r="BJ186" s="776"/>
      <c r="BK186" s="777">
        <f>BK17</f>
        <v>0</v>
      </c>
      <c r="BL186" s="1399"/>
      <c r="BM186" s="1399"/>
      <c r="BN186" s="1399"/>
      <c r="BO186" s="1399"/>
      <c r="BP186" s="1399"/>
      <c r="BQ186" s="1399"/>
      <c r="BR186" s="1399"/>
      <c r="BS186" s="1399"/>
      <c r="BT186" s="1400"/>
      <c r="BU186" s="1401">
        <f>$BU$17</f>
        <v>0</v>
      </c>
      <c r="BV186" s="1402"/>
      <c r="BW186" s="1402"/>
      <c r="BX186" s="1403">
        <f>$BX$17</f>
        <v>0</v>
      </c>
      <c r="BY186" s="1404"/>
      <c r="BZ186" s="1404"/>
      <c r="CA186" s="1404"/>
      <c r="CB186" s="1404"/>
      <c r="CC186" s="1404"/>
      <c r="CD186" s="1404"/>
      <c r="CE186" s="1404"/>
      <c r="CF186" s="1404"/>
      <c r="CG186" s="1404"/>
      <c r="CH186" s="1404"/>
      <c r="CI186" s="1405" t="s">
        <v>8586</v>
      </c>
      <c r="CJ186" s="1405"/>
      <c r="CK186" s="1406"/>
      <c r="CL186" s="787">
        <f>$CL$17</f>
        <v>0</v>
      </c>
      <c r="CM186" s="1407"/>
      <c r="CN186" s="1407"/>
      <c r="CO186" s="1407"/>
      <c r="CP186" s="1407"/>
      <c r="CQ186" s="1407"/>
      <c r="CR186" s="1407"/>
      <c r="CS186" s="1407"/>
      <c r="CT186" s="1407"/>
      <c r="CU186" s="1408"/>
      <c r="CV186" s="1417"/>
      <c r="CW186" s="1417"/>
      <c r="CX186" s="1417"/>
      <c r="CY186" s="1417"/>
      <c r="CZ186" s="1417"/>
      <c r="DA186" s="1417"/>
      <c r="DB186" s="1398"/>
      <c r="DC186" s="1418"/>
      <c r="DD186" s="1397"/>
      <c r="DE186" s="1397"/>
      <c r="DF186" s="1417"/>
      <c r="DG186" s="1397"/>
      <c r="DH186" s="1397"/>
      <c r="DI186" s="1417"/>
      <c r="DJ186" s="1397"/>
      <c r="DK186" s="1397"/>
      <c r="DL186" s="1398"/>
    </row>
    <row r="187" spans="3:121" ht="11.25" customHeight="1" thickBot="1">
      <c r="C187" s="1443"/>
      <c r="D187" s="1444"/>
      <c r="E187" s="1444"/>
      <c r="F187" s="1444"/>
      <c r="G187" s="1444"/>
      <c r="H187" s="1445"/>
      <c r="I187" s="1358"/>
      <c r="J187" s="1359"/>
      <c r="K187" s="1359"/>
      <c r="L187" s="1360"/>
      <c r="M187" s="322"/>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1361" t="s">
        <v>9</v>
      </c>
      <c r="AQ187" s="1362"/>
      <c r="AR187" s="1362"/>
      <c r="AS187" s="1362"/>
      <c r="AT187" s="1362"/>
      <c r="AU187" s="1363">
        <f>$AU$18</f>
        <v>0</v>
      </c>
      <c r="AV187" s="1364"/>
      <c r="AW187" s="1364"/>
      <c r="AX187" s="1364"/>
      <c r="AY187" s="1364"/>
      <c r="AZ187" s="1364"/>
      <c r="BA187" s="1364"/>
      <c r="BB187" s="1364"/>
      <c r="BC187" s="793" t="s">
        <v>8588</v>
      </c>
      <c r="BD187" s="794"/>
      <c r="BE187" s="794"/>
      <c r="BF187" s="794"/>
      <c r="BG187" s="794"/>
      <c r="BH187" s="794"/>
      <c r="BI187" s="794"/>
      <c r="BJ187" s="795"/>
      <c r="BK187" s="1412">
        <f>$BK$18</f>
        <v>0</v>
      </c>
      <c r="BL187" s="1413"/>
      <c r="BM187" s="1413"/>
      <c r="BN187" s="1413"/>
      <c r="BO187" s="1413"/>
      <c r="BP187" s="1413"/>
      <c r="BQ187" s="1413"/>
      <c r="BR187" s="1413"/>
      <c r="BS187" s="1413"/>
      <c r="BT187" s="1413"/>
      <c r="BU187" s="1413"/>
      <c r="BV187" s="1413"/>
      <c r="BW187" s="1414"/>
      <c r="BX187" s="1449">
        <f>$BX$18</f>
        <v>0</v>
      </c>
      <c r="BY187" s="1450"/>
      <c r="BZ187" s="1450"/>
      <c r="CA187" s="1450"/>
      <c r="CB187" s="1450"/>
      <c r="CC187" s="1450"/>
      <c r="CD187" s="1450"/>
      <c r="CE187" s="1450"/>
      <c r="CF187" s="1450"/>
      <c r="CG187" s="1450"/>
      <c r="CH187" s="1450"/>
      <c r="CI187" s="710" t="s">
        <v>8586</v>
      </c>
      <c r="CJ187" s="710"/>
      <c r="CK187" s="859"/>
      <c r="CL187" s="1409"/>
      <c r="CM187" s="1410"/>
      <c r="CN187" s="1410"/>
      <c r="CO187" s="1410"/>
      <c r="CP187" s="1410"/>
      <c r="CQ187" s="1410"/>
      <c r="CR187" s="1410"/>
      <c r="CS187" s="1410"/>
      <c r="CT187" s="1410"/>
      <c r="CU187" s="1411"/>
      <c r="CV187" s="704" t="s">
        <v>10</v>
      </c>
      <c r="CW187" s="1415"/>
      <c r="CX187" s="1415"/>
      <c r="CY187" s="1415"/>
      <c r="CZ187" s="1415"/>
      <c r="DA187" s="1415"/>
      <c r="DB187" s="1416"/>
      <c r="DC187" s="745">
        <f>$DC$18</f>
        <v>0</v>
      </c>
      <c r="DD187" s="811"/>
      <c r="DE187" s="811"/>
      <c r="DF187" s="811"/>
      <c r="DG187" s="811"/>
      <c r="DH187" s="811"/>
      <c r="DI187" s="811"/>
      <c r="DJ187" s="811"/>
      <c r="DK187" s="811"/>
      <c r="DL187" s="1430"/>
    </row>
    <row r="188" spans="3:121" ht="8.1" customHeight="1">
      <c r="C188" s="1443"/>
      <c r="D188" s="1444"/>
      <c r="E188" s="1444"/>
      <c r="F188" s="1444"/>
      <c r="G188" s="1444"/>
      <c r="H188" s="1445"/>
      <c r="I188" s="1356" t="s">
        <v>3518</v>
      </c>
      <c r="J188" s="695"/>
      <c r="K188" s="695"/>
      <c r="L188" s="696"/>
      <c r="M188" s="331" t="s">
        <v>3513</v>
      </c>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1362"/>
      <c r="AQ188" s="1362"/>
      <c r="AR188" s="1362"/>
      <c r="AS188" s="1362"/>
      <c r="AT188" s="1362"/>
      <c r="AU188" s="1364"/>
      <c r="AV188" s="1364"/>
      <c r="AW188" s="1364"/>
      <c r="AX188" s="1364"/>
      <c r="AY188" s="1364"/>
      <c r="AZ188" s="1364"/>
      <c r="BA188" s="1364"/>
      <c r="BB188" s="1364"/>
      <c r="BC188" s="703" t="s">
        <v>12</v>
      </c>
      <c r="BD188" s="1415"/>
      <c r="BE188" s="1415"/>
      <c r="BF188" s="1415"/>
      <c r="BG188" s="1415"/>
      <c r="BH188" s="1415"/>
      <c r="BI188" s="1415"/>
      <c r="BJ188" s="1416"/>
      <c r="BK188" s="712">
        <f>$BK$19</f>
        <v>0</v>
      </c>
      <c r="BL188" s="1421"/>
      <c r="BM188" s="1421"/>
      <c r="BN188" s="1421"/>
      <c r="BO188" s="1421"/>
      <c r="BP188" s="1421"/>
      <c r="BQ188" s="1421"/>
      <c r="BR188" s="1421"/>
      <c r="BS188" s="1421"/>
      <c r="BT188" s="1421"/>
      <c r="BU188" s="1421"/>
      <c r="BV188" s="1421"/>
      <c r="BW188" s="1421"/>
      <c r="BX188" s="1421"/>
      <c r="BY188" s="1421"/>
      <c r="BZ188" s="1421"/>
      <c r="CA188" s="1421"/>
      <c r="CB188" s="1421"/>
      <c r="CC188" s="1421"/>
      <c r="CD188" s="1421"/>
      <c r="CE188" s="1421"/>
      <c r="CF188" s="1451"/>
      <c r="CG188" s="751" t="s">
        <v>8741</v>
      </c>
      <c r="CH188" s="1415"/>
      <c r="CI188" s="1416"/>
      <c r="CJ188" s="760">
        <f>$CJ$19</f>
        <v>0</v>
      </c>
      <c r="CK188" s="1454"/>
      <c r="CL188" s="1454"/>
      <c r="CM188" s="1454"/>
      <c r="CN188" s="1454"/>
      <c r="CO188" s="1454"/>
      <c r="CP188" s="1454"/>
      <c r="CQ188" s="1454"/>
      <c r="CR188" s="1454"/>
      <c r="CS188" s="1454"/>
      <c r="CT188" s="1454"/>
      <c r="CU188" s="1455"/>
      <c r="CV188" s="1417"/>
      <c r="CW188" s="1417"/>
      <c r="CX188" s="1417"/>
      <c r="CY188" s="1417"/>
      <c r="CZ188" s="1417"/>
      <c r="DA188" s="1417"/>
      <c r="DB188" s="1398"/>
      <c r="DC188" s="1431"/>
      <c r="DD188" s="813"/>
      <c r="DE188" s="813"/>
      <c r="DF188" s="813"/>
      <c r="DG188" s="813"/>
      <c r="DH188" s="813"/>
      <c r="DI188" s="813"/>
      <c r="DJ188" s="813"/>
      <c r="DK188" s="813"/>
      <c r="DL188" s="1432"/>
    </row>
    <row r="189" spans="3:121" ht="8.1" customHeight="1">
      <c r="C189" s="1443"/>
      <c r="D189" s="1444"/>
      <c r="E189" s="1444"/>
      <c r="F189" s="1444"/>
      <c r="G189" s="1444"/>
      <c r="H189" s="1445"/>
      <c r="I189" s="1357"/>
      <c r="J189" s="697"/>
      <c r="K189" s="697"/>
      <c r="L189" s="698"/>
      <c r="M189" s="331"/>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1361" t="s">
        <v>11</v>
      </c>
      <c r="AQ189" s="1362"/>
      <c r="AR189" s="1362"/>
      <c r="AS189" s="1362"/>
      <c r="AT189" s="1362"/>
      <c r="AU189" s="1394">
        <f>$AU$20</f>
        <v>0</v>
      </c>
      <c r="AV189" s="1395"/>
      <c r="AW189" s="1395"/>
      <c r="AX189" s="1395"/>
      <c r="AY189" s="1395"/>
      <c r="AZ189" s="1395"/>
      <c r="BA189" s="1395"/>
      <c r="BB189" s="1395"/>
      <c r="BC189" s="1419"/>
      <c r="BD189" s="941"/>
      <c r="BE189" s="941"/>
      <c r="BF189" s="941"/>
      <c r="BG189" s="941"/>
      <c r="BH189" s="941"/>
      <c r="BI189" s="941"/>
      <c r="BJ189" s="1371"/>
      <c r="BK189" s="1422"/>
      <c r="BL189" s="1423"/>
      <c r="BM189" s="1423"/>
      <c r="BN189" s="1423"/>
      <c r="BO189" s="1423"/>
      <c r="BP189" s="1423"/>
      <c r="BQ189" s="1423"/>
      <c r="BR189" s="1423"/>
      <c r="BS189" s="1423"/>
      <c r="BT189" s="1423"/>
      <c r="BU189" s="1423"/>
      <c r="BV189" s="1423"/>
      <c r="BW189" s="1423"/>
      <c r="BX189" s="1423"/>
      <c r="BY189" s="1423"/>
      <c r="BZ189" s="1423"/>
      <c r="CA189" s="1423"/>
      <c r="CB189" s="1423"/>
      <c r="CC189" s="1423"/>
      <c r="CD189" s="1423"/>
      <c r="CE189" s="1423"/>
      <c r="CF189" s="1452"/>
      <c r="CG189" s="1419"/>
      <c r="CH189" s="941"/>
      <c r="CI189" s="1371"/>
      <c r="CJ189" s="1456"/>
      <c r="CK189" s="1457"/>
      <c r="CL189" s="1457"/>
      <c r="CM189" s="1457"/>
      <c r="CN189" s="1457"/>
      <c r="CO189" s="1457"/>
      <c r="CP189" s="1457"/>
      <c r="CQ189" s="1457"/>
      <c r="CR189" s="1457"/>
      <c r="CS189" s="1457"/>
      <c r="CT189" s="1457"/>
      <c r="CU189" s="1458"/>
      <c r="CV189" s="703" t="s">
        <v>13</v>
      </c>
      <c r="CW189" s="1415"/>
      <c r="CX189" s="1415"/>
      <c r="CY189" s="1415"/>
      <c r="CZ189" s="1415"/>
      <c r="DA189" s="1415"/>
      <c r="DB189" s="1416"/>
      <c r="DC189" s="745">
        <f>$DC$20</f>
        <v>0</v>
      </c>
      <c r="DD189" s="811"/>
      <c r="DE189" s="811"/>
      <c r="DF189" s="811"/>
      <c r="DG189" s="811"/>
      <c r="DH189" s="811"/>
      <c r="DI189" s="811"/>
      <c r="DJ189" s="811"/>
      <c r="DK189" s="811"/>
      <c r="DL189" s="1430"/>
    </row>
    <row r="190" spans="3:121" ht="12.75" customHeight="1">
      <c r="C190" s="1446"/>
      <c r="D190" s="1447"/>
      <c r="E190" s="1447"/>
      <c r="F190" s="1447"/>
      <c r="G190" s="1447"/>
      <c r="H190" s="1448"/>
      <c r="I190" s="1358"/>
      <c r="J190" s="1359"/>
      <c r="K190" s="1359"/>
      <c r="L190" s="1360"/>
      <c r="M190" s="332"/>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1362"/>
      <c r="AQ190" s="1362"/>
      <c r="AR190" s="1362"/>
      <c r="AS190" s="1362"/>
      <c r="AT190" s="1362"/>
      <c r="AU190" s="1395"/>
      <c r="AV190" s="1395"/>
      <c r="AW190" s="1395"/>
      <c r="AX190" s="1395"/>
      <c r="AY190" s="1395"/>
      <c r="AZ190" s="1395"/>
      <c r="BA190" s="1395"/>
      <c r="BB190" s="1395"/>
      <c r="BC190" s="1420"/>
      <c r="BD190" s="1417"/>
      <c r="BE190" s="1417"/>
      <c r="BF190" s="1417"/>
      <c r="BG190" s="1417"/>
      <c r="BH190" s="1417"/>
      <c r="BI190" s="1417"/>
      <c r="BJ190" s="1398"/>
      <c r="BK190" s="1424"/>
      <c r="BL190" s="1425"/>
      <c r="BM190" s="1425"/>
      <c r="BN190" s="1425"/>
      <c r="BO190" s="1425"/>
      <c r="BP190" s="1425"/>
      <c r="BQ190" s="1425"/>
      <c r="BR190" s="1425"/>
      <c r="BS190" s="1425"/>
      <c r="BT190" s="1425"/>
      <c r="BU190" s="1425"/>
      <c r="BV190" s="1425"/>
      <c r="BW190" s="1425"/>
      <c r="BX190" s="1425"/>
      <c r="BY190" s="1425"/>
      <c r="BZ190" s="1425"/>
      <c r="CA190" s="1425"/>
      <c r="CB190" s="1425"/>
      <c r="CC190" s="1425"/>
      <c r="CD190" s="1425"/>
      <c r="CE190" s="1425"/>
      <c r="CF190" s="1453"/>
      <c r="CG190" s="1420"/>
      <c r="CH190" s="1417"/>
      <c r="CI190" s="1398"/>
      <c r="CJ190" s="1433">
        <f>$CJ$21</f>
        <v>0</v>
      </c>
      <c r="CK190" s="1383"/>
      <c r="CL190" s="1383"/>
      <c r="CM190" s="1383"/>
      <c r="CN190" s="1383"/>
      <c r="CO190" s="1383"/>
      <c r="CP190" s="1383"/>
      <c r="CQ190" s="1383"/>
      <c r="CR190" s="1383"/>
      <c r="CS190" s="1383"/>
      <c r="CT190" s="1383"/>
      <c r="CU190" s="1384"/>
      <c r="CV190" s="1420"/>
      <c r="CW190" s="1417"/>
      <c r="CX190" s="1417"/>
      <c r="CY190" s="1417"/>
      <c r="CZ190" s="1417"/>
      <c r="DA190" s="1417"/>
      <c r="DB190" s="1398"/>
      <c r="DC190" s="1431"/>
      <c r="DD190" s="813"/>
      <c r="DE190" s="813"/>
      <c r="DF190" s="813"/>
      <c r="DG190" s="813"/>
      <c r="DH190" s="813"/>
      <c r="DI190" s="813"/>
      <c r="DJ190" s="813"/>
      <c r="DK190" s="813"/>
      <c r="DL190" s="1432"/>
    </row>
    <row r="193" spans="3:122" ht="8.1" customHeight="1">
      <c r="C193" s="703" t="s">
        <v>14</v>
      </c>
      <c r="D193" s="1415"/>
      <c r="E193" s="1415"/>
      <c r="F193" s="1415"/>
      <c r="G193" s="1415"/>
      <c r="H193" s="1415"/>
      <c r="I193" s="1415"/>
      <c r="J193" s="1416"/>
      <c r="K193" s="712">
        <f>$K$24</f>
        <v>0</v>
      </c>
      <c r="L193" s="1421"/>
      <c r="M193" s="1421"/>
      <c r="N193" s="1421"/>
      <c r="O193" s="1421"/>
      <c r="P193" s="1421"/>
      <c r="Q193" s="1421"/>
      <c r="R193" s="1421"/>
      <c r="S193" s="1421"/>
      <c r="T193" s="1421"/>
      <c r="U193" s="1421"/>
      <c r="V193" s="1421"/>
      <c r="W193" s="1421"/>
      <c r="X193" s="1421"/>
      <c r="Y193" s="1421"/>
      <c r="Z193" s="1421"/>
      <c r="AA193" s="1421"/>
      <c r="AB193" s="1421"/>
      <c r="AC193" s="1421"/>
      <c r="AD193" s="1421"/>
      <c r="AE193" s="1421"/>
      <c r="AF193" s="1421"/>
      <c r="AG193" s="1421"/>
      <c r="AH193" s="1421"/>
      <c r="AI193" s="1421"/>
      <c r="AJ193" s="1421"/>
      <c r="AK193" s="1421"/>
      <c r="AL193" s="1421"/>
      <c r="AM193" s="1421"/>
      <c r="AN193" s="1421"/>
      <c r="AO193" s="1421"/>
      <c r="AP193" s="817" t="s">
        <v>8687</v>
      </c>
      <c r="AQ193" s="1434"/>
      <c r="AR193" s="1434"/>
      <c r="AS193" s="1434"/>
      <c r="AT193" s="1434"/>
      <c r="AU193" s="1434"/>
      <c r="AV193" s="1434"/>
      <c r="AW193" s="44"/>
      <c r="AX193" s="44"/>
      <c r="AY193" s="44"/>
      <c r="AZ193" s="44"/>
      <c r="BA193" s="44"/>
      <c r="BB193" s="44"/>
      <c r="BC193" s="7"/>
      <c r="BD193" s="704" t="s">
        <v>15</v>
      </c>
      <c r="BE193" s="1415"/>
      <c r="BF193" s="1415"/>
      <c r="BG193" s="1415"/>
      <c r="BH193" s="1415"/>
      <c r="BI193" s="90" t="s">
        <v>16</v>
      </c>
      <c r="BJ193" s="91" t="s">
        <v>17</v>
      </c>
      <c r="BK193" s="91" t="s">
        <v>18</v>
      </c>
      <c r="BL193" s="91"/>
      <c r="BM193" s="91" t="s">
        <v>16</v>
      </c>
      <c r="BN193" s="91" t="s">
        <v>17</v>
      </c>
      <c r="BO193" s="91" t="s">
        <v>18</v>
      </c>
      <c r="BP193" s="91"/>
      <c r="BQ193" s="44"/>
      <c r="BR193" s="44"/>
      <c r="BS193" s="44"/>
      <c r="BT193" s="44"/>
      <c r="BU193" s="44"/>
      <c r="BV193" s="44"/>
      <c r="BW193" s="44"/>
      <c r="BX193" s="44"/>
      <c r="BY193" s="7"/>
      <c r="BZ193" s="818" t="s">
        <v>19</v>
      </c>
      <c r="CA193" s="1415"/>
      <c r="CB193" s="1415"/>
      <c r="CC193" s="1415"/>
      <c r="CD193" s="1415"/>
      <c r="CE193" s="1415"/>
      <c r="CF193" s="1415"/>
      <c r="CG193" s="1415"/>
      <c r="CH193" s="1415"/>
      <c r="CI193" s="1415"/>
      <c r="CJ193" s="1415"/>
      <c r="CK193" s="1415"/>
      <c r="CL193" s="1415"/>
      <c r="CM193" s="1416"/>
    </row>
    <row r="194" spans="3:122" ht="8.1" customHeight="1" thickBot="1">
      <c r="C194" s="1419"/>
      <c r="D194" s="941"/>
      <c r="E194" s="941"/>
      <c r="F194" s="941"/>
      <c r="G194" s="941"/>
      <c r="H194" s="941"/>
      <c r="I194" s="941"/>
      <c r="J194" s="1371"/>
      <c r="K194" s="1422"/>
      <c r="L194" s="1423"/>
      <c r="M194" s="1423"/>
      <c r="N194" s="1423"/>
      <c r="O194" s="1423"/>
      <c r="P194" s="1423"/>
      <c r="Q194" s="1423"/>
      <c r="R194" s="1423"/>
      <c r="S194" s="1423"/>
      <c r="T194" s="1423"/>
      <c r="U194" s="1423"/>
      <c r="V194" s="1423"/>
      <c r="W194" s="1423"/>
      <c r="X194" s="1423"/>
      <c r="Y194" s="1423"/>
      <c r="Z194" s="1423"/>
      <c r="AA194" s="1423"/>
      <c r="AB194" s="1423"/>
      <c r="AC194" s="1423"/>
      <c r="AD194" s="1423"/>
      <c r="AE194" s="1423"/>
      <c r="AF194" s="1423"/>
      <c r="AG194" s="1423"/>
      <c r="AH194" s="1423"/>
      <c r="AI194" s="1423"/>
      <c r="AJ194" s="1423"/>
      <c r="AK194" s="1423"/>
      <c r="AL194" s="1423"/>
      <c r="AM194" s="1423"/>
      <c r="AN194" s="1423"/>
      <c r="AO194" s="1423"/>
      <c r="AP194" s="327"/>
      <c r="AQ194" s="327"/>
      <c r="AR194" s="327"/>
      <c r="AS194" s="327"/>
      <c r="AT194" s="327"/>
      <c r="AU194" s="327"/>
      <c r="AV194" s="327"/>
      <c r="BC194" s="92" t="s">
        <v>20</v>
      </c>
      <c r="BD194" s="941"/>
      <c r="BE194" s="941"/>
      <c r="BF194" s="941"/>
      <c r="BG194" s="941"/>
      <c r="BH194" s="941"/>
      <c r="BI194" s="93" t="s">
        <v>21</v>
      </c>
      <c r="BJ194" s="94" t="s">
        <v>21</v>
      </c>
      <c r="BK194" s="94" t="s">
        <v>21</v>
      </c>
      <c r="BL194" s="94" t="s">
        <v>21</v>
      </c>
      <c r="BM194" s="94" t="s">
        <v>22</v>
      </c>
      <c r="BN194" s="94" t="s">
        <v>22</v>
      </c>
      <c r="BO194" s="94" t="s">
        <v>22</v>
      </c>
      <c r="BP194" s="94" t="s">
        <v>22</v>
      </c>
      <c r="BQ194" s="2" t="s">
        <v>23</v>
      </c>
      <c r="BY194" s="8"/>
      <c r="BZ194" s="1420"/>
      <c r="CA194" s="1417"/>
      <c r="CB194" s="1417"/>
      <c r="CC194" s="1417"/>
      <c r="CD194" s="1417"/>
      <c r="CE194" s="1417"/>
      <c r="CF194" s="1417"/>
      <c r="CG194" s="1417"/>
      <c r="CH194" s="1417"/>
      <c r="CI194" s="1417"/>
      <c r="CJ194" s="1417"/>
      <c r="CK194" s="1417"/>
      <c r="CL194" s="1417"/>
      <c r="CM194" s="1398"/>
    </row>
    <row r="195" spans="3:122" ht="8.1" customHeight="1">
      <c r="C195" s="1419"/>
      <c r="D195" s="941"/>
      <c r="E195" s="941"/>
      <c r="F195" s="941"/>
      <c r="G195" s="941"/>
      <c r="H195" s="941"/>
      <c r="I195" s="941"/>
      <c r="J195" s="1371"/>
      <c r="K195" s="1422"/>
      <c r="L195" s="1423"/>
      <c r="M195" s="1423"/>
      <c r="N195" s="1423"/>
      <c r="O195" s="1423"/>
      <c r="P195" s="1423"/>
      <c r="Q195" s="1423"/>
      <c r="R195" s="1423"/>
      <c r="S195" s="1423"/>
      <c r="T195" s="1423"/>
      <c r="U195" s="1423"/>
      <c r="V195" s="1423"/>
      <c r="W195" s="1423"/>
      <c r="X195" s="1423"/>
      <c r="Y195" s="1423"/>
      <c r="Z195" s="1423"/>
      <c r="AA195" s="1423"/>
      <c r="AB195" s="1423"/>
      <c r="AC195" s="1423"/>
      <c r="AD195" s="1423"/>
      <c r="AE195" s="1423"/>
      <c r="AF195" s="1423"/>
      <c r="AG195" s="1423"/>
      <c r="AH195" s="1423"/>
      <c r="AI195" s="1423"/>
      <c r="AJ195" s="1423"/>
      <c r="AK195" s="1423"/>
      <c r="AL195" s="1423"/>
      <c r="AM195" s="1423"/>
      <c r="AN195" s="1423"/>
      <c r="AO195" s="1423"/>
      <c r="AP195" s="333"/>
      <c r="AQ195" s="333"/>
      <c r="AR195" s="333"/>
      <c r="AS195" s="333"/>
      <c r="AT195" s="333"/>
      <c r="AU195" s="333"/>
      <c r="AV195" s="333"/>
      <c r="AX195" s="824" t="str">
        <f>Code!AZ5</f>
        <v/>
      </c>
      <c r="AY195" s="825"/>
      <c r="AZ195" s="825"/>
      <c r="BA195" s="825"/>
      <c r="BB195" s="825"/>
      <c r="BC195" s="826"/>
      <c r="BD195" s="941"/>
      <c r="BE195" s="941"/>
      <c r="BF195" s="941"/>
      <c r="BG195" s="941"/>
      <c r="BH195" s="941"/>
      <c r="BI195" s="830">
        <f>$BI$26</f>
        <v>0</v>
      </c>
      <c r="BJ195" s="1435"/>
      <c r="BK195" s="1435"/>
      <c r="BL195" s="1435"/>
      <c r="BM195" s="1435"/>
      <c r="BN195" s="1435"/>
      <c r="BO195" s="1435"/>
      <c r="BP195" s="1436"/>
      <c r="BQ195" s="95"/>
      <c r="BR195" s="42"/>
      <c r="BS195" s="42"/>
      <c r="BY195" s="8"/>
      <c r="BZ195" s="90"/>
      <c r="CA195" s="91" t="s">
        <v>16</v>
      </c>
      <c r="CB195" s="91" t="s">
        <v>17</v>
      </c>
      <c r="CC195" s="91" t="s">
        <v>18</v>
      </c>
      <c r="CD195" s="91"/>
      <c r="CE195" s="44"/>
      <c r="CF195" s="44"/>
      <c r="CG195" s="44"/>
      <c r="CH195" s="44"/>
      <c r="CI195" s="44"/>
      <c r="CJ195" s="44"/>
      <c r="CK195" s="44"/>
      <c r="CL195" s="44"/>
      <c r="CM195" s="7"/>
      <c r="CO195" s="6"/>
      <c r="CP195" s="44"/>
      <c r="CQ195" s="44"/>
      <c r="CR195" s="44"/>
      <c r="CS195" s="44"/>
      <c r="CT195" s="44"/>
      <c r="CU195" s="44"/>
      <c r="CV195" s="44"/>
      <c r="CW195" s="91" t="s">
        <v>17</v>
      </c>
      <c r="CX195" s="91" t="s">
        <v>18</v>
      </c>
      <c r="CY195" s="91"/>
      <c r="CZ195" s="91"/>
      <c r="DA195" s="91"/>
      <c r="DB195" s="91"/>
      <c r="DC195" s="91"/>
      <c r="DD195" s="44"/>
      <c r="DE195" s="7"/>
      <c r="DF195" s="704" t="s">
        <v>24</v>
      </c>
      <c r="DG195" s="1415"/>
      <c r="DH195" s="1415"/>
      <c r="DI195" s="1415"/>
      <c r="DJ195" s="1415"/>
      <c r="DK195" s="1426"/>
      <c r="DL195" s="96"/>
      <c r="DM195" s="3"/>
      <c r="DN195" s="3"/>
      <c r="DO195" s="3"/>
      <c r="DP195" s="3"/>
      <c r="DQ195" s="3"/>
      <c r="DR195" s="85"/>
    </row>
    <row r="196" spans="3:122" ht="8.1" customHeight="1" thickBot="1">
      <c r="C196" s="1420"/>
      <c r="D196" s="1417"/>
      <c r="E196" s="1417"/>
      <c r="F196" s="1417"/>
      <c r="G196" s="1417"/>
      <c r="H196" s="1417"/>
      <c r="I196" s="1417"/>
      <c r="J196" s="1398"/>
      <c r="K196" s="1424"/>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c r="AK196" s="1425"/>
      <c r="AL196" s="1425"/>
      <c r="AM196" s="1425"/>
      <c r="AN196" s="1425"/>
      <c r="AO196" s="1425"/>
      <c r="AP196" s="334"/>
      <c r="AQ196" s="334"/>
      <c r="AR196" s="334"/>
      <c r="AS196" s="334"/>
      <c r="AT196" s="334"/>
      <c r="AU196" s="334"/>
      <c r="AV196" s="334"/>
      <c r="AW196" s="97"/>
      <c r="AX196" s="827"/>
      <c r="AY196" s="828"/>
      <c r="AZ196" s="828"/>
      <c r="BA196" s="828"/>
      <c r="BB196" s="828"/>
      <c r="BC196" s="829"/>
      <c r="BD196" s="1417"/>
      <c r="BE196" s="1417"/>
      <c r="BF196" s="1417"/>
      <c r="BG196" s="1417"/>
      <c r="BH196" s="1417"/>
      <c r="BI196" s="1437"/>
      <c r="BJ196" s="1438"/>
      <c r="BK196" s="1438"/>
      <c r="BL196" s="1438"/>
      <c r="BM196" s="1438"/>
      <c r="BN196" s="1438"/>
      <c r="BO196" s="1438"/>
      <c r="BP196" s="1439"/>
      <c r="BQ196" s="335"/>
      <c r="BR196" s="10" t="s">
        <v>302</v>
      </c>
      <c r="BT196" s="2" t="s">
        <v>25</v>
      </c>
      <c r="BV196" s="10"/>
      <c r="BX196" s="10"/>
      <c r="BY196" s="8"/>
      <c r="BZ196" s="99" t="s">
        <v>21</v>
      </c>
      <c r="CA196" s="94" t="s">
        <v>22</v>
      </c>
      <c r="CB196" s="94" t="s">
        <v>22</v>
      </c>
      <c r="CC196" s="94" t="s">
        <v>22</v>
      </c>
      <c r="CD196" s="94" t="s">
        <v>22</v>
      </c>
      <c r="CF196" s="2" t="s">
        <v>23</v>
      </c>
      <c r="CM196" s="8"/>
      <c r="CO196" s="1"/>
      <c r="CW196" s="100" t="s">
        <v>22</v>
      </c>
      <c r="CX196" s="100" t="s">
        <v>22</v>
      </c>
      <c r="CY196" s="100" t="s">
        <v>22</v>
      </c>
      <c r="CZ196" s="100" t="s">
        <v>16</v>
      </c>
      <c r="DA196" s="100" t="s">
        <v>17</v>
      </c>
      <c r="DB196" s="100" t="s">
        <v>18</v>
      </c>
      <c r="DC196" s="100" t="s">
        <v>26</v>
      </c>
      <c r="DD196" s="87"/>
      <c r="DE196" s="101"/>
      <c r="DF196" s="941"/>
      <c r="DG196" s="941"/>
      <c r="DH196" s="941"/>
      <c r="DI196" s="941"/>
      <c r="DJ196" s="941"/>
      <c r="DK196" s="1427"/>
      <c r="DL196" s="102"/>
      <c r="DM196" s="707" t="s">
        <v>27</v>
      </c>
      <c r="DN196" s="707"/>
      <c r="DO196" s="803">
        <f>$DO$27</f>
        <v>0</v>
      </c>
      <c r="DP196" s="1429"/>
      <c r="DQ196" s="707" t="s">
        <v>28</v>
      </c>
      <c r="DR196" s="86"/>
    </row>
    <row r="197" spans="3:122" ht="8.1" customHeight="1">
      <c r="C197" s="703" t="s">
        <v>29</v>
      </c>
      <c r="D197" s="1415"/>
      <c r="E197" s="1415"/>
      <c r="F197" s="1415"/>
      <c r="G197" s="1415"/>
      <c r="H197" s="1415"/>
      <c r="I197" s="1415"/>
      <c r="J197" s="1416"/>
      <c r="K197" s="804"/>
      <c r="L197" s="805"/>
      <c r="M197" s="805"/>
      <c r="N197" s="805"/>
      <c r="O197" s="805"/>
      <c r="P197" s="805"/>
      <c r="Q197" s="805"/>
      <c r="R197" s="805"/>
      <c r="S197" s="805"/>
      <c r="T197" s="805"/>
      <c r="U197" s="805"/>
      <c r="V197" s="805"/>
      <c r="W197" s="805"/>
      <c r="X197" s="805"/>
      <c r="Y197" s="805"/>
      <c r="Z197" s="805"/>
      <c r="AA197" s="805"/>
      <c r="AB197" s="805"/>
      <c r="AC197" s="805"/>
      <c r="AD197" s="704"/>
      <c r="AF197" s="704"/>
      <c r="AG197" s="746">
        <f>$AG$28</f>
        <v>0</v>
      </c>
      <c r="AH197" s="811"/>
      <c r="AI197" s="811"/>
      <c r="AJ197" s="811"/>
      <c r="AK197" s="811"/>
      <c r="AL197" s="811"/>
      <c r="AM197" s="811"/>
      <c r="AN197" s="811"/>
      <c r="AO197" s="811"/>
      <c r="AP197" s="811"/>
      <c r="AQ197" s="811"/>
      <c r="AR197" s="811"/>
      <c r="AS197" s="811"/>
      <c r="BC197" s="8"/>
      <c r="BD197" s="704" t="s">
        <v>30</v>
      </c>
      <c r="BE197" s="1415"/>
      <c r="BF197" s="1415"/>
      <c r="BG197" s="1415"/>
      <c r="BH197" s="1416"/>
      <c r="BI197" s="1484" t="s">
        <v>8742</v>
      </c>
      <c r="BJ197" s="1485"/>
      <c r="BK197" s="1486">
        <f>$BK$28</f>
        <v>0</v>
      </c>
      <c r="BL197" s="1487"/>
      <c r="BM197" s="1487"/>
      <c r="BN197" s="707" t="s">
        <v>6</v>
      </c>
      <c r="BO197" s="1486">
        <f>$BO$28</f>
        <v>0</v>
      </c>
      <c r="BP197" s="1487"/>
      <c r="BQ197" s="1397"/>
      <c r="BR197" s="704" t="s">
        <v>7</v>
      </c>
      <c r="BS197" s="1396">
        <f>$BS$28</f>
        <v>0</v>
      </c>
      <c r="BT197" s="1397"/>
      <c r="BU197" s="1397"/>
      <c r="BV197" s="704" t="s">
        <v>31</v>
      </c>
      <c r="BW197" s="1109"/>
      <c r="BX197" s="1109"/>
      <c r="BY197" s="7"/>
      <c r="BZ197" s="830"/>
      <c r="CA197" s="1435"/>
      <c r="CB197" s="1435"/>
      <c r="CC197" s="1435"/>
      <c r="CD197" s="1436"/>
      <c r="CE197" s="95"/>
      <c r="CF197" s="103"/>
      <c r="CG197" s="103"/>
      <c r="CM197" s="8"/>
      <c r="CO197" s="706" t="s">
        <v>32</v>
      </c>
      <c r="CP197" s="941"/>
      <c r="CQ197" s="941"/>
      <c r="CR197" s="941"/>
      <c r="CS197" s="941"/>
      <c r="CT197" s="941"/>
      <c r="CU197" s="941"/>
      <c r="CV197" s="1427"/>
      <c r="CW197" s="830">
        <f>$CW$28</f>
        <v>0</v>
      </c>
      <c r="CX197" s="1435"/>
      <c r="CY197" s="1435"/>
      <c r="CZ197" s="1435"/>
      <c r="DA197" s="1435"/>
      <c r="DB197" s="1435"/>
      <c r="DC197" s="1478"/>
      <c r="DD197" s="888" t="s">
        <v>33</v>
      </c>
      <c r="DE197" s="1482"/>
      <c r="DF197" s="941"/>
      <c r="DG197" s="941"/>
      <c r="DH197" s="941"/>
      <c r="DI197" s="941"/>
      <c r="DJ197" s="941"/>
      <c r="DK197" s="1427"/>
      <c r="DL197" s="102"/>
      <c r="DM197" s="707"/>
      <c r="DN197" s="707"/>
      <c r="DO197" s="1429"/>
      <c r="DP197" s="1429"/>
      <c r="DQ197" s="707"/>
      <c r="DR197" s="86"/>
    </row>
    <row r="198" spans="3:122" ht="8.1" customHeight="1" thickBot="1">
      <c r="C198" s="1419"/>
      <c r="D198" s="941"/>
      <c r="E198" s="941"/>
      <c r="F198" s="941"/>
      <c r="G198" s="941"/>
      <c r="H198" s="941"/>
      <c r="I198" s="941"/>
      <c r="J198" s="1371"/>
      <c r="K198" s="806"/>
      <c r="L198" s="807"/>
      <c r="M198" s="807"/>
      <c r="N198" s="807"/>
      <c r="O198" s="807"/>
      <c r="P198" s="807"/>
      <c r="Q198" s="807"/>
      <c r="R198" s="807"/>
      <c r="S198" s="807"/>
      <c r="T198" s="807"/>
      <c r="U198" s="807"/>
      <c r="V198" s="807"/>
      <c r="W198" s="807"/>
      <c r="X198" s="807"/>
      <c r="Y198" s="807"/>
      <c r="Z198" s="807"/>
      <c r="AA198" s="807"/>
      <c r="AB198" s="807"/>
      <c r="AC198" s="807"/>
      <c r="AD198" s="941"/>
      <c r="AF198" s="941"/>
      <c r="AG198" s="812"/>
      <c r="AH198" s="812"/>
      <c r="AI198" s="812"/>
      <c r="AJ198" s="812"/>
      <c r="AK198" s="812"/>
      <c r="AL198" s="812"/>
      <c r="AM198" s="812"/>
      <c r="AN198" s="812"/>
      <c r="AO198" s="812"/>
      <c r="AP198" s="812"/>
      <c r="AQ198" s="812"/>
      <c r="AR198" s="812"/>
      <c r="AS198" s="812"/>
      <c r="AT198" s="2" t="s">
        <v>8692</v>
      </c>
      <c r="BC198" s="8"/>
      <c r="BD198" s="941"/>
      <c r="BE198" s="941"/>
      <c r="BF198" s="941"/>
      <c r="BG198" s="941"/>
      <c r="BH198" s="1371"/>
      <c r="BI198" s="1473"/>
      <c r="BJ198" s="1474"/>
      <c r="BK198" s="1397"/>
      <c r="BL198" s="1397"/>
      <c r="BM198" s="1397"/>
      <c r="BN198" s="810"/>
      <c r="BO198" s="1397"/>
      <c r="BP198" s="1397"/>
      <c r="BQ198" s="1397"/>
      <c r="BR198" s="810"/>
      <c r="BS198" s="1397"/>
      <c r="BT198" s="1397"/>
      <c r="BU198" s="1397"/>
      <c r="BV198" s="810"/>
      <c r="BW198" s="810"/>
      <c r="BX198" s="810"/>
      <c r="BY198" s="8"/>
      <c r="BZ198" s="1437"/>
      <c r="CA198" s="1438"/>
      <c r="CB198" s="1438"/>
      <c r="CC198" s="1438"/>
      <c r="CD198" s="1439"/>
      <c r="CE198" s="98"/>
      <c r="CF198" s="10" t="s">
        <v>302</v>
      </c>
      <c r="CG198" s="10"/>
      <c r="CH198" s="10" t="s">
        <v>25</v>
      </c>
      <c r="CI198" s="10"/>
      <c r="CJ198" s="10"/>
      <c r="CK198" s="10"/>
      <c r="CL198" s="10"/>
      <c r="CM198" s="11"/>
      <c r="CO198" s="1475"/>
      <c r="CP198" s="1476"/>
      <c r="CQ198" s="1476"/>
      <c r="CR198" s="1476"/>
      <c r="CS198" s="1476"/>
      <c r="CT198" s="1476"/>
      <c r="CU198" s="1476"/>
      <c r="CV198" s="1477"/>
      <c r="CW198" s="1479"/>
      <c r="CX198" s="1480"/>
      <c r="CY198" s="1480"/>
      <c r="CZ198" s="1480"/>
      <c r="DA198" s="1480"/>
      <c r="DB198" s="1480"/>
      <c r="DC198" s="1481"/>
      <c r="DD198" s="1483"/>
      <c r="DE198" s="1477"/>
      <c r="DF198" s="941"/>
      <c r="DG198" s="941"/>
      <c r="DH198" s="941"/>
      <c r="DI198" s="941"/>
      <c r="DJ198" s="941"/>
      <c r="DK198" s="1427"/>
      <c r="DL198" s="102"/>
      <c r="DM198" s="707" t="s">
        <v>34</v>
      </c>
      <c r="DN198" s="707"/>
      <c r="DO198" s="803">
        <f>$DO$29</f>
        <v>0</v>
      </c>
      <c r="DP198" s="1429"/>
      <c r="DQ198" s="707" t="s">
        <v>28</v>
      </c>
      <c r="DR198" s="86"/>
    </row>
    <row r="199" spans="3:122" ht="8.1" customHeight="1">
      <c r="C199" s="1419"/>
      <c r="D199" s="941"/>
      <c r="E199" s="941"/>
      <c r="F199" s="941"/>
      <c r="G199" s="941"/>
      <c r="H199" s="941"/>
      <c r="I199" s="941"/>
      <c r="J199" s="1371"/>
      <c r="K199" s="806"/>
      <c r="L199" s="807"/>
      <c r="M199" s="807"/>
      <c r="N199" s="807"/>
      <c r="O199" s="807"/>
      <c r="P199" s="807"/>
      <c r="Q199" s="807"/>
      <c r="R199" s="807"/>
      <c r="S199" s="807"/>
      <c r="T199" s="807"/>
      <c r="U199" s="807"/>
      <c r="V199" s="807"/>
      <c r="W199" s="807"/>
      <c r="X199" s="807"/>
      <c r="Y199" s="807"/>
      <c r="Z199" s="807"/>
      <c r="AA199" s="807"/>
      <c r="AB199" s="807"/>
      <c r="AC199" s="807"/>
      <c r="AD199" s="707"/>
      <c r="AF199" s="707"/>
      <c r="AG199" s="812"/>
      <c r="AH199" s="812"/>
      <c r="AI199" s="812"/>
      <c r="AJ199" s="812"/>
      <c r="AK199" s="812"/>
      <c r="AL199" s="812"/>
      <c r="AM199" s="812"/>
      <c r="AN199" s="812"/>
      <c r="AO199" s="812"/>
      <c r="AP199" s="812"/>
      <c r="AQ199" s="812"/>
      <c r="AR199" s="812"/>
      <c r="AS199" s="812"/>
      <c r="AT199" s="824" t="str">
        <f>Code!CQ3</f>
        <v/>
      </c>
      <c r="AU199" s="825"/>
      <c r="AV199" s="825"/>
      <c r="AW199" s="825"/>
      <c r="AX199" s="825"/>
      <c r="AY199" s="825"/>
      <c r="AZ199" s="825"/>
      <c r="BA199" s="825"/>
      <c r="BB199" s="825"/>
      <c r="BC199" s="826"/>
      <c r="BD199" s="941"/>
      <c r="BE199" s="941"/>
      <c r="BF199" s="941"/>
      <c r="BG199" s="941"/>
      <c r="BH199" s="1371"/>
      <c r="BI199" s="1471" t="s">
        <v>8768</v>
      </c>
      <c r="BJ199" s="1472"/>
      <c r="BK199" s="1396">
        <f>$BK$30</f>
        <v>0</v>
      </c>
      <c r="BL199" s="1397"/>
      <c r="BM199" s="1397"/>
      <c r="BN199" s="707" t="s">
        <v>6</v>
      </c>
      <c r="BO199" s="1396">
        <f>$BO$30</f>
        <v>0</v>
      </c>
      <c r="BP199" s="1397"/>
      <c r="BQ199" s="1397"/>
      <c r="BR199" s="707" t="s">
        <v>7</v>
      </c>
      <c r="BS199" s="1396">
        <f>$BS$30</f>
        <v>0</v>
      </c>
      <c r="BT199" s="1397"/>
      <c r="BU199" s="1397"/>
      <c r="BV199" s="707" t="s">
        <v>35</v>
      </c>
      <c r="BW199" s="810"/>
      <c r="BX199" s="810"/>
      <c r="BY199" s="8"/>
      <c r="BZ199" s="706" t="s">
        <v>165</v>
      </c>
      <c r="CA199" s="810"/>
      <c r="CB199" s="810"/>
      <c r="CC199" s="810"/>
      <c r="CD199" s="810"/>
      <c r="CE199" s="810"/>
      <c r="CF199" s="810"/>
      <c r="CG199" s="810"/>
      <c r="CH199" s="810"/>
      <c r="CI199" s="810"/>
      <c r="CJ199" s="810"/>
      <c r="CK199" s="810"/>
      <c r="CL199" s="810"/>
      <c r="CM199" s="1108"/>
      <c r="CO199" s="856" t="s">
        <v>36</v>
      </c>
      <c r="CP199" s="1462"/>
      <c r="CQ199" s="1462"/>
      <c r="CR199" s="1462"/>
      <c r="CS199" s="1462"/>
      <c r="CT199" s="1462"/>
      <c r="CU199" s="1462"/>
      <c r="CV199" s="1463"/>
      <c r="CW199" s="860">
        <f>$CW$30</f>
        <v>0</v>
      </c>
      <c r="CX199" s="1465"/>
      <c r="CY199" s="1465"/>
      <c r="CZ199" s="1465"/>
      <c r="DA199" s="1465"/>
      <c r="DB199" s="1465"/>
      <c r="DC199" s="1466"/>
      <c r="DD199" s="866" t="s">
        <v>33</v>
      </c>
      <c r="DE199" s="1463"/>
      <c r="DF199" s="941"/>
      <c r="DG199" s="941"/>
      <c r="DH199" s="941"/>
      <c r="DI199" s="941"/>
      <c r="DJ199" s="941"/>
      <c r="DK199" s="1427"/>
      <c r="DL199" s="102"/>
      <c r="DM199" s="707"/>
      <c r="DN199" s="707"/>
      <c r="DO199" s="1429"/>
      <c r="DP199" s="1429"/>
      <c r="DQ199" s="707"/>
      <c r="DR199" s="86"/>
    </row>
    <row r="200" spans="3:122" ht="8.1" customHeight="1" thickBot="1">
      <c r="C200" s="1420"/>
      <c r="D200" s="1417"/>
      <c r="E200" s="1417"/>
      <c r="F200" s="1417"/>
      <c r="G200" s="1417"/>
      <c r="H200" s="1417"/>
      <c r="I200" s="1417"/>
      <c r="J200" s="1398"/>
      <c r="K200" s="808"/>
      <c r="L200" s="809"/>
      <c r="M200" s="809"/>
      <c r="N200" s="809"/>
      <c r="O200" s="809"/>
      <c r="P200" s="809"/>
      <c r="Q200" s="809"/>
      <c r="R200" s="809"/>
      <c r="S200" s="809"/>
      <c r="T200" s="809"/>
      <c r="U200" s="809"/>
      <c r="V200" s="809"/>
      <c r="W200" s="809"/>
      <c r="X200" s="809"/>
      <c r="Y200" s="809"/>
      <c r="Z200" s="809"/>
      <c r="AA200" s="809"/>
      <c r="AB200" s="809"/>
      <c r="AC200" s="809"/>
      <c r="AD200" s="1417"/>
      <c r="AE200" s="10"/>
      <c r="AF200" s="1417"/>
      <c r="AG200" s="813"/>
      <c r="AH200" s="813"/>
      <c r="AI200" s="813"/>
      <c r="AJ200" s="813"/>
      <c r="AK200" s="813"/>
      <c r="AL200" s="813"/>
      <c r="AM200" s="813"/>
      <c r="AN200" s="813"/>
      <c r="AO200" s="813"/>
      <c r="AP200" s="813"/>
      <c r="AQ200" s="813"/>
      <c r="AR200" s="813"/>
      <c r="AS200" s="813"/>
      <c r="AT200" s="827"/>
      <c r="AU200" s="828"/>
      <c r="AV200" s="828"/>
      <c r="AW200" s="828"/>
      <c r="AX200" s="828"/>
      <c r="AY200" s="828"/>
      <c r="AZ200" s="828"/>
      <c r="BA200" s="828"/>
      <c r="BB200" s="828"/>
      <c r="BC200" s="829"/>
      <c r="BD200" s="1417"/>
      <c r="BE200" s="1417"/>
      <c r="BF200" s="1417"/>
      <c r="BG200" s="1417"/>
      <c r="BH200" s="1398"/>
      <c r="BI200" s="1473"/>
      <c r="BJ200" s="1474"/>
      <c r="BK200" s="1397"/>
      <c r="BL200" s="1397"/>
      <c r="BM200" s="1397"/>
      <c r="BN200" s="870"/>
      <c r="BO200" s="1397"/>
      <c r="BP200" s="1397"/>
      <c r="BQ200" s="1397"/>
      <c r="BR200" s="870"/>
      <c r="BS200" s="1397"/>
      <c r="BT200" s="1397"/>
      <c r="BU200" s="1397"/>
      <c r="BV200" s="870"/>
      <c r="BW200" s="870"/>
      <c r="BX200" s="870"/>
      <c r="BY200" s="11"/>
      <c r="BZ200" s="1114"/>
      <c r="CA200" s="870"/>
      <c r="CB200" s="870"/>
      <c r="CC200" s="870"/>
      <c r="CD200" s="870"/>
      <c r="CE200" s="870"/>
      <c r="CF200" s="870"/>
      <c r="CG200" s="870"/>
      <c r="CH200" s="870"/>
      <c r="CI200" s="870"/>
      <c r="CJ200" s="870"/>
      <c r="CK200" s="870"/>
      <c r="CL200" s="870"/>
      <c r="CM200" s="1112"/>
      <c r="CO200" s="1420"/>
      <c r="CP200" s="1417"/>
      <c r="CQ200" s="1417"/>
      <c r="CR200" s="1417"/>
      <c r="CS200" s="1417"/>
      <c r="CT200" s="1417"/>
      <c r="CU200" s="1417"/>
      <c r="CV200" s="1464"/>
      <c r="CW200" s="1467"/>
      <c r="CX200" s="1468"/>
      <c r="CY200" s="1468"/>
      <c r="CZ200" s="1468"/>
      <c r="DA200" s="1468"/>
      <c r="DB200" s="1468"/>
      <c r="DC200" s="1469"/>
      <c r="DD200" s="1470"/>
      <c r="DE200" s="1464"/>
      <c r="DF200" s="942"/>
      <c r="DG200" s="942"/>
      <c r="DH200" s="942"/>
      <c r="DI200" s="942"/>
      <c r="DJ200" s="942"/>
      <c r="DK200" s="1428"/>
      <c r="DL200" s="104"/>
      <c r="DM200" s="10"/>
      <c r="DN200" s="10"/>
      <c r="DO200" s="10"/>
      <c r="DP200" s="10"/>
      <c r="DQ200" s="10"/>
      <c r="DR200" s="97"/>
    </row>
    <row r="201" spans="3:122" ht="9.9499999999999993" customHeight="1">
      <c r="C201" s="703" t="s">
        <v>37</v>
      </c>
      <c r="D201" s="704"/>
      <c r="E201" s="704"/>
      <c r="F201" s="704"/>
      <c r="G201" s="704"/>
      <c r="H201" s="704"/>
      <c r="I201" s="704"/>
      <c r="J201" s="705"/>
      <c r="K201" s="712">
        <f>$K$32</f>
        <v>0</v>
      </c>
      <c r="L201" s="1421"/>
      <c r="M201" s="1421"/>
      <c r="N201" s="1421"/>
      <c r="O201" s="1421"/>
      <c r="P201" s="1421"/>
      <c r="Q201" s="1421"/>
      <c r="R201" s="1421"/>
      <c r="S201" s="1421"/>
      <c r="T201" s="1421"/>
      <c r="U201" s="1421"/>
      <c r="V201" s="1421"/>
      <c r="W201" s="1421"/>
      <c r="X201" s="1421"/>
      <c r="Y201" s="1421"/>
      <c r="Z201" s="1421"/>
      <c r="AA201" s="1421"/>
      <c r="AB201" s="1421"/>
      <c r="AC201" s="1421"/>
      <c r="AD201" s="1421"/>
      <c r="AE201" s="1421"/>
      <c r="AF201" s="1421"/>
      <c r="AG201" s="1421"/>
      <c r="AH201" s="1421"/>
      <c r="AI201" s="1421"/>
      <c r="AJ201" s="1421"/>
      <c r="AK201" s="1421"/>
      <c r="AL201" s="1451"/>
      <c r="AM201" s="703" t="s">
        <v>38</v>
      </c>
      <c r="AN201" s="1415"/>
      <c r="AO201" s="1415"/>
      <c r="AP201" s="1415"/>
      <c r="AQ201" s="1415"/>
      <c r="AR201" s="1415"/>
      <c r="AS201" s="1416"/>
      <c r="AT201" s="715">
        <f>$AT$32</f>
        <v>0</v>
      </c>
      <c r="AU201" s="1423"/>
      <c r="AV201" s="1423"/>
      <c r="AW201" s="1423"/>
      <c r="AX201" s="1423"/>
      <c r="AY201" s="1423"/>
      <c r="AZ201" s="1423"/>
      <c r="BA201" s="1423"/>
      <c r="BB201" s="1423"/>
      <c r="BC201" s="1423"/>
      <c r="BD201" s="1423"/>
      <c r="BE201" s="1423"/>
      <c r="BF201" s="1423"/>
      <c r="BG201" s="1423"/>
      <c r="BH201" s="1423"/>
      <c r="BI201" s="1423"/>
      <c r="BJ201" s="1423"/>
      <c r="BK201" s="1423"/>
      <c r="BL201" s="1423"/>
      <c r="BM201" s="1423"/>
      <c r="BN201" s="1423"/>
      <c r="BO201" s="1423"/>
      <c r="BP201" s="1423"/>
      <c r="BQ201" s="1423"/>
      <c r="BR201" s="1423"/>
      <c r="BS201" s="1423"/>
      <c r="BT201" s="1423"/>
      <c r="BU201" s="1423"/>
      <c r="BV201" s="1423"/>
      <c r="BW201" s="1423"/>
      <c r="BX201" s="1423"/>
      <c r="BY201" s="1452"/>
      <c r="BZ201" s="362"/>
      <c r="CA201" s="801" t="s">
        <v>8768</v>
      </c>
      <c r="CB201" s="801"/>
      <c r="CC201" s="1459"/>
      <c r="CD201" s="1460"/>
      <c r="CE201" s="947" t="s">
        <v>166</v>
      </c>
      <c r="CF201" s="1459"/>
      <c r="CG201" s="1460"/>
      <c r="CH201" s="947" t="s">
        <v>167</v>
      </c>
      <c r="CI201" s="1459"/>
      <c r="CJ201" s="1460"/>
      <c r="CK201" s="947" t="s">
        <v>168</v>
      </c>
      <c r="CL201" s="947"/>
      <c r="CM201" s="8"/>
      <c r="CO201" s="703" t="s">
        <v>39</v>
      </c>
      <c r="CP201" s="1415"/>
      <c r="CQ201" s="1415"/>
      <c r="CR201" s="1415"/>
      <c r="CS201" s="1415"/>
      <c r="CT201" s="1415"/>
      <c r="CU201" s="1415"/>
      <c r="CV201" s="1426"/>
      <c r="CW201" s="931">
        <f>$CW$32</f>
        <v>0</v>
      </c>
      <c r="CX201" s="1499"/>
      <c r="CY201" s="1499"/>
      <c r="CZ201" s="1499"/>
      <c r="DA201" s="1499"/>
      <c r="DB201" s="1499"/>
      <c r="DC201" s="1499"/>
      <c r="DD201" s="1499"/>
      <c r="DE201" s="1499"/>
      <c r="DF201" s="1499"/>
      <c r="DG201" s="1499"/>
      <c r="DH201" s="1499"/>
      <c r="DI201" s="1499"/>
      <c r="DJ201" s="1499"/>
      <c r="DK201" s="1499"/>
      <c r="DL201" s="1499"/>
      <c r="DM201" s="1499"/>
      <c r="DN201" s="1499"/>
      <c r="DO201" s="1499"/>
      <c r="DP201" s="1499"/>
      <c r="DQ201" s="1499"/>
      <c r="DR201" s="1500"/>
    </row>
    <row r="202" spans="3:122" ht="9.9499999999999993" customHeight="1">
      <c r="C202" s="706"/>
      <c r="D202" s="707"/>
      <c r="E202" s="707"/>
      <c r="F202" s="707"/>
      <c r="G202" s="707"/>
      <c r="H202" s="707"/>
      <c r="I202" s="707"/>
      <c r="J202" s="708"/>
      <c r="K202" s="1422"/>
      <c r="L202" s="1423"/>
      <c r="M202" s="1423"/>
      <c r="N202" s="1423"/>
      <c r="O202" s="1423"/>
      <c r="P202" s="1423"/>
      <c r="Q202" s="1423"/>
      <c r="R202" s="1423"/>
      <c r="S202" s="1423"/>
      <c r="T202" s="1423"/>
      <c r="U202" s="1423"/>
      <c r="V202" s="1423"/>
      <c r="W202" s="1423"/>
      <c r="X202" s="1423"/>
      <c r="Y202" s="1423"/>
      <c r="Z202" s="1423"/>
      <c r="AA202" s="1423"/>
      <c r="AB202" s="1423"/>
      <c r="AC202" s="1423"/>
      <c r="AD202" s="1423"/>
      <c r="AE202" s="1423"/>
      <c r="AF202" s="1423"/>
      <c r="AG202" s="1423"/>
      <c r="AH202" s="1423"/>
      <c r="AI202" s="1423"/>
      <c r="AJ202" s="1423"/>
      <c r="AK202" s="1423"/>
      <c r="AL202" s="1452"/>
      <c r="AM202" s="754" t="s">
        <v>274</v>
      </c>
      <c r="AN202" s="755"/>
      <c r="AO202" s="755"/>
      <c r="AP202" s="755"/>
      <c r="AQ202" s="755"/>
      <c r="AR202" s="755"/>
      <c r="AS202" s="756"/>
      <c r="AT202" s="1422"/>
      <c r="AU202" s="1423"/>
      <c r="AV202" s="1423"/>
      <c r="AW202" s="1423"/>
      <c r="AX202" s="1423"/>
      <c r="AY202" s="1423"/>
      <c r="AZ202" s="1423"/>
      <c r="BA202" s="1423"/>
      <c r="BB202" s="1423"/>
      <c r="BC202" s="1423"/>
      <c r="BD202" s="1423"/>
      <c r="BE202" s="1423"/>
      <c r="BF202" s="1423"/>
      <c r="BG202" s="1423"/>
      <c r="BH202" s="1423"/>
      <c r="BI202" s="1423"/>
      <c r="BJ202" s="1423"/>
      <c r="BK202" s="1423"/>
      <c r="BL202" s="1423"/>
      <c r="BM202" s="1423"/>
      <c r="BN202" s="1423"/>
      <c r="BO202" s="1423"/>
      <c r="BP202" s="1423"/>
      <c r="BQ202" s="1423"/>
      <c r="BR202" s="1423"/>
      <c r="BS202" s="1423"/>
      <c r="BT202" s="1423"/>
      <c r="BU202" s="1423"/>
      <c r="BV202" s="1423"/>
      <c r="BW202" s="1423"/>
      <c r="BX202" s="1423"/>
      <c r="BY202" s="1452"/>
      <c r="BZ202" s="105"/>
      <c r="CA202" s="802"/>
      <c r="CB202" s="802"/>
      <c r="CC202" s="1461"/>
      <c r="CD202" s="1461"/>
      <c r="CE202" s="948"/>
      <c r="CF202" s="1461"/>
      <c r="CG202" s="1461"/>
      <c r="CH202" s="948"/>
      <c r="CI202" s="1461"/>
      <c r="CJ202" s="1461"/>
      <c r="CK202" s="948"/>
      <c r="CL202" s="948"/>
      <c r="CM202" s="11"/>
      <c r="CO202" s="1"/>
      <c r="CV202" s="86"/>
      <c r="CW202" s="1501"/>
      <c r="CX202" s="1502"/>
      <c r="CY202" s="1502"/>
      <c r="CZ202" s="1502"/>
      <c r="DA202" s="1502"/>
      <c r="DB202" s="1502"/>
      <c r="DC202" s="1502"/>
      <c r="DD202" s="1502"/>
      <c r="DE202" s="1502"/>
      <c r="DF202" s="1502"/>
      <c r="DG202" s="1502"/>
      <c r="DH202" s="1502"/>
      <c r="DI202" s="1502"/>
      <c r="DJ202" s="1502"/>
      <c r="DK202" s="1502"/>
      <c r="DL202" s="1502"/>
      <c r="DM202" s="1502"/>
      <c r="DN202" s="1502"/>
      <c r="DO202" s="1502"/>
      <c r="DP202" s="1502"/>
      <c r="DQ202" s="1502"/>
      <c r="DR202" s="1503"/>
    </row>
    <row r="203" spans="3:122" ht="9.9499999999999993" customHeight="1">
      <c r="C203" s="706"/>
      <c r="D203" s="707"/>
      <c r="E203" s="707"/>
      <c r="F203" s="707"/>
      <c r="G203" s="707"/>
      <c r="H203" s="707"/>
      <c r="I203" s="707"/>
      <c r="J203" s="708"/>
      <c r="K203" s="1422"/>
      <c r="L203" s="1423"/>
      <c r="M203" s="1423"/>
      <c r="N203" s="1423"/>
      <c r="O203" s="1423"/>
      <c r="P203" s="1423"/>
      <c r="Q203" s="1423"/>
      <c r="R203" s="1423"/>
      <c r="S203" s="1423"/>
      <c r="T203" s="1423"/>
      <c r="U203" s="1423"/>
      <c r="V203" s="1423"/>
      <c r="W203" s="1423"/>
      <c r="X203" s="1423"/>
      <c r="Y203" s="1423"/>
      <c r="Z203" s="1423"/>
      <c r="AA203" s="1423"/>
      <c r="AB203" s="1423"/>
      <c r="AC203" s="1423"/>
      <c r="AD203" s="1423"/>
      <c r="AE203" s="1423"/>
      <c r="AF203" s="1423"/>
      <c r="AG203" s="1423"/>
      <c r="AH203" s="1423"/>
      <c r="AI203" s="1423"/>
      <c r="AJ203" s="1423"/>
      <c r="AK203" s="1423"/>
      <c r="AL203" s="1452"/>
      <c r="AM203" s="754"/>
      <c r="AN203" s="755"/>
      <c r="AO203" s="755"/>
      <c r="AP203" s="755"/>
      <c r="AQ203" s="755"/>
      <c r="AR203" s="755"/>
      <c r="AS203" s="756"/>
      <c r="AT203" s="1422"/>
      <c r="AU203" s="1423"/>
      <c r="AV203" s="1423"/>
      <c r="AW203" s="1423"/>
      <c r="AX203" s="1423"/>
      <c r="AY203" s="1423"/>
      <c r="AZ203" s="1423"/>
      <c r="BA203" s="1423"/>
      <c r="BB203" s="1423"/>
      <c r="BC203" s="1423"/>
      <c r="BD203" s="1423"/>
      <c r="BE203" s="1423"/>
      <c r="BF203" s="1423"/>
      <c r="BG203" s="1423"/>
      <c r="BH203" s="1423"/>
      <c r="BI203" s="1423"/>
      <c r="BJ203" s="1423"/>
      <c r="BK203" s="1423"/>
      <c r="BL203" s="1423"/>
      <c r="BM203" s="1423"/>
      <c r="BN203" s="1423"/>
      <c r="BO203" s="1423"/>
      <c r="BP203" s="1423"/>
      <c r="BQ203" s="1423"/>
      <c r="BR203" s="1423"/>
      <c r="BS203" s="1423"/>
      <c r="BT203" s="1423"/>
      <c r="BU203" s="1423"/>
      <c r="BV203" s="1423"/>
      <c r="BW203" s="1423"/>
      <c r="BX203" s="1423"/>
      <c r="BY203" s="1452"/>
      <c r="CA203" s="106" t="s">
        <v>41</v>
      </c>
      <c r="CO203" s="703" t="s">
        <v>42</v>
      </c>
      <c r="CP203" s="1415"/>
      <c r="CQ203" s="1415"/>
      <c r="CR203" s="1415"/>
      <c r="CS203" s="1415"/>
      <c r="CT203" s="1415"/>
      <c r="CU203" s="1415"/>
      <c r="CV203" s="1426"/>
      <c r="CW203" s="935">
        <f>$CW$34</f>
        <v>0</v>
      </c>
      <c r="CX203" s="1504"/>
      <c r="CY203" s="1504"/>
      <c r="CZ203" s="1504"/>
      <c r="DA203" s="1504"/>
      <c r="DB203" s="1504"/>
      <c r="DC203" s="1504"/>
      <c r="DD203" s="1504"/>
      <c r="DE203" s="1504"/>
      <c r="DF203" s="1504"/>
      <c r="DG203" s="1504"/>
      <c r="DH203" s="1504"/>
      <c r="DI203" s="1504"/>
      <c r="DJ203" s="1504"/>
      <c r="DK203" s="1504"/>
      <c r="DL203" s="1504"/>
      <c r="DM203" s="1504"/>
      <c r="DN203" s="1504"/>
      <c r="DO203" s="1504"/>
      <c r="DP203" s="1504"/>
      <c r="DQ203" s="1504"/>
      <c r="DR203" s="1505"/>
    </row>
    <row r="204" spans="3:122" ht="12.95" customHeight="1">
      <c r="C204" s="709"/>
      <c r="D204" s="710"/>
      <c r="E204" s="710"/>
      <c r="F204" s="710"/>
      <c r="G204" s="710"/>
      <c r="H204" s="710"/>
      <c r="I204" s="710"/>
      <c r="J204" s="711"/>
      <c r="K204" s="1424"/>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c r="AK204" s="1425"/>
      <c r="AL204" s="1453"/>
      <c r="AM204" s="757"/>
      <c r="AN204" s="758"/>
      <c r="AO204" s="758"/>
      <c r="AP204" s="758"/>
      <c r="AQ204" s="758"/>
      <c r="AR204" s="758"/>
      <c r="AS204" s="759"/>
      <c r="AT204" s="1424"/>
      <c r="AU204" s="1425"/>
      <c r="AV204" s="1425"/>
      <c r="AW204" s="1425"/>
      <c r="AX204" s="1425"/>
      <c r="AY204" s="1425"/>
      <c r="AZ204" s="1425"/>
      <c r="BA204" s="1425"/>
      <c r="BB204" s="1425"/>
      <c r="BC204" s="1425"/>
      <c r="BD204" s="1425"/>
      <c r="BE204" s="1425"/>
      <c r="BF204" s="1425"/>
      <c r="BG204" s="1425"/>
      <c r="BH204" s="1425"/>
      <c r="BI204" s="1425"/>
      <c r="BJ204" s="1425"/>
      <c r="BK204" s="1425"/>
      <c r="BL204" s="1425"/>
      <c r="BM204" s="1425"/>
      <c r="BN204" s="1425"/>
      <c r="BO204" s="1425"/>
      <c r="BP204" s="1425"/>
      <c r="BQ204" s="1425"/>
      <c r="BR204" s="1425"/>
      <c r="BS204" s="1425"/>
      <c r="BT204" s="1425"/>
      <c r="BU204" s="1425"/>
      <c r="BV204" s="1425"/>
      <c r="BW204" s="1425"/>
      <c r="BX204" s="1425"/>
      <c r="BY204" s="1453"/>
      <c r="CA204" s="106" t="s">
        <v>43</v>
      </c>
      <c r="CO204" s="1"/>
      <c r="CV204" s="86"/>
      <c r="CW204" s="1506"/>
      <c r="CX204" s="1507"/>
      <c r="CY204" s="1507"/>
      <c r="CZ204" s="1507"/>
      <c r="DA204" s="1507"/>
      <c r="DB204" s="1507"/>
      <c r="DC204" s="1507"/>
      <c r="DD204" s="1507"/>
      <c r="DE204" s="1507"/>
      <c r="DF204" s="1507"/>
      <c r="DG204" s="1507"/>
      <c r="DH204" s="1507"/>
      <c r="DI204" s="1507"/>
      <c r="DJ204" s="1507"/>
      <c r="DK204" s="1507"/>
      <c r="DL204" s="1507"/>
      <c r="DM204" s="1507"/>
      <c r="DN204" s="1507"/>
      <c r="DO204" s="1507"/>
      <c r="DP204" s="1507"/>
      <c r="DQ204" s="1507"/>
      <c r="DR204" s="1508"/>
    </row>
    <row r="205" spans="3:122" ht="9" customHeight="1" thickBot="1">
      <c r="CO205" s="9"/>
      <c r="CP205" s="10"/>
      <c r="CQ205" s="10"/>
      <c r="CR205" s="10"/>
      <c r="CS205" s="10"/>
      <c r="CT205" s="10"/>
      <c r="CU205" s="10"/>
      <c r="CV205" s="97"/>
      <c r="CW205" s="1409"/>
      <c r="CX205" s="1410"/>
      <c r="CY205" s="1410"/>
      <c r="CZ205" s="1410"/>
      <c r="DA205" s="1410"/>
      <c r="DB205" s="1410"/>
      <c r="DC205" s="1410"/>
      <c r="DD205" s="1410"/>
      <c r="DE205" s="1410"/>
      <c r="DF205" s="1410"/>
      <c r="DG205" s="1410"/>
      <c r="DH205" s="1410"/>
      <c r="DI205" s="1410"/>
      <c r="DJ205" s="1410"/>
      <c r="DK205" s="1410"/>
      <c r="DL205" s="1410"/>
      <c r="DM205" s="1410"/>
      <c r="DN205" s="1410"/>
      <c r="DO205" s="1410"/>
      <c r="DP205" s="1410"/>
      <c r="DQ205" s="1410"/>
      <c r="DR205" s="1411"/>
    </row>
    <row r="206" spans="3:122" ht="17.25" customHeight="1">
      <c r="C206" s="45" t="s">
        <v>8697</v>
      </c>
      <c r="S206" s="13"/>
      <c r="T206" s="42"/>
      <c r="U206" s="42"/>
      <c r="V206" s="42"/>
      <c r="W206" s="42"/>
      <c r="X206" s="42"/>
      <c r="Y206" s="941"/>
      <c r="Z206" s="941"/>
      <c r="AA206" s="941"/>
      <c r="AB206" s="941"/>
      <c r="AC206" s="941"/>
      <c r="AD206" s="941"/>
      <c r="AE206" s="941"/>
      <c r="AF206" s="941"/>
      <c r="AG206" s="941"/>
      <c r="AH206" s="941"/>
      <c r="AI206" s="941"/>
      <c r="AJ206" s="941"/>
      <c r="AK206" s="941"/>
      <c r="AL206" s="941"/>
      <c r="AM206" s="941"/>
      <c r="AN206" s="941"/>
      <c r="AO206" s="941"/>
      <c r="AP206" s="941"/>
      <c r="AQ206" s="941"/>
      <c r="AR206" s="941"/>
      <c r="AS206" s="941"/>
      <c r="AT206" s="941"/>
      <c r="AU206" s="941"/>
      <c r="AV206" s="941"/>
      <c r="AW206" s="941"/>
      <c r="AX206" s="941"/>
      <c r="AY206" s="941"/>
      <c r="AZ206" s="941"/>
      <c r="BA206" s="941"/>
      <c r="BB206" s="941"/>
      <c r="BC206" s="941"/>
      <c r="BD206" s="941"/>
      <c r="BE206" s="941"/>
      <c r="BF206" s="941"/>
      <c r="BM206" s="943"/>
      <c r="BN206" s="943"/>
      <c r="BO206" s="943"/>
      <c r="BP206" s="943"/>
      <c r="BQ206" s="943"/>
      <c r="BR206" s="943"/>
      <c r="BS206" s="943"/>
      <c r="BT206" s="943"/>
      <c r="BU206" s="943"/>
      <c r="BV206" s="943"/>
      <c r="BW206" s="943"/>
      <c r="BX206" s="943"/>
      <c r="BY206" s="943"/>
      <c r="BZ206" s="943"/>
      <c r="CA206" s="943"/>
      <c r="CB206" s="943"/>
      <c r="CC206" s="943"/>
      <c r="CD206" s="943"/>
      <c r="CE206" s="943"/>
      <c r="CF206" s="943"/>
      <c r="CG206" s="943"/>
      <c r="CH206" s="943"/>
      <c r="CI206" s="41"/>
      <c r="CJ206" s="41"/>
      <c r="CK206" s="41"/>
      <c r="CO206" s="945" t="s">
        <v>242</v>
      </c>
      <c r="CP206" s="941"/>
      <c r="CQ206" s="941"/>
      <c r="CR206" s="941"/>
      <c r="CS206" s="941"/>
      <c r="CT206" s="941"/>
      <c r="CU206" s="941"/>
      <c r="CV206" s="941"/>
      <c r="CW206" s="941"/>
      <c r="CX206" s="941"/>
      <c r="CY206" s="941"/>
      <c r="CZ206" s="941"/>
      <c r="DA206" s="941"/>
      <c r="DB206" s="941"/>
      <c r="DC206" s="941"/>
      <c r="DD206" s="941"/>
      <c r="DE206" s="941"/>
      <c r="DF206" s="941"/>
      <c r="DG206" s="941"/>
      <c r="DH206" s="941"/>
      <c r="DI206" s="941"/>
      <c r="DJ206" s="941"/>
      <c r="DK206" s="941"/>
      <c r="DL206" s="941"/>
      <c r="DM206" s="941"/>
      <c r="DN206" s="941"/>
      <c r="DO206" s="941"/>
      <c r="DP206" s="941"/>
      <c r="DQ206" s="941"/>
      <c r="DR206" s="941"/>
    </row>
    <row r="207" spans="3:122" ht="3" customHeight="1" thickBot="1">
      <c r="S207" s="26"/>
      <c r="T207" s="26"/>
      <c r="U207" s="26"/>
      <c r="V207" s="26"/>
      <c r="W207" s="26"/>
      <c r="X207" s="26"/>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c r="AX207" s="942"/>
      <c r="AY207" s="942"/>
      <c r="AZ207" s="942"/>
      <c r="BA207" s="942"/>
      <c r="BB207" s="942"/>
      <c r="BC207" s="942"/>
      <c r="BD207" s="942"/>
      <c r="BE207" s="942"/>
      <c r="BF207" s="942"/>
      <c r="BM207" s="944"/>
      <c r="BN207" s="944"/>
      <c r="BO207" s="944"/>
      <c r="BP207" s="944"/>
      <c r="BQ207" s="944"/>
      <c r="BR207" s="944"/>
      <c r="BS207" s="944"/>
      <c r="BT207" s="944"/>
      <c r="BU207" s="944"/>
      <c r="BV207" s="944"/>
      <c r="BW207" s="944"/>
      <c r="BX207" s="944"/>
      <c r="BY207" s="944"/>
      <c r="BZ207" s="944"/>
      <c r="CA207" s="944"/>
      <c r="CB207" s="944"/>
      <c r="CC207" s="944"/>
      <c r="CD207" s="944"/>
      <c r="CE207" s="944"/>
      <c r="CF207" s="944"/>
      <c r="CG207" s="944"/>
      <c r="CH207" s="944"/>
      <c r="CI207" s="43"/>
      <c r="CJ207" s="43"/>
      <c r="CK207" s="43"/>
      <c r="CO207" s="942"/>
      <c r="CP207" s="942"/>
      <c r="CQ207" s="942"/>
      <c r="CR207" s="942"/>
      <c r="CS207" s="942"/>
      <c r="CT207" s="942"/>
      <c r="CU207" s="942"/>
      <c r="CV207" s="942"/>
      <c r="CW207" s="942"/>
      <c r="CX207" s="942"/>
      <c r="CY207" s="942"/>
      <c r="CZ207" s="942"/>
      <c r="DA207" s="942"/>
      <c r="DB207" s="942"/>
      <c r="DC207" s="942"/>
      <c r="DD207" s="942"/>
      <c r="DE207" s="942"/>
      <c r="DF207" s="942"/>
      <c r="DG207" s="942"/>
      <c r="DH207" s="942"/>
      <c r="DI207" s="942"/>
      <c r="DJ207" s="942"/>
      <c r="DK207" s="942"/>
      <c r="DL207" s="942"/>
      <c r="DM207" s="942"/>
      <c r="DN207" s="942"/>
      <c r="DO207" s="942"/>
      <c r="DP207" s="942"/>
      <c r="DQ207" s="942"/>
      <c r="DR207" s="942"/>
    </row>
    <row r="208" spans="3:122" ht="14.25">
      <c r="C208" s="910" t="s">
        <v>243</v>
      </c>
      <c r="D208" s="1491"/>
      <c r="E208" s="1491"/>
      <c r="F208" s="1491"/>
      <c r="G208" s="1491"/>
      <c r="H208" s="1491"/>
      <c r="I208" s="1491"/>
      <c r="J208" s="1491"/>
      <c r="K208" s="1491"/>
      <c r="L208" s="1491"/>
      <c r="M208" s="1491"/>
      <c r="N208" s="1491"/>
      <c r="O208" s="1491"/>
      <c r="P208" s="1491"/>
      <c r="Q208" s="1491"/>
      <c r="R208" s="1491"/>
      <c r="S208" s="1491"/>
      <c r="T208" s="1491"/>
      <c r="U208" s="1491"/>
      <c r="V208" s="1491"/>
      <c r="W208" s="1491"/>
      <c r="X208" s="1491"/>
      <c r="Y208" s="1491"/>
      <c r="Z208" s="1491"/>
      <c r="AA208" s="1491"/>
      <c r="AB208" s="1491"/>
      <c r="AC208" s="1491"/>
      <c r="AD208" s="1491"/>
      <c r="AE208" s="1491"/>
      <c r="AF208" s="1491"/>
      <c r="AG208" s="1491"/>
      <c r="AH208" s="1491"/>
      <c r="AI208" s="1491"/>
      <c r="AJ208" s="1491"/>
      <c r="AK208" s="107" t="s">
        <v>169</v>
      </c>
      <c r="AL208" s="108"/>
      <c r="AM208" s="108"/>
      <c r="AN208" s="108"/>
      <c r="AO208" s="108"/>
      <c r="AP208" s="108"/>
      <c r="AQ208" s="108"/>
      <c r="AR208" s="108"/>
      <c r="AS208" s="108"/>
      <c r="AT208" s="108"/>
      <c r="AU208" s="108"/>
      <c r="AV208" s="108"/>
      <c r="AW208" s="108"/>
      <c r="AX208" s="108"/>
      <c r="AY208" s="108"/>
      <c r="AZ208" s="108"/>
      <c r="BA208" s="108"/>
      <c r="BB208" s="108"/>
      <c r="BC208" s="108"/>
      <c r="BD208" s="108"/>
      <c r="BE208" s="109"/>
      <c r="BF208" s="109" t="s">
        <v>244</v>
      </c>
      <c r="BG208" s="109"/>
      <c r="BH208" s="108"/>
      <c r="BI208" s="108"/>
      <c r="BJ208" s="108"/>
      <c r="BK208" s="108"/>
      <c r="BL208" s="108"/>
      <c r="BM208" s="108"/>
      <c r="BN208" s="108"/>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10"/>
      <c r="DM208" s="913" t="s">
        <v>44</v>
      </c>
      <c r="DN208" s="1492"/>
      <c r="DO208" s="1492"/>
      <c r="DP208" s="1492"/>
      <c r="DQ208" s="1492"/>
      <c r="DR208" s="1493"/>
    </row>
    <row r="209" spans="3:122" ht="9.9499999999999993" customHeight="1">
      <c r="C209" s="916" t="s">
        <v>45</v>
      </c>
      <c r="D209" s="1415"/>
      <c r="E209" s="1415"/>
      <c r="F209" s="1415"/>
      <c r="G209" s="1415"/>
      <c r="H209" s="1416"/>
      <c r="I209" s="703" t="s">
        <v>46</v>
      </c>
      <c r="J209" s="1415"/>
      <c r="K209" s="1415"/>
      <c r="L209" s="1416"/>
      <c r="M209" s="703" t="s">
        <v>47</v>
      </c>
      <c r="N209" s="1415"/>
      <c r="O209" s="1415"/>
      <c r="P209" s="1415"/>
      <c r="Q209" s="1415"/>
      <c r="R209" s="1415"/>
      <c r="S209" s="1416"/>
      <c r="T209" s="703" t="s">
        <v>48</v>
      </c>
      <c r="U209" s="1415"/>
      <c r="V209" s="1415"/>
      <c r="W209" s="1415"/>
      <c r="X209" s="1415"/>
      <c r="Y209" s="1416"/>
      <c r="Z209" s="703" t="s">
        <v>49</v>
      </c>
      <c r="AA209" s="1415"/>
      <c r="AB209" s="1415"/>
      <c r="AC209" s="1415"/>
      <c r="AD209" s="1415"/>
      <c r="AE209" s="1415"/>
      <c r="AF209" s="1415"/>
      <c r="AG209" s="44"/>
      <c r="AH209" s="44"/>
      <c r="AI209" s="44"/>
      <c r="AJ209" s="44"/>
      <c r="AK209" s="920" t="s">
        <v>53</v>
      </c>
      <c r="AL209" s="1109"/>
      <c r="AM209" s="1109"/>
      <c r="AN209" s="1109"/>
      <c r="AO209" s="1109"/>
      <c r="AP209" s="1109"/>
      <c r="AQ209" s="1110"/>
      <c r="AR209" s="6" t="s">
        <v>54</v>
      </c>
      <c r="AS209" s="44"/>
      <c r="AT209" s="44"/>
      <c r="AU209" s="44"/>
      <c r="AV209" s="44"/>
      <c r="AW209" s="44"/>
      <c r="AX209" s="44"/>
      <c r="AY209" s="44"/>
      <c r="AZ209" s="44"/>
      <c r="BA209" s="44"/>
      <c r="BB209" s="7"/>
      <c r="BC209" s="922" t="s">
        <v>50</v>
      </c>
      <c r="BD209" s="1415"/>
      <c r="BE209" s="1415"/>
      <c r="BF209" s="1415"/>
      <c r="BG209" s="1415"/>
      <c r="BH209" s="1415"/>
      <c r="BI209" s="1415"/>
      <c r="BJ209" s="1415"/>
      <c r="BK209" s="1415"/>
      <c r="BL209" s="1415"/>
      <c r="BM209" s="1415"/>
      <c r="BN209" s="1415"/>
      <c r="BO209" s="1415"/>
      <c r="BP209" s="1415"/>
      <c r="BQ209" s="1415"/>
      <c r="BR209" s="1415"/>
      <c r="BS209" s="1415"/>
      <c r="BT209" s="1415"/>
      <c r="BU209" s="1415"/>
      <c r="BV209" s="1415"/>
      <c r="BW209" s="1415"/>
      <c r="BX209" s="1496"/>
      <c r="BY209" s="929" t="s">
        <v>51</v>
      </c>
      <c r="BZ209" s="1415"/>
      <c r="CA209" s="1415"/>
      <c r="CB209" s="1496"/>
      <c r="CC209" s="929" t="s">
        <v>52</v>
      </c>
      <c r="CD209" s="1415"/>
      <c r="CE209" s="1415"/>
      <c r="CF209" s="1416"/>
      <c r="CG209" s="922" t="s">
        <v>293</v>
      </c>
      <c r="CH209" s="1415"/>
      <c r="CI209" s="1415"/>
      <c r="CJ209" s="1415"/>
      <c r="CK209" s="1415"/>
      <c r="CL209" s="1415"/>
      <c r="CM209" s="1415"/>
      <c r="CN209" s="1415"/>
      <c r="CO209" s="1415"/>
      <c r="CP209" s="1415"/>
      <c r="CQ209" s="1415"/>
      <c r="CR209" s="1415"/>
      <c r="CS209" s="1415"/>
      <c r="CT209" s="1415"/>
      <c r="CU209" s="1415"/>
      <c r="CV209" s="1415"/>
      <c r="CW209" s="1415"/>
      <c r="CX209" s="1415"/>
      <c r="CY209" s="1415"/>
      <c r="CZ209" s="1415"/>
      <c r="DA209" s="1415"/>
      <c r="DB209" s="1415"/>
      <c r="DC209" s="1415"/>
      <c r="DD209" s="1415"/>
      <c r="DE209" s="1415"/>
      <c r="DF209" s="1415"/>
      <c r="DG209" s="1415"/>
      <c r="DL209" s="7"/>
      <c r="DM209" s="900" t="s">
        <v>55</v>
      </c>
      <c r="DN209" s="941"/>
      <c r="DO209" s="941"/>
      <c r="DP209" s="941"/>
      <c r="DQ209" s="941"/>
      <c r="DR209" s="1427"/>
    </row>
    <row r="210" spans="3:122" ht="8.1" customHeight="1">
      <c r="C210" s="1370"/>
      <c r="D210" s="941"/>
      <c r="E210" s="941"/>
      <c r="F210" s="941"/>
      <c r="G210" s="941"/>
      <c r="H210" s="1371"/>
      <c r="I210" s="1419"/>
      <c r="J210" s="941"/>
      <c r="K210" s="941"/>
      <c r="L210" s="1371"/>
      <c r="M210" s="1419"/>
      <c r="N210" s="941"/>
      <c r="O210" s="941"/>
      <c r="P210" s="941"/>
      <c r="Q210" s="941"/>
      <c r="R210" s="941"/>
      <c r="S210" s="1371"/>
      <c r="T210" s="1419"/>
      <c r="U210" s="941"/>
      <c r="V210" s="941"/>
      <c r="W210" s="941"/>
      <c r="X210" s="941"/>
      <c r="Y210" s="1371"/>
      <c r="Z210" s="1"/>
      <c r="AA210" s="111" t="s">
        <v>296</v>
      </c>
      <c r="AB210" s="94"/>
      <c r="AC210" s="94"/>
      <c r="AD210" s="94"/>
      <c r="AE210" s="94"/>
      <c r="AF210" s="94"/>
      <c r="AK210" s="1150"/>
      <c r="AL210" s="810"/>
      <c r="AM210" s="810"/>
      <c r="AN210" s="810"/>
      <c r="AO210" s="810"/>
      <c r="AP210" s="810"/>
      <c r="AQ210" s="1108"/>
      <c r="AR210" s="112"/>
      <c r="AS210" s="111" t="s">
        <v>296</v>
      </c>
      <c r="AT210" s="94"/>
      <c r="AU210" s="94"/>
      <c r="AV210" s="94"/>
      <c r="AW210" s="94"/>
      <c r="AX210" s="94"/>
      <c r="BB210" s="8"/>
      <c r="BC210" s="1419"/>
      <c r="BD210" s="941"/>
      <c r="BE210" s="941"/>
      <c r="BF210" s="941"/>
      <c r="BG210" s="941"/>
      <c r="BH210" s="941"/>
      <c r="BI210" s="941"/>
      <c r="BJ210" s="941"/>
      <c r="BK210" s="941"/>
      <c r="BL210" s="941"/>
      <c r="BM210" s="941"/>
      <c r="BN210" s="941"/>
      <c r="BO210" s="941"/>
      <c r="BP210" s="941"/>
      <c r="BQ210" s="941"/>
      <c r="BR210" s="941"/>
      <c r="BS210" s="941"/>
      <c r="BT210" s="941"/>
      <c r="BU210" s="941"/>
      <c r="BV210" s="941"/>
      <c r="BW210" s="941"/>
      <c r="BX210" s="1488"/>
      <c r="BY210" s="903" t="s">
        <v>56</v>
      </c>
      <c r="BZ210" s="941"/>
      <c r="CA210" s="941"/>
      <c r="CB210" s="1488"/>
      <c r="CC210" s="903" t="s">
        <v>57</v>
      </c>
      <c r="CD210" s="941"/>
      <c r="CE210" s="941"/>
      <c r="CF210" s="1371"/>
      <c r="CG210" s="1419"/>
      <c r="CH210" s="941"/>
      <c r="CI210" s="941"/>
      <c r="CJ210" s="941"/>
      <c r="CK210" s="941"/>
      <c r="CL210" s="941"/>
      <c r="CM210" s="941"/>
      <c r="CN210" s="941"/>
      <c r="CO210" s="941"/>
      <c r="CP210" s="941"/>
      <c r="CQ210" s="941"/>
      <c r="CR210" s="941"/>
      <c r="CS210" s="941"/>
      <c r="CT210" s="941"/>
      <c r="CU210" s="941"/>
      <c r="CV210" s="941"/>
      <c r="CW210" s="941"/>
      <c r="CX210" s="941"/>
      <c r="CY210" s="941"/>
      <c r="CZ210" s="941"/>
      <c r="DA210" s="941"/>
      <c r="DB210" s="941"/>
      <c r="DC210" s="941"/>
      <c r="DD210" s="941"/>
      <c r="DE210" s="941"/>
      <c r="DF210" s="941"/>
      <c r="DG210" s="941"/>
      <c r="DH210" s="905" t="s">
        <v>58</v>
      </c>
      <c r="DI210" s="1462"/>
      <c r="DJ210" s="1462"/>
      <c r="DK210" s="1462"/>
      <c r="DL210" s="1489"/>
      <c r="DM210" s="1419"/>
      <c r="DN210" s="941"/>
      <c r="DO210" s="941"/>
      <c r="DP210" s="941"/>
      <c r="DQ210" s="941"/>
      <c r="DR210" s="1427"/>
    </row>
    <row r="211" spans="3:122" ht="8.1" customHeight="1" thickBot="1">
      <c r="C211" s="1494"/>
      <c r="D211" s="1085"/>
      <c r="E211" s="1085"/>
      <c r="F211" s="1085"/>
      <c r="G211" s="1085"/>
      <c r="H211" s="1495"/>
      <c r="I211" s="907" t="s">
        <v>59</v>
      </c>
      <c r="J211" s="1085"/>
      <c r="K211" s="1085"/>
      <c r="L211" s="1495"/>
      <c r="M211" s="113"/>
      <c r="N211" s="114"/>
      <c r="O211" s="114"/>
      <c r="P211" s="114"/>
      <c r="Q211" s="114"/>
      <c r="R211" s="114"/>
      <c r="S211" s="115"/>
      <c r="T211" s="907" t="s">
        <v>60</v>
      </c>
      <c r="U211" s="1085"/>
      <c r="V211" s="1085"/>
      <c r="W211" s="1085"/>
      <c r="X211" s="1085"/>
      <c r="Y211" s="1495"/>
      <c r="Z211" s="116"/>
      <c r="AA211" s="117"/>
      <c r="AB211" s="117"/>
      <c r="AC211" s="117"/>
      <c r="AD211" s="117"/>
      <c r="AE211" s="117"/>
      <c r="AF211" s="117"/>
      <c r="AG211" s="114"/>
      <c r="AH211" s="114"/>
      <c r="AI211" s="114"/>
      <c r="AJ211" s="114"/>
      <c r="AK211" s="976" t="s">
        <v>323</v>
      </c>
      <c r="AL211" s="1519"/>
      <c r="AM211" s="1519"/>
      <c r="AN211" s="1519"/>
      <c r="AO211" s="1519"/>
      <c r="AP211" s="1519"/>
      <c r="AQ211" s="1520"/>
      <c r="AR211" s="116"/>
      <c r="AS211" s="117"/>
      <c r="AT211" s="117"/>
      <c r="AU211" s="117"/>
      <c r="AV211" s="117"/>
      <c r="AW211" s="117"/>
      <c r="AX211" s="117"/>
      <c r="AY211" s="114"/>
      <c r="AZ211" s="114"/>
      <c r="BA211" s="114"/>
      <c r="BB211" s="115"/>
      <c r="BC211" s="1497"/>
      <c r="BD211" s="1085"/>
      <c r="BE211" s="1085"/>
      <c r="BF211" s="1085"/>
      <c r="BG211" s="1085"/>
      <c r="BH211" s="1085"/>
      <c r="BI211" s="1085"/>
      <c r="BJ211" s="1085"/>
      <c r="BK211" s="1085"/>
      <c r="BL211" s="1085"/>
      <c r="BM211" s="1085"/>
      <c r="BN211" s="1085"/>
      <c r="BO211" s="1085"/>
      <c r="BP211" s="1085"/>
      <c r="BQ211" s="1085"/>
      <c r="BR211" s="1085"/>
      <c r="BS211" s="1085"/>
      <c r="BT211" s="1085"/>
      <c r="BU211" s="1085"/>
      <c r="BV211" s="1085"/>
      <c r="BW211" s="1085"/>
      <c r="BX211" s="1498"/>
      <c r="BY211" s="977" t="s">
        <v>324</v>
      </c>
      <c r="BZ211" s="1085"/>
      <c r="CA211" s="1085"/>
      <c r="CB211" s="1498"/>
      <c r="CC211" s="977" t="s">
        <v>325</v>
      </c>
      <c r="CD211" s="1085"/>
      <c r="CE211" s="1085"/>
      <c r="CF211" s="1495"/>
      <c r="CG211" s="1497"/>
      <c r="CH211" s="1085"/>
      <c r="CI211" s="1085"/>
      <c r="CJ211" s="1085"/>
      <c r="CK211" s="1085"/>
      <c r="CL211" s="1085"/>
      <c r="CM211" s="1085"/>
      <c r="CN211" s="1085"/>
      <c r="CO211" s="1085"/>
      <c r="CP211" s="1085"/>
      <c r="CQ211" s="1085"/>
      <c r="CR211" s="1085"/>
      <c r="CS211" s="1085"/>
      <c r="CT211" s="1085"/>
      <c r="CU211" s="1085"/>
      <c r="CV211" s="1085"/>
      <c r="CW211" s="1085"/>
      <c r="CX211" s="1085"/>
      <c r="CY211" s="1085"/>
      <c r="CZ211" s="1085"/>
      <c r="DA211" s="1085"/>
      <c r="DB211" s="1085"/>
      <c r="DC211" s="1085"/>
      <c r="DD211" s="1085"/>
      <c r="DE211" s="1085"/>
      <c r="DF211" s="1085"/>
      <c r="DG211" s="1085"/>
      <c r="DH211" s="977" t="s">
        <v>61</v>
      </c>
      <c r="DI211" s="1085"/>
      <c r="DJ211" s="1085"/>
      <c r="DK211" s="1085"/>
      <c r="DL211" s="1495"/>
      <c r="DM211" s="907" t="s">
        <v>62</v>
      </c>
      <c r="DN211" s="1085"/>
      <c r="DO211" s="1085"/>
      <c r="DP211" s="1085"/>
      <c r="DQ211" s="1085"/>
      <c r="DR211" s="1490"/>
    </row>
    <row r="212" spans="3:122" ht="12" customHeight="1" thickTop="1">
      <c r="C212" s="949" t="s">
        <v>63</v>
      </c>
      <c r="D212" s="1509"/>
      <c r="E212" s="955" t="s">
        <v>64</v>
      </c>
      <c r="F212" s="1510"/>
      <c r="G212" s="1510"/>
      <c r="H212" s="1511"/>
      <c r="I212" s="958"/>
      <c r="J212" s="1226"/>
      <c r="K212" s="1226"/>
      <c r="L212" s="1227"/>
      <c r="M212" s="961"/>
      <c r="N212" s="1246"/>
      <c r="O212" s="1246"/>
      <c r="P212" s="1246"/>
      <c r="Q212" s="1246"/>
      <c r="R212" s="1246"/>
      <c r="S212" s="1512"/>
      <c r="T212" s="205"/>
      <c r="U212" s="206"/>
      <c r="V212" s="206"/>
      <c r="W212" s="206"/>
      <c r="X212" s="206"/>
      <c r="Y212" s="207"/>
      <c r="Z212" s="1513"/>
      <c r="AA212" s="1514"/>
      <c r="AB212" s="1514"/>
      <c r="AC212" s="1514"/>
      <c r="AD212" s="1514"/>
      <c r="AE212" s="1514"/>
      <c r="AF212" s="1514"/>
      <c r="AG212" s="966" t="s">
        <v>65</v>
      </c>
      <c r="AH212" s="966"/>
      <c r="AI212" s="966"/>
      <c r="AJ212" s="967"/>
      <c r="AK212" s="1023"/>
      <c r="AL212" s="1226"/>
      <c r="AM212" s="1226"/>
      <c r="AN212" s="1226"/>
      <c r="AO212" s="1226"/>
      <c r="AP212" s="1226"/>
      <c r="AQ212" s="1227"/>
      <c r="AR212" s="1533"/>
      <c r="AS212" s="1534"/>
      <c r="AT212" s="1534"/>
      <c r="AU212" s="1534"/>
      <c r="AV212" s="1534"/>
      <c r="AW212" s="1534"/>
      <c r="AX212" s="1534"/>
      <c r="AY212" s="1026" t="s">
        <v>8704</v>
      </c>
      <c r="AZ212" s="1027"/>
      <c r="BA212" s="1027"/>
      <c r="BB212" s="1027"/>
      <c r="BC212" s="1028"/>
      <c r="BD212" s="1535"/>
      <c r="BE212" s="1535"/>
      <c r="BF212" s="1535"/>
      <c r="BG212" s="1535"/>
      <c r="BH212" s="1535"/>
      <c r="BI212" s="1535"/>
      <c r="BJ212" s="1535"/>
      <c r="BK212" s="1535"/>
      <c r="BL212" s="1535"/>
      <c r="BM212" s="1535"/>
      <c r="BN212" s="1535"/>
      <c r="BO212" s="1535"/>
      <c r="BP212" s="1535"/>
      <c r="BQ212" s="1535"/>
      <c r="BR212" s="1535"/>
      <c r="BS212" s="1535"/>
      <c r="BT212" s="1535"/>
      <c r="BU212" s="1535"/>
      <c r="BV212" s="1535"/>
      <c r="BW212" s="1535"/>
      <c r="BX212" s="1536"/>
      <c r="BY212" s="1030"/>
      <c r="BZ212" s="1226"/>
      <c r="CA212" s="1226"/>
      <c r="CB212" s="1537"/>
      <c r="CC212" s="1030"/>
      <c r="CD212" s="1226"/>
      <c r="CE212" s="1226"/>
      <c r="CF212" s="1227"/>
      <c r="CG212" s="961"/>
      <c r="CH212" s="1246"/>
      <c r="CI212" s="1246"/>
      <c r="CJ212" s="1246"/>
      <c r="CK212" s="1246"/>
      <c r="CL212" s="1246"/>
      <c r="CM212" s="1246"/>
      <c r="CN212" s="1246"/>
      <c r="CO212" s="1246"/>
      <c r="CP212" s="1246"/>
      <c r="CQ212" s="1246"/>
      <c r="CR212" s="1246"/>
      <c r="CS212" s="1246"/>
      <c r="CT212" s="1246"/>
      <c r="CU212" s="1246"/>
      <c r="CV212" s="1246"/>
      <c r="CW212" s="1246"/>
      <c r="CX212" s="1246"/>
      <c r="CY212" s="1246"/>
      <c r="CZ212" s="1246"/>
      <c r="DA212" s="1246"/>
      <c r="DB212" s="1246"/>
      <c r="DC212" s="1246"/>
      <c r="DD212" s="1246"/>
      <c r="DE212" s="1246"/>
      <c r="DF212" s="1246"/>
      <c r="DG212" s="1247"/>
      <c r="DH212" s="1011"/>
      <c r="DI212" s="1252"/>
      <c r="DJ212" s="1252"/>
      <c r="DK212" s="1252"/>
      <c r="DL212" s="1253"/>
      <c r="DM212" s="1014">
        <f>IFERROR((AR212*100/Z212),0)</f>
        <v>0</v>
      </c>
      <c r="DN212" s="1015"/>
      <c r="DO212" s="1015"/>
      <c r="DP212" s="1015"/>
      <c r="DQ212" s="118"/>
      <c r="DR212" s="119" t="s">
        <v>66</v>
      </c>
    </row>
    <row r="213" spans="3:122" ht="12" customHeight="1">
      <c r="C213" s="1370"/>
      <c r="D213" s="1371"/>
      <c r="E213" s="40"/>
      <c r="F213" s="40"/>
      <c r="G213" s="40"/>
      <c r="H213" s="292"/>
      <c r="I213" s="970"/>
      <c r="J213" s="1239"/>
      <c r="K213" s="1239"/>
      <c r="L213" s="1240"/>
      <c r="M213" s="973"/>
      <c r="N213" s="1215"/>
      <c r="O213" s="1215"/>
      <c r="P213" s="1215"/>
      <c r="Q213" s="1215"/>
      <c r="R213" s="1215"/>
      <c r="S213" s="1518"/>
      <c r="T213" s="208"/>
      <c r="U213" s="209"/>
      <c r="V213" s="209"/>
      <c r="W213" s="209"/>
      <c r="X213" s="209"/>
      <c r="Y213" s="210"/>
      <c r="Z213" s="1531"/>
      <c r="AA213" s="1532"/>
      <c r="AB213" s="1532"/>
      <c r="AC213" s="1532"/>
      <c r="AD213" s="1532"/>
      <c r="AE213" s="1532"/>
      <c r="AF213" s="1532"/>
      <c r="AG213" s="1018" t="s">
        <v>65</v>
      </c>
      <c r="AH213" s="1018"/>
      <c r="AI213" s="1018"/>
      <c r="AJ213" s="1019"/>
      <c r="AK213" s="1020"/>
      <c r="AL213" s="1239"/>
      <c r="AM213" s="1239"/>
      <c r="AN213" s="1239"/>
      <c r="AO213" s="1239"/>
      <c r="AP213" s="1239"/>
      <c r="AQ213" s="1240"/>
      <c r="AR213" s="1531"/>
      <c r="AS213" s="1532"/>
      <c r="AT213" s="1532"/>
      <c r="AU213" s="1532"/>
      <c r="AV213" s="1532"/>
      <c r="AW213" s="1532"/>
      <c r="AX213" s="1532"/>
      <c r="AY213" s="1021" t="s">
        <v>65</v>
      </c>
      <c r="AZ213" s="1022"/>
      <c r="BA213" s="1022"/>
      <c r="BB213" s="1022"/>
      <c r="BC213" s="1006"/>
      <c r="BD213" s="1529"/>
      <c r="BE213" s="1529"/>
      <c r="BF213" s="1529"/>
      <c r="BG213" s="1529"/>
      <c r="BH213" s="1529"/>
      <c r="BI213" s="1529"/>
      <c r="BJ213" s="1529"/>
      <c r="BK213" s="1529"/>
      <c r="BL213" s="1529"/>
      <c r="BM213" s="1529"/>
      <c r="BN213" s="1529"/>
      <c r="BO213" s="1529"/>
      <c r="BP213" s="1529"/>
      <c r="BQ213" s="1529"/>
      <c r="BR213" s="1529"/>
      <c r="BS213" s="1529"/>
      <c r="BT213" s="1529"/>
      <c r="BU213" s="1529"/>
      <c r="BV213" s="1529"/>
      <c r="BW213" s="1529"/>
      <c r="BX213" s="1530"/>
      <c r="BY213" s="982"/>
      <c r="BZ213" s="1239"/>
      <c r="CA213" s="1239"/>
      <c r="CB213" s="1523"/>
      <c r="CC213" s="982"/>
      <c r="CD213" s="1239"/>
      <c r="CE213" s="1239"/>
      <c r="CF213" s="1240"/>
      <c r="CG213" s="973"/>
      <c r="CH213" s="1215"/>
      <c r="CI213" s="1215"/>
      <c r="CJ213" s="1215"/>
      <c r="CK213" s="1215"/>
      <c r="CL213" s="1215"/>
      <c r="CM213" s="1215"/>
      <c r="CN213" s="1215"/>
      <c r="CO213" s="1215"/>
      <c r="CP213" s="1215"/>
      <c r="CQ213" s="1215"/>
      <c r="CR213" s="1215"/>
      <c r="CS213" s="1215"/>
      <c r="CT213" s="1215"/>
      <c r="CU213" s="1215"/>
      <c r="CV213" s="1215"/>
      <c r="CW213" s="1215"/>
      <c r="CX213" s="1215"/>
      <c r="CY213" s="1215"/>
      <c r="CZ213" s="1215"/>
      <c r="DA213" s="1215"/>
      <c r="DB213" s="1215"/>
      <c r="DC213" s="1215"/>
      <c r="DD213" s="1215"/>
      <c r="DE213" s="1215"/>
      <c r="DF213" s="1215"/>
      <c r="DG213" s="1216"/>
      <c r="DH213" s="984"/>
      <c r="DI213" s="1221"/>
      <c r="DJ213" s="1221"/>
      <c r="DK213" s="1221"/>
      <c r="DL213" s="1222"/>
      <c r="DM213" s="1524">
        <f t="shared" ref="DM213" si="14">IFERROR((AR213*100/Z213),0)</f>
        <v>0</v>
      </c>
      <c r="DN213" s="1525"/>
      <c r="DO213" s="1525"/>
      <c r="DP213" s="1525"/>
      <c r="DQ213" s="120"/>
      <c r="DR213" s="121" t="s">
        <v>66</v>
      </c>
    </row>
    <row r="214" spans="3:122" ht="12" customHeight="1">
      <c r="C214" s="1370"/>
      <c r="D214" s="1371"/>
      <c r="E214" s="460"/>
      <c r="F214" s="459"/>
      <c r="G214" s="459"/>
      <c r="H214" s="710" t="s">
        <v>67</v>
      </c>
      <c r="I214" s="1515"/>
      <c r="J214" s="1515"/>
      <c r="K214" s="1515"/>
      <c r="L214" s="1515"/>
      <c r="M214" s="1515"/>
      <c r="N214" s="1515"/>
      <c r="O214" s="1515"/>
      <c r="P214" s="1515"/>
      <c r="Q214" s="1515"/>
      <c r="R214" s="1515"/>
      <c r="S214" s="1515"/>
      <c r="T214" s="1515"/>
      <c r="U214" s="459"/>
      <c r="V214" s="459"/>
      <c r="W214" s="459"/>
      <c r="X214" s="459"/>
      <c r="Y214" s="459"/>
      <c r="Z214" s="1516">
        <f>Z212+Z213+'2枚目'!Z161:AF161+'3枚目'!Z161:AF161+'4枚目'!Z161:AF161+'5枚目'!Z161:AF161</f>
        <v>0</v>
      </c>
      <c r="AA214" s="1517"/>
      <c r="AB214" s="1517"/>
      <c r="AC214" s="1517"/>
      <c r="AD214" s="1517"/>
      <c r="AE214" s="1517"/>
      <c r="AF214" s="1517"/>
      <c r="AG214" s="10" t="s">
        <v>65</v>
      </c>
      <c r="AH214" s="10"/>
      <c r="AI214" s="10"/>
      <c r="AJ214" s="10"/>
      <c r="AK214" s="472"/>
      <c r="AL214" s="473"/>
      <c r="AM214" s="473"/>
      <c r="AN214" s="473"/>
      <c r="AO214" s="473"/>
      <c r="AP214" s="473"/>
      <c r="AQ214" s="474"/>
      <c r="AR214" s="1516">
        <f>AR212+AR213+'2枚目'!AR161:AX161+'3枚目'!AR161:AX161+'4枚目'!AR161:AX161+'5枚目'!AR161:AX161</f>
        <v>0</v>
      </c>
      <c r="AS214" s="1517"/>
      <c r="AT214" s="1517"/>
      <c r="AU214" s="1517"/>
      <c r="AV214" s="1517"/>
      <c r="AW214" s="1517"/>
      <c r="AX214" s="1517"/>
      <c r="AY214" s="5" t="s">
        <v>65</v>
      </c>
      <c r="AZ214" s="5"/>
      <c r="BA214" s="5"/>
      <c r="BB214" s="4"/>
      <c r="BC214" s="475"/>
      <c r="BD214" s="232"/>
      <c r="BE214" s="232"/>
      <c r="BF214" s="232"/>
      <c r="BG214" s="232"/>
      <c r="BH214" s="232"/>
      <c r="BI214" s="232"/>
      <c r="BJ214" s="476"/>
      <c r="BK214" s="476"/>
      <c r="BL214" s="476"/>
      <c r="BM214" s="476"/>
      <c r="BN214" s="476"/>
      <c r="BO214" s="476"/>
      <c r="BP214" s="476"/>
      <c r="BQ214" s="476"/>
      <c r="BR214" s="476"/>
      <c r="BS214" s="476"/>
      <c r="BT214" s="476"/>
      <c r="BU214" s="476"/>
      <c r="BV214" s="476"/>
      <c r="BW214" s="476"/>
      <c r="BX214" s="476"/>
      <c r="BY214" s="477"/>
      <c r="BZ214" s="478"/>
      <c r="CA214" s="478"/>
      <c r="CB214" s="479"/>
      <c r="CC214" s="478"/>
      <c r="CD214" s="478"/>
      <c r="CE214" s="478"/>
      <c r="CF214" s="480"/>
      <c r="CG214" s="475"/>
      <c r="CH214" s="476"/>
      <c r="CI214" s="476"/>
      <c r="CJ214" s="476"/>
      <c r="CK214" s="476"/>
      <c r="CL214" s="476"/>
      <c r="CM214" s="476"/>
      <c r="CN214" s="476"/>
      <c r="CO214" s="476"/>
      <c r="CP214" s="476"/>
      <c r="CQ214" s="476"/>
      <c r="CR214" s="476"/>
      <c r="CS214" s="476"/>
      <c r="CT214" s="476"/>
      <c r="CU214" s="476"/>
      <c r="CV214" s="476"/>
      <c r="CW214" s="476"/>
      <c r="CX214" s="476"/>
      <c r="CY214" s="476"/>
      <c r="CZ214" s="476"/>
      <c r="DA214" s="476"/>
      <c r="DB214" s="476"/>
      <c r="DC214" s="476"/>
      <c r="DD214" s="476"/>
      <c r="DE214" s="476"/>
      <c r="DF214" s="476"/>
      <c r="DG214" s="476"/>
      <c r="DH214" s="478"/>
      <c r="DI214" s="478"/>
      <c r="DJ214" s="478"/>
      <c r="DK214" s="478"/>
      <c r="DL214" s="480"/>
      <c r="DM214" s="1524">
        <f>IFERROR((AR214*100/Z214),0)</f>
        <v>0</v>
      </c>
      <c r="DN214" s="1525"/>
      <c r="DO214" s="1525"/>
      <c r="DP214" s="1525"/>
      <c r="DQ214" s="5"/>
      <c r="DR214" s="481" t="s">
        <v>66</v>
      </c>
    </row>
    <row r="215" spans="3:122" ht="12" customHeight="1">
      <c r="C215" s="1370"/>
      <c r="D215" s="1371"/>
      <c r="E215" s="995" t="s">
        <v>68</v>
      </c>
      <c r="F215" s="996"/>
      <c r="G215" s="996"/>
      <c r="H215" s="996"/>
      <c r="I215" s="992"/>
      <c r="J215" s="1264"/>
      <c r="K215" s="1264"/>
      <c r="L215" s="1265"/>
      <c r="M215" s="999"/>
      <c r="N215" s="1272"/>
      <c r="O215" s="1272"/>
      <c r="P215" s="1272"/>
      <c r="Q215" s="1272"/>
      <c r="R215" s="1272"/>
      <c r="S215" s="1526"/>
      <c r="T215" s="469"/>
      <c r="U215" s="470"/>
      <c r="V215" s="470"/>
      <c r="W215" s="470"/>
      <c r="X215" s="470"/>
      <c r="Y215" s="471"/>
      <c r="Z215" s="1527"/>
      <c r="AA215" s="1528"/>
      <c r="AB215" s="1528"/>
      <c r="AC215" s="1528"/>
      <c r="AD215" s="1528"/>
      <c r="AE215" s="1528"/>
      <c r="AF215" s="1528"/>
      <c r="AG215" s="989" t="s">
        <v>65</v>
      </c>
      <c r="AH215" s="989"/>
      <c r="AI215" s="989"/>
      <c r="AJ215" s="990"/>
      <c r="AK215" s="979"/>
      <c r="AL215" s="1264"/>
      <c r="AM215" s="1264"/>
      <c r="AN215" s="1264"/>
      <c r="AO215" s="1264"/>
      <c r="AP215" s="1264"/>
      <c r="AQ215" s="1265"/>
      <c r="AR215" s="1521"/>
      <c r="AS215" s="1522"/>
      <c r="AT215" s="1522"/>
      <c r="AU215" s="1522"/>
      <c r="AV215" s="1522"/>
      <c r="AW215" s="1522"/>
      <c r="AX215" s="1522"/>
      <c r="AY215" s="1004" t="s">
        <v>65</v>
      </c>
      <c r="AZ215" s="1005"/>
      <c r="BA215" s="1005"/>
      <c r="BB215" s="1005"/>
      <c r="BC215" s="1035"/>
      <c r="BD215" s="1542"/>
      <c r="BE215" s="1542"/>
      <c r="BF215" s="1542"/>
      <c r="BG215" s="1542"/>
      <c r="BH215" s="1542"/>
      <c r="BI215" s="1542"/>
      <c r="BJ215" s="1542"/>
      <c r="BK215" s="1542"/>
      <c r="BL215" s="1542"/>
      <c r="BM215" s="1542"/>
      <c r="BN215" s="1542"/>
      <c r="BO215" s="1542"/>
      <c r="BP215" s="1542"/>
      <c r="BQ215" s="1542"/>
      <c r="BR215" s="1542"/>
      <c r="BS215" s="1542"/>
      <c r="BT215" s="1542"/>
      <c r="BU215" s="1542"/>
      <c r="BV215" s="1542"/>
      <c r="BW215" s="1542"/>
      <c r="BX215" s="1543"/>
      <c r="BY215" s="1037"/>
      <c r="BZ215" s="1264"/>
      <c r="CA215" s="1264"/>
      <c r="CB215" s="1544"/>
      <c r="CC215" s="1037"/>
      <c r="CD215" s="1264"/>
      <c r="CE215" s="1264"/>
      <c r="CF215" s="1265"/>
      <c r="CG215" s="999"/>
      <c r="CH215" s="1272"/>
      <c r="CI215" s="1272"/>
      <c r="CJ215" s="1272"/>
      <c r="CK215" s="1272"/>
      <c r="CL215" s="1272"/>
      <c r="CM215" s="1272"/>
      <c r="CN215" s="1272"/>
      <c r="CO215" s="1272"/>
      <c r="CP215" s="1272"/>
      <c r="CQ215" s="1272"/>
      <c r="CR215" s="1272"/>
      <c r="CS215" s="1272"/>
      <c r="CT215" s="1272"/>
      <c r="CU215" s="1272"/>
      <c r="CV215" s="1272"/>
      <c r="CW215" s="1272"/>
      <c r="CX215" s="1272"/>
      <c r="CY215" s="1272"/>
      <c r="CZ215" s="1272"/>
      <c r="DA215" s="1272"/>
      <c r="DB215" s="1272"/>
      <c r="DC215" s="1272"/>
      <c r="DD215" s="1272"/>
      <c r="DE215" s="1272"/>
      <c r="DF215" s="1272"/>
      <c r="DG215" s="1273"/>
      <c r="DH215" s="1040"/>
      <c r="DI215" s="1259"/>
      <c r="DJ215" s="1259"/>
      <c r="DK215" s="1259"/>
      <c r="DL215" s="1260"/>
      <c r="DM215" s="1043">
        <f t="shared" ref="DM215:DM235" si="15">IFERROR((AR215*100/Z215),0)</f>
        <v>0</v>
      </c>
      <c r="DN215" s="1044"/>
      <c r="DO215" s="1044"/>
      <c r="DP215" s="1044"/>
      <c r="DR215" s="124" t="s">
        <v>66</v>
      </c>
    </row>
    <row r="216" spans="3:122" ht="12" customHeight="1">
      <c r="C216" s="1370"/>
      <c r="D216" s="1371"/>
      <c r="E216" s="995"/>
      <c r="F216" s="996"/>
      <c r="G216" s="996"/>
      <c r="H216" s="996"/>
      <c r="I216" s="970"/>
      <c r="J216" s="1239"/>
      <c r="K216" s="1239"/>
      <c r="L216" s="1240"/>
      <c r="M216" s="973"/>
      <c r="N216" s="1215"/>
      <c r="O216" s="1215"/>
      <c r="P216" s="1215"/>
      <c r="Q216" s="1215"/>
      <c r="R216" s="1215"/>
      <c r="S216" s="1518"/>
      <c r="T216" s="208"/>
      <c r="U216" s="209"/>
      <c r="V216" s="209"/>
      <c r="W216" s="209"/>
      <c r="X216" s="209"/>
      <c r="Y216" s="210"/>
      <c r="Z216" s="1531"/>
      <c r="AA216" s="1532"/>
      <c r="AB216" s="1532"/>
      <c r="AC216" s="1532"/>
      <c r="AD216" s="1532"/>
      <c r="AE216" s="1532"/>
      <c r="AF216" s="1532"/>
      <c r="AG216" s="1018" t="s">
        <v>65</v>
      </c>
      <c r="AH216" s="1018"/>
      <c r="AI216" s="1018"/>
      <c r="AJ216" s="1019"/>
      <c r="AK216" s="1020"/>
      <c r="AL216" s="1239"/>
      <c r="AM216" s="1239"/>
      <c r="AN216" s="1239"/>
      <c r="AO216" s="1239"/>
      <c r="AP216" s="1239"/>
      <c r="AQ216" s="1240"/>
      <c r="AR216" s="1538"/>
      <c r="AS216" s="1539"/>
      <c r="AT216" s="1539"/>
      <c r="AU216" s="1539"/>
      <c r="AV216" s="1539"/>
      <c r="AW216" s="1539"/>
      <c r="AX216" s="1539"/>
      <c r="AY216" s="1021" t="s">
        <v>65</v>
      </c>
      <c r="AZ216" s="1022"/>
      <c r="BA216" s="1022"/>
      <c r="BB216" s="1022"/>
      <c r="BC216" s="1033"/>
      <c r="BD216" s="1540"/>
      <c r="BE216" s="1540"/>
      <c r="BF216" s="1540"/>
      <c r="BG216" s="1540"/>
      <c r="BH216" s="1540"/>
      <c r="BI216" s="1540"/>
      <c r="BJ216" s="1540"/>
      <c r="BK216" s="1540"/>
      <c r="BL216" s="1540"/>
      <c r="BM216" s="1540"/>
      <c r="BN216" s="1540"/>
      <c r="BO216" s="1540"/>
      <c r="BP216" s="1540"/>
      <c r="BQ216" s="1540"/>
      <c r="BR216" s="1540"/>
      <c r="BS216" s="1540"/>
      <c r="BT216" s="1540"/>
      <c r="BU216" s="1540"/>
      <c r="BV216" s="1540"/>
      <c r="BW216" s="1540"/>
      <c r="BX216" s="1541"/>
      <c r="BY216" s="982"/>
      <c r="BZ216" s="1239"/>
      <c r="CA216" s="1239"/>
      <c r="CB216" s="1523"/>
      <c r="CC216" s="982"/>
      <c r="CD216" s="1239"/>
      <c r="CE216" s="1239"/>
      <c r="CF216" s="1240"/>
      <c r="CG216" s="973"/>
      <c r="CH216" s="1215"/>
      <c r="CI216" s="1215"/>
      <c r="CJ216" s="1215"/>
      <c r="CK216" s="1215"/>
      <c r="CL216" s="1215"/>
      <c r="CM216" s="1215"/>
      <c r="CN216" s="1215"/>
      <c r="CO216" s="1215"/>
      <c r="CP216" s="1215"/>
      <c r="CQ216" s="1215"/>
      <c r="CR216" s="1215"/>
      <c r="CS216" s="1215"/>
      <c r="CT216" s="1215"/>
      <c r="CU216" s="1215"/>
      <c r="CV216" s="1215"/>
      <c r="CW216" s="1215"/>
      <c r="CX216" s="1215"/>
      <c r="CY216" s="1215"/>
      <c r="CZ216" s="1215"/>
      <c r="DA216" s="1215"/>
      <c r="DB216" s="1215"/>
      <c r="DC216" s="1215"/>
      <c r="DD216" s="1215"/>
      <c r="DE216" s="1215"/>
      <c r="DF216" s="1215"/>
      <c r="DG216" s="1216"/>
      <c r="DH216" s="984"/>
      <c r="DI216" s="1221"/>
      <c r="DJ216" s="1221"/>
      <c r="DK216" s="1221"/>
      <c r="DL216" s="1222"/>
      <c r="DM216" s="1524">
        <f t="shared" si="15"/>
        <v>0</v>
      </c>
      <c r="DN216" s="1525"/>
      <c r="DO216" s="1525"/>
      <c r="DP216" s="1525"/>
      <c r="DQ216" s="120"/>
      <c r="DR216" s="121" t="s">
        <v>66</v>
      </c>
    </row>
    <row r="217" spans="3:122" ht="12" customHeight="1">
      <c r="C217" s="1370"/>
      <c r="D217" s="1371"/>
      <c r="E217" s="997"/>
      <c r="F217" s="998"/>
      <c r="G217" s="998"/>
      <c r="H217" s="998"/>
      <c r="I217" s="1032" t="s">
        <v>67</v>
      </c>
      <c r="J217" s="1032"/>
      <c r="K217" s="1032"/>
      <c r="L217" s="1032"/>
      <c r="M217" s="1032"/>
      <c r="N217" s="1032"/>
      <c r="O217" s="1032"/>
      <c r="P217" s="1032"/>
      <c r="Q217" s="1032"/>
      <c r="R217" s="1032"/>
      <c r="S217" s="1032"/>
      <c r="T217" s="482"/>
      <c r="U217" s="459"/>
      <c r="V217" s="459"/>
      <c r="W217" s="459"/>
      <c r="X217" s="459"/>
      <c r="Y217" s="459"/>
      <c r="Z217" s="1516">
        <f>Z215+Z216+'2枚目'!Z164:AF164+'3枚目'!Z164:AF164+'4枚目'!Z164:AF164+'5枚目'!Z164:AF164</f>
        <v>0</v>
      </c>
      <c r="AA217" s="1517"/>
      <c r="AB217" s="1517"/>
      <c r="AC217" s="1517"/>
      <c r="AD217" s="1517"/>
      <c r="AE217" s="1517"/>
      <c r="AF217" s="1517"/>
      <c r="AG217" s="10" t="s">
        <v>65</v>
      </c>
      <c r="AH217" s="10"/>
      <c r="AI217" s="10"/>
      <c r="AJ217" s="10"/>
      <c r="AK217" s="472"/>
      <c r="AL217" s="473"/>
      <c r="AM217" s="473"/>
      <c r="AN217" s="473"/>
      <c r="AO217" s="473"/>
      <c r="AP217" s="473"/>
      <c r="AQ217" s="474"/>
      <c r="AR217" s="1516">
        <f>AR215+AR216+'2枚目'!AR164:AX164+'3枚目'!AR164:AX164+'4枚目'!AR164:AX164+'5枚目'!AR164:AX164</f>
        <v>0</v>
      </c>
      <c r="AS217" s="1517"/>
      <c r="AT217" s="1517"/>
      <c r="AU217" s="1517"/>
      <c r="AV217" s="1517"/>
      <c r="AW217" s="1517"/>
      <c r="AX217" s="1517"/>
      <c r="AY217" s="5" t="s">
        <v>65</v>
      </c>
      <c r="AZ217" s="5"/>
      <c r="BA217" s="5"/>
      <c r="BB217" s="4"/>
      <c r="BC217" s="475"/>
      <c r="BD217" s="232"/>
      <c r="BE217" s="232"/>
      <c r="BF217" s="232"/>
      <c r="BG217" s="232"/>
      <c r="BH217" s="232"/>
      <c r="BI217" s="232"/>
      <c r="BJ217" s="476"/>
      <c r="BK217" s="476"/>
      <c r="BL217" s="476"/>
      <c r="BM217" s="476"/>
      <c r="BN217" s="476"/>
      <c r="BO217" s="476"/>
      <c r="BP217" s="476"/>
      <c r="BQ217" s="476"/>
      <c r="BR217" s="476"/>
      <c r="BS217" s="476"/>
      <c r="BT217" s="476"/>
      <c r="BU217" s="476"/>
      <c r="BV217" s="476"/>
      <c r="BW217" s="476"/>
      <c r="BX217" s="476"/>
      <c r="BY217" s="477"/>
      <c r="BZ217" s="478"/>
      <c r="CA217" s="478"/>
      <c r="CB217" s="479"/>
      <c r="CC217" s="478"/>
      <c r="CD217" s="478"/>
      <c r="CE217" s="478"/>
      <c r="CF217" s="480"/>
      <c r="CG217" s="475"/>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6"/>
      <c r="DH217" s="478"/>
      <c r="DI217" s="478"/>
      <c r="DJ217" s="478"/>
      <c r="DK217" s="478"/>
      <c r="DL217" s="480"/>
      <c r="DM217" s="1524">
        <f t="shared" si="15"/>
        <v>0</v>
      </c>
      <c r="DN217" s="1525"/>
      <c r="DO217" s="1525"/>
      <c r="DP217" s="1525"/>
      <c r="DQ217" s="5"/>
      <c r="DR217" s="481" t="s">
        <v>66</v>
      </c>
    </row>
    <row r="218" spans="3:122" ht="12" customHeight="1">
      <c r="C218" s="1370"/>
      <c r="D218" s="1371"/>
      <c r="E218" s="706" t="s">
        <v>69</v>
      </c>
      <c r="F218" s="1545"/>
      <c r="G218" s="1545"/>
      <c r="H218" s="1546"/>
      <c r="I218" s="992"/>
      <c r="J218" s="1264"/>
      <c r="K218" s="1264"/>
      <c r="L218" s="1265"/>
      <c r="M218" s="999"/>
      <c r="N218" s="1272"/>
      <c r="O218" s="1272"/>
      <c r="P218" s="1272"/>
      <c r="Q218" s="1272"/>
      <c r="R218" s="1272"/>
      <c r="S218" s="1526"/>
      <c r="T218" s="469"/>
      <c r="U218" s="470"/>
      <c r="V218" s="470"/>
      <c r="W218" s="470"/>
      <c r="X218" s="470"/>
      <c r="Y218" s="471"/>
      <c r="Z218" s="1527"/>
      <c r="AA218" s="1528"/>
      <c r="AB218" s="1528"/>
      <c r="AC218" s="1528"/>
      <c r="AD218" s="1528"/>
      <c r="AE218" s="1528"/>
      <c r="AF218" s="1528"/>
      <c r="AG218" s="989" t="s">
        <v>65</v>
      </c>
      <c r="AH218" s="989"/>
      <c r="AI218" s="989"/>
      <c r="AJ218" s="990"/>
      <c r="AK218" s="979"/>
      <c r="AL218" s="1264"/>
      <c r="AM218" s="1264"/>
      <c r="AN218" s="1264"/>
      <c r="AO218" s="1264"/>
      <c r="AP218" s="1264"/>
      <c r="AQ218" s="1265"/>
      <c r="AR218" s="1527"/>
      <c r="AS218" s="1528"/>
      <c r="AT218" s="1528"/>
      <c r="AU218" s="1528"/>
      <c r="AV218" s="1528"/>
      <c r="AW218" s="1528"/>
      <c r="AX218" s="1528"/>
      <c r="AY218" s="1004" t="s">
        <v>65</v>
      </c>
      <c r="AZ218" s="1005"/>
      <c r="BA218" s="1005"/>
      <c r="BB218" s="1005"/>
      <c r="BC218" s="1035"/>
      <c r="BD218" s="1542"/>
      <c r="BE218" s="1542"/>
      <c r="BF218" s="1542"/>
      <c r="BG218" s="1542"/>
      <c r="BH218" s="1542"/>
      <c r="BI218" s="1542"/>
      <c r="BJ218" s="1542"/>
      <c r="BK218" s="1542"/>
      <c r="BL218" s="1542"/>
      <c r="BM218" s="1542"/>
      <c r="BN218" s="1542"/>
      <c r="BO218" s="1542"/>
      <c r="BP218" s="1542"/>
      <c r="BQ218" s="1542"/>
      <c r="BR218" s="1542"/>
      <c r="BS218" s="1542"/>
      <c r="BT218" s="1542"/>
      <c r="BU218" s="1542"/>
      <c r="BV218" s="1542"/>
      <c r="BW218" s="1542"/>
      <c r="BX218" s="1543"/>
      <c r="BY218" s="1037"/>
      <c r="BZ218" s="1264"/>
      <c r="CA218" s="1264"/>
      <c r="CB218" s="1544"/>
      <c r="CC218" s="1037"/>
      <c r="CD218" s="1264"/>
      <c r="CE218" s="1264"/>
      <c r="CF218" s="1265"/>
      <c r="CG218" s="999"/>
      <c r="CH218" s="1272"/>
      <c r="CI218" s="1272"/>
      <c r="CJ218" s="1272"/>
      <c r="CK218" s="1272"/>
      <c r="CL218" s="1272"/>
      <c r="CM218" s="1272"/>
      <c r="CN218" s="1272"/>
      <c r="CO218" s="1272"/>
      <c r="CP218" s="1272"/>
      <c r="CQ218" s="1272"/>
      <c r="CR218" s="1272"/>
      <c r="CS218" s="1272"/>
      <c r="CT218" s="1272"/>
      <c r="CU218" s="1272"/>
      <c r="CV218" s="1272"/>
      <c r="CW218" s="1272"/>
      <c r="CX218" s="1272"/>
      <c r="CY218" s="1272"/>
      <c r="CZ218" s="1272"/>
      <c r="DA218" s="1272"/>
      <c r="DB218" s="1272"/>
      <c r="DC218" s="1272"/>
      <c r="DD218" s="1272"/>
      <c r="DE218" s="1272"/>
      <c r="DF218" s="1272"/>
      <c r="DG218" s="1273"/>
      <c r="DH218" s="1040"/>
      <c r="DI218" s="1259"/>
      <c r="DJ218" s="1259"/>
      <c r="DK218" s="1259"/>
      <c r="DL218" s="1260"/>
      <c r="DM218" s="1043">
        <f t="shared" si="15"/>
        <v>0</v>
      </c>
      <c r="DN218" s="1044"/>
      <c r="DO218" s="1044"/>
      <c r="DP218" s="1044"/>
      <c r="DR218" s="124" t="s">
        <v>66</v>
      </c>
    </row>
    <row r="219" spans="3:122" ht="12" customHeight="1">
      <c r="C219" s="1370"/>
      <c r="D219" s="1371"/>
      <c r="E219" s="40"/>
      <c r="F219" s="40"/>
      <c r="G219" s="40"/>
      <c r="H219" s="292"/>
      <c r="I219" s="970"/>
      <c r="J219" s="1239"/>
      <c r="K219" s="1239"/>
      <c r="L219" s="1240"/>
      <c r="M219" s="973"/>
      <c r="N219" s="1215"/>
      <c r="O219" s="1215"/>
      <c r="P219" s="1215"/>
      <c r="Q219" s="1215"/>
      <c r="R219" s="1215"/>
      <c r="S219" s="1518"/>
      <c r="T219" s="208"/>
      <c r="U219" s="209"/>
      <c r="V219" s="209"/>
      <c r="W219" s="209"/>
      <c r="X219" s="209"/>
      <c r="Y219" s="210"/>
      <c r="Z219" s="1531"/>
      <c r="AA219" s="1532"/>
      <c r="AB219" s="1532"/>
      <c r="AC219" s="1532"/>
      <c r="AD219" s="1532"/>
      <c r="AE219" s="1532"/>
      <c r="AF219" s="1532"/>
      <c r="AG219" s="1018" t="s">
        <v>65</v>
      </c>
      <c r="AH219" s="1018"/>
      <c r="AI219" s="1018"/>
      <c r="AJ219" s="1019"/>
      <c r="AK219" s="1020"/>
      <c r="AL219" s="1239"/>
      <c r="AM219" s="1239"/>
      <c r="AN219" s="1239"/>
      <c r="AO219" s="1239"/>
      <c r="AP219" s="1239"/>
      <c r="AQ219" s="1240"/>
      <c r="AR219" s="1531"/>
      <c r="AS219" s="1532"/>
      <c r="AT219" s="1532"/>
      <c r="AU219" s="1532"/>
      <c r="AV219" s="1532"/>
      <c r="AW219" s="1532"/>
      <c r="AX219" s="1532"/>
      <c r="AY219" s="1021" t="s">
        <v>65</v>
      </c>
      <c r="AZ219" s="1022"/>
      <c r="BA219" s="1022"/>
      <c r="BB219" s="1022"/>
      <c r="BC219" s="1033"/>
      <c r="BD219" s="1540"/>
      <c r="BE219" s="1540"/>
      <c r="BF219" s="1540"/>
      <c r="BG219" s="1540"/>
      <c r="BH219" s="1540"/>
      <c r="BI219" s="1540"/>
      <c r="BJ219" s="1540"/>
      <c r="BK219" s="1540"/>
      <c r="BL219" s="1540"/>
      <c r="BM219" s="1540"/>
      <c r="BN219" s="1540"/>
      <c r="BO219" s="1540"/>
      <c r="BP219" s="1540"/>
      <c r="BQ219" s="1540"/>
      <c r="BR219" s="1540"/>
      <c r="BS219" s="1540"/>
      <c r="BT219" s="1540"/>
      <c r="BU219" s="1540"/>
      <c r="BV219" s="1540"/>
      <c r="BW219" s="1540"/>
      <c r="BX219" s="1541"/>
      <c r="BY219" s="982"/>
      <c r="BZ219" s="1239"/>
      <c r="CA219" s="1239"/>
      <c r="CB219" s="1523"/>
      <c r="CC219" s="982"/>
      <c r="CD219" s="1239"/>
      <c r="CE219" s="1239"/>
      <c r="CF219" s="1240"/>
      <c r="CG219" s="973"/>
      <c r="CH219" s="1215"/>
      <c r="CI219" s="1215"/>
      <c r="CJ219" s="1215"/>
      <c r="CK219" s="1215"/>
      <c r="CL219" s="1215"/>
      <c r="CM219" s="1215"/>
      <c r="CN219" s="1215"/>
      <c r="CO219" s="1215"/>
      <c r="CP219" s="1215"/>
      <c r="CQ219" s="1215"/>
      <c r="CR219" s="1215"/>
      <c r="CS219" s="1215"/>
      <c r="CT219" s="1215"/>
      <c r="CU219" s="1215"/>
      <c r="CV219" s="1215"/>
      <c r="CW219" s="1215"/>
      <c r="CX219" s="1215"/>
      <c r="CY219" s="1215"/>
      <c r="CZ219" s="1215"/>
      <c r="DA219" s="1215"/>
      <c r="DB219" s="1215"/>
      <c r="DC219" s="1215"/>
      <c r="DD219" s="1215"/>
      <c r="DE219" s="1215"/>
      <c r="DF219" s="1215"/>
      <c r="DG219" s="1216"/>
      <c r="DH219" s="984"/>
      <c r="DI219" s="1221"/>
      <c r="DJ219" s="1221"/>
      <c r="DK219" s="1221"/>
      <c r="DL219" s="1222"/>
      <c r="DM219" s="1524">
        <f t="shared" si="15"/>
        <v>0</v>
      </c>
      <c r="DN219" s="1525"/>
      <c r="DO219" s="1525"/>
      <c r="DP219" s="1525"/>
      <c r="DQ219" s="120"/>
      <c r="DR219" s="121" t="s">
        <v>66</v>
      </c>
    </row>
    <row r="220" spans="3:122" ht="12" customHeight="1">
      <c r="C220" s="1370"/>
      <c r="D220" s="1371"/>
      <c r="E220" s="460"/>
      <c r="F220" s="459"/>
      <c r="G220" s="459"/>
      <c r="H220" s="710" t="s">
        <v>67</v>
      </c>
      <c r="I220" s="1515"/>
      <c r="J220" s="1515"/>
      <c r="K220" s="1515"/>
      <c r="L220" s="1515"/>
      <c r="M220" s="1515"/>
      <c r="N220" s="1515"/>
      <c r="O220" s="1515"/>
      <c r="P220" s="1515"/>
      <c r="Q220" s="1515"/>
      <c r="R220" s="1515"/>
      <c r="S220" s="1515"/>
      <c r="T220" s="1515"/>
      <c r="U220" s="459"/>
      <c r="V220" s="459"/>
      <c r="W220" s="459"/>
      <c r="X220" s="459"/>
      <c r="Y220" s="459"/>
      <c r="Z220" s="1516">
        <f>Z218+Z219+'2枚目'!Z167:AF167+'3枚目'!Z167:AF167+'4枚目'!Z167:AF167+'5枚目'!Z167:AF167</f>
        <v>0</v>
      </c>
      <c r="AA220" s="1517"/>
      <c r="AB220" s="1517"/>
      <c r="AC220" s="1517"/>
      <c r="AD220" s="1517"/>
      <c r="AE220" s="1517"/>
      <c r="AF220" s="1517"/>
      <c r="AG220" s="10" t="s">
        <v>65</v>
      </c>
      <c r="AH220" s="10"/>
      <c r="AI220" s="10"/>
      <c r="AJ220" s="10"/>
      <c r="AK220" s="472"/>
      <c r="AL220" s="473"/>
      <c r="AM220" s="473"/>
      <c r="AN220" s="473"/>
      <c r="AO220" s="473"/>
      <c r="AP220" s="473"/>
      <c r="AQ220" s="474"/>
      <c r="AR220" s="1516">
        <f>AR218+AR219+'2枚目'!AR167:AX167+'3枚目'!AR167:AX167+'4枚目'!AR167:AX167+'5枚目'!AR167:AX167</f>
        <v>0</v>
      </c>
      <c r="AS220" s="1517"/>
      <c r="AT220" s="1517"/>
      <c r="AU220" s="1517"/>
      <c r="AV220" s="1517"/>
      <c r="AW220" s="1517"/>
      <c r="AX220" s="1517"/>
      <c r="AY220" s="5" t="s">
        <v>65</v>
      </c>
      <c r="AZ220" s="5"/>
      <c r="BA220" s="5"/>
      <c r="BB220" s="4"/>
      <c r="BC220" s="475"/>
      <c r="BD220" s="232"/>
      <c r="BE220" s="232"/>
      <c r="BF220" s="232"/>
      <c r="BG220" s="232"/>
      <c r="BH220" s="232"/>
      <c r="BI220" s="232"/>
      <c r="BJ220" s="476"/>
      <c r="BK220" s="476"/>
      <c r="BL220" s="476"/>
      <c r="BM220" s="476"/>
      <c r="BN220" s="476"/>
      <c r="BO220" s="476"/>
      <c r="BP220" s="476"/>
      <c r="BQ220" s="476"/>
      <c r="BR220" s="476"/>
      <c r="BS220" s="476"/>
      <c r="BT220" s="476"/>
      <c r="BU220" s="476"/>
      <c r="BV220" s="476"/>
      <c r="BW220" s="476"/>
      <c r="BX220" s="476"/>
      <c r="BY220" s="477"/>
      <c r="BZ220" s="478"/>
      <c r="CA220" s="478"/>
      <c r="CB220" s="479"/>
      <c r="CC220" s="478"/>
      <c r="CD220" s="478"/>
      <c r="CE220" s="478"/>
      <c r="CF220" s="480"/>
      <c r="CG220" s="475"/>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6"/>
      <c r="DH220" s="478"/>
      <c r="DI220" s="478"/>
      <c r="DJ220" s="478"/>
      <c r="DK220" s="478"/>
      <c r="DL220" s="480"/>
      <c r="DM220" s="1524">
        <f t="shared" si="15"/>
        <v>0</v>
      </c>
      <c r="DN220" s="1525"/>
      <c r="DO220" s="1525"/>
      <c r="DP220" s="1525"/>
      <c r="DQ220" s="5"/>
      <c r="DR220" s="481" t="s">
        <v>66</v>
      </c>
    </row>
    <row r="221" spans="3:122" ht="12" customHeight="1">
      <c r="C221" s="1370"/>
      <c r="D221" s="1371"/>
      <c r="E221" s="1055" t="s">
        <v>70</v>
      </c>
      <c r="F221" s="1550"/>
      <c r="G221" s="1550"/>
      <c r="H221" s="1551"/>
      <c r="I221" s="992"/>
      <c r="J221" s="1264"/>
      <c r="K221" s="1264"/>
      <c r="L221" s="1265"/>
      <c r="M221" s="999"/>
      <c r="N221" s="1272"/>
      <c r="O221" s="1272"/>
      <c r="P221" s="1272"/>
      <c r="Q221" s="1272"/>
      <c r="R221" s="1272"/>
      <c r="S221" s="1526"/>
      <c r="T221" s="992"/>
      <c r="U221" s="1264"/>
      <c r="V221" s="1264"/>
      <c r="W221" s="1264"/>
      <c r="X221" s="1264"/>
      <c r="Y221" s="1265"/>
      <c r="Z221" s="1521"/>
      <c r="AA221" s="1522"/>
      <c r="AB221" s="1522"/>
      <c r="AC221" s="1522"/>
      <c r="AD221" s="1522"/>
      <c r="AE221" s="1522"/>
      <c r="AF221" s="1522"/>
      <c r="AG221" s="989" t="s">
        <v>65</v>
      </c>
      <c r="AH221" s="989"/>
      <c r="AI221" s="989"/>
      <c r="AJ221" s="990"/>
      <c r="AK221" s="979"/>
      <c r="AL221" s="1264"/>
      <c r="AM221" s="1264"/>
      <c r="AN221" s="1264"/>
      <c r="AO221" s="1264"/>
      <c r="AP221" s="1264"/>
      <c r="AQ221" s="1265"/>
      <c r="AR221" s="1521"/>
      <c r="AS221" s="1522"/>
      <c r="AT221" s="1522"/>
      <c r="AU221" s="1522"/>
      <c r="AV221" s="1522"/>
      <c r="AW221" s="1522"/>
      <c r="AX221" s="1522"/>
      <c r="AY221" s="1004" t="s">
        <v>65</v>
      </c>
      <c r="AZ221" s="1005"/>
      <c r="BA221" s="1005"/>
      <c r="BB221" s="1005"/>
      <c r="BC221" s="1035"/>
      <c r="BD221" s="1542"/>
      <c r="BE221" s="1542"/>
      <c r="BF221" s="1542"/>
      <c r="BG221" s="1542"/>
      <c r="BH221" s="1542"/>
      <c r="BI221" s="1542"/>
      <c r="BJ221" s="1542"/>
      <c r="BK221" s="1542"/>
      <c r="BL221" s="1542"/>
      <c r="BM221" s="1542"/>
      <c r="BN221" s="1542"/>
      <c r="BO221" s="1542"/>
      <c r="BP221" s="1542"/>
      <c r="BQ221" s="1542"/>
      <c r="BR221" s="1542"/>
      <c r="BS221" s="1542"/>
      <c r="BT221" s="1542"/>
      <c r="BU221" s="1542"/>
      <c r="BV221" s="1542"/>
      <c r="BW221" s="1542"/>
      <c r="BX221" s="1543"/>
      <c r="BY221" s="1037"/>
      <c r="BZ221" s="1264"/>
      <c r="CA221" s="1264"/>
      <c r="CB221" s="1544"/>
      <c r="CC221" s="1037"/>
      <c r="CD221" s="1264"/>
      <c r="CE221" s="1264"/>
      <c r="CF221" s="1265"/>
      <c r="CG221" s="999"/>
      <c r="CH221" s="1272"/>
      <c r="CI221" s="1272"/>
      <c r="CJ221" s="1272"/>
      <c r="CK221" s="1272"/>
      <c r="CL221" s="1272"/>
      <c r="CM221" s="1272"/>
      <c r="CN221" s="1272"/>
      <c r="CO221" s="1272"/>
      <c r="CP221" s="1272"/>
      <c r="CQ221" s="1272"/>
      <c r="CR221" s="1272"/>
      <c r="CS221" s="1272"/>
      <c r="CT221" s="1272"/>
      <c r="CU221" s="1272"/>
      <c r="CV221" s="1272"/>
      <c r="CW221" s="1272"/>
      <c r="CX221" s="1272"/>
      <c r="CY221" s="1272"/>
      <c r="CZ221" s="1272"/>
      <c r="DA221" s="1272"/>
      <c r="DB221" s="1272"/>
      <c r="DC221" s="1272"/>
      <c r="DD221" s="1272"/>
      <c r="DE221" s="1272"/>
      <c r="DF221" s="1272"/>
      <c r="DG221" s="1273"/>
      <c r="DH221" s="1040"/>
      <c r="DI221" s="1259"/>
      <c r="DJ221" s="1259"/>
      <c r="DK221" s="1259"/>
      <c r="DL221" s="1260"/>
      <c r="DM221" s="1043">
        <f t="shared" si="15"/>
        <v>0</v>
      </c>
      <c r="DN221" s="1044"/>
      <c r="DO221" s="1044"/>
      <c r="DP221" s="1044"/>
      <c r="DR221" s="124" t="s">
        <v>66</v>
      </c>
    </row>
    <row r="222" spans="3:122" ht="12" customHeight="1">
      <c r="C222" s="1370"/>
      <c r="D222" s="1371"/>
      <c r="E222" s="1052" t="s">
        <v>294</v>
      </c>
      <c r="F222" s="707"/>
      <c r="G222" s="707"/>
      <c r="H222" s="708"/>
      <c r="I222" s="970"/>
      <c r="J222" s="1239"/>
      <c r="K222" s="1239"/>
      <c r="L222" s="1240"/>
      <c r="M222" s="973"/>
      <c r="N222" s="1215"/>
      <c r="O222" s="1215"/>
      <c r="P222" s="1215"/>
      <c r="Q222" s="1215"/>
      <c r="R222" s="1215"/>
      <c r="S222" s="1518"/>
      <c r="T222" s="970"/>
      <c r="U222" s="1239"/>
      <c r="V222" s="1239"/>
      <c r="W222" s="1239"/>
      <c r="X222" s="1239"/>
      <c r="Y222" s="1240"/>
      <c r="Z222" s="1531"/>
      <c r="AA222" s="1532"/>
      <c r="AB222" s="1532"/>
      <c r="AC222" s="1532"/>
      <c r="AD222" s="1532"/>
      <c r="AE222" s="1532"/>
      <c r="AF222" s="1532"/>
      <c r="AG222" s="1018" t="s">
        <v>65</v>
      </c>
      <c r="AH222" s="1018"/>
      <c r="AI222" s="1018"/>
      <c r="AJ222" s="1019"/>
      <c r="AK222" s="1020"/>
      <c r="AL222" s="1239"/>
      <c r="AM222" s="1239"/>
      <c r="AN222" s="1239"/>
      <c r="AO222" s="1239"/>
      <c r="AP222" s="1239"/>
      <c r="AQ222" s="1240"/>
      <c r="AR222" s="1531"/>
      <c r="AS222" s="1532"/>
      <c r="AT222" s="1532"/>
      <c r="AU222" s="1532"/>
      <c r="AV222" s="1532"/>
      <c r="AW222" s="1532"/>
      <c r="AX222" s="1532"/>
      <c r="AY222" s="1021" t="s">
        <v>65</v>
      </c>
      <c r="AZ222" s="1022"/>
      <c r="BA222" s="1022"/>
      <c r="BB222" s="1022"/>
      <c r="BC222" s="1033"/>
      <c r="BD222" s="1540"/>
      <c r="BE222" s="1540"/>
      <c r="BF222" s="1540"/>
      <c r="BG222" s="1540"/>
      <c r="BH222" s="1540"/>
      <c r="BI222" s="1540"/>
      <c r="BJ222" s="1540"/>
      <c r="BK222" s="1540"/>
      <c r="BL222" s="1540"/>
      <c r="BM222" s="1540"/>
      <c r="BN222" s="1540"/>
      <c r="BO222" s="1540"/>
      <c r="BP222" s="1540"/>
      <c r="BQ222" s="1540"/>
      <c r="BR222" s="1540"/>
      <c r="BS222" s="1540"/>
      <c r="BT222" s="1540"/>
      <c r="BU222" s="1540"/>
      <c r="BV222" s="1540"/>
      <c r="BW222" s="1540"/>
      <c r="BX222" s="1541"/>
      <c r="BY222" s="982"/>
      <c r="BZ222" s="1239"/>
      <c r="CA222" s="1239"/>
      <c r="CB222" s="1523"/>
      <c r="CC222" s="982"/>
      <c r="CD222" s="1239"/>
      <c r="CE222" s="1239"/>
      <c r="CF222" s="1240"/>
      <c r="CG222" s="973"/>
      <c r="CH222" s="1215"/>
      <c r="CI222" s="1215"/>
      <c r="CJ222" s="1215"/>
      <c r="CK222" s="1215"/>
      <c r="CL222" s="1215"/>
      <c r="CM222" s="1215"/>
      <c r="CN222" s="1215"/>
      <c r="CO222" s="1215"/>
      <c r="CP222" s="1215"/>
      <c r="CQ222" s="1215"/>
      <c r="CR222" s="1215"/>
      <c r="CS222" s="1215"/>
      <c r="CT222" s="1215"/>
      <c r="CU222" s="1215"/>
      <c r="CV222" s="1215"/>
      <c r="CW222" s="1215"/>
      <c r="CX222" s="1215"/>
      <c r="CY222" s="1215"/>
      <c r="CZ222" s="1215"/>
      <c r="DA222" s="1215"/>
      <c r="DB222" s="1215"/>
      <c r="DC222" s="1215"/>
      <c r="DD222" s="1215"/>
      <c r="DE222" s="1215"/>
      <c r="DF222" s="1215"/>
      <c r="DG222" s="1216"/>
      <c r="DH222" s="984"/>
      <c r="DI222" s="1221"/>
      <c r="DJ222" s="1221"/>
      <c r="DK222" s="1221"/>
      <c r="DL222" s="1222"/>
      <c r="DM222" s="1524">
        <f t="shared" si="15"/>
        <v>0</v>
      </c>
      <c r="DN222" s="1525"/>
      <c r="DO222" s="1525"/>
      <c r="DP222" s="1525"/>
      <c r="DQ222" s="120"/>
      <c r="DR222" s="121" t="s">
        <v>66</v>
      </c>
    </row>
    <row r="223" spans="3:122" ht="12" customHeight="1" thickBot="1">
      <c r="C223" s="1494"/>
      <c r="D223" s="1495"/>
      <c r="E223" s="202"/>
      <c r="F223" s="202"/>
      <c r="G223" s="202"/>
      <c r="H223" s="908" t="s">
        <v>67</v>
      </c>
      <c r="I223" s="1547"/>
      <c r="J223" s="1547"/>
      <c r="K223" s="1547"/>
      <c r="L223" s="1547"/>
      <c r="M223" s="1547"/>
      <c r="N223" s="1547"/>
      <c r="O223" s="1547"/>
      <c r="P223" s="1547"/>
      <c r="Q223" s="1547"/>
      <c r="R223" s="1547"/>
      <c r="S223" s="1547"/>
      <c r="T223" s="1547"/>
      <c r="U223" s="202"/>
      <c r="V223" s="202"/>
      <c r="W223" s="202"/>
      <c r="X223" s="202"/>
      <c r="Y223" s="202"/>
      <c r="Z223" s="1548">
        <f>Z221+Z222+'2枚目'!Z170:AF170+'3枚目'!Z170:AF170+'4枚目'!Z170:AF170+'5枚目'!Z170:AF170</f>
        <v>0</v>
      </c>
      <c r="AA223" s="1549"/>
      <c r="AB223" s="1549"/>
      <c r="AC223" s="1549"/>
      <c r="AD223" s="1549"/>
      <c r="AE223" s="1549"/>
      <c r="AF223" s="1549"/>
      <c r="AG223" s="114" t="s">
        <v>65</v>
      </c>
      <c r="AH223" s="114"/>
      <c r="AI223" s="114"/>
      <c r="AJ223" s="114"/>
      <c r="AK223" s="262"/>
      <c r="AL223" s="263"/>
      <c r="AM223" s="263"/>
      <c r="AN223" s="263"/>
      <c r="AO223" s="263"/>
      <c r="AP223" s="263"/>
      <c r="AQ223" s="264"/>
      <c r="AR223" s="1548">
        <f>AR221+AR222+'2枚目'!AR170:AX170+'3枚目'!AR170:AX170+'4枚目'!AR170:AX170+'5枚目'!AR170:AX170</f>
        <v>0</v>
      </c>
      <c r="AS223" s="1549"/>
      <c r="AT223" s="1549"/>
      <c r="AU223" s="1549"/>
      <c r="AV223" s="1549"/>
      <c r="AW223" s="1549"/>
      <c r="AX223" s="1549"/>
      <c r="AY223" s="122" t="s">
        <v>65</v>
      </c>
      <c r="AZ223" s="122"/>
      <c r="BA223" s="122"/>
      <c r="BB223" s="467"/>
      <c r="BC223" s="276"/>
      <c r="BD223" s="271"/>
      <c r="BE223" s="271"/>
      <c r="BF223" s="271"/>
      <c r="BG223" s="271"/>
      <c r="BH223" s="271"/>
      <c r="BI223" s="271"/>
      <c r="BJ223" s="272"/>
      <c r="BK223" s="272"/>
      <c r="BL223" s="272"/>
      <c r="BM223" s="272"/>
      <c r="BN223" s="272"/>
      <c r="BO223" s="272"/>
      <c r="BP223" s="272"/>
      <c r="BQ223" s="272"/>
      <c r="BR223" s="272"/>
      <c r="BS223" s="272"/>
      <c r="BT223" s="272"/>
      <c r="BU223" s="272"/>
      <c r="BV223" s="272"/>
      <c r="BW223" s="272"/>
      <c r="BX223" s="272"/>
      <c r="BY223" s="273"/>
      <c r="BZ223" s="272"/>
      <c r="CA223" s="272"/>
      <c r="CB223" s="274"/>
      <c r="CC223" s="272"/>
      <c r="CD223" s="272"/>
      <c r="CE223" s="272"/>
      <c r="CF223" s="275"/>
      <c r="CG223" s="276"/>
      <c r="CH223" s="272"/>
      <c r="CI223" s="272"/>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5"/>
      <c r="DM223" s="1043">
        <f t="shared" si="15"/>
        <v>0</v>
      </c>
      <c r="DN223" s="1044"/>
      <c r="DO223" s="1044"/>
      <c r="DP223" s="1044"/>
      <c r="DQ223" s="122"/>
      <c r="DR223" s="123" t="s">
        <v>66</v>
      </c>
    </row>
    <row r="224" spans="3:122" ht="12" customHeight="1" thickTop="1">
      <c r="C224" s="949" t="s">
        <v>71</v>
      </c>
      <c r="D224" s="950"/>
      <c r="E224" s="1045" t="s">
        <v>72</v>
      </c>
      <c r="F224" s="1510"/>
      <c r="G224" s="1510"/>
      <c r="H224" s="1511"/>
      <c r="I224" s="958"/>
      <c r="J224" s="1226"/>
      <c r="K224" s="1226"/>
      <c r="L224" s="1227"/>
      <c r="M224" s="206"/>
      <c r="N224" s="206"/>
      <c r="O224" s="206"/>
      <c r="P224" s="206"/>
      <c r="Q224" s="206"/>
      <c r="R224" s="206"/>
      <c r="S224" s="206"/>
      <c r="T224" s="958"/>
      <c r="U224" s="1226"/>
      <c r="V224" s="1226"/>
      <c r="W224" s="1226"/>
      <c r="X224" s="1226"/>
      <c r="Y224" s="1227"/>
      <c r="Z224" s="1533"/>
      <c r="AA224" s="1534"/>
      <c r="AB224" s="1534"/>
      <c r="AC224" s="1534"/>
      <c r="AD224" s="1534"/>
      <c r="AE224" s="1534"/>
      <c r="AF224" s="1534"/>
      <c r="AG224" s="1125" t="s">
        <v>245</v>
      </c>
      <c r="AH224" s="1125"/>
      <c r="AI224" s="1125"/>
      <c r="AJ224" s="1126"/>
      <c r="AK224" s="1023"/>
      <c r="AL224" s="1226"/>
      <c r="AM224" s="1226"/>
      <c r="AN224" s="1226"/>
      <c r="AO224" s="1226"/>
      <c r="AP224" s="1226"/>
      <c r="AQ224" s="1227"/>
      <c r="AR224" s="1533"/>
      <c r="AS224" s="1534"/>
      <c r="AT224" s="1534"/>
      <c r="AU224" s="1534"/>
      <c r="AV224" s="1534"/>
      <c r="AW224" s="1534"/>
      <c r="AX224" s="1534"/>
      <c r="AY224" s="1062" t="s">
        <v>245</v>
      </c>
      <c r="AZ224" s="1063"/>
      <c r="BA224" s="1063"/>
      <c r="BB224" s="1063"/>
      <c r="BC224" s="1064"/>
      <c r="BD224" s="1552"/>
      <c r="BE224" s="1552"/>
      <c r="BF224" s="1552"/>
      <c r="BG224" s="1552"/>
      <c r="BH224" s="1552"/>
      <c r="BI224" s="1552"/>
      <c r="BJ224" s="1552"/>
      <c r="BK224" s="1552"/>
      <c r="BL224" s="1552"/>
      <c r="BM224" s="1552"/>
      <c r="BN224" s="1552"/>
      <c r="BO224" s="1552"/>
      <c r="BP224" s="1552"/>
      <c r="BQ224" s="1552"/>
      <c r="BR224" s="1552"/>
      <c r="BS224" s="1552"/>
      <c r="BT224" s="1552"/>
      <c r="BU224" s="1552"/>
      <c r="BV224" s="1552"/>
      <c r="BW224" s="1552"/>
      <c r="BX224" s="1553"/>
      <c r="BY224" s="1030"/>
      <c r="BZ224" s="1226"/>
      <c r="CA224" s="1226"/>
      <c r="CB224" s="1537"/>
      <c r="CC224" s="1030"/>
      <c r="CD224" s="1226"/>
      <c r="CE224" s="1226"/>
      <c r="CF224" s="1227"/>
      <c r="CG224" s="961"/>
      <c r="CH224" s="1246"/>
      <c r="CI224" s="1246"/>
      <c r="CJ224" s="1246"/>
      <c r="CK224" s="1246"/>
      <c r="CL224" s="1246"/>
      <c r="CM224" s="1246"/>
      <c r="CN224" s="1246"/>
      <c r="CO224" s="1246"/>
      <c r="CP224" s="1246"/>
      <c r="CQ224" s="1246"/>
      <c r="CR224" s="1246"/>
      <c r="CS224" s="1246"/>
      <c r="CT224" s="1246"/>
      <c r="CU224" s="1246"/>
      <c r="CV224" s="1246"/>
      <c r="CW224" s="1246"/>
      <c r="CX224" s="1246"/>
      <c r="CY224" s="1246"/>
      <c r="CZ224" s="1246"/>
      <c r="DA224" s="1246"/>
      <c r="DB224" s="1246"/>
      <c r="DC224" s="1246"/>
      <c r="DD224" s="1246"/>
      <c r="DE224" s="1246"/>
      <c r="DF224" s="1246"/>
      <c r="DG224" s="1247"/>
      <c r="DH224" s="1011"/>
      <c r="DI224" s="1252"/>
      <c r="DJ224" s="1252"/>
      <c r="DK224" s="1252"/>
      <c r="DL224" s="1253"/>
      <c r="DM224" s="1014">
        <f t="shared" si="15"/>
        <v>0</v>
      </c>
      <c r="DN224" s="1015"/>
      <c r="DO224" s="1015"/>
      <c r="DP224" s="1015"/>
      <c r="DQ224" s="118"/>
      <c r="DR224" s="119" t="s">
        <v>66</v>
      </c>
    </row>
    <row r="225" spans="3:122" ht="12" customHeight="1">
      <c r="C225" s="951"/>
      <c r="D225" s="952"/>
      <c r="E225" s="40"/>
      <c r="F225" s="40"/>
      <c r="G225" s="40"/>
      <c r="H225" s="292"/>
      <c r="I225" s="970"/>
      <c r="J225" s="1239"/>
      <c r="K225" s="1239"/>
      <c r="L225" s="1240"/>
      <c r="M225" s="209"/>
      <c r="N225" s="209"/>
      <c r="O225" s="209"/>
      <c r="P225" s="209"/>
      <c r="Q225" s="209"/>
      <c r="R225" s="209"/>
      <c r="S225" s="209"/>
      <c r="T225" s="970"/>
      <c r="U225" s="1239"/>
      <c r="V225" s="1239"/>
      <c r="W225" s="1239"/>
      <c r="X225" s="1239"/>
      <c r="Y225" s="1240"/>
      <c r="Z225" s="1531"/>
      <c r="AA225" s="1532"/>
      <c r="AB225" s="1532"/>
      <c r="AC225" s="1532"/>
      <c r="AD225" s="1532"/>
      <c r="AE225" s="1532"/>
      <c r="AF225" s="1532"/>
      <c r="AG225" s="1058" t="s">
        <v>245</v>
      </c>
      <c r="AH225" s="1058"/>
      <c r="AI225" s="1058"/>
      <c r="AJ225" s="1059"/>
      <c r="AK225" s="1020"/>
      <c r="AL225" s="1239"/>
      <c r="AM225" s="1239"/>
      <c r="AN225" s="1239"/>
      <c r="AO225" s="1239"/>
      <c r="AP225" s="1239"/>
      <c r="AQ225" s="1240"/>
      <c r="AR225" s="1531"/>
      <c r="AS225" s="1532"/>
      <c r="AT225" s="1532"/>
      <c r="AU225" s="1532"/>
      <c r="AV225" s="1532"/>
      <c r="AW225" s="1532"/>
      <c r="AX225" s="1532"/>
      <c r="AY225" s="1060" t="s">
        <v>245</v>
      </c>
      <c r="AZ225" s="1061"/>
      <c r="BA225" s="1061"/>
      <c r="BB225" s="1061"/>
      <c r="BC225" s="1033"/>
      <c r="BD225" s="1540"/>
      <c r="BE225" s="1540"/>
      <c r="BF225" s="1540"/>
      <c r="BG225" s="1540"/>
      <c r="BH225" s="1540"/>
      <c r="BI225" s="1540"/>
      <c r="BJ225" s="1540"/>
      <c r="BK225" s="1540"/>
      <c r="BL225" s="1540"/>
      <c r="BM225" s="1540"/>
      <c r="BN225" s="1540"/>
      <c r="BO225" s="1540"/>
      <c r="BP225" s="1540"/>
      <c r="BQ225" s="1540"/>
      <c r="BR225" s="1540"/>
      <c r="BS225" s="1540"/>
      <c r="BT225" s="1540"/>
      <c r="BU225" s="1540"/>
      <c r="BV225" s="1540"/>
      <c r="BW225" s="1540"/>
      <c r="BX225" s="1541"/>
      <c r="BY225" s="982"/>
      <c r="BZ225" s="1239"/>
      <c r="CA225" s="1239"/>
      <c r="CB225" s="1523"/>
      <c r="CC225" s="982"/>
      <c r="CD225" s="1239"/>
      <c r="CE225" s="1239"/>
      <c r="CF225" s="1240"/>
      <c r="CG225" s="973"/>
      <c r="CH225" s="1215"/>
      <c r="CI225" s="1215"/>
      <c r="CJ225" s="1215"/>
      <c r="CK225" s="1215"/>
      <c r="CL225" s="1215"/>
      <c r="CM225" s="1215"/>
      <c r="CN225" s="1215"/>
      <c r="CO225" s="1215"/>
      <c r="CP225" s="1215"/>
      <c r="CQ225" s="1215"/>
      <c r="CR225" s="1215"/>
      <c r="CS225" s="1215"/>
      <c r="CT225" s="1215"/>
      <c r="CU225" s="1215"/>
      <c r="CV225" s="1215"/>
      <c r="CW225" s="1215"/>
      <c r="CX225" s="1215"/>
      <c r="CY225" s="1215"/>
      <c r="CZ225" s="1215"/>
      <c r="DA225" s="1215"/>
      <c r="DB225" s="1215"/>
      <c r="DC225" s="1215"/>
      <c r="DD225" s="1215"/>
      <c r="DE225" s="1215"/>
      <c r="DF225" s="1215"/>
      <c r="DG225" s="1216"/>
      <c r="DH225" s="984"/>
      <c r="DI225" s="1221"/>
      <c r="DJ225" s="1221"/>
      <c r="DK225" s="1221"/>
      <c r="DL225" s="1222"/>
      <c r="DM225" s="1524">
        <f t="shared" si="15"/>
        <v>0</v>
      </c>
      <c r="DN225" s="1525"/>
      <c r="DO225" s="1525"/>
      <c r="DP225" s="1525"/>
      <c r="DQ225" s="120"/>
      <c r="DR225" s="121" t="s">
        <v>66</v>
      </c>
    </row>
    <row r="226" spans="3:122" ht="12" customHeight="1">
      <c r="C226" s="951"/>
      <c r="D226" s="952"/>
      <c r="E226" s="460"/>
      <c r="F226" s="459"/>
      <c r="G226" s="459"/>
      <c r="H226" s="710" t="s">
        <v>67</v>
      </c>
      <c r="I226" s="1515"/>
      <c r="J226" s="1515"/>
      <c r="K226" s="1515"/>
      <c r="L226" s="1515"/>
      <c r="M226" s="1515"/>
      <c r="N226" s="1515"/>
      <c r="O226" s="1515"/>
      <c r="P226" s="1515"/>
      <c r="Q226" s="1515"/>
      <c r="R226" s="1515"/>
      <c r="S226" s="1515"/>
      <c r="T226" s="1515"/>
      <c r="U226" s="459"/>
      <c r="V226" s="459"/>
      <c r="W226" s="459"/>
      <c r="X226" s="459"/>
      <c r="Y226" s="459"/>
      <c r="Z226" s="1516">
        <f>Z224+Z225+'2枚目'!Z173:AF173+'3枚目'!Z173:AF173+'4枚目'!Z173:AF173+'5枚目'!Z173:AF173</f>
        <v>0</v>
      </c>
      <c r="AA226" s="1517"/>
      <c r="AB226" s="1517"/>
      <c r="AC226" s="1517"/>
      <c r="AD226" s="1517"/>
      <c r="AE226" s="1517"/>
      <c r="AF226" s="1517"/>
      <c r="AG226" s="462" t="s">
        <v>245</v>
      </c>
      <c r="AH226" s="462"/>
      <c r="AI226" s="462"/>
      <c r="AJ226" s="462"/>
      <c r="AK226" s="472"/>
      <c r="AL226" s="473"/>
      <c r="AM226" s="473"/>
      <c r="AN226" s="473"/>
      <c r="AO226" s="473"/>
      <c r="AP226" s="473"/>
      <c r="AQ226" s="474"/>
      <c r="AR226" s="1516">
        <f>AR224+AR225+'2枚目'!AR173:AX173+'3枚目'!AR173:AX173+'4枚目'!AR173:AX173+'5枚目'!AR173:AX173</f>
        <v>0</v>
      </c>
      <c r="AS226" s="1517"/>
      <c r="AT226" s="1517"/>
      <c r="AU226" s="1517"/>
      <c r="AV226" s="1517"/>
      <c r="AW226" s="1517"/>
      <c r="AX226" s="1517"/>
      <c r="AY226" s="462" t="s">
        <v>245</v>
      </c>
      <c r="AZ226" s="462"/>
      <c r="BA226" s="462"/>
      <c r="BB226" s="484"/>
      <c r="BC226" s="485"/>
      <c r="BD226" s="486"/>
      <c r="BE226" s="486"/>
      <c r="BF226" s="486"/>
      <c r="BG226" s="486"/>
      <c r="BH226" s="486"/>
      <c r="BI226" s="486"/>
      <c r="BJ226" s="487"/>
      <c r="BK226" s="487"/>
      <c r="BL226" s="487"/>
      <c r="BM226" s="487"/>
      <c r="BN226" s="487"/>
      <c r="BO226" s="487"/>
      <c r="BP226" s="487"/>
      <c r="BQ226" s="487"/>
      <c r="BR226" s="487"/>
      <c r="BS226" s="487"/>
      <c r="BT226" s="487"/>
      <c r="BU226" s="487"/>
      <c r="BV226" s="487"/>
      <c r="BW226" s="487"/>
      <c r="BX226" s="487"/>
      <c r="BY226" s="488"/>
      <c r="BZ226" s="487"/>
      <c r="CA226" s="487"/>
      <c r="CB226" s="489"/>
      <c r="CC226" s="487"/>
      <c r="CD226" s="487"/>
      <c r="CE226" s="487"/>
      <c r="CF226" s="490"/>
      <c r="CG226" s="485"/>
      <c r="CH226" s="487"/>
      <c r="CI226" s="487"/>
      <c r="CJ226" s="487"/>
      <c r="CK226" s="487"/>
      <c r="CL226" s="487"/>
      <c r="CM226" s="487"/>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DK226" s="487"/>
      <c r="DL226" s="490"/>
      <c r="DM226" s="1524">
        <f t="shared" si="15"/>
        <v>0</v>
      </c>
      <c r="DN226" s="1525"/>
      <c r="DO226" s="1525"/>
      <c r="DP226" s="1525"/>
      <c r="DQ226" s="5"/>
      <c r="DR226" s="481" t="s">
        <v>66</v>
      </c>
    </row>
    <row r="227" spans="3:122" ht="12" customHeight="1">
      <c r="C227" s="951"/>
      <c r="D227" s="952"/>
      <c r="E227" s="706" t="s">
        <v>73</v>
      </c>
      <c r="F227" s="1545"/>
      <c r="G227" s="1545"/>
      <c r="H227" s="1546"/>
      <c r="I227" s="992"/>
      <c r="J227" s="1264"/>
      <c r="K227" s="1264"/>
      <c r="L227" s="1265"/>
      <c r="M227" s="999"/>
      <c r="N227" s="1272"/>
      <c r="O227" s="1272"/>
      <c r="P227" s="1272"/>
      <c r="Q227" s="1272"/>
      <c r="R227" s="1272"/>
      <c r="S227" s="1526"/>
      <c r="T227" s="992"/>
      <c r="U227" s="1264"/>
      <c r="V227" s="1264"/>
      <c r="W227" s="1264"/>
      <c r="X227" s="1264"/>
      <c r="Y227" s="1265"/>
      <c r="Z227" s="1527"/>
      <c r="AA227" s="1528"/>
      <c r="AB227" s="1528"/>
      <c r="AC227" s="1528"/>
      <c r="AD227" s="1528"/>
      <c r="AE227" s="1528"/>
      <c r="AF227" s="1528"/>
      <c r="AG227" s="1072" t="s">
        <v>246</v>
      </c>
      <c r="AH227" s="1072"/>
      <c r="AI227" s="1072"/>
      <c r="AJ227" s="1073"/>
      <c r="AK227" s="979"/>
      <c r="AL227" s="1264"/>
      <c r="AM227" s="1264"/>
      <c r="AN227" s="1264"/>
      <c r="AO227" s="1264"/>
      <c r="AP227" s="1264"/>
      <c r="AQ227" s="1265"/>
      <c r="AR227" s="1527"/>
      <c r="AS227" s="1528"/>
      <c r="AT227" s="1528"/>
      <c r="AU227" s="1528"/>
      <c r="AV227" s="1528"/>
      <c r="AW227" s="1528"/>
      <c r="AX227" s="1528"/>
      <c r="AY227" s="1070" t="s">
        <v>246</v>
      </c>
      <c r="AZ227" s="1071"/>
      <c r="BA227" s="1071"/>
      <c r="BB227" s="1071"/>
      <c r="BC227" s="1035"/>
      <c r="BD227" s="1542"/>
      <c r="BE227" s="1542"/>
      <c r="BF227" s="1542"/>
      <c r="BG227" s="1542"/>
      <c r="BH227" s="1542"/>
      <c r="BI227" s="1542"/>
      <c r="BJ227" s="1542"/>
      <c r="BK227" s="1542"/>
      <c r="BL227" s="1542"/>
      <c r="BM227" s="1542"/>
      <c r="BN227" s="1542"/>
      <c r="BO227" s="1542"/>
      <c r="BP227" s="1542"/>
      <c r="BQ227" s="1542"/>
      <c r="BR227" s="1542"/>
      <c r="BS227" s="1542"/>
      <c r="BT227" s="1542"/>
      <c r="BU227" s="1542"/>
      <c r="BV227" s="1542"/>
      <c r="BW227" s="1542"/>
      <c r="BX227" s="1543"/>
      <c r="BY227" s="1037"/>
      <c r="BZ227" s="1264"/>
      <c r="CA227" s="1264"/>
      <c r="CB227" s="1544"/>
      <c r="CC227" s="1037"/>
      <c r="CD227" s="1264"/>
      <c r="CE227" s="1264"/>
      <c r="CF227" s="1265"/>
      <c r="CG227" s="999"/>
      <c r="CH227" s="1272"/>
      <c r="CI227" s="1272"/>
      <c r="CJ227" s="1272"/>
      <c r="CK227" s="1272"/>
      <c r="CL227" s="1272"/>
      <c r="CM227" s="1272"/>
      <c r="CN227" s="1272"/>
      <c r="CO227" s="1272"/>
      <c r="CP227" s="1272"/>
      <c r="CQ227" s="1272"/>
      <c r="CR227" s="1272"/>
      <c r="CS227" s="1272"/>
      <c r="CT227" s="1272"/>
      <c r="CU227" s="1272"/>
      <c r="CV227" s="1272"/>
      <c r="CW227" s="1272"/>
      <c r="CX227" s="1272"/>
      <c r="CY227" s="1272"/>
      <c r="CZ227" s="1272"/>
      <c r="DA227" s="1272"/>
      <c r="DB227" s="1272"/>
      <c r="DC227" s="1272"/>
      <c r="DD227" s="1272"/>
      <c r="DE227" s="1272"/>
      <c r="DF227" s="1272"/>
      <c r="DG227" s="1273"/>
      <c r="DH227" s="1040"/>
      <c r="DI227" s="1259"/>
      <c r="DJ227" s="1259"/>
      <c r="DK227" s="1259"/>
      <c r="DL227" s="1260"/>
      <c r="DM227" s="1043">
        <f t="shared" si="15"/>
        <v>0</v>
      </c>
      <c r="DN227" s="1044"/>
      <c r="DO227" s="1044"/>
      <c r="DP227" s="1044"/>
      <c r="DR227" s="124" t="s">
        <v>66</v>
      </c>
    </row>
    <row r="228" spans="3:122" ht="12" customHeight="1">
      <c r="C228" s="951"/>
      <c r="D228" s="952"/>
      <c r="E228" s="40"/>
      <c r="F228" s="40"/>
      <c r="G228" s="40"/>
      <c r="H228" s="292"/>
      <c r="I228" s="970"/>
      <c r="J228" s="1239"/>
      <c r="K228" s="1239"/>
      <c r="L228" s="1240"/>
      <c r="M228" s="973"/>
      <c r="N228" s="1215"/>
      <c r="O228" s="1215"/>
      <c r="P228" s="1215"/>
      <c r="Q228" s="1215"/>
      <c r="R228" s="1215"/>
      <c r="S228" s="1518"/>
      <c r="T228" s="970"/>
      <c r="U228" s="1239"/>
      <c r="V228" s="1239"/>
      <c r="W228" s="1239"/>
      <c r="X228" s="1239"/>
      <c r="Y228" s="1240"/>
      <c r="Z228" s="1531"/>
      <c r="AA228" s="1532"/>
      <c r="AB228" s="1532"/>
      <c r="AC228" s="1532"/>
      <c r="AD228" s="1532"/>
      <c r="AE228" s="1532"/>
      <c r="AF228" s="1532"/>
      <c r="AG228" s="1066" t="s">
        <v>246</v>
      </c>
      <c r="AH228" s="1066"/>
      <c r="AI228" s="1066"/>
      <c r="AJ228" s="1067"/>
      <c r="AK228" s="1020"/>
      <c r="AL228" s="1239"/>
      <c r="AM228" s="1239"/>
      <c r="AN228" s="1239"/>
      <c r="AO228" s="1239"/>
      <c r="AP228" s="1239"/>
      <c r="AQ228" s="1240"/>
      <c r="AR228" s="1531"/>
      <c r="AS228" s="1532"/>
      <c r="AT228" s="1532"/>
      <c r="AU228" s="1532"/>
      <c r="AV228" s="1532"/>
      <c r="AW228" s="1532"/>
      <c r="AX228" s="1532"/>
      <c r="AY228" s="1068" t="s">
        <v>246</v>
      </c>
      <c r="AZ228" s="1069"/>
      <c r="BA228" s="1069"/>
      <c r="BB228" s="1069"/>
      <c r="BC228" s="1033"/>
      <c r="BD228" s="1540"/>
      <c r="BE228" s="1540"/>
      <c r="BF228" s="1540"/>
      <c r="BG228" s="1540"/>
      <c r="BH228" s="1540"/>
      <c r="BI228" s="1540"/>
      <c r="BJ228" s="1540"/>
      <c r="BK228" s="1540"/>
      <c r="BL228" s="1540"/>
      <c r="BM228" s="1540"/>
      <c r="BN228" s="1540"/>
      <c r="BO228" s="1540"/>
      <c r="BP228" s="1540"/>
      <c r="BQ228" s="1540"/>
      <c r="BR228" s="1540"/>
      <c r="BS228" s="1540"/>
      <c r="BT228" s="1540"/>
      <c r="BU228" s="1540"/>
      <c r="BV228" s="1540"/>
      <c r="BW228" s="1540"/>
      <c r="BX228" s="1541"/>
      <c r="BY228" s="982"/>
      <c r="BZ228" s="1239"/>
      <c r="CA228" s="1239"/>
      <c r="CB228" s="1523"/>
      <c r="CC228" s="982"/>
      <c r="CD228" s="1239"/>
      <c r="CE228" s="1239"/>
      <c r="CF228" s="1240"/>
      <c r="CG228" s="973"/>
      <c r="CH228" s="1215"/>
      <c r="CI228" s="1215"/>
      <c r="CJ228" s="1215"/>
      <c r="CK228" s="1215"/>
      <c r="CL228" s="1215"/>
      <c r="CM228" s="1215"/>
      <c r="CN228" s="1215"/>
      <c r="CO228" s="1215"/>
      <c r="CP228" s="1215"/>
      <c r="CQ228" s="1215"/>
      <c r="CR228" s="1215"/>
      <c r="CS228" s="1215"/>
      <c r="CT228" s="1215"/>
      <c r="CU228" s="1215"/>
      <c r="CV228" s="1215"/>
      <c r="CW228" s="1215"/>
      <c r="CX228" s="1215"/>
      <c r="CY228" s="1215"/>
      <c r="CZ228" s="1215"/>
      <c r="DA228" s="1215"/>
      <c r="DB228" s="1215"/>
      <c r="DC228" s="1215"/>
      <c r="DD228" s="1215"/>
      <c r="DE228" s="1215"/>
      <c r="DF228" s="1215"/>
      <c r="DG228" s="1216"/>
      <c r="DH228" s="984"/>
      <c r="DI228" s="1221"/>
      <c r="DJ228" s="1221"/>
      <c r="DK228" s="1221"/>
      <c r="DL228" s="1222"/>
      <c r="DM228" s="1524">
        <f t="shared" si="15"/>
        <v>0</v>
      </c>
      <c r="DN228" s="1525"/>
      <c r="DO228" s="1525"/>
      <c r="DP228" s="1525"/>
      <c r="DQ228" s="120"/>
      <c r="DR228" s="121" t="s">
        <v>66</v>
      </c>
    </row>
    <row r="229" spans="3:122" ht="12" customHeight="1">
      <c r="C229" s="951"/>
      <c r="D229" s="952"/>
      <c r="E229" s="460"/>
      <c r="F229" s="459"/>
      <c r="G229" s="459"/>
      <c r="H229" s="710" t="s">
        <v>67</v>
      </c>
      <c r="I229" s="1515"/>
      <c r="J229" s="1515"/>
      <c r="K229" s="1515"/>
      <c r="L229" s="1515"/>
      <c r="M229" s="1515"/>
      <c r="N229" s="1515"/>
      <c r="O229" s="1515"/>
      <c r="P229" s="1515"/>
      <c r="Q229" s="1515"/>
      <c r="R229" s="1515"/>
      <c r="S229" s="1515"/>
      <c r="T229" s="1515"/>
      <c r="U229" s="459"/>
      <c r="V229" s="459"/>
      <c r="W229" s="459"/>
      <c r="X229" s="459"/>
      <c r="Y229" s="459"/>
      <c r="Z229" s="1516">
        <f>Z227+Z228+'2枚目'!Z176:AF176+'3枚目'!Z176:AF176+'4枚目'!Z176:AF176+'5枚目'!Z176:AF176</f>
        <v>0</v>
      </c>
      <c r="AA229" s="1517"/>
      <c r="AB229" s="1517"/>
      <c r="AC229" s="1517"/>
      <c r="AD229" s="1517"/>
      <c r="AE229" s="1517"/>
      <c r="AF229" s="1517"/>
      <c r="AG229" s="1074" t="s">
        <v>246</v>
      </c>
      <c r="AH229" s="1074"/>
      <c r="AI229" s="1074"/>
      <c r="AJ229" s="1075"/>
      <c r="AK229" s="472"/>
      <c r="AL229" s="473"/>
      <c r="AM229" s="473"/>
      <c r="AN229" s="473"/>
      <c r="AO229" s="473"/>
      <c r="AP229" s="473"/>
      <c r="AQ229" s="474"/>
      <c r="AR229" s="1516">
        <f>AR227+AR228+'2枚目'!AR176:AX176+'3枚目'!AR176:AX176+'4枚目'!AR176:AX176+'5枚目'!AR176:AX176</f>
        <v>0</v>
      </c>
      <c r="AS229" s="1517"/>
      <c r="AT229" s="1517"/>
      <c r="AU229" s="1517"/>
      <c r="AV229" s="1517"/>
      <c r="AW229" s="1517"/>
      <c r="AX229" s="1517"/>
      <c r="AY229" s="1076" t="s">
        <v>246</v>
      </c>
      <c r="AZ229" s="1077"/>
      <c r="BA229" s="1077"/>
      <c r="BB229" s="1077"/>
      <c r="BC229" s="485"/>
      <c r="BD229" s="486"/>
      <c r="BE229" s="486"/>
      <c r="BF229" s="486"/>
      <c r="BG229" s="486"/>
      <c r="BH229" s="486"/>
      <c r="BI229" s="486"/>
      <c r="BJ229" s="487"/>
      <c r="BK229" s="487"/>
      <c r="BL229" s="487"/>
      <c r="BM229" s="487"/>
      <c r="BN229" s="487"/>
      <c r="BO229" s="487"/>
      <c r="BP229" s="487"/>
      <c r="BQ229" s="487"/>
      <c r="BR229" s="487"/>
      <c r="BS229" s="487"/>
      <c r="BT229" s="487"/>
      <c r="BU229" s="487"/>
      <c r="BV229" s="487"/>
      <c r="BW229" s="487"/>
      <c r="BX229" s="487"/>
      <c r="BY229" s="488"/>
      <c r="BZ229" s="487"/>
      <c r="CA229" s="487"/>
      <c r="CB229" s="489"/>
      <c r="CC229" s="487"/>
      <c r="CD229" s="487"/>
      <c r="CE229" s="487"/>
      <c r="CF229" s="490"/>
      <c r="CG229" s="485"/>
      <c r="CH229" s="487"/>
      <c r="CI229" s="487"/>
      <c r="CJ229" s="487"/>
      <c r="CK229" s="487"/>
      <c r="CL229" s="487"/>
      <c r="CM229" s="487"/>
      <c r="CN229" s="487"/>
      <c r="CO229" s="487"/>
      <c r="CP229" s="487"/>
      <c r="CQ229" s="487"/>
      <c r="CR229" s="487"/>
      <c r="CS229" s="487"/>
      <c r="CT229" s="487"/>
      <c r="CU229" s="487"/>
      <c r="CV229" s="487"/>
      <c r="CW229" s="487"/>
      <c r="CX229" s="487"/>
      <c r="CY229" s="487"/>
      <c r="CZ229" s="487"/>
      <c r="DA229" s="487"/>
      <c r="DB229" s="487"/>
      <c r="DC229" s="487"/>
      <c r="DD229" s="487"/>
      <c r="DE229" s="487"/>
      <c r="DF229" s="487"/>
      <c r="DG229" s="487"/>
      <c r="DH229" s="487"/>
      <c r="DI229" s="487"/>
      <c r="DJ229" s="487"/>
      <c r="DK229" s="487"/>
      <c r="DL229" s="490"/>
      <c r="DM229" s="1524">
        <f t="shared" si="15"/>
        <v>0</v>
      </c>
      <c r="DN229" s="1525"/>
      <c r="DO229" s="1525"/>
      <c r="DP229" s="1525"/>
      <c r="DQ229" s="5"/>
      <c r="DR229" s="481" t="s">
        <v>66</v>
      </c>
    </row>
    <row r="230" spans="3:122" ht="12" customHeight="1">
      <c r="C230" s="951"/>
      <c r="D230" s="952"/>
      <c r="E230" s="1055" t="s">
        <v>170</v>
      </c>
      <c r="F230" s="1554"/>
      <c r="G230" s="1554"/>
      <c r="H230" s="1555"/>
      <c r="I230" s="992"/>
      <c r="J230" s="1264"/>
      <c r="K230" s="1264"/>
      <c r="L230" s="1265"/>
      <c r="M230" s="999"/>
      <c r="N230" s="1272"/>
      <c r="O230" s="1272"/>
      <c r="P230" s="1272"/>
      <c r="Q230" s="1272"/>
      <c r="R230" s="1272"/>
      <c r="S230" s="1526"/>
      <c r="T230" s="992"/>
      <c r="U230" s="1264"/>
      <c r="V230" s="1264"/>
      <c r="W230" s="1264"/>
      <c r="X230" s="1264"/>
      <c r="Y230" s="1265"/>
      <c r="Z230" s="1527"/>
      <c r="AA230" s="1528"/>
      <c r="AB230" s="1528"/>
      <c r="AC230" s="1528"/>
      <c r="AD230" s="1528"/>
      <c r="AE230" s="1528"/>
      <c r="AF230" s="1528"/>
      <c r="AG230" s="989" t="s">
        <v>65</v>
      </c>
      <c r="AH230" s="989"/>
      <c r="AI230" s="989"/>
      <c r="AJ230" s="990"/>
      <c r="AK230" s="979"/>
      <c r="AL230" s="1264"/>
      <c r="AM230" s="1264"/>
      <c r="AN230" s="1264"/>
      <c r="AO230" s="1264"/>
      <c r="AP230" s="1264"/>
      <c r="AQ230" s="1265"/>
      <c r="AR230" s="1527"/>
      <c r="AS230" s="1528"/>
      <c r="AT230" s="1528"/>
      <c r="AU230" s="1528"/>
      <c r="AV230" s="1528"/>
      <c r="AW230" s="1528"/>
      <c r="AX230" s="1528"/>
      <c r="AY230" s="1004" t="s">
        <v>65</v>
      </c>
      <c r="AZ230" s="1005"/>
      <c r="BA230" s="1005"/>
      <c r="BB230" s="1005"/>
      <c r="BC230" s="1035"/>
      <c r="BD230" s="1542"/>
      <c r="BE230" s="1542"/>
      <c r="BF230" s="1542"/>
      <c r="BG230" s="1542"/>
      <c r="BH230" s="1542"/>
      <c r="BI230" s="1542"/>
      <c r="BJ230" s="1542"/>
      <c r="BK230" s="1542"/>
      <c r="BL230" s="1542"/>
      <c r="BM230" s="1542"/>
      <c r="BN230" s="1542"/>
      <c r="BO230" s="1542"/>
      <c r="BP230" s="1542"/>
      <c r="BQ230" s="1542"/>
      <c r="BR230" s="1542"/>
      <c r="BS230" s="1542"/>
      <c r="BT230" s="1542"/>
      <c r="BU230" s="1542"/>
      <c r="BV230" s="1542"/>
      <c r="BW230" s="1542"/>
      <c r="BX230" s="1543"/>
      <c r="BY230" s="1037"/>
      <c r="BZ230" s="1264"/>
      <c r="CA230" s="1264"/>
      <c r="CB230" s="1544"/>
      <c r="CC230" s="1037"/>
      <c r="CD230" s="1264"/>
      <c r="CE230" s="1264"/>
      <c r="CF230" s="1265"/>
      <c r="CG230" s="999"/>
      <c r="CH230" s="1272"/>
      <c r="CI230" s="1272"/>
      <c r="CJ230" s="1272"/>
      <c r="CK230" s="1272"/>
      <c r="CL230" s="1272"/>
      <c r="CM230" s="1272"/>
      <c r="CN230" s="1272"/>
      <c r="CO230" s="1272"/>
      <c r="CP230" s="1272"/>
      <c r="CQ230" s="1272"/>
      <c r="CR230" s="1272"/>
      <c r="CS230" s="1272"/>
      <c r="CT230" s="1272"/>
      <c r="CU230" s="1272"/>
      <c r="CV230" s="1272"/>
      <c r="CW230" s="1272"/>
      <c r="CX230" s="1272"/>
      <c r="CY230" s="1272"/>
      <c r="CZ230" s="1272"/>
      <c r="DA230" s="1272"/>
      <c r="DB230" s="1272"/>
      <c r="DC230" s="1272"/>
      <c r="DD230" s="1272"/>
      <c r="DE230" s="1272"/>
      <c r="DF230" s="1272"/>
      <c r="DG230" s="1273"/>
      <c r="DH230" s="1040"/>
      <c r="DI230" s="1259"/>
      <c r="DJ230" s="1259"/>
      <c r="DK230" s="1259"/>
      <c r="DL230" s="1260"/>
      <c r="DM230" s="1043">
        <f t="shared" si="15"/>
        <v>0</v>
      </c>
      <c r="DN230" s="1044"/>
      <c r="DO230" s="1044"/>
      <c r="DP230" s="1044"/>
      <c r="DR230" s="124" t="s">
        <v>66</v>
      </c>
    </row>
    <row r="231" spans="3:122" ht="12" customHeight="1">
      <c r="C231" s="951"/>
      <c r="D231" s="952"/>
      <c r="E231" s="706" t="s">
        <v>74</v>
      </c>
      <c r="F231" s="707"/>
      <c r="G231" s="707"/>
      <c r="H231" s="708"/>
      <c r="I231" s="970"/>
      <c r="J231" s="1239"/>
      <c r="K231" s="1239"/>
      <c r="L231" s="1240"/>
      <c r="M231" s="973"/>
      <c r="N231" s="1215"/>
      <c r="O231" s="1215"/>
      <c r="P231" s="1215"/>
      <c r="Q231" s="1215"/>
      <c r="R231" s="1215"/>
      <c r="S231" s="1518"/>
      <c r="T231" s="970"/>
      <c r="U231" s="1239"/>
      <c r="V231" s="1239"/>
      <c r="W231" s="1239"/>
      <c r="X231" s="1239"/>
      <c r="Y231" s="1240"/>
      <c r="Z231" s="1531"/>
      <c r="AA231" s="1532"/>
      <c r="AB231" s="1532"/>
      <c r="AC231" s="1532"/>
      <c r="AD231" s="1532"/>
      <c r="AE231" s="1532"/>
      <c r="AF231" s="1532"/>
      <c r="AG231" s="1018" t="s">
        <v>65</v>
      </c>
      <c r="AH231" s="1018"/>
      <c r="AI231" s="1018"/>
      <c r="AJ231" s="1019"/>
      <c r="AK231" s="1020"/>
      <c r="AL231" s="1239"/>
      <c r="AM231" s="1239"/>
      <c r="AN231" s="1239"/>
      <c r="AO231" s="1239"/>
      <c r="AP231" s="1239"/>
      <c r="AQ231" s="1240"/>
      <c r="AR231" s="1531"/>
      <c r="AS231" s="1532"/>
      <c r="AT231" s="1532"/>
      <c r="AU231" s="1532"/>
      <c r="AV231" s="1532"/>
      <c r="AW231" s="1532"/>
      <c r="AX231" s="1532"/>
      <c r="AY231" s="1021" t="s">
        <v>65</v>
      </c>
      <c r="AZ231" s="1022"/>
      <c r="BA231" s="1022"/>
      <c r="BB231" s="1022"/>
      <c r="BC231" s="1033"/>
      <c r="BD231" s="1540"/>
      <c r="BE231" s="1540"/>
      <c r="BF231" s="1540"/>
      <c r="BG231" s="1540"/>
      <c r="BH231" s="1540"/>
      <c r="BI231" s="1540"/>
      <c r="BJ231" s="1540"/>
      <c r="BK231" s="1540"/>
      <c r="BL231" s="1540"/>
      <c r="BM231" s="1540"/>
      <c r="BN231" s="1540"/>
      <c r="BO231" s="1540"/>
      <c r="BP231" s="1540"/>
      <c r="BQ231" s="1540"/>
      <c r="BR231" s="1540"/>
      <c r="BS231" s="1540"/>
      <c r="BT231" s="1540"/>
      <c r="BU231" s="1540"/>
      <c r="BV231" s="1540"/>
      <c r="BW231" s="1540"/>
      <c r="BX231" s="1541"/>
      <c r="BY231" s="982"/>
      <c r="BZ231" s="1239"/>
      <c r="CA231" s="1239"/>
      <c r="CB231" s="1523"/>
      <c r="CC231" s="982"/>
      <c r="CD231" s="1239"/>
      <c r="CE231" s="1239"/>
      <c r="CF231" s="1240"/>
      <c r="CG231" s="973"/>
      <c r="CH231" s="1215"/>
      <c r="CI231" s="1215"/>
      <c r="CJ231" s="1215"/>
      <c r="CK231" s="1215"/>
      <c r="CL231" s="1215"/>
      <c r="CM231" s="1215"/>
      <c r="CN231" s="1215"/>
      <c r="CO231" s="1215"/>
      <c r="CP231" s="1215"/>
      <c r="CQ231" s="1215"/>
      <c r="CR231" s="1215"/>
      <c r="CS231" s="1215"/>
      <c r="CT231" s="1215"/>
      <c r="CU231" s="1215"/>
      <c r="CV231" s="1215"/>
      <c r="CW231" s="1215"/>
      <c r="CX231" s="1215"/>
      <c r="CY231" s="1215"/>
      <c r="CZ231" s="1215"/>
      <c r="DA231" s="1215"/>
      <c r="DB231" s="1215"/>
      <c r="DC231" s="1215"/>
      <c r="DD231" s="1215"/>
      <c r="DE231" s="1215"/>
      <c r="DF231" s="1215"/>
      <c r="DG231" s="1216"/>
      <c r="DH231" s="984"/>
      <c r="DI231" s="1221"/>
      <c r="DJ231" s="1221"/>
      <c r="DK231" s="1221"/>
      <c r="DL231" s="1222"/>
      <c r="DM231" s="1524">
        <f t="shared" si="15"/>
        <v>0</v>
      </c>
      <c r="DN231" s="1525"/>
      <c r="DO231" s="1525"/>
      <c r="DP231" s="1525"/>
      <c r="DQ231" s="120"/>
      <c r="DR231" s="121" t="s">
        <v>66</v>
      </c>
    </row>
    <row r="232" spans="3:122" ht="12" customHeight="1">
      <c r="C232" s="951"/>
      <c r="D232" s="952"/>
      <c r="E232" s="460"/>
      <c r="F232" s="459"/>
      <c r="G232" s="459"/>
      <c r="H232" s="710" t="s">
        <v>67</v>
      </c>
      <c r="I232" s="1515"/>
      <c r="J232" s="1515"/>
      <c r="K232" s="1515"/>
      <c r="L232" s="1515"/>
      <c r="M232" s="1515"/>
      <c r="N232" s="1515"/>
      <c r="O232" s="1515"/>
      <c r="P232" s="1515"/>
      <c r="Q232" s="1515"/>
      <c r="R232" s="1515"/>
      <c r="S232" s="1515"/>
      <c r="T232" s="1515"/>
      <c r="U232" s="459"/>
      <c r="V232" s="459"/>
      <c r="W232" s="459"/>
      <c r="X232" s="459"/>
      <c r="Y232" s="459"/>
      <c r="Z232" s="1516">
        <f>Z230+Z231+'2枚目'!Z179:AF179+'3枚目'!Z179:AF179+'4枚目'!Z179:AF179+'5枚目'!Z179:AF179</f>
        <v>0</v>
      </c>
      <c r="AA232" s="1517"/>
      <c r="AB232" s="1517"/>
      <c r="AC232" s="1517"/>
      <c r="AD232" s="1517"/>
      <c r="AE232" s="1517"/>
      <c r="AF232" s="1517"/>
      <c r="AG232" s="1032" t="s">
        <v>65</v>
      </c>
      <c r="AH232" s="1032"/>
      <c r="AI232" s="1032"/>
      <c r="AJ232" s="1078"/>
      <c r="AK232" s="472"/>
      <c r="AL232" s="473"/>
      <c r="AM232" s="473"/>
      <c r="AN232" s="473"/>
      <c r="AO232" s="473"/>
      <c r="AP232" s="473"/>
      <c r="AQ232" s="474"/>
      <c r="AR232" s="1516">
        <f>AR230+AR231+'2枚目'!AR179:AX179+'3枚目'!AR179:AX179+'4枚目'!AR179:AX179+'5枚目'!AR179:AX179</f>
        <v>0</v>
      </c>
      <c r="AS232" s="1517"/>
      <c r="AT232" s="1517"/>
      <c r="AU232" s="1517"/>
      <c r="AV232" s="1517"/>
      <c r="AW232" s="1517"/>
      <c r="AX232" s="1517"/>
      <c r="AY232" s="5" t="s">
        <v>65</v>
      </c>
      <c r="AZ232" s="10"/>
      <c r="BA232" s="10"/>
      <c r="BB232" s="4"/>
      <c r="BC232" s="485"/>
      <c r="BD232" s="486"/>
      <c r="BE232" s="486"/>
      <c r="BF232" s="486"/>
      <c r="BG232" s="486"/>
      <c r="BH232" s="486"/>
      <c r="BI232" s="486"/>
      <c r="BJ232" s="487"/>
      <c r="BK232" s="487"/>
      <c r="BL232" s="487"/>
      <c r="BM232" s="487"/>
      <c r="BN232" s="487"/>
      <c r="BO232" s="487"/>
      <c r="BP232" s="487"/>
      <c r="BQ232" s="487"/>
      <c r="BR232" s="487"/>
      <c r="BS232" s="487"/>
      <c r="BT232" s="487"/>
      <c r="BU232" s="487"/>
      <c r="BV232" s="487"/>
      <c r="BW232" s="487"/>
      <c r="BX232" s="487"/>
      <c r="BY232" s="488"/>
      <c r="BZ232" s="487"/>
      <c r="CA232" s="487"/>
      <c r="CB232" s="489"/>
      <c r="CC232" s="487"/>
      <c r="CD232" s="487"/>
      <c r="CE232" s="487"/>
      <c r="CF232" s="490"/>
      <c r="CG232" s="485"/>
      <c r="CH232" s="487"/>
      <c r="CI232" s="487"/>
      <c r="CJ232" s="487"/>
      <c r="CK232" s="487"/>
      <c r="CL232" s="487"/>
      <c r="CM232" s="487"/>
      <c r="CN232" s="487"/>
      <c r="CO232" s="487"/>
      <c r="CP232" s="487"/>
      <c r="CQ232" s="487"/>
      <c r="CR232" s="487"/>
      <c r="CS232" s="487"/>
      <c r="CT232" s="487"/>
      <c r="CU232" s="487"/>
      <c r="CV232" s="487"/>
      <c r="CW232" s="487"/>
      <c r="CX232" s="487"/>
      <c r="CY232" s="487"/>
      <c r="CZ232" s="487"/>
      <c r="DA232" s="487"/>
      <c r="DB232" s="487"/>
      <c r="DC232" s="487"/>
      <c r="DD232" s="487"/>
      <c r="DE232" s="487"/>
      <c r="DF232" s="487"/>
      <c r="DG232" s="487"/>
      <c r="DH232" s="487"/>
      <c r="DI232" s="487"/>
      <c r="DJ232" s="487"/>
      <c r="DK232" s="487"/>
      <c r="DL232" s="490"/>
      <c r="DM232" s="1524">
        <f t="shared" si="15"/>
        <v>0</v>
      </c>
      <c r="DN232" s="1525"/>
      <c r="DO232" s="1525"/>
      <c r="DP232" s="1525"/>
      <c r="DQ232" s="5"/>
      <c r="DR232" s="481" t="s">
        <v>66</v>
      </c>
    </row>
    <row r="233" spans="3:122" ht="12" customHeight="1">
      <c r="C233" s="951"/>
      <c r="D233" s="952"/>
      <c r="E233" s="1055" t="s">
        <v>171</v>
      </c>
      <c r="F233" s="1556"/>
      <c r="G233" s="1556"/>
      <c r="H233" s="1557"/>
      <c r="I233" s="992"/>
      <c r="J233" s="1264"/>
      <c r="K233" s="1264"/>
      <c r="L233" s="1265"/>
      <c r="M233" s="999"/>
      <c r="N233" s="1272"/>
      <c r="O233" s="1272"/>
      <c r="P233" s="1272"/>
      <c r="Q233" s="1272"/>
      <c r="R233" s="1272"/>
      <c r="S233" s="1526"/>
      <c r="T233" s="992"/>
      <c r="U233" s="1264"/>
      <c r="V233" s="1264"/>
      <c r="W233" s="1264"/>
      <c r="X233" s="1264"/>
      <c r="Y233" s="1265"/>
      <c r="Z233" s="1527"/>
      <c r="AA233" s="1528"/>
      <c r="AB233" s="1528"/>
      <c r="AC233" s="1528"/>
      <c r="AD233" s="1528"/>
      <c r="AE233" s="1528"/>
      <c r="AF233" s="1528"/>
      <c r="AG233" s="989" t="s">
        <v>65</v>
      </c>
      <c r="AH233" s="989"/>
      <c r="AI233" s="989"/>
      <c r="AJ233" s="990"/>
      <c r="AK233" s="483"/>
      <c r="AL233" s="265"/>
      <c r="AM233" s="265"/>
      <c r="AN233" s="265"/>
      <c r="AO233" s="265"/>
      <c r="AP233" s="265"/>
      <c r="AQ233" s="265"/>
      <c r="AR233" s="1527"/>
      <c r="AS233" s="1528"/>
      <c r="AT233" s="1528"/>
      <c r="AU233" s="1528"/>
      <c r="AV233" s="1528"/>
      <c r="AW233" s="1528"/>
      <c r="AX233" s="1528"/>
      <c r="AY233" s="1004" t="s">
        <v>65</v>
      </c>
      <c r="AZ233" s="1005"/>
      <c r="BA233" s="1005"/>
      <c r="BB233" s="1005"/>
      <c r="BC233" s="1035"/>
      <c r="BD233" s="1542"/>
      <c r="BE233" s="1542"/>
      <c r="BF233" s="1542"/>
      <c r="BG233" s="1542"/>
      <c r="BH233" s="1542"/>
      <c r="BI233" s="1542"/>
      <c r="BJ233" s="1542"/>
      <c r="BK233" s="1542"/>
      <c r="BL233" s="1542"/>
      <c r="BM233" s="1542"/>
      <c r="BN233" s="1542"/>
      <c r="BO233" s="1542"/>
      <c r="BP233" s="1542"/>
      <c r="BQ233" s="1542"/>
      <c r="BR233" s="1542"/>
      <c r="BS233" s="1542"/>
      <c r="BT233" s="1542"/>
      <c r="BU233" s="1542"/>
      <c r="BV233" s="1542"/>
      <c r="BW233" s="1542"/>
      <c r="BX233" s="1543"/>
      <c r="BY233" s="1037"/>
      <c r="BZ233" s="1264"/>
      <c r="CA233" s="1264"/>
      <c r="CB233" s="1544"/>
      <c r="CC233" s="1037"/>
      <c r="CD233" s="1264"/>
      <c r="CE233" s="1264"/>
      <c r="CF233" s="1265"/>
      <c r="CG233" s="999"/>
      <c r="CH233" s="1272"/>
      <c r="CI233" s="1272"/>
      <c r="CJ233" s="1272"/>
      <c r="CK233" s="1272"/>
      <c r="CL233" s="1272"/>
      <c r="CM233" s="1272"/>
      <c r="CN233" s="1272"/>
      <c r="CO233" s="1272"/>
      <c r="CP233" s="1272"/>
      <c r="CQ233" s="1272"/>
      <c r="CR233" s="1272"/>
      <c r="CS233" s="1272"/>
      <c r="CT233" s="1272"/>
      <c r="CU233" s="1272"/>
      <c r="CV233" s="1272"/>
      <c r="CW233" s="1272"/>
      <c r="CX233" s="1272"/>
      <c r="CY233" s="1272"/>
      <c r="CZ233" s="1272"/>
      <c r="DA233" s="1272"/>
      <c r="DB233" s="1272"/>
      <c r="DC233" s="1272"/>
      <c r="DD233" s="1272"/>
      <c r="DE233" s="1272"/>
      <c r="DF233" s="1272"/>
      <c r="DG233" s="1273"/>
      <c r="DH233" s="1040"/>
      <c r="DI233" s="1259"/>
      <c r="DJ233" s="1259"/>
      <c r="DK233" s="1259"/>
      <c r="DL233" s="1260"/>
      <c r="DM233" s="1043">
        <f t="shared" si="15"/>
        <v>0</v>
      </c>
      <c r="DN233" s="1044"/>
      <c r="DO233" s="1044"/>
      <c r="DP233" s="1044"/>
      <c r="DR233" s="124" t="s">
        <v>66</v>
      </c>
    </row>
    <row r="234" spans="3:122" ht="12" customHeight="1">
      <c r="C234" s="951"/>
      <c r="D234" s="952"/>
      <c r="E234" s="40"/>
      <c r="F234" s="40"/>
      <c r="G234" s="40"/>
      <c r="H234" s="292"/>
      <c r="I234" s="970"/>
      <c r="J234" s="1239"/>
      <c r="K234" s="1239"/>
      <c r="L234" s="1240"/>
      <c r="M234" s="973"/>
      <c r="N234" s="1215"/>
      <c r="O234" s="1215"/>
      <c r="P234" s="1215"/>
      <c r="Q234" s="1215"/>
      <c r="R234" s="1215"/>
      <c r="S234" s="1518"/>
      <c r="T234" s="970"/>
      <c r="U234" s="1239"/>
      <c r="V234" s="1239"/>
      <c r="W234" s="1239"/>
      <c r="X234" s="1239"/>
      <c r="Y234" s="1240"/>
      <c r="Z234" s="1531"/>
      <c r="AA234" s="1532"/>
      <c r="AB234" s="1532"/>
      <c r="AC234" s="1532"/>
      <c r="AD234" s="1532"/>
      <c r="AE234" s="1532"/>
      <c r="AF234" s="1532"/>
      <c r="AG234" s="1018" t="s">
        <v>65</v>
      </c>
      <c r="AH234" s="1018"/>
      <c r="AI234" s="1018"/>
      <c r="AJ234" s="1019"/>
      <c r="AK234" s="266"/>
      <c r="AL234" s="267"/>
      <c r="AM234" s="267"/>
      <c r="AN234" s="267"/>
      <c r="AO234" s="267"/>
      <c r="AP234" s="267"/>
      <c r="AQ234" s="268"/>
      <c r="AR234" s="1531"/>
      <c r="AS234" s="1532"/>
      <c r="AT234" s="1532"/>
      <c r="AU234" s="1532"/>
      <c r="AV234" s="1532"/>
      <c r="AW234" s="1532"/>
      <c r="AX234" s="1532"/>
      <c r="AY234" s="1021" t="s">
        <v>65</v>
      </c>
      <c r="AZ234" s="1022"/>
      <c r="BA234" s="1022"/>
      <c r="BB234" s="1022"/>
      <c r="BC234" s="1033"/>
      <c r="BD234" s="1540"/>
      <c r="BE234" s="1540"/>
      <c r="BF234" s="1540"/>
      <c r="BG234" s="1540"/>
      <c r="BH234" s="1540"/>
      <c r="BI234" s="1540"/>
      <c r="BJ234" s="1540"/>
      <c r="BK234" s="1540"/>
      <c r="BL234" s="1540"/>
      <c r="BM234" s="1540"/>
      <c r="BN234" s="1540"/>
      <c r="BO234" s="1540"/>
      <c r="BP234" s="1540"/>
      <c r="BQ234" s="1540"/>
      <c r="BR234" s="1540"/>
      <c r="BS234" s="1540"/>
      <c r="BT234" s="1540"/>
      <c r="BU234" s="1540"/>
      <c r="BV234" s="1540"/>
      <c r="BW234" s="1540"/>
      <c r="BX234" s="1541"/>
      <c r="BY234" s="982"/>
      <c r="BZ234" s="1239"/>
      <c r="CA234" s="1239"/>
      <c r="CB234" s="1523"/>
      <c r="CC234" s="982"/>
      <c r="CD234" s="1239"/>
      <c r="CE234" s="1239"/>
      <c r="CF234" s="1240"/>
      <c r="CG234" s="973"/>
      <c r="CH234" s="1215"/>
      <c r="CI234" s="1215"/>
      <c r="CJ234" s="1215"/>
      <c r="CK234" s="1215"/>
      <c r="CL234" s="1215"/>
      <c r="CM234" s="1215"/>
      <c r="CN234" s="1215"/>
      <c r="CO234" s="1215"/>
      <c r="CP234" s="1215"/>
      <c r="CQ234" s="1215"/>
      <c r="CR234" s="1215"/>
      <c r="CS234" s="1215"/>
      <c r="CT234" s="1215"/>
      <c r="CU234" s="1215"/>
      <c r="CV234" s="1215"/>
      <c r="CW234" s="1215"/>
      <c r="CX234" s="1215"/>
      <c r="CY234" s="1215"/>
      <c r="CZ234" s="1215"/>
      <c r="DA234" s="1215"/>
      <c r="DB234" s="1215"/>
      <c r="DC234" s="1215"/>
      <c r="DD234" s="1215"/>
      <c r="DE234" s="1215"/>
      <c r="DF234" s="1215"/>
      <c r="DG234" s="1216"/>
      <c r="DH234" s="984"/>
      <c r="DI234" s="1221"/>
      <c r="DJ234" s="1221"/>
      <c r="DK234" s="1221"/>
      <c r="DL234" s="1222"/>
      <c r="DM234" s="1524">
        <f t="shared" si="15"/>
        <v>0</v>
      </c>
      <c r="DN234" s="1525"/>
      <c r="DO234" s="1525"/>
      <c r="DP234" s="1525"/>
      <c r="DQ234" s="120"/>
      <c r="DR234" s="121" t="s">
        <v>66</v>
      </c>
    </row>
    <row r="235" spans="3:122" ht="12" customHeight="1">
      <c r="C235" s="951"/>
      <c r="D235" s="952"/>
      <c r="E235" s="460"/>
      <c r="F235" s="459"/>
      <c r="G235" s="459"/>
      <c r="H235" s="710" t="s">
        <v>67</v>
      </c>
      <c r="I235" s="1515"/>
      <c r="J235" s="1515"/>
      <c r="K235" s="1515"/>
      <c r="L235" s="1515"/>
      <c r="M235" s="1515"/>
      <c r="N235" s="1515"/>
      <c r="O235" s="1515"/>
      <c r="P235" s="1515"/>
      <c r="Q235" s="1515"/>
      <c r="R235" s="1515"/>
      <c r="S235" s="1515"/>
      <c r="T235" s="1515"/>
      <c r="U235" s="459"/>
      <c r="V235" s="459"/>
      <c r="W235" s="459"/>
      <c r="X235" s="459"/>
      <c r="Y235" s="459"/>
      <c r="Z235" s="1516">
        <f xml:space="preserve"> Z233+Z234+'2枚目'!Z182:AF182+'3枚目'!Z182:AF182+'4枚目'!Z182:AF182+'5枚目'!Z182:AF182</f>
        <v>0</v>
      </c>
      <c r="AA235" s="1517"/>
      <c r="AB235" s="1517"/>
      <c r="AC235" s="1517"/>
      <c r="AD235" s="1517"/>
      <c r="AE235" s="1517"/>
      <c r="AF235" s="1517"/>
      <c r="AG235" s="5" t="s">
        <v>65</v>
      </c>
      <c r="AH235" s="10"/>
      <c r="AI235" s="10"/>
      <c r="AJ235" s="10"/>
      <c r="AK235" s="472"/>
      <c r="AL235" s="473"/>
      <c r="AM235" s="473"/>
      <c r="AN235" s="473"/>
      <c r="AO235" s="473"/>
      <c r="AP235" s="473"/>
      <c r="AQ235" s="474"/>
      <c r="AR235" s="1516">
        <f>AR233+AR234+'2枚目'!AR182:AX182+'3枚目'!AR182:AX182+'4枚目'!AR182:AX182+'5枚目'!AR182:AX182</f>
        <v>0</v>
      </c>
      <c r="AS235" s="1517"/>
      <c r="AT235" s="1517"/>
      <c r="AU235" s="1517"/>
      <c r="AV235" s="1517"/>
      <c r="AW235" s="1517"/>
      <c r="AX235" s="1517"/>
      <c r="AY235" s="5" t="s">
        <v>65</v>
      </c>
      <c r="AZ235" s="5"/>
      <c r="BA235" s="5"/>
      <c r="BB235" s="4"/>
      <c r="BC235" s="485"/>
      <c r="BD235" s="486"/>
      <c r="BE235" s="486"/>
      <c r="BF235" s="486"/>
      <c r="BG235" s="486"/>
      <c r="BH235" s="486"/>
      <c r="BI235" s="486"/>
      <c r="BJ235" s="487"/>
      <c r="BK235" s="487"/>
      <c r="BL235" s="487"/>
      <c r="BM235" s="487"/>
      <c r="BN235" s="487"/>
      <c r="BO235" s="487"/>
      <c r="BP235" s="487"/>
      <c r="BQ235" s="487"/>
      <c r="BR235" s="487"/>
      <c r="BS235" s="487"/>
      <c r="BT235" s="487"/>
      <c r="BU235" s="487"/>
      <c r="BV235" s="487"/>
      <c r="BW235" s="487"/>
      <c r="BX235" s="487"/>
      <c r="BY235" s="488"/>
      <c r="BZ235" s="487"/>
      <c r="CA235" s="487"/>
      <c r="CB235" s="489"/>
      <c r="CC235" s="487"/>
      <c r="CD235" s="487"/>
      <c r="CE235" s="487"/>
      <c r="CF235" s="490"/>
      <c r="CG235" s="485"/>
      <c r="CH235" s="487"/>
      <c r="CI235" s="487"/>
      <c r="CJ235" s="487"/>
      <c r="CK235" s="487"/>
      <c r="CL235" s="487"/>
      <c r="CM235" s="487"/>
      <c r="CN235" s="487"/>
      <c r="CO235" s="487"/>
      <c r="CP235" s="487"/>
      <c r="CQ235" s="487"/>
      <c r="CR235" s="487"/>
      <c r="CS235" s="487"/>
      <c r="CT235" s="487"/>
      <c r="CU235" s="487"/>
      <c r="CV235" s="487"/>
      <c r="CW235" s="487"/>
      <c r="CX235" s="487"/>
      <c r="CY235" s="487"/>
      <c r="CZ235" s="487"/>
      <c r="DA235" s="487"/>
      <c r="DB235" s="487"/>
      <c r="DC235" s="487"/>
      <c r="DD235" s="487"/>
      <c r="DE235" s="487"/>
      <c r="DF235" s="487"/>
      <c r="DG235" s="487"/>
      <c r="DH235" s="487"/>
      <c r="DI235" s="487"/>
      <c r="DJ235" s="487"/>
      <c r="DK235" s="487"/>
      <c r="DL235" s="490"/>
      <c r="DM235" s="1524">
        <f t="shared" si="15"/>
        <v>0</v>
      </c>
      <c r="DN235" s="1525"/>
      <c r="DO235" s="1525"/>
      <c r="DP235" s="1525"/>
      <c r="DQ235" s="5"/>
      <c r="DR235" s="481" t="s">
        <v>66</v>
      </c>
    </row>
    <row r="236" spans="3:122" ht="12" customHeight="1">
      <c r="C236" s="951"/>
      <c r="D236" s="952"/>
      <c r="E236" s="706" t="s">
        <v>247</v>
      </c>
      <c r="F236" s="1545"/>
      <c r="G236" s="1545"/>
      <c r="H236" s="1546"/>
      <c r="I236" s="999"/>
      <c r="J236" s="1272"/>
      <c r="K236" s="1272"/>
      <c r="L236" s="1526"/>
      <c r="M236" s="999"/>
      <c r="N236" s="1272"/>
      <c r="O236" s="1272"/>
      <c r="P236" s="1272"/>
      <c r="Q236" s="1272"/>
      <c r="R236" s="1272"/>
      <c r="S236" s="1526"/>
      <c r="T236" s="999"/>
      <c r="U236" s="1272"/>
      <c r="V236" s="1272"/>
      <c r="W236" s="1272"/>
      <c r="X236" s="1272"/>
      <c r="Y236" s="1526"/>
      <c r="Z236" s="1527"/>
      <c r="AA236" s="1528"/>
      <c r="AB236" s="1528"/>
      <c r="AC236" s="1528"/>
      <c r="AD236" s="1528"/>
      <c r="AE236" s="1528"/>
      <c r="AF236" s="1528"/>
      <c r="AG236" s="989" t="s">
        <v>65</v>
      </c>
      <c r="AH236" s="989"/>
      <c r="AI236" s="989"/>
      <c r="AJ236" s="990"/>
      <c r="AK236" s="1080"/>
      <c r="AL236" s="1272"/>
      <c r="AM236" s="1272"/>
      <c r="AN236" s="1272"/>
      <c r="AO236" s="1272"/>
      <c r="AP236" s="1272"/>
      <c r="AQ236" s="1526"/>
      <c r="AR236" s="1527"/>
      <c r="AS236" s="1528"/>
      <c r="AT236" s="1528"/>
      <c r="AU236" s="1528"/>
      <c r="AV236" s="1528"/>
      <c r="AW236" s="1528"/>
      <c r="AX236" s="1528"/>
      <c r="AY236" s="1004" t="s">
        <v>65</v>
      </c>
      <c r="AZ236" s="1005"/>
      <c r="BA236" s="1005"/>
      <c r="BB236" s="1005"/>
      <c r="BC236" s="1035"/>
      <c r="BD236" s="1542"/>
      <c r="BE236" s="1542"/>
      <c r="BF236" s="1542"/>
      <c r="BG236" s="1542"/>
      <c r="BH236" s="1542"/>
      <c r="BI236" s="1542"/>
      <c r="BJ236" s="1542"/>
      <c r="BK236" s="1542"/>
      <c r="BL236" s="1542"/>
      <c r="BM236" s="1542"/>
      <c r="BN236" s="1542"/>
      <c r="BO236" s="1542"/>
      <c r="BP236" s="1542"/>
      <c r="BQ236" s="1542"/>
      <c r="BR236" s="1542"/>
      <c r="BS236" s="1542"/>
      <c r="BT236" s="1542"/>
      <c r="BU236" s="1542"/>
      <c r="BV236" s="1542"/>
      <c r="BW236" s="1542"/>
      <c r="BX236" s="1543"/>
      <c r="BY236" s="1037"/>
      <c r="BZ236" s="1264"/>
      <c r="CA236" s="1264"/>
      <c r="CB236" s="1544"/>
      <c r="CC236" s="1037"/>
      <c r="CD236" s="1264"/>
      <c r="CE236" s="1264"/>
      <c r="CF236" s="1265"/>
      <c r="CG236" s="999"/>
      <c r="CH236" s="1272"/>
      <c r="CI236" s="1272"/>
      <c r="CJ236" s="1272"/>
      <c r="CK236" s="1272"/>
      <c r="CL236" s="1272"/>
      <c r="CM236" s="1272"/>
      <c r="CN236" s="1272"/>
      <c r="CO236" s="1272"/>
      <c r="CP236" s="1272"/>
      <c r="CQ236" s="1272"/>
      <c r="CR236" s="1272"/>
      <c r="CS236" s="1272"/>
      <c r="CT236" s="1272"/>
      <c r="CU236" s="1272"/>
      <c r="CV236" s="1272"/>
      <c r="CW236" s="1272"/>
      <c r="CX236" s="1272"/>
      <c r="CY236" s="1272"/>
      <c r="CZ236" s="1272"/>
      <c r="DA236" s="1272"/>
      <c r="DB236" s="1272"/>
      <c r="DC236" s="1272"/>
      <c r="DD236" s="1272"/>
      <c r="DE236" s="1272"/>
      <c r="DF236" s="1272"/>
      <c r="DG236" s="1273"/>
      <c r="DH236" s="1040"/>
      <c r="DI236" s="1259"/>
      <c r="DJ236" s="1259"/>
      <c r="DK236" s="1259"/>
      <c r="DL236" s="1260"/>
      <c r="DM236" s="1127">
        <f>IFERROR(AR236*100/Z236,0)</f>
        <v>0</v>
      </c>
      <c r="DN236" s="1128"/>
      <c r="DO236" s="1128"/>
      <c r="DP236" s="1128"/>
      <c r="DR236" s="124" t="s">
        <v>66</v>
      </c>
    </row>
    <row r="237" spans="3:122" ht="12" customHeight="1">
      <c r="C237" s="951"/>
      <c r="D237" s="952"/>
      <c r="E237" s="1055" t="s">
        <v>172</v>
      </c>
      <c r="F237" s="1560"/>
      <c r="G237" s="1560"/>
      <c r="H237" s="1561"/>
      <c r="I237" s="973"/>
      <c r="J237" s="1215"/>
      <c r="K237" s="1215"/>
      <c r="L237" s="1518"/>
      <c r="M237" s="973"/>
      <c r="N237" s="1215"/>
      <c r="O237" s="1215"/>
      <c r="P237" s="1215"/>
      <c r="Q237" s="1215"/>
      <c r="R237" s="1215"/>
      <c r="S237" s="1518"/>
      <c r="T237" s="973"/>
      <c r="U237" s="1215"/>
      <c r="V237" s="1215"/>
      <c r="W237" s="1215"/>
      <c r="X237" s="1215"/>
      <c r="Y237" s="1518"/>
      <c r="Z237" s="1531"/>
      <c r="AA237" s="1532"/>
      <c r="AB237" s="1532"/>
      <c r="AC237" s="1532"/>
      <c r="AD237" s="1532"/>
      <c r="AE237" s="1532"/>
      <c r="AF237" s="1532"/>
      <c r="AG237" s="1018" t="s">
        <v>65</v>
      </c>
      <c r="AH237" s="1018"/>
      <c r="AI237" s="1018"/>
      <c r="AJ237" s="1019"/>
      <c r="AK237" s="1079"/>
      <c r="AL237" s="1215"/>
      <c r="AM237" s="1215"/>
      <c r="AN237" s="1215"/>
      <c r="AO237" s="1215"/>
      <c r="AP237" s="1215"/>
      <c r="AQ237" s="1518"/>
      <c r="AR237" s="1531"/>
      <c r="AS237" s="1532"/>
      <c r="AT237" s="1532"/>
      <c r="AU237" s="1532"/>
      <c r="AV237" s="1532"/>
      <c r="AW237" s="1532"/>
      <c r="AX237" s="1532"/>
      <c r="AY237" s="1021" t="s">
        <v>65</v>
      </c>
      <c r="AZ237" s="1022"/>
      <c r="BA237" s="1022"/>
      <c r="BB237" s="1022"/>
      <c r="BC237" s="1033"/>
      <c r="BD237" s="1540"/>
      <c r="BE237" s="1540"/>
      <c r="BF237" s="1540"/>
      <c r="BG237" s="1540"/>
      <c r="BH237" s="1540"/>
      <c r="BI237" s="1540"/>
      <c r="BJ237" s="1540"/>
      <c r="BK237" s="1540"/>
      <c r="BL237" s="1540"/>
      <c r="BM237" s="1540"/>
      <c r="BN237" s="1540"/>
      <c r="BO237" s="1540"/>
      <c r="BP237" s="1540"/>
      <c r="BQ237" s="1540"/>
      <c r="BR237" s="1540"/>
      <c r="BS237" s="1540"/>
      <c r="BT237" s="1540"/>
      <c r="BU237" s="1540"/>
      <c r="BV237" s="1540"/>
      <c r="BW237" s="1540"/>
      <c r="BX237" s="1541"/>
      <c r="BY237" s="982"/>
      <c r="BZ237" s="1239"/>
      <c r="CA237" s="1239"/>
      <c r="CB237" s="1523"/>
      <c r="CC237" s="982"/>
      <c r="CD237" s="1239"/>
      <c r="CE237" s="1239"/>
      <c r="CF237" s="1240"/>
      <c r="CG237" s="973"/>
      <c r="CH237" s="1215"/>
      <c r="CI237" s="1215"/>
      <c r="CJ237" s="1215"/>
      <c r="CK237" s="1215"/>
      <c r="CL237" s="1215"/>
      <c r="CM237" s="1215"/>
      <c r="CN237" s="1215"/>
      <c r="CO237" s="1215"/>
      <c r="CP237" s="1215"/>
      <c r="CQ237" s="1215"/>
      <c r="CR237" s="1215"/>
      <c r="CS237" s="1215"/>
      <c r="CT237" s="1215"/>
      <c r="CU237" s="1215"/>
      <c r="CV237" s="1215"/>
      <c r="CW237" s="1215"/>
      <c r="CX237" s="1215"/>
      <c r="CY237" s="1215"/>
      <c r="CZ237" s="1215"/>
      <c r="DA237" s="1215"/>
      <c r="DB237" s="1215"/>
      <c r="DC237" s="1215"/>
      <c r="DD237" s="1215"/>
      <c r="DE237" s="1215"/>
      <c r="DF237" s="1215"/>
      <c r="DG237" s="1216"/>
      <c r="DH237" s="984"/>
      <c r="DI237" s="1221"/>
      <c r="DJ237" s="1221"/>
      <c r="DK237" s="1221"/>
      <c r="DL237" s="1222"/>
      <c r="DM237" s="1116">
        <f>IFERROR(AR237*100/Z237,0)</f>
        <v>0</v>
      </c>
      <c r="DN237" s="1117"/>
      <c r="DO237" s="1117"/>
      <c r="DP237" s="1117"/>
      <c r="DQ237" s="120"/>
      <c r="DR237" s="121" t="s">
        <v>66</v>
      </c>
    </row>
    <row r="238" spans="3:122" ht="12" customHeight="1" thickBot="1">
      <c r="C238" s="1123"/>
      <c r="D238" s="1124"/>
      <c r="E238" s="125"/>
      <c r="F238" s="125"/>
      <c r="G238" s="125"/>
      <c r="H238" s="125"/>
      <c r="I238" s="1118" t="s">
        <v>67</v>
      </c>
      <c r="J238" s="1118"/>
      <c r="K238" s="1118"/>
      <c r="L238" s="1118"/>
      <c r="M238" s="1118"/>
      <c r="N238" s="1118"/>
      <c r="O238" s="1118"/>
      <c r="P238" s="1118"/>
      <c r="Q238" s="1118"/>
      <c r="R238" s="1118"/>
      <c r="S238" s="1118"/>
      <c r="T238" s="126"/>
      <c r="U238" s="257"/>
      <c r="V238" s="257"/>
      <c r="W238" s="257"/>
      <c r="X238" s="257"/>
      <c r="Y238" s="257"/>
      <c r="Z238" s="1558">
        <f>Z236+Z237+'2枚目'!Z185:AF185+'3枚目'!Z185:AF185+'4枚目'!Z185:AF185+'5枚目'!Z185:AF185</f>
        <v>0</v>
      </c>
      <c r="AA238" s="1559"/>
      <c r="AB238" s="1559"/>
      <c r="AC238" s="1559"/>
      <c r="AD238" s="1559"/>
      <c r="AE238" s="1559"/>
      <c r="AF238" s="1559"/>
      <c r="AG238" s="87" t="s">
        <v>65</v>
      </c>
      <c r="AH238" s="87"/>
      <c r="AI238" s="87"/>
      <c r="AJ238" s="87"/>
      <c r="AK238" s="127"/>
      <c r="AL238" s="128"/>
      <c r="AM238" s="128"/>
      <c r="AN238" s="128"/>
      <c r="AO238" s="128"/>
      <c r="AP238" s="128"/>
      <c r="AQ238" s="129"/>
      <c r="AR238" s="1558">
        <f>AR236+AR237+'2枚目'!AR185:AX185+'3枚目'!AR185:AX185+'4枚目'!AR185:AX185+'5枚目'!AR185:AX185</f>
        <v>0</v>
      </c>
      <c r="AS238" s="1559"/>
      <c r="AT238" s="1559"/>
      <c r="AU238" s="1559"/>
      <c r="AV238" s="1559"/>
      <c r="AW238" s="1559"/>
      <c r="AX238" s="1559"/>
      <c r="AY238" s="130" t="s">
        <v>65</v>
      </c>
      <c r="AZ238" s="130"/>
      <c r="BA238" s="130"/>
      <c r="BB238" s="468"/>
      <c r="BC238" s="137"/>
      <c r="BD238" s="131"/>
      <c r="BE238" s="131"/>
      <c r="BF238" s="131"/>
      <c r="BG238" s="131"/>
      <c r="BH238" s="131"/>
      <c r="BI238" s="131"/>
      <c r="BJ238" s="132"/>
      <c r="BK238" s="132"/>
      <c r="BL238" s="132"/>
      <c r="BM238" s="132"/>
      <c r="BN238" s="132"/>
      <c r="BO238" s="132"/>
      <c r="BP238" s="132"/>
      <c r="BQ238" s="132"/>
      <c r="BR238" s="132"/>
      <c r="BS238" s="132"/>
      <c r="BT238" s="132"/>
      <c r="BU238" s="132"/>
      <c r="BV238" s="132"/>
      <c r="BW238" s="132"/>
      <c r="BX238" s="132"/>
      <c r="BY238" s="133"/>
      <c r="BZ238" s="134"/>
      <c r="CA238" s="134"/>
      <c r="CB238" s="135"/>
      <c r="CC238" s="134"/>
      <c r="CD238" s="134"/>
      <c r="CE238" s="134"/>
      <c r="CF238" s="136"/>
      <c r="CG238" s="137"/>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4"/>
      <c r="DI238" s="134"/>
      <c r="DJ238" s="134"/>
      <c r="DK238" s="134"/>
      <c r="DL238" s="136"/>
      <c r="DM238" s="1121">
        <f>IFERROR(AR238*100/Z238,0)</f>
        <v>0</v>
      </c>
      <c r="DN238" s="1122"/>
      <c r="DO238" s="1122"/>
      <c r="DP238" s="1122"/>
      <c r="DQ238" s="130"/>
      <c r="DR238" s="138"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5"/>
      <c r="AS239" s="355"/>
      <c r="AT239" s="355"/>
      <c r="AU239" s="355"/>
      <c r="AV239" s="355"/>
      <c r="AW239" s="355"/>
      <c r="AX239" s="355"/>
      <c r="DC239" s="3"/>
      <c r="DD239" s="3"/>
      <c r="DE239" s="3"/>
      <c r="DF239" s="3"/>
      <c r="DG239" s="3"/>
      <c r="DH239" s="3"/>
      <c r="DI239" s="3"/>
    </row>
    <row r="240" spans="3:122" ht="8.1" customHeight="1">
      <c r="C240" s="2" t="s">
        <v>75</v>
      </c>
      <c r="AP240" s="2" t="s">
        <v>60</v>
      </c>
      <c r="BI240" s="2" t="s">
        <v>323</v>
      </c>
      <c r="CS240" s="2" t="s">
        <v>324</v>
      </c>
      <c r="DE240" s="2" t="s">
        <v>325</v>
      </c>
    </row>
    <row r="241" spans="3:120" ht="9.6" customHeight="1">
      <c r="C241" s="6" t="s">
        <v>76</v>
      </c>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1"/>
      <c r="AP241" s="37" t="s">
        <v>295</v>
      </c>
      <c r="AQ241" s="44"/>
      <c r="AR241" s="44"/>
      <c r="AS241" s="44"/>
      <c r="AT241" s="44"/>
      <c r="AU241" s="44"/>
      <c r="AV241" s="44"/>
      <c r="AW241" s="44"/>
      <c r="AX241" s="44"/>
      <c r="AY241" s="44"/>
      <c r="AZ241" s="44"/>
      <c r="BA241" s="44"/>
      <c r="BB241" s="44"/>
      <c r="BC241" s="44"/>
      <c r="BD241" s="44"/>
      <c r="BE241" s="44"/>
      <c r="BF241" s="44"/>
      <c r="BG241" s="7"/>
      <c r="BI241" s="6" t="s">
        <v>76</v>
      </c>
      <c r="BJ241" s="44"/>
      <c r="BK241" s="44"/>
      <c r="BL241" s="44"/>
      <c r="BM241" s="44"/>
      <c r="BN241" s="44"/>
      <c r="BO241" s="44"/>
      <c r="BP241" s="44"/>
      <c r="BQ241" s="44"/>
      <c r="BR241" s="44"/>
      <c r="BS241" s="44"/>
      <c r="BT241" s="44"/>
      <c r="BU241" s="44"/>
      <c r="BV241" s="44"/>
      <c r="BW241" s="44"/>
      <c r="BX241" s="44"/>
      <c r="BY241" s="44"/>
      <c r="BZ241" s="44"/>
      <c r="CA241" s="44"/>
      <c r="CB241" s="44"/>
      <c r="CC241" s="44"/>
      <c r="CD241" s="44"/>
      <c r="CE241" s="44"/>
      <c r="CF241" s="44"/>
      <c r="CG241" s="44"/>
      <c r="CH241" s="44"/>
      <c r="CI241" s="44"/>
      <c r="CJ241" s="44"/>
      <c r="CK241" s="44"/>
      <c r="CL241" s="44"/>
      <c r="CM241" s="44"/>
      <c r="CN241" s="44"/>
      <c r="CO241" s="44"/>
      <c r="CP241" s="44"/>
      <c r="CQ241" s="7"/>
      <c r="CS241" s="6" t="s">
        <v>77</v>
      </c>
      <c r="CT241" s="44"/>
      <c r="CU241" s="44"/>
      <c r="CV241" s="44"/>
      <c r="CW241" s="44"/>
      <c r="CX241" s="44"/>
      <c r="CY241" s="44"/>
      <c r="CZ241" s="44"/>
      <c r="DA241" s="44"/>
      <c r="DB241" s="44"/>
      <c r="DC241" s="7"/>
      <c r="DE241" s="6" t="s">
        <v>102</v>
      </c>
      <c r="DF241" s="44"/>
      <c r="DG241" s="44"/>
      <c r="DH241" s="44"/>
      <c r="DI241" s="44"/>
      <c r="DJ241" s="44"/>
      <c r="DK241" s="44"/>
      <c r="DL241" s="44"/>
      <c r="DM241" s="44"/>
      <c r="DN241" s="44"/>
      <c r="DO241" s="44"/>
      <c r="DP241" s="7"/>
    </row>
    <row r="242" spans="3:120" ht="9.6" customHeight="1">
      <c r="C242" s="1"/>
      <c r="D242" s="2" t="s">
        <v>173</v>
      </c>
      <c r="V242" s="2" t="s">
        <v>174</v>
      </c>
      <c r="AO242" s="1"/>
      <c r="AP242" s="1"/>
      <c r="AQ242" s="2" t="s">
        <v>78</v>
      </c>
      <c r="AX242" s="2" t="s">
        <v>79</v>
      </c>
      <c r="BG242" s="8"/>
      <c r="BI242" s="1"/>
      <c r="BJ242" s="2" t="s">
        <v>175</v>
      </c>
      <c r="CA242" s="2" t="s">
        <v>176</v>
      </c>
      <c r="CQ242" s="8"/>
      <c r="CS242" s="1"/>
      <c r="CT242" s="2" t="s">
        <v>80</v>
      </c>
      <c r="DC242" s="8"/>
      <c r="DE242" s="1"/>
      <c r="DF242" s="2" t="s">
        <v>104</v>
      </c>
      <c r="DP242" s="8"/>
    </row>
    <row r="243" spans="3:120" ht="9.6" customHeight="1">
      <c r="C243" s="1"/>
      <c r="D243" s="2" t="s">
        <v>177</v>
      </c>
      <c r="V243" s="2" t="s">
        <v>178</v>
      </c>
      <c r="AO243" s="1"/>
      <c r="AP243" s="1"/>
      <c r="AQ243" s="2" t="s">
        <v>81</v>
      </c>
      <c r="AX243" s="2" t="s">
        <v>82</v>
      </c>
      <c r="BG243" s="8"/>
      <c r="BI243" s="1"/>
      <c r="BJ243" s="2" t="s">
        <v>179</v>
      </c>
      <c r="CA243" s="35" t="s">
        <v>314</v>
      </c>
      <c r="CQ243" s="38"/>
      <c r="CS243" s="1"/>
      <c r="CT243" s="2" t="s">
        <v>248</v>
      </c>
      <c r="DC243" s="8"/>
      <c r="DE243" s="9"/>
      <c r="DF243" s="10" t="s">
        <v>106</v>
      </c>
      <c r="DG243" s="10"/>
      <c r="DH243" s="10"/>
      <c r="DI243" s="10"/>
      <c r="DJ243" s="10"/>
      <c r="DK243" s="10"/>
      <c r="DL243" s="10"/>
      <c r="DM243" s="10"/>
      <c r="DN243" s="10"/>
      <c r="DO243" s="10"/>
      <c r="DP243" s="11"/>
    </row>
    <row r="244" spans="3:120" ht="9.6" customHeight="1">
      <c r="C244" s="1"/>
      <c r="D244" s="35" t="s">
        <v>312</v>
      </c>
      <c r="V244" s="35" t="s">
        <v>305</v>
      </c>
      <c r="AO244" s="1"/>
      <c r="AP244" s="1"/>
      <c r="AQ244" s="2" t="s">
        <v>83</v>
      </c>
      <c r="BG244" s="8"/>
      <c r="BI244" s="1"/>
      <c r="BJ244" s="35" t="s">
        <v>316</v>
      </c>
      <c r="CA244" s="35" t="s">
        <v>317</v>
      </c>
      <c r="CQ244" s="39"/>
      <c r="CS244" s="1"/>
      <c r="CT244" s="2" t="s">
        <v>249</v>
      </c>
      <c r="DC244" s="8"/>
    </row>
    <row r="245" spans="3:120" ht="9.6" customHeight="1">
      <c r="C245" s="1"/>
      <c r="D245" s="35" t="s">
        <v>303</v>
      </c>
      <c r="V245" s="35" t="s">
        <v>307</v>
      </c>
      <c r="AO245" s="1"/>
      <c r="AP245" s="1" t="s">
        <v>85</v>
      </c>
      <c r="BG245" s="8"/>
      <c r="BI245" s="1"/>
      <c r="BJ245" s="35" t="s">
        <v>318</v>
      </c>
      <c r="CA245" s="2" t="s">
        <v>188</v>
      </c>
      <c r="CQ245" s="8"/>
      <c r="CS245" s="1"/>
      <c r="CT245" s="2" t="s">
        <v>86</v>
      </c>
      <c r="DC245" s="8"/>
    </row>
    <row r="246" spans="3:120" ht="9.6" customHeight="1">
      <c r="C246" s="1"/>
      <c r="D246" s="35" t="s">
        <v>311</v>
      </c>
      <c r="V246" s="2" t="s">
        <v>306</v>
      </c>
      <c r="AO246" s="1"/>
      <c r="AP246" s="1"/>
      <c r="AQ246" s="2" t="s">
        <v>87</v>
      </c>
      <c r="AW246" s="2" t="s">
        <v>88</v>
      </c>
      <c r="BA246" s="2" t="s">
        <v>89</v>
      </c>
      <c r="BG246" s="8"/>
      <c r="BI246" s="1" t="s">
        <v>84</v>
      </c>
      <c r="CQ246" s="8"/>
      <c r="CS246" s="1"/>
      <c r="CT246" s="2" t="s">
        <v>250</v>
      </c>
      <c r="DC246" s="8"/>
    </row>
    <row r="247" spans="3:120" ht="9.6" customHeight="1">
      <c r="C247" s="1" t="s">
        <v>84</v>
      </c>
      <c r="AO247" s="1"/>
      <c r="AP247" s="1"/>
      <c r="AQ247" s="2" t="s">
        <v>91</v>
      </c>
      <c r="BG247" s="8"/>
      <c r="BI247" s="1"/>
      <c r="BJ247" s="2" t="s">
        <v>320</v>
      </c>
      <c r="CA247" s="2" t="s">
        <v>321</v>
      </c>
      <c r="CQ247" s="8"/>
      <c r="CS247" s="9"/>
      <c r="CT247" s="10" t="s">
        <v>40</v>
      </c>
      <c r="CU247" s="10"/>
      <c r="CV247" s="10"/>
      <c r="CW247" s="10"/>
      <c r="CX247" s="10"/>
      <c r="CY247" s="10"/>
      <c r="CZ247" s="10"/>
      <c r="DA247" s="10"/>
      <c r="DB247" s="10"/>
      <c r="DC247" s="11"/>
    </row>
    <row r="248" spans="3:120" ht="9.6" customHeight="1">
      <c r="C248" s="1"/>
      <c r="D248" s="2" t="s">
        <v>308</v>
      </c>
      <c r="V248" s="2" t="s">
        <v>304</v>
      </c>
      <c r="AO248" s="1"/>
      <c r="AP248" s="1"/>
      <c r="AQ248" s="2" t="s">
        <v>94</v>
      </c>
      <c r="BA248" s="2" t="s">
        <v>95</v>
      </c>
      <c r="BG248" s="8"/>
      <c r="BI248" s="1"/>
      <c r="BJ248" s="2" t="s">
        <v>319</v>
      </c>
      <c r="CA248" s="2" t="s">
        <v>322</v>
      </c>
      <c r="CQ248" s="8"/>
      <c r="CX248" s="44"/>
      <c r="CY248" s="44"/>
      <c r="CZ248" s="44"/>
    </row>
    <row r="249" spans="3:120" ht="9.6" customHeight="1">
      <c r="C249" s="1"/>
      <c r="D249" s="2" t="s">
        <v>309</v>
      </c>
      <c r="V249" s="2" t="s">
        <v>313</v>
      </c>
      <c r="AO249" s="1"/>
      <c r="AP249" s="1"/>
      <c r="AQ249" s="2" t="s">
        <v>98</v>
      </c>
      <c r="BG249" s="8"/>
      <c r="BI249" s="1" t="s">
        <v>90</v>
      </c>
      <c r="CQ249" s="8"/>
    </row>
    <row r="250" spans="3:120" ht="9.6" customHeight="1">
      <c r="C250" s="1"/>
      <c r="D250" s="2" t="s">
        <v>310</v>
      </c>
      <c r="AO250" s="1"/>
      <c r="AP250" s="1"/>
      <c r="AQ250" s="2" t="s">
        <v>8699</v>
      </c>
      <c r="BG250" s="8"/>
      <c r="BI250" s="1"/>
      <c r="BJ250" s="2" t="s">
        <v>96</v>
      </c>
      <c r="BV250" s="2" t="s">
        <v>97</v>
      </c>
      <c r="CQ250" s="8"/>
    </row>
    <row r="251" spans="3:120" ht="9.6" customHeight="1">
      <c r="C251" s="1" t="s">
        <v>90</v>
      </c>
      <c r="AO251" s="1"/>
      <c r="AP251" s="1" t="s">
        <v>101</v>
      </c>
      <c r="BG251" s="8"/>
      <c r="BI251" s="36" t="s">
        <v>295</v>
      </c>
      <c r="CQ251" s="8"/>
    </row>
    <row r="252" spans="3:120" ht="9.6" customHeight="1">
      <c r="C252" s="1"/>
      <c r="D252" s="2" t="s">
        <v>92</v>
      </c>
      <c r="N252" s="2" t="s">
        <v>93</v>
      </c>
      <c r="AO252" s="1"/>
      <c r="AP252" s="1"/>
      <c r="AQ252" s="2" t="s">
        <v>103</v>
      </c>
      <c r="BG252" s="8"/>
      <c r="BI252" s="1"/>
      <c r="BJ252" s="2" t="s">
        <v>180</v>
      </c>
      <c r="BV252" s="2" t="s">
        <v>181</v>
      </c>
      <c r="CF252" s="2" t="s">
        <v>182</v>
      </c>
      <c r="CQ252" s="27"/>
    </row>
    <row r="253" spans="3:120" ht="9.6" customHeight="1">
      <c r="C253" s="36" t="s">
        <v>295</v>
      </c>
      <c r="D253" s="34"/>
      <c r="E253" s="34"/>
      <c r="F253" s="34"/>
      <c r="G253" s="34"/>
      <c r="H253" s="34"/>
      <c r="I253" s="34"/>
      <c r="J253" s="34"/>
      <c r="K253" s="34"/>
      <c r="L253" s="34"/>
      <c r="M253" s="34"/>
      <c r="N253" s="34"/>
      <c r="O253" s="34"/>
      <c r="AO253" s="1"/>
      <c r="AP253" s="1"/>
      <c r="AQ253" s="2" t="s">
        <v>105</v>
      </c>
      <c r="BG253" s="8"/>
      <c r="BI253" s="1"/>
      <c r="BJ253" s="2" t="s">
        <v>185</v>
      </c>
      <c r="BV253" s="2" t="s">
        <v>186</v>
      </c>
      <c r="CF253" s="2" t="s">
        <v>187</v>
      </c>
      <c r="CQ253" s="27"/>
    </row>
    <row r="254" spans="3:120" ht="9.6" customHeight="1">
      <c r="C254" s="1"/>
      <c r="D254" s="2" t="s">
        <v>99</v>
      </c>
      <c r="M254" s="2" t="s">
        <v>251</v>
      </c>
      <c r="X254" s="2" t="s">
        <v>100</v>
      </c>
      <c r="AO254" s="1"/>
      <c r="AP254" s="1"/>
      <c r="AQ254" s="2" t="s">
        <v>110</v>
      </c>
      <c r="BG254" s="8"/>
      <c r="BI254" s="1"/>
      <c r="BJ254" s="2" t="s">
        <v>189</v>
      </c>
      <c r="CF254" s="2" t="s">
        <v>188</v>
      </c>
      <c r="CQ254" s="27"/>
    </row>
    <row r="255" spans="3:120" ht="9.6" customHeight="1">
      <c r="C255" s="1"/>
      <c r="D255" s="2" t="s">
        <v>183</v>
      </c>
      <c r="M255" s="2" t="s">
        <v>184</v>
      </c>
      <c r="X255" s="2" t="s">
        <v>252</v>
      </c>
      <c r="AO255" s="1"/>
      <c r="AP255" s="1"/>
      <c r="AQ255" s="2" t="s">
        <v>8700</v>
      </c>
      <c r="BG255" s="8"/>
      <c r="BI255" s="1" t="s">
        <v>85</v>
      </c>
      <c r="CQ255" s="27"/>
    </row>
    <row r="256" spans="3:120" ht="9.6" customHeight="1">
      <c r="C256" s="1"/>
      <c r="D256" s="2" t="s">
        <v>253</v>
      </c>
      <c r="X256" s="2" t="s">
        <v>188</v>
      </c>
      <c r="AO256" s="1"/>
      <c r="AP256" s="1" t="s">
        <v>112</v>
      </c>
      <c r="BG256" s="8"/>
      <c r="BI256" s="1"/>
      <c r="BJ256" s="2" t="s">
        <v>107</v>
      </c>
      <c r="BS256" s="2" t="s">
        <v>108</v>
      </c>
      <c r="CB256" s="2" t="s">
        <v>109</v>
      </c>
      <c r="CQ256" s="28"/>
    </row>
    <row r="257" spans="3:95" ht="9.6" customHeight="1">
      <c r="C257" s="1" t="s">
        <v>85</v>
      </c>
      <c r="AO257" s="1"/>
      <c r="AP257" s="1"/>
      <c r="AQ257" s="2" t="s">
        <v>190</v>
      </c>
      <c r="AX257" s="2" t="s">
        <v>191</v>
      </c>
      <c r="BC257" s="2" t="s">
        <v>192</v>
      </c>
      <c r="BG257" s="8"/>
      <c r="BI257" s="1"/>
      <c r="BJ257" s="2" t="s">
        <v>111</v>
      </c>
      <c r="BS257" s="2" t="s">
        <v>277</v>
      </c>
      <c r="CB257" s="2" t="s">
        <v>278</v>
      </c>
      <c r="CQ257" s="28"/>
    </row>
    <row r="258" spans="3:95" ht="9.6" customHeight="1">
      <c r="C258" s="1"/>
      <c r="D258" s="2" t="s">
        <v>107</v>
      </c>
      <c r="M258" s="2" t="s">
        <v>108</v>
      </c>
      <c r="V258" s="2" t="s">
        <v>109</v>
      </c>
      <c r="AE258" s="2" t="s">
        <v>111</v>
      </c>
      <c r="AO258" s="1"/>
      <c r="AP258" s="1"/>
      <c r="AQ258" s="2" t="s">
        <v>193</v>
      </c>
      <c r="AX258" s="2" t="s">
        <v>194</v>
      </c>
      <c r="BC258" s="2" t="s">
        <v>195</v>
      </c>
      <c r="BG258" s="8"/>
      <c r="BI258" s="1"/>
      <c r="BJ258" s="2" t="s">
        <v>279</v>
      </c>
      <c r="BS258" s="2" t="s">
        <v>280</v>
      </c>
      <c r="CB258" s="2" t="s">
        <v>276</v>
      </c>
      <c r="CQ258" s="8"/>
    </row>
    <row r="259" spans="3:95" ht="9.6" customHeight="1">
      <c r="C259" s="1"/>
      <c r="D259" s="2" t="s">
        <v>277</v>
      </c>
      <c r="M259" s="2" t="s">
        <v>278</v>
      </c>
      <c r="V259" s="2" t="s">
        <v>279</v>
      </c>
      <c r="AE259" s="2" t="s">
        <v>280</v>
      </c>
      <c r="AO259" s="1"/>
      <c r="AP259" s="1" t="s">
        <v>197</v>
      </c>
      <c r="BG259" s="8"/>
      <c r="BI259" s="1" t="s">
        <v>101</v>
      </c>
      <c r="CQ259" s="8"/>
    </row>
    <row r="260" spans="3:95" ht="9.6" customHeight="1">
      <c r="C260" s="1"/>
      <c r="D260" s="2" t="s">
        <v>276</v>
      </c>
      <c r="M260" s="2" t="s">
        <v>275</v>
      </c>
      <c r="AO260" s="1"/>
      <c r="AP260" s="1"/>
      <c r="AQ260" s="2" t="s">
        <v>199</v>
      </c>
      <c r="AU260" s="2" t="s">
        <v>200</v>
      </c>
      <c r="AZ260" s="2" t="s">
        <v>201</v>
      </c>
      <c r="BG260" s="8"/>
      <c r="BI260" s="1"/>
      <c r="BJ260" s="2" t="s">
        <v>116</v>
      </c>
      <c r="BS260" s="2" t="s">
        <v>117</v>
      </c>
      <c r="CB260" s="2" t="s">
        <v>115</v>
      </c>
      <c r="CG260" s="2" t="s">
        <v>118</v>
      </c>
      <c r="CQ260" s="8"/>
    </row>
    <row r="261" spans="3:95" ht="9.6" customHeight="1">
      <c r="C261" s="1" t="s">
        <v>101</v>
      </c>
      <c r="AO261" s="1"/>
      <c r="AP261" s="1" t="s">
        <v>205</v>
      </c>
      <c r="BG261" s="8"/>
      <c r="BI261" s="1" t="s">
        <v>112</v>
      </c>
      <c r="CQ261" s="8"/>
    </row>
    <row r="262" spans="3:95" ht="9.6" customHeight="1">
      <c r="C262" s="1"/>
      <c r="D262" s="2" t="s">
        <v>113</v>
      </c>
      <c r="O262" s="2" t="s">
        <v>114</v>
      </c>
      <c r="X262" s="2" t="s">
        <v>115</v>
      </c>
      <c r="AD262" s="2" t="s">
        <v>119</v>
      </c>
      <c r="AO262" s="1"/>
      <c r="AP262" s="9"/>
      <c r="AQ262" s="10" t="s">
        <v>206</v>
      </c>
      <c r="AR262" s="10"/>
      <c r="AS262" s="10"/>
      <c r="AT262" s="10"/>
      <c r="AU262" s="10"/>
      <c r="AV262" s="10"/>
      <c r="AW262" s="10"/>
      <c r="AX262" s="10"/>
      <c r="AY262" s="10"/>
      <c r="AZ262" s="10"/>
      <c r="BA262" s="10"/>
      <c r="BB262" s="10"/>
      <c r="BC262" s="10"/>
      <c r="BD262" s="10"/>
      <c r="BE262" s="10"/>
      <c r="BF262" s="10"/>
      <c r="BG262" s="11"/>
      <c r="BI262" s="1"/>
      <c r="BJ262" s="2" t="s">
        <v>202</v>
      </c>
      <c r="BV262" s="2" t="s">
        <v>203</v>
      </c>
      <c r="CQ262" s="8"/>
    </row>
    <row r="263" spans="3:95" ht="9.6" customHeight="1">
      <c r="C263" s="1"/>
      <c r="D263" s="2" t="s">
        <v>196</v>
      </c>
      <c r="O263" s="2" t="s">
        <v>254</v>
      </c>
      <c r="AO263" s="1"/>
      <c r="BI263" s="1" t="s">
        <v>205</v>
      </c>
      <c r="CQ263" s="8"/>
    </row>
    <row r="264" spans="3:95" ht="9.6" customHeight="1">
      <c r="C264" s="1" t="s">
        <v>198</v>
      </c>
      <c r="AO264" s="1"/>
      <c r="BI264" s="9"/>
      <c r="BJ264" s="10" t="s">
        <v>207</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204</v>
      </c>
      <c r="M265" s="2" t="s">
        <v>203</v>
      </c>
      <c r="AO265" s="1"/>
      <c r="BK265" s="44"/>
      <c r="BL265" s="44"/>
      <c r="BM265" s="44"/>
      <c r="BN265" s="44"/>
      <c r="BO265" s="44"/>
      <c r="BP265" s="44"/>
      <c r="BQ265" s="44"/>
      <c r="BR265" s="44"/>
      <c r="BS265" s="44"/>
      <c r="BT265" s="44"/>
      <c r="BU265" s="44"/>
      <c r="BV265" s="44"/>
      <c r="BW265" s="44"/>
      <c r="BX265" s="44"/>
      <c r="BY265" s="44"/>
      <c r="BZ265" s="44"/>
      <c r="CA265" s="44"/>
      <c r="CB265" s="44"/>
    </row>
    <row r="266" spans="3:95" ht="9.6" customHeight="1">
      <c r="C266" s="1" t="s">
        <v>197</v>
      </c>
      <c r="AO266" s="1"/>
    </row>
    <row r="267" spans="3:95" ht="9.6" customHeight="1">
      <c r="C267" s="1"/>
      <c r="D267" s="2" t="s">
        <v>208</v>
      </c>
      <c r="M267" s="2" t="s">
        <v>209</v>
      </c>
      <c r="X267" s="2" t="s">
        <v>210</v>
      </c>
      <c r="AO267" s="1"/>
    </row>
    <row r="268" spans="3:95" ht="9.6" customHeight="1">
      <c r="C268" s="1"/>
      <c r="D268" s="2" t="s">
        <v>211</v>
      </c>
      <c r="M268" s="2" t="s">
        <v>212</v>
      </c>
      <c r="X268" s="2" t="s">
        <v>195</v>
      </c>
      <c r="AO268" s="1"/>
    </row>
    <row r="269" spans="3:95" ht="9.6" customHeight="1">
      <c r="C269" s="1" t="s">
        <v>205</v>
      </c>
      <c r="AO269" s="1"/>
    </row>
    <row r="270" spans="3:95" ht="9.6" customHeight="1">
      <c r="C270" s="9"/>
      <c r="D270" s="10" t="s">
        <v>255</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161</v>
      </c>
      <c r="J273" s="14" t="s">
        <v>273</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081" t="s">
        <v>121</v>
      </c>
      <c r="DE275" s="1082"/>
      <c r="DF275" s="1082"/>
      <c r="DG275" s="1082"/>
      <c r="DH275" s="1082"/>
      <c r="DI275" s="1082"/>
      <c r="DJ275" s="1082"/>
      <c r="DK275" s="1082"/>
      <c r="DL275" s="1082"/>
      <c r="DM275" s="1083"/>
    </row>
    <row r="276" spans="3:124" ht="18" thickBot="1">
      <c r="C276" s="45"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084"/>
      <c r="DE276" s="1085"/>
      <c r="DF276" s="1085"/>
      <c r="DG276" s="1085"/>
      <c r="DH276" s="1085"/>
      <c r="DI276" s="1085"/>
      <c r="DJ276" s="1085"/>
      <c r="DK276" s="1085"/>
      <c r="DL276" s="1085"/>
      <c r="DM276" s="1086"/>
    </row>
    <row r="277" spans="3:124" ht="18" thickTop="1">
      <c r="C277" s="45"/>
      <c r="AR277" s="40"/>
      <c r="AS277" s="40"/>
      <c r="AT277" s="40"/>
      <c r="AU277" s="40"/>
      <c r="AV277" s="40"/>
      <c r="AW277" s="40"/>
      <c r="AX277" s="40"/>
      <c r="AY277" s="40"/>
      <c r="AZ277" s="40"/>
    </row>
    <row r="278" spans="3:124" ht="17.25">
      <c r="C278" s="45" t="s">
        <v>8698</v>
      </c>
      <c r="BG278" s="943"/>
      <c r="BH278" s="1087"/>
      <c r="BI278" s="1087"/>
      <c r="BJ278" s="1087"/>
      <c r="BK278" s="1087"/>
      <c r="BL278" s="1087"/>
      <c r="BM278" s="1087"/>
      <c r="BN278" s="1087"/>
      <c r="BO278" s="1087"/>
      <c r="BP278" s="1087"/>
      <c r="BQ278" s="1087"/>
      <c r="BR278" s="1087"/>
      <c r="BS278" s="1087"/>
      <c r="BT278" s="1087"/>
      <c r="BU278" s="1087"/>
      <c r="BV278" s="1087"/>
      <c r="BW278" s="1087"/>
      <c r="BX278" s="1087"/>
      <c r="BY278" s="1087"/>
    </row>
    <row r="279" spans="3:124" ht="8.1" customHeight="1">
      <c r="BG279" s="1087"/>
      <c r="BH279" s="1087"/>
      <c r="BI279" s="1087"/>
      <c r="BJ279" s="1087"/>
      <c r="BK279" s="1087"/>
      <c r="BL279" s="1087"/>
      <c r="BM279" s="1087"/>
      <c r="BN279" s="1087"/>
      <c r="BO279" s="1087"/>
      <c r="BP279" s="1087"/>
      <c r="BQ279" s="1087"/>
      <c r="BR279" s="1087"/>
      <c r="BS279" s="1087"/>
      <c r="BT279" s="1087"/>
      <c r="BU279" s="1087"/>
      <c r="BV279" s="1087"/>
      <c r="BW279" s="1087"/>
      <c r="BX279" s="1087"/>
      <c r="BY279" s="1087"/>
    </row>
    <row r="280" spans="3:124" ht="8.1" customHeight="1" thickBot="1">
      <c r="BG280" s="1088"/>
      <c r="BH280" s="1088"/>
      <c r="BI280" s="1088"/>
      <c r="BJ280" s="1088"/>
      <c r="BK280" s="1088"/>
      <c r="BL280" s="1088"/>
      <c r="BM280" s="1088"/>
      <c r="BN280" s="1088"/>
      <c r="BO280" s="1088"/>
      <c r="BP280" s="1088"/>
      <c r="BQ280" s="1088"/>
      <c r="BR280" s="1088"/>
      <c r="BS280" s="1088"/>
      <c r="BT280" s="1088"/>
      <c r="BU280" s="1088"/>
      <c r="BV280" s="1088"/>
      <c r="BW280" s="1088"/>
      <c r="BX280" s="1088"/>
      <c r="BY280" s="1088"/>
    </row>
    <row r="281" spans="3:124" ht="12" customHeight="1">
      <c r="C281" s="1089" t="s">
        <v>124</v>
      </c>
      <c r="D281" s="1090"/>
      <c r="E281" s="1090"/>
      <c r="F281" s="1090"/>
      <c r="G281" s="1090"/>
      <c r="H281" s="1090"/>
      <c r="I281" s="1091"/>
      <c r="J281" s="1092" t="s">
        <v>125</v>
      </c>
      <c r="K281" s="1093"/>
      <c r="L281" s="1093"/>
      <c r="M281" s="1093"/>
      <c r="N281" s="1093"/>
      <c r="O281" s="1094"/>
      <c r="P281" s="1098" t="s">
        <v>126</v>
      </c>
      <c r="Q281" s="1099"/>
      <c r="R281" s="1099"/>
      <c r="S281" s="1099"/>
      <c r="T281" s="1099"/>
      <c r="U281" s="1099"/>
      <c r="V281" s="1099"/>
      <c r="W281" s="1099"/>
      <c r="X281" s="1099"/>
      <c r="Y281" s="1099"/>
      <c r="Z281" s="1099"/>
      <c r="AA281" s="1099"/>
      <c r="AB281" s="1099"/>
      <c r="AC281" s="1099"/>
      <c r="AD281" s="1099"/>
      <c r="AE281" s="1099"/>
      <c r="AF281" s="1099"/>
      <c r="AG281" s="1099"/>
      <c r="AH281" s="1099"/>
      <c r="AI281" s="1099"/>
      <c r="AJ281" s="1100"/>
      <c r="AK281" s="1101" t="s">
        <v>259</v>
      </c>
      <c r="AL281" s="1102"/>
      <c r="AM281" s="1102"/>
      <c r="AN281" s="1102"/>
      <c r="AO281" s="1102"/>
      <c r="AP281" s="1102"/>
      <c r="AQ281" s="1102"/>
      <c r="AR281" s="1102"/>
      <c r="AS281" s="1102"/>
      <c r="AT281" s="1102"/>
      <c r="AU281" s="1102"/>
      <c r="AV281" s="1102"/>
      <c r="AW281" s="1102"/>
      <c r="AX281" s="1102"/>
      <c r="AY281" s="1102"/>
      <c r="AZ281" s="1102"/>
      <c r="BA281" s="1102"/>
      <c r="BB281" s="1102"/>
      <c r="BC281" s="1102"/>
      <c r="BD281" s="1102"/>
      <c r="BE281" s="1102"/>
      <c r="BF281" s="1102"/>
      <c r="BG281" s="1102"/>
      <c r="BH281" s="1102"/>
      <c r="BI281" s="1102"/>
      <c r="BJ281" s="1102"/>
      <c r="BK281" s="1102"/>
      <c r="BL281" s="1102"/>
      <c r="BM281" s="1102"/>
      <c r="BN281" s="1102"/>
      <c r="BO281" s="1102"/>
      <c r="BP281" s="1102"/>
      <c r="BQ281" s="1102"/>
      <c r="BR281" s="1102"/>
      <c r="BS281" s="1102"/>
      <c r="BT281" s="1102"/>
      <c r="BU281" s="1102"/>
      <c r="BV281" s="1102"/>
      <c r="BW281" s="1102"/>
      <c r="BX281" s="1102"/>
      <c r="BY281" s="1102"/>
      <c r="BZ281" s="1102"/>
      <c r="CA281" s="1102"/>
      <c r="CB281" s="1102"/>
      <c r="CC281" s="1102"/>
      <c r="CD281" s="1102"/>
      <c r="CE281" s="1102"/>
      <c r="CF281" s="1102"/>
      <c r="CG281" s="1102"/>
      <c r="CH281" s="1102"/>
      <c r="CI281" s="194"/>
      <c r="CJ281" s="194"/>
      <c r="CK281" s="194"/>
      <c r="CL281" s="3"/>
      <c r="CM281" s="3"/>
      <c r="CN281" s="3"/>
      <c r="CO281" s="3"/>
      <c r="CP281" s="3"/>
      <c r="CQ281" s="3"/>
      <c r="CR281" s="3"/>
      <c r="CS281" s="3"/>
      <c r="CT281" s="3"/>
      <c r="CU281" s="3"/>
      <c r="CV281" s="3"/>
      <c r="CW281" s="3"/>
      <c r="CX281" s="3"/>
      <c r="CY281" s="3"/>
      <c r="CZ281" s="3"/>
      <c r="DA281" s="3"/>
      <c r="DB281" s="3"/>
      <c r="DC281" s="3"/>
      <c r="DD281" s="3"/>
      <c r="DE281" s="3"/>
      <c r="DF281" s="3"/>
      <c r="DG281" s="140"/>
      <c r="DH281" s="1105" t="s">
        <v>291</v>
      </c>
      <c r="DI281" s="1106"/>
      <c r="DJ281" s="1106"/>
      <c r="DK281" s="1106"/>
      <c r="DL281" s="1106"/>
      <c r="DM281" s="1107"/>
    </row>
    <row r="282" spans="3:124" ht="8.1" customHeight="1">
      <c r="C282" s="917" t="s">
        <v>127</v>
      </c>
      <c r="D282" s="810"/>
      <c r="E282" s="810"/>
      <c r="F282" s="810"/>
      <c r="G282" s="810"/>
      <c r="H282" s="810"/>
      <c r="I282" s="1108"/>
      <c r="J282" s="1095"/>
      <c r="K282" s="1096"/>
      <c r="L282" s="1096"/>
      <c r="M282" s="1096"/>
      <c r="N282" s="1096"/>
      <c r="O282" s="1097"/>
      <c r="P282" s="920" t="s">
        <v>128</v>
      </c>
      <c r="Q282" s="1109"/>
      <c r="R282" s="1109"/>
      <c r="S282" s="1109"/>
      <c r="T282" s="1109"/>
      <c r="U282" s="1109"/>
      <c r="V282" s="1109"/>
      <c r="W282" s="1109"/>
      <c r="X282" s="1109"/>
      <c r="Y282" s="1109"/>
      <c r="Z282" s="1109"/>
      <c r="AA282" s="1109"/>
      <c r="AB282" s="1110"/>
      <c r="AC282" s="703" t="s">
        <v>129</v>
      </c>
      <c r="AD282" s="1109"/>
      <c r="AE282" s="1109"/>
      <c r="AF282" s="1109"/>
      <c r="AG282" s="1109"/>
      <c r="AH282" s="1109"/>
      <c r="AI282" s="1109"/>
      <c r="AJ282" s="1113"/>
      <c r="AK282" s="1103"/>
      <c r="AL282" s="1104"/>
      <c r="AM282" s="1104"/>
      <c r="AN282" s="1104"/>
      <c r="AO282" s="1104"/>
      <c r="AP282" s="1104"/>
      <c r="AQ282" s="1104"/>
      <c r="AR282" s="1104"/>
      <c r="AS282" s="1104"/>
      <c r="AT282" s="1104"/>
      <c r="AU282" s="1104"/>
      <c r="AV282" s="1104"/>
      <c r="AW282" s="1104"/>
      <c r="AX282" s="1104"/>
      <c r="AY282" s="1104"/>
      <c r="AZ282" s="1104"/>
      <c r="BA282" s="1104"/>
      <c r="BB282" s="1104"/>
      <c r="BC282" s="1104"/>
      <c r="BD282" s="1104"/>
      <c r="BE282" s="1104"/>
      <c r="BF282" s="1104"/>
      <c r="BG282" s="1104"/>
      <c r="BH282" s="1104"/>
      <c r="BI282" s="1104"/>
      <c r="BJ282" s="1104"/>
      <c r="BK282" s="1104"/>
      <c r="BL282" s="1104"/>
      <c r="BM282" s="1104"/>
      <c r="BN282" s="1104"/>
      <c r="BO282" s="1104"/>
      <c r="BP282" s="1104"/>
      <c r="BQ282" s="1104"/>
      <c r="BR282" s="1104"/>
      <c r="BS282" s="1104"/>
      <c r="BT282" s="1104"/>
      <c r="BU282" s="1104"/>
      <c r="BV282" s="1104"/>
      <c r="BW282" s="1104"/>
      <c r="BX282" s="1104"/>
      <c r="BY282" s="1104"/>
      <c r="BZ282" s="1104"/>
      <c r="CA282" s="1104"/>
      <c r="CB282" s="1104"/>
      <c r="CC282" s="1104"/>
      <c r="CD282" s="1104"/>
      <c r="CE282" s="1104"/>
      <c r="CF282" s="1104"/>
      <c r="CG282" s="1104"/>
      <c r="CH282" s="1104"/>
      <c r="CI282" s="195"/>
      <c r="CJ282" s="195"/>
      <c r="CK282" s="195"/>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706"/>
      <c r="DI282" s="707"/>
      <c r="DJ282" s="707"/>
      <c r="DK282" s="707"/>
      <c r="DL282" s="707"/>
      <c r="DM282" s="837"/>
    </row>
    <row r="283" spans="3:124" ht="8.1" customHeight="1">
      <c r="C283" s="102"/>
      <c r="I283" s="8"/>
      <c r="J283" s="1"/>
      <c r="O283" s="141"/>
      <c r="P283" s="1111"/>
      <c r="Q283" s="870"/>
      <c r="R283" s="870"/>
      <c r="S283" s="870"/>
      <c r="T283" s="870"/>
      <c r="U283" s="870"/>
      <c r="V283" s="870"/>
      <c r="W283" s="870"/>
      <c r="X283" s="870"/>
      <c r="Y283" s="870"/>
      <c r="Z283" s="870"/>
      <c r="AA283" s="870"/>
      <c r="AB283" s="1112"/>
      <c r="AC283" s="1114"/>
      <c r="AD283" s="870"/>
      <c r="AE283" s="870"/>
      <c r="AF283" s="870"/>
      <c r="AG283" s="870"/>
      <c r="AH283" s="870"/>
      <c r="AI283" s="870"/>
      <c r="AJ283" s="1115"/>
      <c r="AK283" s="1149" t="s">
        <v>213</v>
      </c>
      <c r="AL283" s="1109"/>
      <c r="AM283" s="1109"/>
      <c r="AN283" s="1109"/>
      <c r="AO283" s="1109"/>
      <c r="AP283" s="1109"/>
      <c r="AQ283" s="1109"/>
      <c r="AR283" s="1109"/>
      <c r="AS283" s="1109"/>
      <c r="AT283" s="1109"/>
      <c r="AU283" s="1109"/>
      <c r="AV283" s="1109"/>
      <c r="AW283" s="1109"/>
      <c r="AX283" s="1109"/>
      <c r="AY283" s="1109"/>
      <c r="AZ283" s="1109"/>
      <c r="BA283" s="1109"/>
      <c r="BB283" s="44"/>
      <c r="BC283" s="44"/>
      <c r="BD283" s="44"/>
      <c r="BE283" s="44"/>
      <c r="BF283" s="142"/>
      <c r="BG283" s="44"/>
      <c r="BH283" s="44"/>
      <c r="BI283" s="44"/>
      <c r="BJ283" s="44"/>
      <c r="BK283" s="1151" t="s">
        <v>288</v>
      </c>
      <c r="BL283" s="1152"/>
      <c r="BM283" s="1152"/>
      <c r="BN283" s="1152"/>
      <c r="BO283" s="1152"/>
      <c r="BP283" s="1152"/>
      <c r="BQ283" s="1152"/>
      <c r="BR283" s="1152"/>
      <c r="BS283" s="1152"/>
      <c r="BT283" s="1152"/>
      <c r="BU283" s="1152"/>
      <c r="BV283" s="1152"/>
      <c r="BX283" s="44"/>
      <c r="BY283" s="44"/>
      <c r="BZ283" s="44"/>
      <c r="CA283" s="44"/>
      <c r="CB283" s="44"/>
      <c r="CC283" s="44"/>
      <c r="CD283" s="44"/>
      <c r="CE283" s="44"/>
      <c r="CF283" s="44"/>
      <c r="CG283" s="143"/>
      <c r="CH283" s="142"/>
      <c r="CI283" s="1155" t="s">
        <v>289</v>
      </c>
      <c r="CJ283" s="1156"/>
      <c r="CK283" s="1157"/>
      <c r="CL283" s="922" t="s">
        <v>260</v>
      </c>
      <c r="CM283" s="1109"/>
      <c r="CN283" s="1109"/>
      <c r="CO283" s="1109"/>
      <c r="CP283" s="1109"/>
      <c r="CQ283" s="1109"/>
      <c r="CR283" s="1109"/>
      <c r="CS283" s="1109"/>
      <c r="CT283" s="1109"/>
      <c r="CU283" s="1109"/>
      <c r="CV283" s="1109"/>
      <c r="CW283" s="44"/>
      <c r="CX283" s="44"/>
      <c r="CY283" s="44"/>
      <c r="CZ283" s="44"/>
      <c r="DA283" s="44"/>
      <c r="DB283" s="7"/>
      <c r="DC283" s="751" t="s">
        <v>292</v>
      </c>
      <c r="DD283" s="704"/>
      <c r="DE283" s="704"/>
      <c r="DF283" s="704"/>
      <c r="DG283" s="705"/>
      <c r="DH283" s="706"/>
      <c r="DI283" s="707"/>
      <c r="DJ283" s="707"/>
      <c r="DK283" s="707"/>
      <c r="DL283" s="707"/>
      <c r="DM283" s="837"/>
    </row>
    <row r="284" spans="3:124" ht="5.0999999999999996" customHeight="1">
      <c r="C284" s="102"/>
      <c r="E284" s="751" t="s">
        <v>283</v>
      </c>
      <c r="F284" s="704"/>
      <c r="G284" s="704"/>
      <c r="H284" s="704"/>
      <c r="I284" s="705"/>
      <c r="J284" s="754" t="s">
        <v>284</v>
      </c>
      <c r="K284" s="707"/>
      <c r="L284" s="707"/>
      <c r="M284" s="707"/>
      <c r="N284" s="707"/>
      <c r="O284" s="1207"/>
      <c r="P284" s="1208" t="s">
        <v>285</v>
      </c>
      <c r="Q284" s="704"/>
      <c r="R284" s="705"/>
      <c r="S284" s="1209" t="s">
        <v>261</v>
      </c>
      <c r="T284" s="1210"/>
      <c r="U284" s="1210"/>
      <c r="V284" s="1210"/>
      <c r="W284" s="1210"/>
      <c r="X284" s="44"/>
      <c r="Y284" s="44"/>
      <c r="Z284" s="44"/>
      <c r="AA284" s="44"/>
      <c r="AB284" s="7"/>
      <c r="AC284" s="751" t="s">
        <v>286</v>
      </c>
      <c r="AD284" s="704"/>
      <c r="AE284" s="705"/>
      <c r="AF284" s="1134" t="s">
        <v>262</v>
      </c>
      <c r="AG284" s="1135"/>
      <c r="AH284" s="1135"/>
      <c r="AI284" s="1135"/>
      <c r="AJ284" s="1136"/>
      <c r="AK284" s="1150"/>
      <c r="AL284" s="810"/>
      <c r="AM284" s="810"/>
      <c r="AN284" s="810"/>
      <c r="AO284" s="810"/>
      <c r="AP284" s="810"/>
      <c r="AQ284" s="810"/>
      <c r="AR284" s="810"/>
      <c r="AS284" s="810"/>
      <c r="AT284" s="810"/>
      <c r="AU284" s="810"/>
      <c r="AV284" s="810"/>
      <c r="AW284" s="810"/>
      <c r="AX284" s="810"/>
      <c r="AY284" s="810"/>
      <c r="AZ284" s="810"/>
      <c r="BA284" s="810"/>
      <c r="BB284" s="1140" t="s">
        <v>8688</v>
      </c>
      <c r="BC284" s="857"/>
      <c r="BD284" s="857"/>
      <c r="BE284" s="857"/>
      <c r="BF284" s="1141"/>
      <c r="BG284" s="1142" t="s">
        <v>287</v>
      </c>
      <c r="BH284" s="1143"/>
      <c r="BI284" s="1143"/>
      <c r="BJ284" s="1144"/>
      <c r="BK284" s="1153"/>
      <c r="BL284" s="1154"/>
      <c r="BM284" s="1154"/>
      <c r="BN284" s="1154"/>
      <c r="BO284" s="1154"/>
      <c r="BP284" s="1154"/>
      <c r="BQ284" s="1154"/>
      <c r="BR284" s="1154"/>
      <c r="BS284" s="1154"/>
      <c r="BT284" s="1154"/>
      <c r="BU284" s="1154"/>
      <c r="BV284" s="1154"/>
      <c r="BX284" s="905" t="s">
        <v>58</v>
      </c>
      <c r="BY284" s="857"/>
      <c r="BZ284" s="857"/>
      <c r="CA284" s="857"/>
      <c r="CB284" s="906"/>
      <c r="CC284" s="856" t="s">
        <v>130</v>
      </c>
      <c r="CD284" s="857"/>
      <c r="CE284" s="857"/>
      <c r="CF284" s="857"/>
      <c r="CG284" s="857"/>
      <c r="CH284" s="1141"/>
      <c r="CI284" s="1158"/>
      <c r="CJ284" s="1159"/>
      <c r="CK284" s="1160"/>
      <c r="CL284" s="1164"/>
      <c r="CM284" s="810"/>
      <c r="CN284" s="810"/>
      <c r="CO284" s="810"/>
      <c r="CP284" s="810"/>
      <c r="CQ284" s="810"/>
      <c r="CR284" s="810"/>
      <c r="CS284" s="810"/>
      <c r="CT284" s="810"/>
      <c r="CU284" s="810"/>
      <c r="CV284" s="810"/>
      <c r="CW284" s="1140" t="s">
        <v>290</v>
      </c>
      <c r="CX284" s="857"/>
      <c r="CY284" s="857"/>
      <c r="CZ284" s="857"/>
      <c r="DA284" s="857"/>
      <c r="DB284" s="906"/>
      <c r="DC284" s="706"/>
      <c r="DD284" s="707"/>
      <c r="DE284" s="707"/>
      <c r="DF284" s="707"/>
      <c r="DG284" s="708"/>
      <c r="DL284" s="33"/>
      <c r="DM284" s="86"/>
    </row>
    <row r="285" spans="3:124" ht="9.9499999999999993" customHeight="1">
      <c r="C285" s="102"/>
      <c r="E285" s="706"/>
      <c r="F285" s="707"/>
      <c r="G285" s="707"/>
      <c r="H285" s="707"/>
      <c r="I285" s="708"/>
      <c r="J285" s="706"/>
      <c r="K285" s="707"/>
      <c r="L285" s="707"/>
      <c r="M285" s="707"/>
      <c r="N285" s="707"/>
      <c r="O285" s="1207"/>
      <c r="P285" s="921"/>
      <c r="Q285" s="707"/>
      <c r="R285" s="708"/>
      <c r="S285" s="1211"/>
      <c r="T285" s="1212"/>
      <c r="U285" s="1212"/>
      <c r="V285" s="1212"/>
      <c r="W285" s="1212"/>
      <c r="X285" s="905" t="s">
        <v>131</v>
      </c>
      <c r="Y285" s="1205"/>
      <c r="Z285" s="1205"/>
      <c r="AA285" s="1205"/>
      <c r="AB285" s="1206"/>
      <c r="AC285" s="706"/>
      <c r="AD285" s="707"/>
      <c r="AE285" s="708"/>
      <c r="AF285" s="1137"/>
      <c r="AG285" s="1138"/>
      <c r="AH285" s="1138"/>
      <c r="AI285" s="1138"/>
      <c r="AJ285" s="1139"/>
      <c r="AL285" s="2" t="s">
        <v>263</v>
      </c>
      <c r="BB285" s="903"/>
      <c r="BC285" s="707"/>
      <c r="BD285" s="707"/>
      <c r="BE285" s="707"/>
      <c r="BF285" s="904"/>
      <c r="BG285" s="1145"/>
      <c r="BH285" s="1143"/>
      <c r="BI285" s="1143"/>
      <c r="BJ285" s="1144"/>
      <c r="BK285" s="196"/>
      <c r="BX285" s="903"/>
      <c r="BY285" s="707"/>
      <c r="BZ285" s="707"/>
      <c r="CA285" s="707"/>
      <c r="CB285" s="708"/>
      <c r="CC285" s="706"/>
      <c r="CD285" s="707"/>
      <c r="CE285" s="707"/>
      <c r="CF285" s="707"/>
      <c r="CG285" s="707"/>
      <c r="CH285" s="904"/>
      <c r="CI285" s="1158"/>
      <c r="CJ285" s="1159"/>
      <c r="CK285" s="1160"/>
      <c r="CL285" s="99"/>
      <c r="CM285" s="94"/>
      <c r="CN285" s="94"/>
      <c r="CO285" s="94"/>
      <c r="CP285" s="94"/>
      <c r="CQ285" s="94"/>
      <c r="CR285" s="94"/>
      <c r="CW285" s="903"/>
      <c r="CX285" s="707"/>
      <c r="CY285" s="707"/>
      <c r="CZ285" s="707"/>
      <c r="DA285" s="707"/>
      <c r="DB285" s="708"/>
      <c r="DC285" s="706"/>
      <c r="DD285" s="707"/>
      <c r="DE285" s="707"/>
      <c r="DF285" s="707"/>
      <c r="DG285" s="708"/>
      <c r="DH285" s="144" t="s">
        <v>264</v>
      </c>
      <c r="DI285" s="33"/>
      <c r="DJ285" s="33"/>
      <c r="DK285" s="145"/>
      <c r="DL285" s="707" t="s">
        <v>133</v>
      </c>
      <c r="DM285" s="1129"/>
    </row>
    <row r="286" spans="3:124" ht="9.9499999999999993" customHeight="1">
      <c r="C286" s="102"/>
      <c r="E286" s="706"/>
      <c r="F286" s="707"/>
      <c r="G286" s="707"/>
      <c r="H286" s="707"/>
      <c r="I286" s="708"/>
      <c r="J286" s="706"/>
      <c r="K286" s="707"/>
      <c r="L286" s="707"/>
      <c r="M286" s="707"/>
      <c r="N286" s="707"/>
      <c r="O286" s="1207"/>
      <c r="P286" s="921"/>
      <c r="Q286" s="707"/>
      <c r="R286" s="708"/>
      <c r="S286" s="1211"/>
      <c r="T286" s="1212"/>
      <c r="U286" s="1212"/>
      <c r="V286" s="1212"/>
      <c r="W286" s="1212"/>
      <c r="X286" s="903" t="s">
        <v>132</v>
      </c>
      <c r="Y286" s="810"/>
      <c r="Z286" s="810"/>
      <c r="AA286" s="810"/>
      <c r="AB286" s="1108"/>
      <c r="AC286" s="706"/>
      <c r="AD286" s="707"/>
      <c r="AE286" s="708"/>
      <c r="AF286" s="1137"/>
      <c r="AG286" s="1138"/>
      <c r="AH286" s="1138"/>
      <c r="AI286" s="1138"/>
      <c r="AJ286" s="1139"/>
      <c r="AL286" s="2" t="s">
        <v>134</v>
      </c>
      <c r="BB286" s="903"/>
      <c r="BC286" s="707"/>
      <c r="BD286" s="707"/>
      <c r="BE286" s="707"/>
      <c r="BF286" s="904"/>
      <c r="BG286" s="1145"/>
      <c r="BH286" s="1143"/>
      <c r="BI286" s="1143"/>
      <c r="BJ286" s="1144"/>
      <c r="BK286" s="196"/>
      <c r="BX286" s="903" t="s">
        <v>61</v>
      </c>
      <c r="BY286" s="810"/>
      <c r="BZ286" s="810"/>
      <c r="CA286" s="810"/>
      <c r="CB286" s="1108"/>
      <c r="CC286" s="1130" t="s">
        <v>16</v>
      </c>
      <c r="CD286" s="1132" t="s">
        <v>17</v>
      </c>
      <c r="CE286" s="1132" t="s">
        <v>18</v>
      </c>
      <c r="CF286" s="1132" t="s">
        <v>26</v>
      </c>
      <c r="CH286" s="146"/>
      <c r="CI286" s="1158"/>
      <c r="CJ286" s="1159"/>
      <c r="CK286" s="1160"/>
      <c r="CL286" s="99"/>
      <c r="CM286" s="94"/>
      <c r="CN286" s="94"/>
      <c r="CO286" s="94"/>
      <c r="CP286" s="94"/>
      <c r="CQ286" s="94"/>
      <c r="CR286" s="94"/>
      <c r="CW286" s="903"/>
      <c r="CX286" s="707"/>
      <c r="CY286" s="707"/>
      <c r="CZ286" s="707"/>
      <c r="DA286" s="707"/>
      <c r="DB286" s="708"/>
      <c r="DC286" s="706"/>
      <c r="DD286" s="707"/>
      <c r="DE286" s="707"/>
      <c r="DF286" s="707"/>
      <c r="DG286" s="708"/>
      <c r="DH286" s="1"/>
      <c r="DI286" s="707" t="s">
        <v>265</v>
      </c>
      <c r="DJ286" s="707"/>
      <c r="DK286" s="40"/>
      <c r="DL286" s="810"/>
      <c r="DM286" s="1129"/>
    </row>
    <row r="287" spans="3:124" ht="9.9499999999999993" customHeight="1" thickBot="1">
      <c r="C287" s="147"/>
      <c r="D287" s="114"/>
      <c r="E287" s="113"/>
      <c r="F287" s="114"/>
      <c r="G287" s="114"/>
      <c r="H287" s="114"/>
      <c r="I287" s="115"/>
      <c r="J287" s="1194" t="s">
        <v>296</v>
      </c>
      <c r="K287" s="1195"/>
      <c r="L287" s="1195"/>
      <c r="M287" s="1195"/>
      <c r="N287" s="1195"/>
      <c r="O287" s="1196"/>
      <c r="P287" s="976"/>
      <c r="Q287" s="908"/>
      <c r="R287" s="919"/>
      <c r="S287" s="1197" t="s">
        <v>297</v>
      </c>
      <c r="T287" s="1198"/>
      <c r="U287" s="1198"/>
      <c r="V287" s="1198"/>
      <c r="W287" s="1198"/>
      <c r="X287" s="1199" t="s">
        <v>297</v>
      </c>
      <c r="Y287" s="1198"/>
      <c r="Z287" s="1198"/>
      <c r="AA287" s="1198"/>
      <c r="AB287" s="1200"/>
      <c r="AC287" s="907"/>
      <c r="AD287" s="908"/>
      <c r="AE287" s="919"/>
      <c r="AF287" s="1197" t="s">
        <v>297</v>
      </c>
      <c r="AG287" s="1198"/>
      <c r="AH287" s="1198"/>
      <c r="AI287" s="1198"/>
      <c r="AJ287" s="1201"/>
      <c r="AK287" s="114"/>
      <c r="AL287" s="114"/>
      <c r="AM287" s="114"/>
      <c r="AN287" s="114"/>
      <c r="AO287" s="114"/>
      <c r="AP287" s="114"/>
      <c r="AQ287" s="114"/>
      <c r="AR287" s="114"/>
      <c r="AS287" s="114"/>
      <c r="AT287" s="114"/>
      <c r="AU287" s="114"/>
      <c r="AV287" s="114"/>
      <c r="AW287" s="114"/>
      <c r="AX287" s="114"/>
      <c r="AY287" s="114"/>
      <c r="AZ287" s="114"/>
      <c r="BA287" s="148"/>
      <c r="BB287" s="977"/>
      <c r="BC287" s="908"/>
      <c r="BD287" s="908"/>
      <c r="BE287" s="908"/>
      <c r="BF287" s="978"/>
      <c r="BG287" s="1146"/>
      <c r="BH287" s="1147"/>
      <c r="BI287" s="1147"/>
      <c r="BJ287" s="1148"/>
      <c r="BK287" s="197"/>
      <c r="BL287" s="114"/>
      <c r="BM287" s="114"/>
      <c r="BN287" s="114"/>
      <c r="BO287" s="114"/>
      <c r="BP287" s="114"/>
      <c r="BQ287" s="114"/>
      <c r="BR287" s="114"/>
      <c r="BS287" s="114"/>
      <c r="BT287" s="114"/>
      <c r="BU287" s="114"/>
      <c r="BV287" s="114"/>
      <c r="BW287" s="148"/>
      <c r="BX287" s="203"/>
      <c r="BY287" s="198"/>
      <c r="BZ287" s="198"/>
      <c r="CA287" s="198"/>
      <c r="CB287" s="199"/>
      <c r="CC287" s="1131"/>
      <c r="CD287" s="1133"/>
      <c r="CE287" s="1133"/>
      <c r="CF287" s="1133"/>
      <c r="CG287" s="114"/>
      <c r="CH287" s="148"/>
      <c r="CI287" s="1161"/>
      <c r="CJ287" s="1162"/>
      <c r="CK287" s="1163"/>
      <c r="CL287" s="1202" t="s">
        <v>297</v>
      </c>
      <c r="CM287" s="1203"/>
      <c r="CN287" s="1203"/>
      <c r="CO287" s="1203"/>
      <c r="CP287" s="1203"/>
      <c r="CQ287" s="1203"/>
      <c r="CR287" s="1203"/>
      <c r="CS287" s="114"/>
      <c r="CT287" s="114"/>
      <c r="CU287" s="114"/>
      <c r="CV287" s="114"/>
      <c r="CW287" s="1204" t="s">
        <v>296</v>
      </c>
      <c r="CX287" s="1147"/>
      <c r="CY287" s="1147"/>
      <c r="CZ287" s="1147"/>
      <c r="DA287" s="1147"/>
      <c r="DB287" s="1148"/>
      <c r="DC287" s="907"/>
      <c r="DD287" s="908"/>
      <c r="DE287" s="908"/>
      <c r="DF287" s="908"/>
      <c r="DG287" s="919"/>
      <c r="DH287" s="114"/>
      <c r="DI287" s="202"/>
      <c r="DJ287" s="202"/>
      <c r="DK287" s="202"/>
      <c r="DL287" s="198"/>
      <c r="DM287" s="200"/>
    </row>
    <row r="288" spans="3:124" ht="12.95" customHeight="1" thickTop="1">
      <c r="C288" s="1165" t="s">
        <v>266</v>
      </c>
      <c r="D288" s="1166"/>
      <c r="E288" s="1055" t="s">
        <v>135</v>
      </c>
      <c r="F288" s="1056"/>
      <c r="G288" s="1056"/>
      <c r="H288" s="1056"/>
      <c r="I288" s="1057"/>
      <c r="J288" s="1170">
        <f>S288+CL288+CL289+'2枚目'!DT235+'3枚目'!DT235+'4枚目'!DT235+'5枚目'!DT235</f>
        <v>0</v>
      </c>
      <c r="K288" s="1171"/>
      <c r="L288" s="1171"/>
      <c r="M288" s="1171"/>
      <c r="P288" s="1174"/>
      <c r="Q288" s="1175"/>
      <c r="R288" s="1176"/>
      <c r="S288" s="1180"/>
      <c r="T288" s="1181"/>
      <c r="U288" s="1181"/>
      <c r="V288" s="1181"/>
      <c r="W288" s="1181"/>
      <c r="X288" s="1182"/>
      <c r="Y288" s="1181"/>
      <c r="Z288" s="1181"/>
      <c r="AA288" s="1181"/>
      <c r="AB288" s="1183"/>
      <c r="AC288" s="221"/>
      <c r="AD288" s="221"/>
      <c r="AE288" s="222"/>
      <c r="AF288" s="150"/>
      <c r="AG288" s="149"/>
      <c r="AH288" s="149"/>
      <c r="AI288" s="149"/>
      <c r="AJ288" s="151"/>
      <c r="AK288" s="1243" t="s">
        <v>136</v>
      </c>
      <c r="AL288" s="1244"/>
      <c r="AM288" s="1244"/>
      <c r="AN288" s="1244"/>
      <c r="AO288" s="1245"/>
      <c r="AP288" s="1246"/>
      <c r="AQ288" s="1246"/>
      <c r="AR288" s="1246"/>
      <c r="AS288" s="1246"/>
      <c r="AT288" s="1246"/>
      <c r="AU288" s="1246"/>
      <c r="AV288" s="1246"/>
      <c r="AW288" s="1246"/>
      <c r="AX288" s="1246"/>
      <c r="AY288" s="1246"/>
      <c r="AZ288" s="1246"/>
      <c r="BA288" s="1247"/>
      <c r="BB288" s="1037"/>
      <c r="BC288" s="1248"/>
      <c r="BD288" s="1248"/>
      <c r="BE288" s="1248"/>
      <c r="BF288" s="1249"/>
      <c r="BG288" s="1030"/>
      <c r="BH288" s="1250"/>
      <c r="BI288" s="1250"/>
      <c r="BJ288" s="1251"/>
      <c r="BK288" s="1245"/>
      <c r="BL288" s="1246"/>
      <c r="BM288" s="1246"/>
      <c r="BN288" s="1246"/>
      <c r="BO288" s="1246"/>
      <c r="BP288" s="1246"/>
      <c r="BQ288" s="1246"/>
      <c r="BR288" s="1246"/>
      <c r="BS288" s="1246"/>
      <c r="BT288" s="1246"/>
      <c r="BU288" s="1246"/>
      <c r="BV288" s="1246"/>
      <c r="BW288" s="1247"/>
      <c r="BX288" s="1011"/>
      <c r="BY288" s="1252"/>
      <c r="BZ288" s="1252"/>
      <c r="CA288" s="1252"/>
      <c r="CB288" s="1253"/>
      <c r="CC288" s="1223"/>
      <c r="CD288" s="1224"/>
      <c r="CE288" s="1224"/>
      <c r="CF288" s="1225"/>
      <c r="CG288" s="288" t="s">
        <v>137</v>
      </c>
      <c r="CH288" s="146"/>
      <c r="CI288" s="1030"/>
      <c r="CJ288" s="1226"/>
      <c r="CK288" s="1227"/>
      <c r="CL288" s="1024"/>
      <c r="CM288" s="1228"/>
      <c r="CN288" s="1228"/>
      <c r="CO288" s="1228"/>
      <c r="CP288" s="1228"/>
      <c r="CQ288" s="1228"/>
      <c r="CR288" s="1228"/>
      <c r="CS288" s="2" t="s">
        <v>138</v>
      </c>
      <c r="CW288" s="1229"/>
      <c r="CX288" s="1228"/>
      <c r="CY288" s="1228"/>
      <c r="CZ288" s="1228"/>
      <c r="DB288" s="152" t="s">
        <v>138</v>
      </c>
      <c r="DC288" s="1172">
        <f>DS288+DS289+'2枚目'!DT236+'3枚目'!DT236+'4枚目'!DT236+'5枚目'!DT236</f>
        <v>0</v>
      </c>
      <c r="DD288" s="1173"/>
      <c r="DE288" s="1173"/>
      <c r="DG288" s="152"/>
      <c r="DH288" s="1232">
        <f>IFERROR((DT288+DC288)*100/J288,0)</f>
        <v>0</v>
      </c>
      <c r="DI288" s="1233"/>
      <c r="DJ288" s="1233"/>
      <c r="DK288" s="1233"/>
      <c r="DL288" s="1233"/>
      <c r="DM288" s="153"/>
      <c r="DS288" s="188">
        <f>IF(CI288="7.焼却",0,IF(CI288="8.海面処分",0,IF(CI288="9.内陸処分",0,IF(CI288="",0,CL288))))</f>
        <v>0</v>
      </c>
      <c r="DT288" s="188">
        <f>S288+'2枚目'!DU235+'3枚目'!DU235+'4枚目'!DU235+'5枚目'!DU235</f>
        <v>0</v>
      </c>
    </row>
    <row r="289" spans="3:126" ht="12.95" customHeight="1">
      <c r="C289" s="1167"/>
      <c r="D289" s="1166"/>
      <c r="E289" s="10"/>
      <c r="F289" s="10"/>
      <c r="G289" s="10"/>
      <c r="H289" s="10"/>
      <c r="I289" s="11"/>
      <c r="J289" s="1172"/>
      <c r="K289" s="1173"/>
      <c r="L289" s="1173"/>
      <c r="M289" s="1173"/>
      <c r="N289" s="10"/>
      <c r="O289" s="154" t="s">
        <v>138</v>
      </c>
      <c r="P289" s="1177"/>
      <c r="Q289" s="1178"/>
      <c r="R289" s="1179"/>
      <c r="S289" s="277"/>
      <c r="T289" s="278"/>
      <c r="U289" s="278"/>
      <c r="V289" s="10"/>
      <c r="W289" s="154" t="s">
        <v>138</v>
      </c>
      <c r="X289" s="336"/>
      <c r="Y289" s="280"/>
      <c r="Z289" s="280"/>
      <c r="AA289" s="10"/>
      <c r="AB289" s="155" t="s">
        <v>138</v>
      </c>
      <c r="AC289" s="156"/>
      <c r="AD289" s="156"/>
      <c r="AE289" s="223"/>
      <c r="AF289" s="224"/>
      <c r="AG289" s="156"/>
      <c r="AH289" s="156"/>
      <c r="AI289" s="156"/>
      <c r="AJ289" s="225"/>
      <c r="AK289" s="1213" t="s">
        <v>139</v>
      </c>
      <c r="AL289" s="1205"/>
      <c r="AM289" s="1205"/>
      <c r="AN289" s="1205"/>
      <c r="AO289" s="1214"/>
      <c r="AP289" s="1215"/>
      <c r="AQ289" s="1215"/>
      <c r="AR289" s="1215"/>
      <c r="AS289" s="1215"/>
      <c r="AT289" s="1215"/>
      <c r="AU289" s="1215"/>
      <c r="AV289" s="1215"/>
      <c r="AW289" s="1215"/>
      <c r="AX289" s="1215"/>
      <c r="AY289" s="1215"/>
      <c r="AZ289" s="1215"/>
      <c r="BA289" s="1216"/>
      <c r="BB289" s="982"/>
      <c r="BC289" s="1217"/>
      <c r="BD289" s="1217"/>
      <c r="BE289" s="1217"/>
      <c r="BF289" s="1218"/>
      <c r="BG289" s="982"/>
      <c r="BH289" s="1219"/>
      <c r="BI289" s="1219"/>
      <c r="BJ289" s="1220"/>
      <c r="BK289" s="973"/>
      <c r="BL289" s="1215"/>
      <c r="BM289" s="1215"/>
      <c r="BN289" s="1215"/>
      <c r="BO289" s="1215"/>
      <c r="BP289" s="1215"/>
      <c r="BQ289" s="1215"/>
      <c r="BR289" s="1215"/>
      <c r="BS289" s="1215"/>
      <c r="BT289" s="1215"/>
      <c r="BU289" s="1215"/>
      <c r="BV289" s="1215"/>
      <c r="BW289" s="1216"/>
      <c r="BX289" s="984"/>
      <c r="BY289" s="1221"/>
      <c r="BZ289" s="1221"/>
      <c r="CA289" s="1221"/>
      <c r="CB289" s="1222"/>
      <c r="CC289" s="1236"/>
      <c r="CD289" s="1237"/>
      <c r="CE289" s="1237"/>
      <c r="CF289" s="1238"/>
      <c r="CG289" s="289" t="s">
        <v>137</v>
      </c>
      <c r="CH289" s="290"/>
      <c r="CI289" s="982"/>
      <c r="CJ289" s="1239"/>
      <c r="CK289" s="1240"/>
      <c r="CL289" s="1016"/>
      <c r="CM289" s="1241"/>
      <c r="CN289" s="1241"/>
      <c r="CO289" s="1241"/>
      <c r="CP289" s="1241"/>
      <c r="CQ289" s="1241"/>
      <c r="CR289" s="1241"/>
      <c r="CS289" s="157" t="s">
        <v>138</v>
      </c>
      <c r="CT289" s="157"/>
      <c r="CU289" s="157"/>
      <c r="CV289" s="157"/>
      <c r="CW289" s="1242"/>
      <c r="CX289" s="1241"/>
      <c r="CY289" s="1241"/>
      <c r="CZ289" s="1241"/>
      <c r="DA289" s="157"/>
      <c r="DB289" s="158" t="s">
        <v>138</v>
      </c>
      <c r="DC289" s="1172"/>
      <c r="DD289" s="1173"/>
      <c r="DE289" s="1173"/>
      <c r="DF289" s="10"/>
      <c r="DG289" s="155" t="s">
        <v>138</v>
      </c>
      <c r="DH289" s="1234"/>
      <c r="DI289" s="1235"/>
      <c r="DJ289" s="1235"/>
      <c r="DK289" s="1235"/>
      <c r="DL289" s="1235"/>
      <c r="DM289" s="159" t="s">
        <v>66</v>
      </c>
      <c r="DS289" s="188">
        <f t="shared" ref="DS289:DS315" si="16">IF(CI289="7.焼却",0,IF(CI289="8.海面処分",0,IF(CI289="9.内陸処分",0,IF(CI289="",0,CL289))))</f>
        <v>0</v>
      </c>
    </row>
    <row r="290" spans="3:126" ht="12.95" customHeight="1">
      <c r="C290" s="1167"/>
      <c r="D290" s="1166"/>
      <c r="E290" s="1184" t="s">
        <v>267</v>
      </c>
      <c r="F290" s="1185"/>
      <c r="G290" s="1185"/>
      <c r="H290" s="1185"/>
      <c r="I290" s="1186"/>
      <c r="J290" s="1187">
        <f>S290+CL290+CL291+'2枚目'!DT237+'3枚目'!DT237+'4枚目'!DT237+'5枚目'!DT237</f>
        <v>0</v>
      </c>
      <c r="K290" s="1188"/>
      <c r="L290" s="1188"/>
      <c r="M290" s="1188"/>
      <c r="P290" s="1189"/>
      <c r="Q290" s="1190"/>
      <c r="R290" s="1191"/>
      <c r="S290" s="1192"/>
      <c r="T290" s="1193"/>
      <c r="U290" s="1193"/>
      <c r="V290" s="1193"/>
      <c r="W290" s="1193"/>
      <c r="X290" s="1267"/>
      <c r="Y290" s="1193"/>
      <c r="Z290" s="1193"/>
      <c r="AA290" s="1193"/>
      <c r="AB290" s="1268"/>
      <c r="AC290" s="160"/>
      <c r="AD290" s="160"/>
      <c r="AE290" s="160"/>
      <c r="AF290" s="226"/>
      <c r="AG290" s="160"/>
      <c r="AH290" s="160"/>
      <c r="AI290" s="160"/>
      <c r="AJ290" s="227"/>
      <c r="AK290" s="1269" t="s">
        <v>136</v>
      </c>
      <c r="AL290" s="1270"/>
      <c r="AM290" s="1270"/>
      <c r="AN290" s="1270"/>
      <c r="AO290" s="1271"/>
      <c r="AP290" s="1272"/>
      <c r="AQ290" s="1272"/>
      <c r="AR290" s="1272"/>
      <c r="AS290" s="1272"/>
      <c r="AT290" s="1272"/>
      <c r="AU290" s="1272"/>
      <c r="AV290" s="1272"/>
      <c r="AW290" s="1272"/>
      <c r="AX290" s="1272"/>
      <c r="AY290" s="1272"/>
      <c r="AZ290" s="1272"/>
      <c r="BA290" s="1273"/>
      <c r="BB290" s="1037"/>
      <c r="BC290" s="1248"/>
      <c r="BD290" s="1248"/>
      <c r="BE290" s="1248"/>
      <c r="BF290" s="1249"/>
      <c r="BG290" s="1037"/>
      <c r="BH290" s="1230"/>
      <c r="BI290" s="1230"/>
      <c r="BJ290" s="1231"/>
      <c r="BK290" s="1271"/>
      <c r="BL290" s="1272"/>
      <c r="BM290" s="1272"/>
      <c r="BN290" s="1272"/>
      <c r="BO290" s="1272"/>
      <c r="BP290" s="1272"/>
      <c r="BQ290" s="1272"/>
      <c r="BR290" s="1272"/>
      <c r="BS290" s="1272"/>
      <c r="BT290" s="1272"/>
      <c r="BU290" s="1272"/>
      <c r="BV290" s="1272"/>
      <c r="BW290" s="1273"/>
      <c r="BX290" s="1040"/>
      <c r="BY290" s="1259"/>
      <c r="BZ290" s="1259"/>
      <c r="CA290" s="1259"/>
      <c r="CB290" s="1260"/>
      <c r="CC290" s="1261"/>
      <c r="CD290" s="1262"/>
      <c r="CE290" s="1262"/>
      <c r="CF290" s="1263"/>
      <c r="CG290" s="288" t="s">
        <v>137</v>
      </c>
      <c r="CH290" s="146"/>
      <c r="CI290" s="1037"/>
      <c r="CJ290" s="1264"/>
      <c r="CK290" s="1265"/>
      <c r="CL290" s="987"/>
      <c r="CM290" s="1266"/>
      <c r="CN290" s="1266"/>
      <c r="CO290" s="1266"/>
      <c r="CP290" s="1266"/>
      <c r="CQ290" s="1266"/>
      <c r="CR290" s="1266"/>
      <c r="CS290" s="143" t="s">
        <v>138</v>
      </c>
      <c r="CT290" s="143"/>
      <c r="CU290" s="143"/>
      <c r="CV290" s="142"/>
      <c r="CW290" s="237"/>
      <c r="CX290" s="161"/>
      <c r="CY290" s="161"/>
      <c r="CZ290" s="161"/>
      <c r="DA290" s="161"/>
      <c r="DB290" s="166"/>
      <c r="DC290" s="1187">
        <f>DS290+DS291+'2枚目'!DT238+'3枚目'!DT238+'4枚目'!DT238+'5枚目'!DT238</f>
        <v>0</v>
      </c>
      <c r="DD290" s="1188"/>
      <c r="DE290" s="1188"/>
      <c r="DF290" s="44"/>
      <c r="DG290" s="176"/>
      <c r="DH290" s="1232">
        <f>IFERROR((DT290+DC290)*100/J290,0)</f>
        <v>0</v>
      </c>
      <c r="DI290" s="1233"/>
      <c r="DJ290" s="1233"/>
      <c r="DK290" s="1233"/>
      <c r="DL290" s="1233"/>
      <c r="DM290" s="163"/>
      <c r="DS290" s="188">
        <f t="shared" si="16"/>
        <v>0</v>
      </c>
      <c r="DT290" s="188">
        <f>S290+'2枚目'!DU237+'3枚目'!DU237+'4枚目'!DU237+'5枚目'!DU237</f>
        <v>0</v>
      </c>
    </row>
    <row r="291" spans="3:126" ht="12.95" customHeight="1">
      <c r="C291" s="1167"/>
      <c r="D291" s="1166"/>
      <c r="E291" s="1254" t="s">
        <v>214</v>
      </c>
      <c r="F291" s="1255"/>
      <c r="G291" s="1255"/>
      <c r="H291" s="1255"/>
      <c r="I291" s="1256"/>
      <c r="J291" s="1187"/>
      <c r="K291" s="1188"/>
      <c r="L291" s="1188"/>
      <c r="M291" s="1188"/>
      <c r="N291" s="10"/>
      <c r="O291" s="154" t="s">
        <v>138</v>
      </c>
      <c r="P291" s="1177"/>
      <c r="Q291" s="1178"/>
      <c r="R291" s="1179"/>
      <c r="S291" s="279"/>
      <c r="T291" s="280"/>
      <c r="U291" s="280"/>
      <c r="V291" s="10"/>
      <c r="W291" s="154" t="s">
        <v>138</v>
      </c>
      <c r="X291" s="336"/>
      <c r="Y291" s="280"/>
      <c r="Z291" s="280"/>
      <c r="AA291" s="10"/>
      <c r="AB291" s="155" t="s">
        <v>138</v>
      </c>
      <c r="AC291" s="164"/>
      <c r="AD291" s="164"/>
      <c r="AE291" s="164"/>
      <c r="AF291" s="228"/>
      <c r="AG291" s="164"/>
      <c r="AH291" s="164"/>
      <c r="AI291" s="164"/>
      <c r="AJ291" s="229"/>
      <c r="AK291" s="1257" t="s">
        <v>139</v>
      </c>
      <c r="AL291" s="1258"/>
      <c r="AM291" s="1258"/>
      <c r="AN291" s="1258"/>
      <c r="AO291" s="1214"/>
      <c r="AP291" s="1215"/>
      <c r="AQ291" s="1215"/>
      <c r="AR291" s="1215"/>
      <c r="AS291" s="1215"/>
      <c r="AT291" s="1215"/>
      <c r="AU291" s="1215"/>
      <c r="AV291" s="1215"/>
      <c r="AW291" s="1215"/>
      <c r="AX291" s="1215"/>
      <c r="AY291" s="1215"/>
      <c r="AZ291" s="1215"/>
      <c r="BA291" s="1216"/>
      <c r="BB291" s="982"/>
      <c r="BC291" s="1217"/>
      <c r="BD291" s="1217"/>
      <c r="BE291" s="1217"/>
      <c r="BF291" s="1218"/>
      <c r="BG291" s="982"/>
      <c r="BH291" s="1219"/>
      <c r="BI291" s="1219"/>
      <c r="BJ291" s="1220"/>
      <c r="BK291" s="973"/>
      <c r="BL291" s="1215"/>
      <c r="BM291" s="1215"/>
      <c r="BN291" s="1215"/>
      <c r="BO291" s="1215"/>
      <c r="BP291" s="1215"/>
      <c r="BQ291" s="1215"/>
      <c r="BR291" s="1215"/>
      <c r="BS291" s="1215"/>
      <c r="BT291" s="1215"/>
      <c r="BU291" s="1215"/>
      <c r="BV291" s="1215"/>
      <c r="BW291" s="1216"/>
      <c r="BX291" s="984"/>
      <c r="BY291" s="1221"/>
      <c r="BZ291" s="1221"/>
      <c r="CA291" s="1221"/>
      <c r="CB291" s="1222"/>
      <c r="CC291" s="1236"/>
      <c r="CD291" s="1237"/>
      <c r="CE291" s="1237"/>
      <c r="CF291" s="1238"/>
      <c r="CG291" s="289" t="s">
        <v>137</v>
      </c>
      <c r="CH291" s="290"/>
      <c r="CI291" s="982"/>
      <c r="CJ291" s="1239"/>
      <c r="CK291" s="1240"/>
      <c r="CL291" s="1016"/>
      <c r="CM291" s="1241"/>
      <c r="CN291" s="1241"/>
      <c r="CO291" s="1241"/>
      <c r="CP291" s="1241"/>
      <c r="CQ291" s="1241"/>
      <c r="CR291" s="1241"/>
      <c r="CS291" s="120" t="s">
        <v>138</v>
      </c>
      <c r="CT291" s="120"/>
      <c r="CU291" s="120"/>
      <c r="CV291" s="290"/>
      <c r="CW291" s="240"/>
      <c r="CX291" s="156"/>
      <c r="CY291" s="156"/>
      <c r="CZ291" s="156"/>
      <c r="DA291" s="156"/>
      <c r="DB291" s="167"/>
      <c r="DC291" s="1187"/>
      <c r="DD291" s="1188"/>
      <c r="DE291" s="1188"/>
      <c r="DF291" s="10"/>
      <c r="DG291" s="155" t="s">
        <v>138</v>
      </c>
      <c r="DH291" s="1234"/>
      <c r="DI291" s="1235"/>
      <c r="DJ291" s="1235"/>
      <c r="DK291" s="1235"/>
      <c r="DL291" s="1235"/>
      <c r="DM291" s="159" t="s">
        <v>66</v>
      </c>
      <c r="DS291" s="188">
        <f t="shared" si="16"/>
        <v>0</v>
      </c>
    </row>
    <row r="292" spans="3:126" ht="12.95" customHeight="1">
      <c r="C292" s="1167"/>
      <c r="D292" s="1166"/>
      <c r="E292" s="1287" t="s">
        <v>140</v>
      </c>
      <c r="F292" s="1288"/>
      <c r="G292" s="1288"/>
      <c r="H292" s="1288"/>
      <c r="I292" s="1289"/>
      <c r="J292" s="1187">
        <f>S292+CL292+CL293+'2枚目'!DT239+'3枚目'!DT239+'4枚目'!DT239+'5枚目'!DT239</f>
        <v>0</v>
      </c>
      <c r="K292" s="1188"/>
      <c r="L292" s="1188"/>
      <c r="M292" s="1188"/>
      <c r="P292" s="1189"/>
      <c r="Q292" s="1190"/>
      <c r="R292" s="1191"/>
      <c r="S292" s="1192"/>
      <c r="T292" s="1193"/>
      <c r="U292" s="1193"/>
      <c r="V292" s="1193"/>
      <c r="W292" s="1193"/>
      <c r="X292" s="1267"/>
      <c r="Y292" s="1193"/>
      <c r="Z292" s="1193"/>
      <c r="AA292" s="1193"/>
      <c r="AB292" s="1268"/>
      <c r="AC292" s="149"/>
      <c r="AD292" s="149"/>
      <c r="AE292" s="149"/>
      <c r="AF292" s="150"/>
      <c r="AG292" s="149"/>
      <c r="AH292" s="149"/>
      <c r="AI292" s="149"/>
      <c r="AJ292" s="151"/>
      <c r="AK292" s="1243" t="s">
        <v>136</v>
      </c>
      <c r="AL292" s="1244"/>
      <c r="AM292" s="1244"/>
      <c r="AN292" s="1244"/>
      <c r="AO292" s="1271"/>
      <c r="AP292" s="1272"/>
      <c r="AQ292" s="1272"/>
      <c r="AR292" s="1272"/>
      <c r="AS292" s="1272"/>
      <c r="AT292" s="1272"/>
      <c r="AU292" s="1272"/>
      <c r="AV292" s="1272"/>
      <c r="AW292" s="1272"/>
      <c r="AX292" s="1272"/>
      <c r="AY292" s="1272"/>
      <c r="AZ292" s="1272"/>
      <c r="BA292" s="1273"/>
      <c r="BB292" s="1037"/>
      <c r="BC292" s="1248"/>
      <c r="BD292" s="1248"/>
      <c r="BE292" s="1248"/>
      <c r="BF292" s="1249"/>
      <c r="BG292" s="1037"/>
      <c r="BH292" s="1230"/>
      <c r="BI292" s="1230"/>
      <c r="BJ292" s="1231"/>
      <c r="BK292" s="1271"/>
      <c r="BL292" s="1272"/>
      <c r="BM292" s="1272"/>
      <c r="BN292" s="1272"/>
      <c r="BO292" s="1272"/>
      <c r="BP292" s="1272"/>
      <c r="BQ292" s="1272"/>
      <c r="BR292" s="1272"/>
      <c r="BS292" s="1272"/>
      <c r="BT292" s="1272"/>
      <c r="BU292" s="1272"/>
      <c r="BV292" s="1272"/>
      <c r="BW292" s="1273"/>
      <c r="BX292" s="1040"/>
      <c r="BY292" s="1259"/>
      <c r="BZ292" s="1259"/>
      <c r="CA292" s="1259"/>
      <c r="CB292" s="1260"/>
      <c r="CC292" s="1261"/>
      <c r="CD292" s="1262"/>
      <c r="CE292" s="1262"/>
      <c r="CF292" s="1263"/>
      <c r="CG292" s="288" t="s">
        <v>137</v>
      </c>
      <c r="CH292" s="146"/>
      <c r="CI292" s="1037"/>
      <c r="CJ292" s="1264"/>
      <c r="CK292" s="1265"/>
      <c r="CL292" s="987"/>
      <c r="CM292" s="1266"/>
      <c r="CN292" s="1266"/>
      <c r="CO292" s="1266"/>
      <c r="CP292" s="1266"/>
      <c r="CQ292" s="1266"/>
      <c r="CR292" s="1266"/>
      <c r="CS292" s="2" t="s">
        <v>138</v>
      </c>
      <c r="CW292" s="1348"/>
      <c r="CX292" s="1349"/>
      <c r="CY292" s="1349"/>
      <c r="CZ292" s="1349"/>
      <c r="DB292" s="152" t="s">
        <v>138</v>
      </c>
      <c r="DC292" s="1187">
        <f>DS292+DS293+'2枚目'!DT240+'3枚目'!DT240+'4枚目'!DT240+'5枚目'!DT240</f>
        <v>0</v>
      </c>
      <c r="DD292" s="1188"/>
      <c r="DE292" s="1188"/>
      <c r="DG292" s="152"/>
      <c r="DH292" s="1232">
        <f t="shared" ref="DH292" si="17">IFERROR((DT292+DC292)*100/J292,0)</f>
        <v>0</v>
      </c>
      <c r="DI292" s="1233"/>
      <c r="DJ292" s="1233"/>
      <c r="DK292" s="1233"/>
      <c r="DL292" s="1233"/>
      <c r="DM292" s="153"/>
      <c r="DS292" s="188">
        <f t="shared" si="16"/>
        <v>0</v>
      </c>
      <c r="DT292" s="188">
        <f>S292+'2枚目'!DU239+'3枚目'!DU239+'4枚目'!DU239+'5枚目'!DU239</f>
        <v>0</v>
      </c>
    </row>
    <row r="293" spans="3:126" ht="12.95" customHeight="1">
      <c r="C293" s="1168"/>
      <c r="D293" s="1169"/>
      <c r="E293" s="1290"/>
      <c r="F293" s="1291"/>
      <c r="G293" s="1291"/>
      <c r="H293" s="1291"/>
      <c r="I293" s="1292"/>
      <c r="J293" s="1187"/>
      <c r="K293" s="1188"/>
      <c r="L293" s="1188"/>
      <c r="M293" s="1188"/>
      <c r="N293" s="10"/>
      <c r="O293" s="154" t="s">
        <v>138</v>
      </c>
      <c r="P293" s="1177"/>
      <c r="Q293" s="1178"/>
      <c r="R293" s="1179"/>
      <c r="S293" s="279"/>
      <c r="T293" s="280"/>
      <c r="U293" s="280"/>
      <c r="V293" s="10"/>
      <c r="W293" s="154" t="s">
        <v>138</v>
      </c>
      <c r="X293" s="336"/>
      <c r="Y293" s="280"/>
      <c r="Z293" s="280"/>
      <c r="AA293" s="10"/>
      <c r="AB293" s="155" t="s">
        <v>138</v>
      </c>
      <c r="AC293" s="156"/>
      <c r="AD293" s="156"/>
      <c r="AE293" s="156"/>
      <c r="AF293" s="224"/>
      <c r="AG293" s="156"/>
      <c r="AH293" s="156"/>
      <c r="AI293" s="156"/>
      <c r="AJ293" s="225"/>
      <c r="AK293" s="1213" t="s">
        <v>139</v>
      </c>
      <c r="AL293" s="1205"/>
      <c r="AM293" s="1205"/>
      <c r="AN293" s="1205"/>
      <c r="AO293" s="1214"/>
      <c r="AP293" s="1215"/>
      <c r="AQ293" s="1215"/>
      <c r="AR293" s="1215"/>
      <c r="AS293" s="1215"/>
      <c r="AT293" s="1215"/>
      <c r="AU293" s="1215"/>
      <c r="AV293" s="1215"/>
      <c r="AW293" s="1215"/>
      <c r="AX293" s="1215"/>
      <c r="AY293" s="1215"/>
      <c r="AZ293" s="1215"/>
      <c r="BA293" s="1216"/>
      <c r="BB293" s="982"/>
      <c r="BC293" s="1217"/>
      <c r="BD293" s="1217"/>
      <c r="BE293" s="1217"/>
      <c r="BF293" s="1218"/>
      <c r="BG293" s="982"/>
      <c r="BH293" s="1219"/>
      <c r="BI293" s="1219"/>
      <c r="BJ293" s="1220"/>
      <c r="BK293" s="973"/>
      <c r="BL293" s="1215"/>
      <c r="BM293" s="1215"/>
      <c r="BN293" s="1215"/>
      <c r="BO293" s="1215"/>
      <c r="BP293" s="1215"/>
      <c r="BQ293" s="1215"/>
      <c r="BR293" s="1215"/>
      <c r="BS293" s="1215"/>
      <c r="BT293" s="1215"/>
      <c r="BU293" s="1215"/>
      <c r="BV293" s="1215"/>
      <c r="BW293" s="1216"/>
      <c r="BX293" s="984"/>
      <c r="BY293" s="1221"/>
      <c r="BZ293" s="1221"/>
      <c r="CA293" s="1221"/>
      <c r="CB293" s="1222"/>
      <c r="CC293" s="1236"/>
      <c r="CD293" s="1237"/>
      <c r="CE293" s="1237"/>
      <c r="CF293" s="1238"/>
      <c r="CG293" s="289" t="s">
        <v>137</v>
      </c>
      <c r="CH293" s="290"/>
      <c r="CI293" s="982"/>
      <c r="CJ293" s="1239"/>
      <c r="CK293" s="1240"/>
      <c r="CL293" s="1016"/>
      <c r="CM293" s="1241"/>
      <c r="CN293" s="1241"/>
      <c r="CO293" s="1241"/>
      <c r="CP293" s="1241"/>
      <c r="CQ293" s="1241"/>
      <c r="CR293" s="1241"/>
      <c r="CS293" s="157" t="s">
        <v>138</v>
      </c>
      <c r="CT293" s="157"/>
      <c r="CU293" s="157"/>
      <c r="CV293" s="157"/>
      <c r="CW293" s="1242"/>
      <c r="CX293" s="1241"/>
      <c r="CY293" s="1241"/>
      <c r="CZ293" s="1241"/>
      <c r="DA293" s="157"/>
      <c r="DB293" s="158" t="s">
        <v>138</v>
      </c>
      <c r="DC293" s="1187"/>
      <c r="DD293" s="1188"/>
      <c r="DE293" s="1188"/>
      <c r="DF293" s="10"/>
      <c r="DG293" s="155" t="s">
        <v>138</v>
      </c>
      <c r="DH293" s="1234"/>
      <c r="DI293" s="1235"/>
      <c r="DJ293" s="1235"/>
      <c r="DK293" s="1235"/>
      <c r="DL293" s="1235"/>
      <c r="DM293" s="159" t="s">
        <v>66</v>
      </c>
      <c r="DS293" s="188">
        <f t="shared" si="16"/>
        <v>0</v>
      </c>
    </row>
    <row r="294" spans="3:126" ht="12.95" customHeight="1">
      <c r="C294" s="1276" t="s">
        <v>141</v>
      </c>
      <c r="D294" s="1277"/>
      <c r="E294" s="1184" t="s">
        <v>215</v>
      </c>
      <c r="F294" s="1185"/>
      <c r="G294" s="1185"/>
      <c r="H294" s="1185"/>
      <c r="I294" s="1186"/>
      <c r="J294" s="1187">
        <f>S294+CL294+CL295+'2枚目'!DT241+'3枚目'!DT241+'4枚目'!DT241+'5枚目'!DT241</f>
        <v>0</v>
      </c>
      <c r="K294" s="1188"/>
      <c r="L294" s="1188"/>
      <c r="M294" s="1188"/>
      <c r="P294" s="189"/>
      <c r="Q294" s="190"/>
      <c r="R294" s="191"/>
      <c r="S294" s="149"/>
      <c r="T294" s="149"/>
      <c r="U294" s="149"/>
      <c r="V294" s="149"/>
      <c r="W294" s="149"/>
      <c r="X294" s="241"/>
      <c r="Y294" s="149"/>
      <c r="Z294" s="149"/>
      <c r="AA294" s="149"/>
      <c r="AB294" s="230"/>
      <c r="AC294" s="160"/>
      <c r="AD294" s="160"/>
      <c r="AE294" s="160"/>
      <c r="AF294" s="226"/>
      <c r="AG294" s="160"/>
      <c r="AH294" s="160"/>
      <c r="AI294" s="160"/>
      <c r="AJ294" s="227"/>
      <c r="AK294" s="1269" t="s">
        <v>136</v>
      </c>
      <c r="AL294" s="1270"/>
      <c r="AM294" s="1270"/>
      <c r="AN294" s="1270"/>
      <c r="AO294" s="1271"/>
      <c r="AP294" s="1272"/>
      <c r="AQ294" s="1272"/>
      <c r="AR294" s="1272"/>
      <c r="AS294" s="1272"/>
      <c r="AT294" s="1272"/>
      <c r="AU294" s="1272"/>
      <c r="AV294" s="1272"/>
      <c r="AW294" s="1272"/>
      <c r="AX294" s="1272"/>
      <c r="AY294" s="1272"/>
      <c r="AZ294" s="1272"/>
      <c r="BA294" s="1273"/>
      <c r="BB294" s="1037"/>
      <c r="BC294" s="1248"/>
      <c r="BD294" s="1248"/>
      <c r="BE294" s="1248"/>
      <c r="BF294" s="1249"/>
      <c r="BG294" s="1037"/>
      <c r="BH294" s="1230"/>
      <c r="BI294" s="1230"/>
      <c r="BJ294" s="1231"/>
      <c r="BK294" s="1271"/>
      <c r="BL294" s="1272"/>
      <c r="BM294" s="1272"/>
      <c r="BN294" s="1272"/>
      <c r="BO294" s="1272"/>
      <c r="BP294" s="1272"/>
      <c r="BQ294" s="1272"/>
      <c r="BR294" s="1272"/>
      <c r="BS294" s="1272"/>
      <c r="BT294" s="1272"/>
      <c r="BU294" s="1272"/>
      <c r="BV294" s="1272"/>
      <c r="BW294" s="1273"/>
      <c r="BX294" s="1040"/>
      <c r="BY294" s="1259"/>
      <c r="BZ294" s="1259"/>
      <c r="CA294" s="1259"/>
      <c r="CB294" s="1260"/>
      <c r="CC294" s="1261"/>
      <c r="CD294" s="1262"/>
      <c r="CE294" s="1262"/>
      <c r="CF294" s="1263"/>
      <c r="CG294" s="288" t="s">
        <v>137</v>
      </c>
      <c r="CH294" s="146"/>
      <c r="CI294" s="1037"/>
      <c r="CJ294" s="1264"/>
      <c r="CK294" s="1265"/>
      <c r="CL294" s="987"/>
      <c r="CM294" s="1266"/>
      <c r="CN294" s="1266"/>
      <c r="CO294" s="1266"/>
      <c r="CP294" s="1266"/>
      <c r="CQ294" s="1266"/>
      <c r="CR294" s="1266"/>
      <c r="CS294" s="44" t="s">
        <v>138</v>
      </c>
      <c r="CT294" s="44"/>
      <c r="CU294" s="44"/>
      <c r="CV294" s="44"/>
      <c r="CW294" s="237"/>
      <c r="CX294" s="161"/>
      <c r="CY294" s="161"/>
      <c r="CZ294" s="161"/>
      <c r="DA294" s="161"/>
      <c r="DB294" s="166"/>
      <c r="DC294" s="1187">
        <f>DS294+DS295+'2枚目'!DT242+'3枚目'!DT242+'4枚目'!DT242+'5枚目'!DT242</f>
        <v>0</v>
      </c>
      <c r="DD294" s="1188"/>
      <c r="DE294" s="1188"/>
      <c r="DF294" s="44"/>
      <c r="DG294" s="176"/>
      <c r="DH294" s="1232">
        <f t="shared" ref="DH294" si="18">IFERROR((DT294+DC294)*100/J294,0)</f>
        <v>0</v>
      </c>
      <c r="DI294" s="1233"/>
      <c r="DJ294" s="1233"/>
      <c r="DK294" s="1233"/>
      <c r="DL294" s="1233"/>
      <c r="DM294" s="163"/>
      <c r="DS294" s="188">
        <f t="shared" si="16"/>
        <v>0</v>
      </c>
      <c r="DT294" s="188">
        <f>S294+'2枚目'!DU241+'3枚目'!DU241+'4枚目'!DU241+'5枚目'!DU241</f>
        <v>0</v>
      </c>
    </row>
    <row r="295" spans="3:126" ht="12.95" customHeight="1">
      <c r="C295" s="951"/>
      <c r="D295" s="952"/>
      <c r="E295" s="1282"/>
      <c r="F295" s="1283"/>
      <c r="G295" s="1283"/>
      <c r="H295" s="1283"/>
      <c r="I295" s="1284"/>
      <c r="J295" s="1187"/>
      <c r="K295" s="1188"/>
      <c r="L295" s="1188"/>
      <c r="M295" s="1188"/>
      <c r="N295" s="10"/>
      <c r="O295" s="154" t="s">
        <v>138</v>
      </c>
      <c r="P295" s="231"/>
      <c r="Q295" s="232"/>
      <c r="R295" s="233"/>
      <c r="S295" s="156"/>
      <c r="T295" s="156"/>
      <c r="U295" s="156"/>
      <c r="V295" s="156"/>
      <c r="W295" s="156"/>
      <c r="X295" s="240"/>
      <c r="Y295" s="156"/>
      <c r="Z295" s="156"/>
      <c r="AA295" s="156"/>
      <c r="AB295" s="223"/>
      <c r="AC295" s="164"/>
      <c r="AD295" s="164"/>
      <c r="AE295" s="164"/>
      <c r="AF295" s="228"/>
      <c r="AG295" s="164"/>
      <c r="AH295" s="164"/>
      <c r="AI295" s="164"/>
      <c r="AJ295" s="229"/>
      <c r="AK295" s="1257" t="s">
        <v>139</v>
      </c>
      <c r="AL295" s="1258"/>
      <c r="AM295" s="1258"/>
      <c r="AN295" s="1258"/>
      <c r="AO295" s="1214"/>
      <c r="AP295" s="1215"/>
      <c r="AQ295" s="1215"/>
      <c r="AR295" s="1215"/>
      <c r="AS295" s="1215"/>
      <c r="AT295" s="1215"/>
      <c r="AU295" s="1215"/>
      <c r="AV295" s="1215"/>
      <c r="AW295" s="1215"/>
      <c r="AX295" s="1215"/>
      <c r="AY295" s="1215"/>
      <c r="AZ295" s="1215"/>
      <c r="BA295" s="1216"/>
      <c r="BB295" s="982"/>
      <c r="BC295" s="1217"/>
      <c r="BD295" s="1217"/>
      <c r="BE295" s="1217"/>
      <c r="BF295" s="1218"/>
      <c r="BG295" s="982"/>
      <c r="BH295" s="1219"/>
      <c r="BI295" s="1219"/>
      <c r="BJ295" s="1220"/>
      <c r="BK295" s="973"/>
      <c r="BL295" s="1215"/>
      <c r="BM295" s="1215"/>
      <c r="BN295" s="1215"/>
      <c r="BO295" s="1215"/>
      <c r="BP295" s="1215"/>
      <c r="BQ295" s="1215"/>
      <c r="BR295" s="1215"/>
      <c r="BS295" s="1215"/>
      <c r="BT295" s="1215"/>
      <c r="BU295" s="1215"/>
      <c r="BV295" s="1215"/>
      <c r="BW295" s="1216"/>
      <c r="BX295" s="984"/>
      <c r="BY295" s="1221"/>
      <c r="BZ295" s="1221"/>
      <c r="CA295" s="1221"/>
      <c r="CB295" s="1222"/>
      <c r="CC295" s="1236"/>
      <c r="CD295" s="1237"/>
      <c r="CE295" s="1237"/>
      <c r="CF295" s="1238"/>
      <c r="CG295" s="289" t="s">
        <v>137</v>
      </c>
      <c r="CH295" s="290"/>
      <c r="CI295" s="982"/>
      <c r="CJ295" s="1239"/>
      <c r="CK295" s="1240"/>
      <c r="CL295" s="1016"/>
      <c r="CM295" s="1241"/>
      <c r="CN295" s="1241"/>
      <c r="CO295" s="1241"/>
      <c r="CP295" s="1241"/>
      <c r="CQ295" s="1241"/>
      <c r="CR295" s="1241"/>
      <c r="CS295" s="120" t="s">
        <v>138</v>
      </c>
      <c r="CT295" s="120"/>
      <c r="CU295" s="120"/>
      <c r="CV295" s="120"/>
      <c r="CW295" s="240"/>
      <c r="CX295" s="156"/>
      <c r="CY295" s="156"/>
      <c r="CZ295" s="156"/>
      <c r="DA295" s="156"/>
      <c r="DB295" s="167"/>
      <c r="DC295" s="1187"/>
      <c r="DD295" s="1188"/>
      <c r="DE295" s="1188"/>
      <c r="DF295" s="10"/>
      <c r="DG295" s="155" t="s">
        <v>138</v>
      </c>
      <c r="DH295" s="1234"/>
      <c r="DI295" s="1235"/>
      <c r="DJ295" s="1235"/>
      <c r="DK295" s="1235"/>
      <c r="DL295" s="1235"/>
      <c r="DM295" s="159" t="s">
        <v>66</v>
      </c>
      <c r="DS295" s="188">
        <f t="shared" si="16"/>
        <v>0</v>
      </c>
    </row>
    <row r="296" spans="3:126" ht="12.95" customHeight="1">
      <c r="C296" s="951"/>
      <c r="D296" s="952"/>
      <c r="E296" s="1184" t="s">
        <v>268</v>
      </c>
      <c r="F296" s="1185"/>
      <c r="G296" s="1185"/>
      <c r="H296" s="1185"/>
      <c r="I296" s="1186"/>
      <c r="J296" s="1187">
        <f>S296+CL296+CL297+'2枚目'!DT243+'3枚目'!DT243+'4枚目'!DT243+'5枚目'!DT243</f>
        <v>0</v>
      </c>
      <c r="K296" s="1188"/>
      <c r="L296" s="1188"/>
      <c r="M296" s="1188"/>
      <c r="P296" s="1189"/>
      <c r="Q296" s="1190"/>
      <c r="R296" s="1191"/>
      <c r="S296" s="1192"/>
      <c r="T296" s="1193"/>
      <c r="U296" s="1193"/>
      <c r="V296" s="1193"/>
      <c r="W296" s="1193"/>
      <c r="X296" s="1267"/>
      <c r="Y296" s="1193"/>
      <c r="Z296" s="1193"/>
      <c r="AA296" s="1193"/>
      <c r="AB296" s="1268"/>
      <c r="AC296" s="160"/>
      <c r="AD296" s="160"/>
      <c r="AE296" s="160"/>
      <c r="AF296" s="226"/>
      <c r="AG296" s="160"/>
      <c r="AH296" s="160"/>
      <c r="AI296" s="160"/>
      <c r="AJ296" s="227"/>
      <c r="AK296" s="1269" t="s">
        <v>136</v>
      </c>
      <c r="AL296" s="1270"/>
      <c r="AM296" s="1270"/>
      <c r="AN296" s="1270"/>
      <c r="AO296" s="1271"/>
      <c r="AP296" s="1272"/>
      <c r="AQ296" s="1272"/>
      <c r="AR296" s="1272"/>
      <c r="AS296" s="1272"/>
      <c r="AT296" s="1272"/>
      <c r="AU296" s="1272"/>
      <c r="AV296" s="1272"/>
      <c r="AW296" s="1272"/>
      <c r="AX296" s="1272"/>
      <c r="AY296" s="1272"/>
      <c r="AZ296" s="1272"/>
      <c r="BA296" s="1273"/>
      <c r="BB296" s="1037"/>
      <c r="BC296" s="1248"/>
      <c r="BD296" s="1248"/>
      <c r="BE296" s="1248"/>
      <c r="BF296" s="1249"/>
      <c r="BG296" s="1037"/>
      <c r="BH296" s="1230"/>
      <c r="BI296" s="1230"/>
      <c r="BJ296" s="1231"/>
      <c r="BK296" s="1271"/>
      <c r="BL296" s="1272"/>
      <c r="BM296" s="1272"/>
      <c r="BN296" s="1272"/>
      <c r="BO296" s="1272"/>
      <c r="BP296" s="1272"/>
      <c r="BQ296" s="1272"/>
      <c r="BR296" s="1272"/>
      <c r="BS296" s="1272"/>
      <c r="BT296" s="1272"/>
      <c r="BU296" s="1272"/>
      <c r="BV296" s="1272"/>
      <c r="BW296" s="1273"/>
      <c r="BX296" s="1040"/>
      <c r="BY296" s="1259"/>
      <c r="BZ296" s="1259"/>
      <c r="CA296" s="1259"/>
      <c r="CB296" s="1260"/>
      <c r="CC296" s="1261"/>
      <c r="CD296" s="1262"/>
      <c r="CE296" s="1262"/>
      <c r="CF296" s="1263"/>
      <c r="CG296" s="288" t="s">
        <v>137</v>
      </c>
      <c r="CH296" s="146"/>
      <c r="CI296" s="1037"/>
      <c r="CJ296" s="1264"/>
      <c r="CK296" s="1265"/>
      <c r="CL296" s="987"/>
      <c r="CM296" s="1266"/>
      <c r="CN296" s="1266"/>
      <c r="CO296" s="1266"/>
      <c r="CP296" s="1266"/>
      <c r="CQ296" s="1266"/>
      <c r="CR296" s="1266"/>
      <c r="CS296" s="143" t="s">
        <v>138</v>
      </c>
      <c r="CT296" s="143"/>
      <c r="CU296" s="143"/>
      <c r="CV296" s="142"/>
      <c r="CW296" s="237"/>
      <c r="CX296" s="161"/>
      <c r="CY296" s="161"/>
      <c r="CZ296" s="161"/>
      <c r="DA296" s="161"/>
      <c r="DB296" s="166"/>
      <c r="DC296" s="1187">
        <f>DS296+DS297+'2枚目'!DT244+'3枚目'!DT244+'4枚目'!DT244+'5枚目'!DT244</f>
        <v>0</v>
      </c>
      <c r="DD296" s="1188"/>
      <c r="DE296" s="1188"/>
      <c r="DF296" s="44"/>
      <c r="DG296" s="176"/>
      <c r="DH296" s="1232">
        <f t="shared" ref="DH296" si="19">IFERROR((DT296+DC296)*100/J296,0)</f>
        <v>0</v>
      </c>
      <c r="DI296" s="1233"/>
      <c r="DJ296" s="1233"/>
      <c r="DK296" s="1233"/>
      <c r="DL296" s="1233"/>
      <c r="DM296" s="163"/>
      <c r="DS296" s="188">
        <f t="shared" si="16"/>
        <v>0</v>
      </c>
      <c r="DT296" s="188">
        <f>S296+'2枚目'!DU243+'3枚目'!DU243+'4枚目'!DU243+'5枚目'!DU243</f>
        <v>0</v>
      </c>
    </row>
    <row r="297" spans="3:126" ht="12.95" customHeight="1">
      <c r="C297" s="951"/>
      <c r="D297" s="952"/>
      <c r="E297" s="1254" t="s">
        <v>216</v>
      </c>
      <c r="F297" s="1255"/>
      <c r="G297" s="1255"/>
      <c r="H297" s="1255"/>
      <c r="I297" s="1256"/>
      <c r="J297" s="1187"/>
      <c r="K297" s="1188"/>
      <c r="L297" s="1188"/>
      <c r="M297" s="1188"/>
      <c r="N297" s="10"/>
      <c r="O297" s="154" t="s">
        <v>138</v>
      </c>
      <c r="P297" s="1177"/>
      <c r="Q297" s="1178"/>
      <c r="R297" s="1179"/>
      <c r="S297" s="279"/>
      <c r="T297" s="280"/>
      <c r="U297" s="280"/>
      <c r="V297" s="10"/>
      <c r="W297" s="154" t="s">
        <v>138</v>
      </c>
      <c r="X297" s="336"/>
      <c r="Y297" s="280"/>
      <c r="Z297" s="280"/>
      <c r="AA297" s="10"/>
      <c r="AB297" s="155" t="s">
        <v>138</v>
      </c>
      <c r="AC297" s="164"/>
      <c r="AD297" s="164"/>
      <c r="AE297" s="164"/>
      <c r="AF297" s="228"/>
      <c r="AG297" s="164"/>
      <c r="AH297" s="164"/>
      <c r="AI297" s="164"/>
      <c r="AJ297" s="229"/>
      <c r="AK297" s="1257" t="s">
        <v>139</v>
      </c>
      <c r="AL297" s="1258"/>
      <c r="AM297" s="1258"/>
      <c r="AN297" s="1258"/>
      <c r="AO297" s="1214"/>
      <c r="AP297" s="1215"/>
      <c r="AQ297" s="1215"/>
      <c r="AR297" s="1215"/>
      <c r="AS297" s="1215"/>
      <c r="AT297" s="1215"/>
      <c r="AU297" s="1215"/>
      <c r="AV297" s="1215"/>
      <c r="AW297" s="1215"/>
      <c r="AX297" s="1215"/>
      <c r="AY297" s="1215"/>
      <c r="AZ297" s="1215"/>
      <c r="BA297" s="1216"/>
      <c r="BB297" s="982"/>
      <c r="BC297" s="1217"/>
      <c r="BD297" s="1217"/>
      <c r="BE297" s="1217"/>
      <c r="BF297" s="1218"/>
      <c r="BG297" s="982"/>
      <c r="BH297" s="1219"/>
      <c r="BI297" s="1219"/>
      <c r="BJ297" s="1220"/>
      <c r="BK297" s="973"/>
      <c r="BL297" s="1215"/>
      <c r="BM297" s="1215"/>
      <c r="BN297" s="1215"/>
      <c r="BO297" s="1215"/>
      <c r="BP297" s="1215"/>
      <c r="BQ297" s="1215"/>
      <c r="BR297" s="1215"/>
      <c r="BS297" s="1215"/>
      <c r="BT297" s="1215"/>
      <c r="BU297" s="1215"/>
      <c r="BV297" s="1215"/>
      <c r="BW297" s="1216"/>
      <c r="BX297" s="984"/>
      <c r="BY297" s="1221"/>
      <c r="BZ297" s="1221"/>
      <c r="CA297" s="1221"/>
      <c r="CB297" s="1222"/>
      <c r="CC297" s="1236"/>
      <c r="CD297" s="1237"/>
      <c r="CE297" s="1237"/>
      <c r="CF297" s="1238"/>
      <c r="CG297" s="289" t="s">
        <v>137</v>
      </c>
      <c r="CH297" s="290"/>
      <c r="CI297" s="982"/>
      <c r="CJ297" s="1239"/>
      <c r="CK297" s="1240"/>
      <c r="CL297" s="1016"/>
      <c r="CM297" s="1241"/>
      <c r="CN297" s="1241"/>
      <c r="CO297" s="1241"/>
      <c r="CP297" s="1241"/>
      <c r="CQ297" s="1241"/>
      <c r="CR297" s="1241"/>
      <c r="CS297" s="120" t="s">
        <v>138</v>
      </c>
      <c r="CT297" s="120"/>
      <c r="CU297" s="120"/>
      <c r="CV297" s="290"/>
      <c r="CW297" s="240"/>
      <c r="CX297" s="156"/>
      <c r="CY297" s="156"/>
      <c r="CZ297" s="156"/>
      <c r="DA297" s="156"/>
      <c r="DB297" s="167"/>
      <c r="DC297" s="1187"/>
      <c r="DD297" s="1188"/>
      <c r="DE297" s="1188"/>
      <c r="DF297" s="10"/>
      <c r="DG297" s="155" t="s">
        <v>138</v>
      </c>
      <c r="DH297" s="1234"/>
      <c r="DI297" s="1235"/>
      <c r="DJ297" s="1235"/>
      <c r="DK297" s="1235"/>
      <c r="DL297" s="1235"/>
      <c r="DM297" s="159" t="s">
        <v>66</v>
      </c>
      <c r="DS297" s="188">
        <f t="shared" si="16"/>
        <v>0</v>
      </c>
    </row>
    <row r="298" spans="3:126" ht="12.95" customHeight="1">
      <c r="C298" s="951"/>
      <c r="D298" s="952"/>
      <c r="E298" s="703" t="s">
        <v>217</v>
      </c>
      <c r="F298" s="704"/>
      <c r="G298" s="704"/>
      <c r="H298" s="704"/>
      <c r="I298" s="705"/>
      <c r="J298" s="1187">
        <f>S298+AF298+CL298+CL299+'2枚目'!DT245+'3枚目'!DT245+'4枚目'!DT245+'5枚目'!DT245</f>
        <v>0</v>
      </c>
      <c r="K298" s="1188"/>
      <c r="L298" s="1188"/>
      <c r="M298" s="1188"/>
      <c r="P298" s="1189"/>
      <c r="Q298" s="1190"/>
      <c r="R298" s="1191"/>
      <c r="S298" s="1192"/>
      <c r="T298" s="1193"/>
      <c r="U298" s="1193"/>
      <c r="V298" s="1193"/>
      <c r="W298" s="1193"/>
      <c r="X298" s="1267"/>
      <c r="Y298" s="1193"/>
      <c r="Z298" s="1193"/>
      <c r="AA298" s="1193"/>
      <c r="AB298" s="1268"/>
      <c r="AC298" s="1293"/>
      <c r="AD298" s="1294"/>
      <c r="AE298" s="1295"/>
      <c r="AF298" s="1297"/>
      <c r="AG298" s="1298"/>
      <c r="AH298" s="1298"/>
      <c r="AI298" s="1298"/>
      <c r="AJ298" s="1299"/>
      <c r="AK298" s="1243" t="s">
        <v>136</v>
      </c>
      <c r="AL298" s="1244"/>
      <c r="AM298" s="1244"/>
      <c r="AN298" s="1244"/>
      <c r="AO298" s="1271"/>
      <c r="AP298" s="1272"/>
      <c r="AQ298" s="1272"/>
      <c r="AR298" s="1272"/>
      <c r="AS298" s="1272"/>
      <c r="AT298" s="1272"/>
      <c r="AU298" s="1272"/>
      <c r="AV298" s="1272"/>
      <c r="AW298" s="1272"/>
      <c r="AX298" s="1272"/>
      <c r="AY298" s="1272"/>
      <c r="AZ298" s="1272"/>
      <c r="BA298" s="1273"/>
      <c r="BB298" s="1037"/>
      <c r="BC298" s="1248"/>
      <c r="BD298" s="1248"/>
      <c r="BE298" s="1248"/>
      <c r="BF298" s="1249"/>
      <c r="BG298" s="1037"/>
      <c r="BH298" s="1230"/>
      <c r="BI298" s="1230"/>
      <c r="BJ298" s="1231"/>
      <c r="BK298" s="1271"/>
      <c r="BL298" s="1272"/>
      <c r="BM298" s="1272"/>
      <c r="BN298" s="1272"/>
      <c r="BO298" s="1272"/>
      <c r="BP298" s="1272"/>
      <c r="BQ298" s="1272"/>
      <c r="BR298" s="1272"/>
      <c r="BS298" s="1272"/>
      <c r="BT298" s="1272"/>
      <c r="BU298" s="1272"/>
      <c r="BV298" s="1272"/>
      <c r="BW298" s="1273"/>
      <c r="BX298" s="1040"/>
      <c r="BY298" s="1259"/>
      <c r="BZ298" s="1259"/>
      <c r="CA298" s="1259"/>
      <c r="CB298" s="1260"/>
      <c r="CC298" s="1261"/>
      <c r="CD298" s="1262"/>
      <c r="CE298" s="1262"/>
      <c r="CF298" s="1263"/>
      <c r="CG298" s="288" t="s">
        <v>137</v>
      </c>
      <c r="CH298" s="146"/>
      <c r="CI298" s="1037"/>
      <c r="CJ298" s="1264"/>
      <c r="CK298" s="1265"/>
      <c r="CL298" s="987"/>
      <c r="CM298" s="1266"/>
      <c r="CN298" s="1266"/>
      <c r="CO298" s="1266"/>
      <c r="CP298" s="1266"/>
      <c r="CQ298" s="1266"/>
      <c r="CR298" s="1266"/>
      <c r="CS298" s="2" t="s">
        <v>138</v>
      </c>
      <c r="CW298" s="1348"/>
      <c r="CX298" s="1349"/>
      <c r="CY298" s="1349"/>
      <c r="CZ298" s="1349"/>
      <c r="DB298" s="152" t="s">
        <v>138</v>
      </c>
      <c r="DC298" s="1187">
        <f>DS298+DS299+'2枚目'!DT246+'3枚目'!DT246+'4枚目'!DT246+'5枚目'!DT246</f>
        <v>0</v>
      </c>
      <c r="DD298" s="1188"/>
      <c r="DE298" s="1188"/>
      <c r="DG298" s="152"/>
      <c r="DH298" s="1232">
        <f>IFERROR((DT298+DV298+DC298)*100/J298,0)</f>
        <v>0</v>
      </c>
      <c r="DI298" s="1233"/>
      <c r="DJ298" s="1233"/>
      <c r="DK298" s="1233"/>
      <c r="DL298" s="1233"/>
      <c r="DM298" s="153"/>
      <c r="DS298" s="188">
        <f t="shared" si="16"/>
        <v>0</v>
      </c>
      <c r="DT298" s="188">
        <f>S298+'2枚目'!DU245+'3枚目'!DU245+'4枚目'!DU245+'5枚目'!DU245</f>
        <v>0</v>
      </c>
      <c r="DV298" s="610">
        <f>AF298+'2枚目'!DV245+'3枚目'!DV245+'4枚目'!DV245+'5枚目'!DV245</f>
        <v>0</v>
      </c>
    </row>
    <row r="299" spans="3:126" ht="12.95" customHeight="1">
      <c r="C299" s="951"/>
      <c r="D299" s="952"/>
      <c r="E299" s="709"/>
      <c r="F299" s="710"/>
      <c r="G299" s="710"/>
      <c r="H299" s="710"/>
      <c r="I299" s="711"/>
      <c r="J299" s="1187"/>
      <c r="K299" s="1188"/>
      <c r="L299" s="1188"/>
      <c r="M299" s="1188"/>
      <c r="N299" s="10"/>
      <c r="O299" s="154" t="s">
        <v>138</v>
      </c>
      <c r="P299" s="1177"/>
      <c r="Q299" s="1178"/>
      <c r="R299" s="1179"/>
      <c r="S299" s="279"/>
      <c r="T299" s="280"/>
      <c r="U299" s="280"/>
      <c r="V299" s="10"/>
      <c r="W299" s="154" t="s">
        <v>138</v>
      </c>
      <c r="X299" s="336"/>
      <c r="Y299" s="280"/>
      <c r="Z299" s="280"/>
      <c r="AA299" s="10"/>
      <c r="AB299" s="155" t="s">
        <v>138</v>
      </c>
      <c r="AC299" s="1296"/>
      <c r="AD299" s="1178"/>
      <c r="AE299" s="1179"/>
      <c r="AF299" s="279"/>
      <c r="AG299" s="280"/>
      <c r="AH299" s="280"/>
      <c r="AI299" s="10"/>
      <c r="AJ299" s="281" t="s">
        <v>138</v>
      </c>
      <c r="AK299" s="1213" t="s">
        <v>139</v>
      </c>
      <c r="AL299" s="1205"/>
      <c r="AM299" s="1205"/>
      <c r="AN299" s="1205"/>
      <c r="AO299" s="1214"/>
      <c r="AP299" s="1215"/>
      <c r="AQ299" s="1215"/>
      <c r="AR299" s="1215"/>
      <c r="AS299" s="1215"/>
      <c r="AT299" s="1215"/>
      <c r="AU299" s="1215"/>
      <c r="AV299" s="1215"/>
      <c r="AW299" s="1215"/>
      <c r="AX299" s="1215"/>
      <c r="AY299" s="1215"/>
      <c r="AZ299" s="1215"/>
      <c r="BA299" s="1216"/>
      <c r="BB299" s="982"/>
      <c r="BC299" s="1217"/>
      <c r="BD299" s="1217"/>
      <c r="BE299" s="1217"/>
      <c r="BF299" s="1218"/>
      <c r="BG299" s="982"/>
      <c r="BH299" s="1219"/>
      <c r="BI299" s="1219"/>
      <c r="BJ299" s="1220"/>
      <c r="BK299" s="973"/>
      <c r="BL299" s="1215"/>
      <c r="BM299" s="1215"/>
      <c r="BN299" s="1215"/>
      <c r="BO299" s="1215"/>
      <c r="BP299" s="1215"/>
      <c r="BQ299" s="1215"/>
      <c r="BR299" s="1215"/>
      <c r="BS299" s="1215"/>
      <c r="BT299" s="1215"/>
      <c r="BU299" s="1215"/>
      <c r="BV299" s="1215"/>
      <c r="BW299" s="1216"/>
      <c r="BX299" s="984"/>
      <c r="BY299" s="1221"/>
      <c r="BZ299" s="1221"/>
      <c r="CA299" s="1221"/>
      <c r="CB299" s="1222"/>
      <c r="CC299" s="1236"/>
      <c r="CD299" s="1237"/>
      <c r="CE299" s="1237"/>
      <c r="CF299" s="1238"/>
      <c r="CG299" s="289" t="s">
        <v>137</v>
      </c>
      <c r="CH299" s="290"/>
      <c r="CI299" s="982"/>
      <c r="CJ299" s="1239"/>
      <c r="CK299" s="1240"/>
      <c r="CL299" s="1016"/>
      <c r="CM299" s="1241"/>
      <c r="CN299" s="1241"/>
      <c r="CO299" s="1241"/>
      <c r="CP299" s="1241"/>
      <c r="CQ299" s="1241"/>
      <c r="CR299" s="1241"/>
      <c r="CS299" s="157" t="s">
        <v>138</v>
      </c>
      <c r="CT299" s="157"/>
      <c r="CU299" s="157"/>
      <c r="CV299" s="157"/>
      <c r="CW299" s="1242"/>
      <c r="CX299" s="1241"/>
      <c r="CY299" s="1241"/>
      <c r="CZ299" s="1241"/>
      <c r="DA299" s="157"/>
      <c r="DB299" s="158" t="s">
        <v>138</v>
      </c>
      <c r="DC299" s="1187"/>
      <c r="DD299" s="1188"/>
      <c r="DE299" s="1188"/>
      <c r="DF299" s="10"/>
      <c r="DG299" s="155" t="s">
        <v>138</v>
      </c>
      <c r="DH299" s="1234"/>
      <c r="DI299" s="1235"/>
      <c r="DJ299" s="1235"/>
      <c r="DK299" s="1235"/>
      <c r="DL299" s="1235"/>
      <c r="DM299" s="159" t="s">
        <v>66</v>
      </c>
      <c r="DS299" s="188">
        <f t="shared" si="16"/>
        <v>0</v>
      </c>
    </row>
    <row r="300" spans="3:126" ht="12.95" customHeight="1">
      <c r="C300" s="951"/>
      <c r="D300" s="952"/>
      <c r="E300" s="703" t="s">
        <v>218</v>
      </c>
      <c r="F300" s="704"/>
      <c r="G300" s="704"/>
      <c r="H300" s="704"/>
      <c r="I300" s="705"/>
      <c r="J300" s="1187">
        <f>S300+CL300+CL301+'2枚目'!DT247+'3枚目'!DT247+'4枚目'!DT247+'5枚目'!DT247</f>
        <v>0</v>
      </c>
      <c r="K300" s="1188"/>
      <c r="L300" s="1188"/>
      <c r="M300" s="1188"/>
      <c r="N300" s="44"/>
      <c r="O300" s="44"/>
      <c r="P300" s="234"/>
      <c r="Q300" s="235"/>
      <c r="R300" s="236"/>
      <c r="S300" s="161"/>
      <c r="T300" s="161"/>
      <c r="U300" s="161"/>
      <c r="V300" s="161"/>
      <c r="W300" s="161"/>
      <c r="X300" s="237"/>
      <c r="Y300" s="161"/>
      <c r="Z300" s="161"/>
      <c r="AA300" s="161"/>
      <c r="AB300" s="162"/>
      <c r="AC300" s="161"/>
      <c r="AD300" s="161"/>
      <c r="AE300" s="161"/>
      <c r="AF300" s="168"/>
      <c r="AG300" s="161"/>
      <c r="AH300" s="161"/>
      <c r="AI300" s="161"/>
      <c r="AJ300" s="238"/>
      <c r="AK300" s="1269" t="s">
        <v>136</v>
      </c>
      <c r="AL300" s="1270"/>
      <c r="AM300" s="1270"/>
      <c r="AN300" s="1270"/>
      <c r="AO300" s="1271"/>
      <c r="AP300" s="1272"/>
      <c r="AQ300" s="1272"/>
      <c r="AR300" s="1272"/>
      <c r="AS300" s="1272"/>
      <c r="AT300" s="1272"/>
      <c r="AU300" s="1272"/>
      <c r="AV300" s="1272"/>
      <c r="AW300" s="1272"/>
      <c r="AX300" s="1272"/>
      <c r="AY300" s="1272"/>
      <c r="AZ300" s="1272"/>
      <c r="BA300" s="1273"/>
      <c r="BB300" s="1037"/>
      <c r="BC300" s="1248"/>
      <c r="BD300" s="1248"/>
      <c r="BE300" s="1248"/>
      <c r="BF300" s="1249"/>
      <c r="BG300" s="1037"/>
      <c r="BH300" s="1230"/>
      <c r="BI300" s="1230"/>
      <c r="BJ300" s="1231"/>
      <c r="BK300" s="1271"/>
      <c r="BL300" s="1272"/>
      <c r="BM300" s="1272"/>
      <c r="BN300" s="1272"/>
      <c r="BO300" s="1272"/>
      <c r="BP300" s="1272"/>
      <c r="BQ300" s="1272"/>
      <c r="BR300" s="1272"/>
      <c r="BS300" s="1272"/>
      <c r="BT300" s="1272"/>
      <c r="BU300" s="1272"/>
      <c r="BV300" s="1272"/>
      <c r="BW300" s="1273"/>
      <c r="BX300" s="1040"/>
      <c r="BY300" s="1259"/>
      <c r="BZ300" s="1259"/>
      <c r="CA300" s="1259"/>
      <c r="CB300" s="1260"/>
      <c r="CC300" s="1261"/>
      <c r="CD300" s="1262"/>
      <c r="CE300" s="1262"/>
      <c r="CF300" s="1263"/>
      <c r="CG300" s="288" t="s">
        <v>137</v>
      </c>
      <c r="CH300" s="146"/>
      <c r="CI300" s="1037"/>
      <c r="CJ300" s="1264"/>
      <c r="CK300" s="1265"/>
      <c r="CL300" s="987"/>
      <c r="CM300" s="1266"/>
      <c r="CN300" s="1266"/>
      <c r="CO300" s="1266"/>
      <c r="CP300" s="1266"/>
      <c r="CQ300" s="1266"/>
      <c r="CR300" s="1266"/>
      <c r="CS300" s="44" t="s">
        <v>138</v>
      </c>
      <c r="CT300" s="44"/>
      <c r="CU300" s="44"/>
      <c r="CV300" s="44"/>
      <c r="CW300" s="237"/>
      <c r="CX300" s="161"/>
      <c r="CY300" s="161"/>
      <c r="CZ300" s="161"/>
      <c r="DA300" s="161"/>
      <c r="DB300" s="166"/>
      <c r="DC300" s="1187">
        <f>DS300+DS301+'2枚目'!DT248+'3枚目'!DT248+'4枚目'!DT248+'5枚目'!DT248</f>
        <v>0</v>
      </c>
      <c r="DD300" s="1188"/>
      <c r="DE300" s="1188"/>
      <c r="DF300" s="44"/>
      <c r="DG300" s="176"/>
      <c r="DH300" s="1232">
        <f t="shared" ref="DH300" si="20">IFERROR((DT300+DC300)*100/J300,0)</f>
        <v>0</v>
      </c>
      <c r="DI300" s="1233"/>
      <c r="DJ300" s="1233"/>
      <c r="DK300" s="1233"/>
      <c r="DL300" s="1233"/>
      <c r="DM300" s="163"/>
      <c r="DS300" s="188">
        <f t="shared" si="16"/>
        <v>0</v>
      </c>
      <c r="DT300" s="188">
        <f>S300+'2枚目'!DU247+'3枚目'!DU247+'4枚目'!DU247+'5枚目'!DU247</f>
        <v>0</v>
      </c>
    </row>
    <row r="301" spans="3:126" ht="12.95" customHeight="1">
      <c r="C301" s="951"/>
      <c r="D301" s="952"/>
      <c r="E301" s="709"/>
      <c r="F301" s="710"/>
      <c r="G301" s="710"/>
      <c r="H301" s="710"/>
      <c r="I301" s="711"/>
      <c r="J301" s="1187"/>
      <c r="K301" s="1188"/>
      <c r="L301" s="1188"/>
      <c r="M301" s="1188"/>
      <c r="N301" s="10"/>
      <c r="O301" s="154" t="s">
        <v>138</v>
      </c>
      <c r="P301" s="231"/>
      <c r="Q301" s="232"/>
      <c r="R301" s="233"/>
      <c r="S301" s="156"/>
      <c r="T301" s="156"/>
      <c r="U301" s="156"/>
      <c r="V301" s="156"/>
      <c r="W301" s="239"/>
      <c r="X301" s="240"/>
      <c r="Y301" s="156"/>
      <c r="Z301" s="156"/>
      <c r="AA301" s="156"/>
      <c r="AB301" s="167"/>
      <c r="AC301" s="156"/>
      <c r="AD301" s="156"/>
      <c r="AE301" s="156"/>
      <c r="AF301" s="224"/>
      <c r="AG301" s="156"/>
      <c r="AH301" s="156"/>
      <c r="AI301" s="156"/>
      <c r="AJ301" s="225"/>
      <c r="AK301" s="1257" t="s">
        <v>139</v>
      </c>
      <c r="AL301" s="1258"/>
      <c r="AM301" s="1258"/>
      <c r="AN301" s="1258"/>
      <c r="AO301" s="1214"/>
      <c r="AP301" s="1215"/>
      <c r="AQ301" s="1215"/>
      <c r="AR301" s="1215"/>
      <c r="AS301" s="1215"/>
      <c r="AT301" s="1215"/>
      <c r="AU301" s="1215"/>
      <c r="AV301" s="1215"/>
      <c r="AW301" s="1215"/>
      <c r="AX301" s="1215"/>
      <c r="AY301" s="1215"/>
      <c r="AZ301" s="1215"/>
      <c r="BA301" s="1216"/>
      <c r="BB301" s="982"/>
      <c r="BC301" s="1217"/>
      <c r="BD301" s="1217"/>
      <c r="BE301" s="1217"/>
      <c r="BF301" s="1218"/>
      <c r="BG301" s="982"/>
      <c r="BH301" s="1219"/>
      <c r="BI301" s="1219"/>
      <c r="BJ301" s="1220"/>
      <c r="BK301" s="973"/>
      <c r="BL301" s="1215"/>
      <c r="BM301" s="1215"/>
      <c r="BN301" s="1215"/>
      <c r="BO301" s="1215"/>
      <c r="BP301" s="1215"/>
      <c r="BQ301" s="1215"/>
      <c r="BR301" s="1215"/>
      <c r="BS301" s="1215"/>
      <c r="BT301" s="1215"/>
      <c r="BU301" s="1215"/>
      <c r="BV301" s="1215"/>
      <c r="BW301" s="1216"/>
      <c r="BX301" s="984"/>
      <c r="BY301" s="1221"/>
      <c r="BZ301" s="1221"/>
      <c r="CA301" s="1221"/>
      <c r="CB301" s="1222"/>
      <c r="CC301" s="1236"/>
      <c r="CD301" s="1237"/>
      <c r="CE301" s="1237"/>
      <c r="CF301" s="1238"/>
      <c r="CG301" s="289" t="s">
        <v>137</v>
      </c>
      <c r="CH301" s="290"/>
      <c r="CI301" s="982"/>
      <c r="CJ301" s="1239"/>
      <c r="CK301" s="1240"/>
      <c r="CL301" s="1016"/>
      <c r="CM301" s="1241"/>
      <c r="CN301" s="1241"/>
      <c r="CO301" s="1241"/>
      <c r="CP301" s="1241"/>
      <c r="CQ301" s="1241"/>
      <c r="CR301" s="1241"/>
      <c r="CS301" s="120" t="s">
        <v>138</v>
      </c>
      <c r="CT301" s="120"/>
      <c r="CU301" s="120"/>
      <c r="CV301" s="120"/>
      <c r="CW301" s="240"/>
      <c r="CX301" s="156"/>
      <c r="CY301" s="156"/>
      <c r="CZ301" s="156"/>
      <c r="DA301" s="156"/>
      <c r="DB301" s="167"/>
      <c r="DC301" s="1187"/>
      <c r="DD301" s="1188"/>
      <c r="DE301" s="1188"/>
      <c r="DF301" s="10"/>
      <c r="DG301" s="155" t="s">
        <v>138</v>
      </c>
      <c r="DH301" s="1234"/>
      <c r="DI301" s="1235"/>
      <c r="DJ301" s="1235"/>
      <c r="DK301" s="1235"/>
      <c r="DL301" s="1235"/>
      <c r="DM301" s="159" t="s">
        <v>66</v>
      </c>
      <c r="DS301" s="188">
        <f t="shared" si="16"/>
        <v>0</v>
      </c>
    </row>
    <row r="302" spans="3:126" ht="12.95" customHeight="1">
      <c r="C302" s="951"/>
      <c r="D302" s="952"/>
      <c r="E302" s="751" t="s">
        <v>219</v>
      </c>
      <c r="F302" s="752"/>
      <c r="G302" s="752"/>
      <c r="H302" s="752"/>
      <c r="I302" s="753"/>
      <c r="J302" s="1187">
        <f>S302+CL302+CL303+'2枚目'!DT249+'3枚目'!DT249+'4枚目'!DT249+'5枚目'!DT249</f>
        <v>0</v>
      </c>
      <c r="K302" s="1188"/>
      <c r="L302" s="1188"/>
      <c r="M302" s="1188"/>
      <c r="P302" s="189"/>
      <c r="Q302" s="190"/>
      <c r="R302" s="191"/>
      <c r="S302" s="149"/>
      <c r="T302" s="149"/>
      <c r="U302" s="149"/>
      <c r="V302" s="149"/>
      <c r="W302" s="149"/>
      <c r="X302" s="241"/>
      <c r="Y302" s="149"/>
      <c r="Z302" s="149"/>
      <c r="AA302" s="149"/>
      <c r="AB302" s="230"/>
      <c r="AC302" s="149"/>
      <c r="AD302" s="149"/>
      <c r="AE302" s="149"/>
      <c r="AF302" s="150"/>
      <c r="AG302" s="149"/>
      <c r="AH302" s="149"/>
      <c r="AI302" s="149"/>
      <c r="AJ302" s="151"/>
      <c r="AK302" s="1243" t="s">
        <v>136</v>
      </c>
      <c r="AL302" s="1244"/>
      <c r="AM302" s="1244"/>
      <c r="AN302" s="1244"/>
      <c r="AO302" s="1271"/>
      <c r="AP302" s="1272"/>
      <c r="AQ302" s="1272"/>
      <c r="AR302" s="1272"/>
      <c r="AS302" s="1272"/>
      <c r="AT302" s="1272"/>
      <c r="AU302" s="1272"/>
      <c r="AV302" s="1272"/>
      <c r="AW302" s="1272"/>
      <c r="AX302" s="1272"/>
      <c r="AY302" s="1272"/>
      <c r="AZ302" s="1272"/>
      <c r="BA302" s="1273"/>
      <c r="BB302" s="1037"/>
      <c r="BC302" s="1248"/>
      <c r="BD302" s="1248"/>
      <c r="BE302" s="1248"/>
      <c r="BF302" s="1249"/>
      <c r="BG302" s="1037"/>
      <c r="BH302" s="1230"/>
      <c r="BI302" s="1230"/>
      <c r="BJ302" s="1231"/>
      <c r="BK302" s="1271"/>
      <c r="BL302" s="1272"/>
      <c r="BM302" s="1272"/>
      <c r="BN302" s="1272"/>
      <c r="BO302" s="1272"/>
      <c r="BP302" s="1272"/>
      <c r="BQ302" s="1272"/>
      <c r="BR302" s="1272"/>
      <c r="BS302" s="1272"/>
      <c r="BT302" s="1272"/>
      <c r="BU302" s="1272"/>
      <c r="BV302" s="1272"/>
      <c r="BW302" s="1273"/>
      <c r="BX302" s="1040"/>
      <c r="BY302" s="1259"/>
      <c r="BZ302" s="1259"/>
      <c r="CA302" s="1259"/>
      <c r="CB302" s="1260"/>
      <c r="CC302" s="1261"/>
      <c r="CD302" s="1262"/>
      <c r="CE302" s="1262"/>
      <c r="CF302" s="1263"/>
      <c r="CG302" s="288" t="s">
        <v>137</v>
      </c>
      <c r="CH302" s="146"/>
      <c r="CI302" s="1037"/>
      <c r="CJ302" s="1264"/>
      <c r="CK302" s="1265"/>
      <c r="CL302" s="987"/>
      <c r="CM302" s="1266"/>
      <c r="CN302" s="1266"/>
      <c r="CO302" s="1266"/>
      <c r="CP302" s="1266"/>
      <c r="CQ302" s="1266"/>
      <c r="CR302" s="1266"/>
      <c r="CS302" s="44" t="s">
        <v>138</v>
      </c>
      <c r="CT302" s="44"/>
      <c r="CW302" s="241"/>
      <c r="CX302" s="149"/>
      <c r="CY302" s="149"/>
      <c r="CZ302" s="149"/>
      <c r="DA302" s="149"/>
      <c r="DB302" s="169"/>
      <c r="DC302" s="1187">
        <f>DS302+DS303+'2枚目'!DT250+'3枚目'!DT250+'4枚目'!DT250+'5枚目'!DT250</f>
        <v>0</v>
      </c>
      <c r="DD302" s="1188"/>
      <c r="DE302" s="1188"/>
      <c r="DG302" s="152"/>
      <c r="DH302" s="1232">
        <f t="shared" ref="DH302" si="21">IFERROR((DT302+DC302)*100/J302,0)</f>
        <v>0</v>
      </c>
      <c r="DI302" s="1233"/>
      <c r="DJ302" s="1233"/>
      <c r="DK302" s="1233"/>
      <c r="DL302" s="1233"/>
      <c r="DM302" s="153"/>
      <c r="DS302" s="188">
        <f t="shared" si="16"/>
        <v>0</v>
      </c>
      <c r="DT302" s="188">
        <f>S302+'2枚目'!DU249+'3枚目'!DU249+'4枚目'!DU249+'5枚目'!DU249</f>
        <v>0</v>
      </c>
    </row>
    <row r="303" spans="3:126" ht="12.95" customHeight="1">
      <c r="C303" s="951"/>
      <c r="D303" s="952"/>
      <c r="E303" s="757"/>
      <c r="F303" s="758"/>
      <c r="G303" s="758"/>
      <c r="H303" s="758"/>
      <c r="I303" s="759"/>
      <c r="J303" s="1187"/>
      <c r="K303" s="1188"/>
      <c r="L303" s="1188"/>
      <c r="M303" s="1188"/>
      <c r="N303" s="10"/>
      <c r="O303" s="154" t="s">
        <v>138</v>
      </c>
      <c r="P303" s="231"/>
      <c r="Q303" s="232"/>
      <c r="R303" s="233"/>
      <c r="S303" s="156"/>
      <c r="T303" s="156"/>
      <c r="U303" s="156"/>
      <c r="V303" s="156"/>
      <c r="W303" s="156"/>
      <c r="X303" s="240"/>
      <c r="Y303" s="156"/>
      <c r="Z303" s="156"/>
      <c r="AA303" s="156"/>
      <c r="AB303" s="223"/>
      <c r="AC303" s="156"/>
      <c r="AD303" s="156"/>
      <c r="AE303" s="156"/>
      <c r="AF303" s="224"/>
      <c r="AG303" s="156"/>
      <c r="AH303" s="156"/>
      <c r="AI303" s="156"/>
      <c r="AJ303" s="242"/>
      <c r="AK303" s="1257" t="s">
        <v>139</v>
      </c>
      <c r="AL303" s="1258"/>
      <c r="AM303" s="1258"/>
      <c r="AN303" s="1258"/>
      <c r="AO303" s="1214"/>
      <c r="AP303" s="1215"/>
      <c r="AQ303" s="1215"/>
      <c r="AR303" s="1215"/>
      <c r="AS303" s="1215"/>
      <c r="AT303" s="1215"/>
      <c r="AU303" s="1215"/>
      <c r="AV303" s="1215"/>
      <c r="AW303" s="1215"/>
      <c r="AX303" s="1215"/>
      <c r="AY303" s="1215"/>
      <c r="AZ303" s="1215"/>
      <c r="BA303" s="1216"/>
      <c r="BB303" s="982"/>
      <c r="BC303" s="1217"/>
      <c r="BD303" s="1217"/>
      <c r="BE303" s="1217"/>
      <c r="BF303" s="1218"/>
      <c r="BG303" s="982"/>
      <c r="BH303" s="1219"/>
      <c r="BI303" s="1219"/>
      <c r="BJ303" s="1220"/>
      <c r="BK303" s="973"/>
      <c r="BL303" s="1215"/>
      <c r="BM303" s="1215"/>
      <c r="BN303" s="1215"/>
      <c r="BO303" s="1215"/>
      <c r="BP303" s="1215"/>
      <c r="BQ303" s="1215"/>
      <c r="BR303" s="1215"/>
      <c r="BS303" s="1215"/>
      <c r="BT303" s="1215"/>
      <c r="BU303" s="1215"/>
      <c r="BV303" s="1215"/>
      <c r="BW303" s="1216"/>
      <c r="BX303" s="984"/>
      <c r="BY303" s="1221"/>
      <c r="BZ303" s="1221"/>
      <c r="CA303" s="1221"/>
      <c r="CB303" s="1222"/>
      <c r="CC303" s="1236"/>
      <c r="CD303" s="1237"/>
      <c r="CE303" s="1237"/>
      <c r="CF303" s="1238"/>
      <c r="CG303" s="289" t="s">
        <v>137</v>
      </c>
      <c r="CH303" s="290"/>
      <c r="CI303" s="982"/>
      <c r="CJ303" s="1239"/>
      <c r="CK303" s="1240"/>
      <c r="CL303" s="1016"/>
      <c r="CM303" s="1241"/>
      <c r="CN303" s="1241"/>
      <c r="CO303" s="1241"/>
      <c r="CP303" s="1241"/>
      <c r="CQ303" s="1241"/>
      <c r="CR303" s="1241"/>
      <c r="CS303" s="120" t="s">
        <v>138</v>
      </c>
      <c r="CT303" s="120"/>
      <c r="CU303" s="120"/>
      <c r="CV303" s="120"/>
      <c r="CW303" s="240"/>
      <c r="CX303" s="156"/>
      <c r="CY303" s="156"/>
      <c r="CZ303" s="156"/>
      <c r="DA303" s="156"/>
      <c r="DB303" s="167"/>
      <c r="DC303" s="1187"/>
      <c r="DD303" s="1188"/>
      <c r="DE303" s="1188"/>
      <c r="DF303" s="10"/>
      <c r="DG303" s="155" t="s">
        <v>138</v>
      </c>
      <c r="DH303" s="1234"/>
      <c r="DI303" s="1235"/>
      <c r="DJ303" s="1235"/>
      <c r="DK303" s="1235"/>
      <c r="DL303" s="1235"/>
      <c r="DM303" s="159" t="s">
        <v>66</v>
      </c>
      <c r="DS303" s="188">
        <f t="shared" si="16"/>
        <v>0</v>
      </c>
    </row>
    <row r="304" spans="3:126" ht="12.95" customHeight="1">
      <c r="C304" s="951"/>
      <c r="D304" s="952"/>
      <c r="E304" s="1287" t="s">
        <v>220</v>
      </c>
      <c r="F304" s="1288"/>
      <c r="G304" s="1288"/>
      <c r="H304" s="1288"/>
      <c r="I304" s="1289"/>
      <c r="J304" s="1187">
        <f>S304+CL304+CL305+'2枚目'!DT251+'3枚目'!DT251+'4枚目'!DT251+'5枚目'!DT251</f>
        <v>0</v>
      </c>
      <c r="K304" s="1188"/>
      <c r="L304" s="1188"/>
      <c r="M304" s="1188"/>
      <c r="P304" s="189"/>
      <c r="Q304" s="190"/>
      <c r="R304" s="191"/>
      <c r="S304" s="149"/>
      <c r="T304" s="149"/>
      <c r="U304" s="149"/>
      <c r="V304" s="149"/>
      <c r="W304" s="149"/>
      <c r="X304" s="241"/>
      <c r="Y304" s="149"/>
      <c r="Z304" s="149"/>
      <c r="AA304" s="149"/>
      <c r="AB304" s="230"/>
      <c r="AC304" s="149"/>
      <c r="AD304" s="149"/>
      <c r="AE304" s="149"/>
      <c r="AF304" s="150"/>
      <c r="AG304" s="149"/>
      <c r="AH304" s="149"/>
      <c r="AI304" s="149"/>
      <c r="AJ304" s="151"/>
      <c r="AK304" s="1269" t="s">
        <v>136</v>
      </c>
      <c r="AL304" s="1270"/>
      <c r="AM304" s="1270"/>
      <c r="AN304" s="1270"/>
      <c r="AO304" s="1271"/>
      <c r="AP304" s="1272"/>
      <c r="AQ304" s="1272"/>
      <c r="AR304" s="1272"/>
      <c r="AS304" s="1272"/>
      <c r="AT304" s="1272"/>
      <c r="AU304" s="1272"/>
      <c r="AV304" s="1272"/>
      <c r="AW304" s="1272"/>
      <c r="AX304" s="1272"/>
      <c r="AY304" s="1272"/>
      <c r="AZ304" s="1272"/>
      <c r="BA304" s="1273"/>
      <c r="BB304" s="1037"/>
      <c r="BC304" s="1248"/>
      <c r="BD304" s="1248"/>
      <c r="BE304" s="1248"/>
      <c r="BF304" s="1249"/>
      <c r="BG304" s="1037"/>
      <c r="BH304" s="1230"/>
      <c r="BI304" s="1230"/>
      <c r="BJ304" s="1231"/>
      <c r="BK304" s="1271"/>
      <c r="BL304" s="1272"/>
      <c r="BM304" s="1272"/>
      <c r="BN304" s="1272"/>
      <c r="BO304" s="1272"/>
      <c r="BP304" s="1272"/>
      <c r="BQ304" s="1272"/>
      <c r="BR304" s="1272"/>
      <c r="BS304" s="1272"/>
      <c r="BT304" s="1272"/>
      <c r="BU304" s="1272"/>
      <c r="BV304" s="1272"/>
      <c r="BW304" s="1273"/>
      <c r="BX304" s="1040"/>
      <c r="BY304" s="1259"/>
      <c r="BZ304" s="1259"/>
      <c r="CA304" s="1259"/>
      <c r="CB304" s="1260"/>
      <c r="CC304" s="1261"/>
      <c r="CD304" s="1262"/>
      <c r="CE304" s="1262"/>
      <c r="CF304" s="1263"/>
      <c r="CG304" s="288" t="s">
        <v>137</v>
      </c>
      <c r="CH304" s="146"/>
      <c r="CI304" s="1037"/>
      <c r="CJ304" s="1264"/>
      <c r="CK304" s="1265"/>
      <c r="CL304" s="987"/>
      <c r="CM304" s="1266"/>
      <c r="CN304" s="1266"/>
      <c r="CO304" s="1266"/>
      <c r="CP304" s="1266"/>
      <c r="CQ304" s="1266"/>
      <c r="CR304" s="1266"/>
      <c r="CS304" s="44" t="s">
        <v>138</v>
      </c>
      <c r="CT304" s="44"/>
      <c r="CU304" s="44"/>
      <c r="CV304" s="44"/>
      <c r="CW304" s="237"/>
      <c r="CX304" s="161"/>
      <c r="CY304" s="161"/>
      <c r="CZ304" s="161"/>
      <c r="DA304" s="161"/>
      <c r="DB304" s="166"/>
      <c r="DC304" s="1187">
        <f>DS304+DS305+'2枚目'!DT252+'3枚目'!DT252+'4枚目'!DT252+'5枚目'!DT252</f>
        <v>0</v>
      </c>
      <c r="DD304" s="1188"/>
      <c r="DE304" s="1188"/>
      <c r="DF304" s="44"/>
      <c r="DG304" s="176"/>
      <c r="DH304" s="1232">
        <f t="shared" ref="DH304" si="22">IFERROR((DT304+DC304)*100/J304,0)</f>
        <v>0</v>
      </c>
      <c r="DI304" s="1233"/>
      <c r="DJ304" s="1233"/>
      <c r="DK304" s="1233"/>
      <c r="DL304" s="1233"/>
      <c r="DM304" s="163"/>
      <c r="DS304" s="188">
        <f t="shared" si="16"/>
        <v>0</v>
      </c>
      <c r="DT304" s="188">
        <f>S304+'2枚目'!DU251+'3枚目'!DU251+'4枚目'!DU251+'5枚目'!DU251</f>
        <v>0</v>
      </c>
    </row>
    <row r="305" spans="3:126" ht="12.95" customHeight="1">
      <c r="C305" s="951"/>
      <c r="D305" s="952"/>
      <c r="E305" s="1290"/>
      <c r="F305" s="1291"/>
      <c r="G305" s="1291"/>
      <c r="H305" s="1291"/>
      <c r="I305" s="1292"/>
      <c r="J305" s="1187"/>
      <c r="K305" s="1188"/>
      <c r="L305" s="1188"/>
      <c r="M305" s="1188"/>
      <c r="N305" s="10"/>
      <c r="O305" s="154" t="s">
        <v>138</v>
      </c>
      <c r="P305" s="231"/>
      <c r="Q305" s="232"/>
      <c r="R305" s="233"/>
      <c r="S305" s="156"/>
      <c r="T305" s="156"/>
      <c r="U305" s="156"/>
      <c r="V305" s="156"/>
      <c r="W305" s="239"/>
      <c r="X305" s="240"/>
      <c r="Y305" s="156"/>
      <c r="Z305" s="156"/>
      <c r="AA305" s="156"/>
      <c r="AB305" s="167"/>
      <c r="AC305" s="156"/>
      <c r="AD305" s="156"/>
      <c r="AE305" s="156"/>
      <c r="AF305" s="224"/>
      <c r="AG305" s="156"/>
      <c r="AH305" s="156"/>
      <c r="AI305" s="156"/>
      <c r="AJ305" s="225"/>
      <c r="AK305" s="1257" t="s">
        <v>139</v>
      </c>
      <c r="AL305" s="1258"/>
      <c r="AM305" s="1258"/>
      <c r="AN305" s="1258"/>
      <c r="AO305" s="1214"/>
      <c r="AP305" s="1215"/>
      <c r="AQ305" s="1215"/>
      <c r="AR305" s="1215"/>
      <c r="AS305" s="1215"/>
      <c r="AT305" s="1215"/>
      <c r="AU305" s="1215"/>
      <c r="AV305" s="1215"/>
      <c r="AW305" s="1215"/>
      <c r="AX305" s="1215"/>
      <c r="AY305" s="1215"/>
      <c r="AZ305" s="1215"/>
      <c r="BA305" s="1216"/>
      <c r="BB305" s="982"/>
      <c r="BC305" s="1217"/>
      <c r="BD305" s="1217"/>
      <c r="BE305" s="1217"/>
      <c r="BF305" s="1218"/>
      <c r="BG305" s="982"/>
      <c r="BH305" s="1219"/>
      <c r="BI305" s="1219"/>
      <c r="BJ305" s="1220"/>
      <c r="BK305" s="973"/>
      <c r="BL305" s="1215"/>
      <c r="BM305" s="1215"/>
      <c r="BN305" s="1215"/>
      <c r="BO305" s="1215"/>
      <c r="BP305" s="1215"/>
      <c r="BQ305" s="1215"/>
      <c r="BR305" s="1215"/>
      <c r="BS305" s="1215"/>
      <c r="BT305" s="1215"/>
      <c r="BU305" s="1215"/>
      <c r="BV305" s="1215"/>
      <c r="BW305" s="1216"/>
      <c r="BX305" s="984"/>
      <c r="BY305" s="1221"/>
      <c r="BZ305" s="1221"/>
      <c r="CA305" s="1221"/>
      <c r="CB305" s="1222"/>
      <c r="CC305" s="1236"/>
      <c r="CD305" s="1237"/>
      <c r="CE305" s="1237"/>
      <c r="CF305" s="1238"/>
      <c r="CG305" s="289" t="s">
        <v>137</v>
      </c>
      <c r="CH305" s="290"/>
      <c r="CI305" s="982"/>
      <c r="CJ305" s="1239"/>
      <c r="CK305" s="1240"/>
      <c r="CL305" s="1016"/>
      <c r="CM305" s="1241"/>
      <c r="CN305" s="1241"/>
      <c r="CO305" s="1241"/>
      <c r="CP305" s="1241"/>
      <c r="CQ305" s="1241"/>
      <c r="CR305" s="1241"/>
      <c r="CS305" s="120" t="s">
        <v>138</v>
      </c>
      <c r="CT305" s="120"/>
      <c r="CU305" s="120"/>
      <c r="CV305" s="120"/>
      <c r="CW305" s="240"/>
      <c r="CX305" s="156"/>
      <c r="CY305" s="156"/>
      <c r="CZ305" s="156"/>
      <c r="DA305" s="156"/>
      <c r="DB305" s="167"/>
      <c r="DC305" s="1187"/>
      <c r="DD305" s="1188"/>
      <c r="DE305" s="1188"/>
      <c r="DF305" s="10"/>
      <c r="DG305" s="155" t="s">
        <v>138</v>
      </c>
      <c r="DH305" s="1234"/>
      <c r="DI305" s="1235"/>
      <c r="DJ305" s="1235"/>
      <c r="DK305" s="1235"/>
      <c r="DL305" s="1235"/>
      <c r="DM305" s="159" t="s">
        <v>66</v>
      </c>
      <c r="DS305" s="188">
        <f t="shared" si="16"/>
        <v>0</v>
      </c>
    </row>
    <row r="306" spans="3:126" ht="12.95" customHeight="1">
      <c r="C306" s="951"/>
      <c r="D306" s="952"/>
      <c r="E306" s="703" t="s">
        <v>221</v>
      </c>
      <c r="F306" s="704"/>
      <c r="G306" s="704"/>
      <c r="H306" s="704"/>
      <c r="I306" s="705"/>
      <c r="J306" s="1187">
        <f>S306+CL306+CL307+'2枚目'!DT253+'3枚目'!DT253+'4枚目'!DT253+'5枚目'!DT253</f>
        <v>0</v>
      </c>
      <c r="K306" s="1188"/>
      <c r="L306" s="1188"/>
      <c r="M306" s="1188"/>
      <c r="P306" s="189"/>
      <c r="Q306" s="190"/>
      <c r="R306" s="191"/>
      <c r="S306" s="149"/>
      <c r="T306" s="149"/>
      <c r="U306" s="149"/>
      <c r="V306" s="149"/>
      <c r="W306" s="149"/>
      <c r="X306" s="241"/>
      <c r="Y306" s="149"/>
      <c r="Z306" s="149"/>
      <c r="AA306" s="149"/>
      <c r="AB306" s="230"/>
      <c r="AC306" s="149"/>
      <c r="AD306" s="149"/>
      <c r="AE306" s="149"/>
      <c r="AF306" s="150"/>
      <c r="AG306" s="149"/>
      <c r="AH306" s="149"/>
      <c r="AI306" s="149"/>
      <c r="AJ306" s="151"/>
      <c r="AK306" s="1269" t="s">
        <v>136</v>
      </c>
      <c r="AL306" s="1270"/>
      <c r="AM306" s="1270"/>
      <c r="AN306" s="1270"/>
      <c r="AO306" s="1271"/>
      <c r="AP306" s="1272"/>
      <c r="AQ306" s="1272"/>
      <c r="AR306" s="1272"/>
      <c r="AS306" s="1272"/>
      <c r="AT306" s="1272"/>
      <c r="AU306" s="1272"/>
      <c r="AV306" s="1272"/>
      <c r="AW306" s="1272"/>
      <c r="AX306" s="1272"/>
      <c r="AY306" s="1272"/>
      <c r="AZ306" s="1272"/>
      <c r="BA306" s="1273"/>
      <c r="BB306" s="1037"/>
      <c r="BC306" s="1248"/>
      <c r="BD306" s="1248"/>
      <c r="BE306" s="1248"/>
      <c r="BF306" s="1249"/>
      <c r="BG306" s="1037"/>
      <c r="BH306" s="1230"/>
      <c r="BI306" s="1230"/>
      <c r="BJ306" s="1231"/>
      <c r="BK306" s="1271"/>
      <c r="BL306" s="1272"/>
      <c r="BM306" s="1272"/>
      <c r="BN306" s="1272"/>
      <c r="BO306" s="1272"/>
      <c r="BP306" s="1272"/>
      <c r="BQ306" s="1272"/>
      <c r="BR306" s="1272"/>
      <c r="BS306" s="1272"/>
      <c r="BT306" s="1272"/>
      <c r="BU306" s="1272"/>
      <c r="BV306" s="1272"/>
      <c r="BW306" s="1273"/>
      <c r="BX306" s="1040"/>
      <c r="BY306" s="1259"/>
      <c r="BZ306" s="1259"/>
      <c r="CA306" s="1259"/>
      <c r="CB306" s="1260"/>
      <c r="CC306" s="1261"/>
      <c r="CD306" s="1262"/>
      <c r="CE306" s="1262"/>
      <c r="CF306" s="1263"/>
      <c r="CG306" s="288" t="s">
        <v>137</v>
      </c>
      <c r="CH306" s="146"/>
      <c r="CI306" s="1037"/>
      <c r="CJ306" s="1264"/>
      <c r="CK306" s="1265"/>
      <c r="CL306" s="987"/>
      <c r="CM306" s="1266"/>
      <c r="CN306" s="1266"/>
      <c r="CO306" s="1266"/>
      <c r="CP306" s="1266"/>
      <c r="CQ306" s="1266"/>
      <c r="CR306" s="1266"/>
      <c r="CS306" s="44" t="s">
        <v>138</v>
      </c>
      <c r="CT306" s="44"/>
      <c r="CU306" s="44"/>
      <c r="CV306" s="44"/>
      <c r="CW306" s="237"/>
      <c r="CX306" s="161"/>
      <c r="CY306" s="161"/>
      <c r="CZ306" s="161"/>
      <c r="DA306" s="161"/>
      <c r="DB306" s="166"/>
      <c r="DC306" s="1187">
        <f>DS306+DS307+'2枚目'!DT254+'3枚目'!DT254+'4枚目'!DT254+'5枚目'!DT254</f>
        <v>0</v>
      </c>
      <c r="DD306" s="1188"/>
      <c r="DE306" s="1188"/>
      <c r="DF306" s="44"/>
      <c r="DG306" s="176"/>
      <c r="DH306" s="1232">
        <f t="shared" ref="DH306" si="23">IFERROR((DT306+DC306)*100/J306,0)</f>
        <v>0</v>
      </c>
      <c r="DI306" s="1233"/>
      <c r="DJ306" s="1233"/>
      <c r="DK306" s="1233"/>
      <c r="DL306" s="1233"/>
      <c r="DM306" s="163"/>
      <c r="DS306" s="188">
        <f t="shared" si="16"/>
        <v>0</v>
      </c>
      <c r="DT306" s="188">
        <f>S306+'2枚目'!DU253+'3枚目'!DU253+'4枚目'!DU253+'5枚目'!DU253</f>
        <v>0</v>
      </c>
    </row>
    <row r="307" spans="3:126" ht="12.95" customHeight="1">
      <c r="C307" s="951"/>
      <c r="D307" s="952"/>
      <c r="E307" s="709"/>
      <c r="F307" s="710"/>
      <c r="G307" s="710"/>
      <c r="H307" s="710"/>
      <c r="I307" s="711"/>
      <c r="J307" s="1187"/>
      <c r="K307" s="1188"/>
      <c r="L307" s="1188"/>
      <c r="M307" s="1188"/>
      <c r="N307" s="10"/>
      <c r="O307" s="154" t="s">
        <v>138</v>
      </c>
      <c r="P307" s="231"/>
      <c r="Q307" s="232"/>
      <c r="R307" s="233"/>
      <c r="S307" s="156"/>
      <c r="T307" s="156"/>
      <c r="U307" s="156"/>
      <c r="V307" s="156"/>
      <c r="W307" s="156"/>
      <c r="X307" s="240"/>
      <c r="Y307" s="156"/>
      <c r="Z307" s="156"/>
      <c r="AA307" s="156"/>
      <c r="AB307" s="223"/>
      <c r="AC307" s="156"/>
      <c r="AD307" s="156"/>
      <c r="AE307" s="156"/>
      <c r="AF307" s="224"/>
      <c r="AG307" s="156"/>
      <c r="AH307" s="156"/>
      <c r="AI307" s="156"/>
      <c r="AJ307" s="242"/>
      <c r="AK307" s="1257" t="s">
        <v>139</v>
      </c>
      <c r="AL307" s="1258"/>
      <c r="AM307" s="1258"/>
      <c r="AN307" s="1258"/>
      <c r="AO307" s="1214"/>
      <c r="AP307" s="1215"/>
      <c r="AQ307" s="1215"/>
      <c r="AR307" s="1215"/>
      <c r="AS307" s="1215"/>
      <c r="AT307" s="1215"/>
      <c r="AU307" s="1215"/>
      <c r="AV307" s="1215"/>
      <c r="AW307" s="1215"/>
      <c r="AX307" s="1215"/>
      <c r="AY307" s="1215"/>
      <c r="AZ307" s="1215"/>
      <c r="BA307" s="1216"/>
      <c r="BB307" s="982"/>
      <c r="BC307" s="1217"/>
      <c r="BD307" s="1217"/>
      <c r="BE307" s="1217"/>
      <c r="BF307" s="1218"/>
      <c r="BG307" s="982"/>
      <c r="BH307" s="1219"/>
      <c r="BI307" s="1219"/>
      <c r="BJ307" s="1220"/>
      <c r="BK307" s="973"/>
      <c r="BL307" s="1215"/>
      <c r="BM307" s="1215"/>
      <c r="BN307" s="1215"/>
      <c r="BO307" s="1215"/>
      <c r="BP307" s="1215"/>
      <c r="BQ307" s="1215"/>
      <c r="BR307" s="1215"/>
      <c r="BS307" s="1215"/>
      <c r="BT307" s="1215"/>
      <c r="BU307" s="1215"/>
      <c r="BV307" s="1215"/>
      <c r="BW307" s="1216"/>
      <c r="BX307" s="984"/>
      <c r="BY307" s="1221"/>
      <c r="BZ307" s="1221"/>
      <c r="CA307" s="1221"/>
      <c r="CB307" s="1222"/>
      <c r="CC307" s="1236"/>
      <c r="CD307" s="1237"/>
      <c r="CE307" s="1237"/>
      <c r="CF307" s="1238"/>
      <c r="CG307" s="289" t="s">
        <v>137</v>
      </c>
      <c r="CH307" s="290"/>
      <c r="CI307" s="982"/>
      <c r="CJ307" s="1239"/>
      <c r="CK307" s="1240"/>
      <c r="CL307" s="1016"/>
      <c r="CM307" s="1241"/>
      <c r="CN307" s="1241"/>
      <c r="CO307" s="1241"/>
      <c r="CP307" s="1241"/>
      <c r="CQ307" s="1241"/>
      <c r="CR307" s="1241"/>
      <c r="CS307" s="120" t="s">
        <v>138</v>
      </c>
      <c r="CT307" s="120"/>
      <c r="CU307" s="120"/>
      <c r="CV307" s="120"/>
      <c r="CW307" s="240"/>
      <c r="CX307" s="156"/>
      <c r="CY307" s="156"/>
      <c r="CZ307" s="156"/>
      <c r="DA307" s="156"/>
      <c r="DB307" s="167"/>
      <c r="DC307" s="1187"/>
      <c r="DD307" s="1188"/>
      <c r="DE307" s="1188"/>
      <c r="DF307" s="10"/>
      <c r="DG307" s="155" t="s">
        <v>138</v>
      </c>
      <c r="DH307" s="1234"/>
      <c r="DI307" s="1235"/>
      <c r="DJ307" s="1235"/>
      <c r="DK307" s="1235"/>
      <c r="DL307" s="1235"/>
      <c r="DM307" s="159" t="s">
        <v>66</v>
      </c>
      <c r="DS307" s="188">
        <f t="shared" si="16"/>
        <v>0</v>
      </c>
    </row>
    <row r="308" spans="3:126" ht="12.95" customHeight="1">
      <c r="C308" s="951"/>
      <c r="D308" s="952"/>
      <c r="E308" s="703" t="s">
        <v>222</v>
      </c>
      <c r="F308" s="704"/>
      <c r="G308" s="704"/>
      <c r="H308" s="704"/>
      <c r="I308" s="705"/>
      <c r="J308" s="1187">
        <f>S308+CL308+CL309+'2枚目'!DT255+'3枚目'!DT255+'4枚目'!DT255+'5枚目'!DT255</f>
        <v>0</v>
      </c>
      <c r="K308" s="1188"/>
      <c r="L308" s="1188"/>
      <c r="M308" s="1188"/>
      <c r="N308" s="44"/>
      <c r="O308" s="44"/>
      <c r="P308" s="234"/>
      <c r="Q308" s="235"/>
      <c r="R308" s="236"/>
      <c r="S308" s="161"/>
      <c r="T308" s="161"/>
      <c r="U308" s="161"/>
      <c r="V308" s="161"/>
      <c r="W308" s="161"/>
      <c r="X308" s="237"/>
      <c r="Y308" s="161"/>
      <c r="Z308" s="161"/>
      <c r="AA308" s="161"/>
      <c r="AB308" s="162"/>
      <c r="AC308" s="160"/>
      <c r="AD308" s="160"/>
      <c r="AE308" s="160"/>
      <c r="AF308" s="226"/>
      <c r="AG308" s="160"/>
      <c r="AH308" s="160"/>
      <c r="AI308" s="160"/>
      <c r="AJ308" s="227"/>
      <c r="AK308" s="1269" t="s">
        <v>136</v>
      </c>
      <c r="AL308" s="1270"/>
      <c r="AM308" s="1270"/>
      <c r="AN308" s="1270"/>
      <c r="AO308" s="1271"/>
      <c r="AP308" s="1272"/>
      <c r="AQ308" s="1272"/>
      <c r="AR308" s="1272"/>
      <c r="AS308" s="1272"/>
      <c r="AT308" s="1272"/>
      <c r="AU308" s="1272"/>
      <c r="AV308" s="1272"/>
      <c r="AW308" s="1272"/>
      <c r="AX308" s="1272"/>
      <c r="AY308" s="1272"/>
      <c r="AZ308" s="1272"/>
      <c r="BA308" s="1273"/>
      <c r="BB308" s="1037"/>
      <c r="BC308" s="1248"/>
      <c r="BD308" s="1248"/>
      <c r="BE308" s="1248"/>
      <c r="BF308" s="1249"/>
      <c r="BG308" s="1037"/>
      <c r="BH308" s="1230"/>
      <c r="BI308" s="1230"/>
      <c r="BJ308" s="1231"/>
      <c r="BK308" s="1271"/>
      <c r="BL308" s="1272"/>
      <c r="BM308" s="1272"/>
      <c r="BN308" s="1272"/>
      <c r="BO308" s="1272"/>
      <c r="BP308" s="1272"/>
      <c r="BQ308" s="1272"/>
      <c r="BR308" s="1272"/>
      <c r="BS308" s="1272"/>
      <c r="BT308" s="1272"/>
      <c r="BU308" s="1272"/>
      <c r="BV308" s="1272"/>
      <c r="BW308" s="1273"/>
      <c r="BX308" s="1040"/>
      <c r="BY308" s="1259"/>
      <c r="BZ308" s="1259"/>
      <c r="CA308" s="1259"/>
      <c r="CB308" s="1260"/>
      <c r="CC308" s="1261"/>
      <c r="CD308" s="1262"/>
      <c r="CE308" s="1262"/>
      <c r="CF308" s="1263"/>
      <c r="CG308" s="288" t="s">
        <v>137</v>
      </c>
      <c r="CH308" s="146"/>
      <c r="CI308" s="1037"/>
      <c r="CJ308" s="1264"/>
      <c r="CK308" s="1265"/>
      <c r="CL308" s="987"/>
      <c r="CM308" s="1266"/>
      <c r="CN308" s="1266"/>
      <c r="CO308" s="1266"/>
      <c r="CP308" s="1266"/>
      <c r="CQ308" s="1266"/>
      <c r="CR308" s="1266"/>
      <c r="CS308" s="143" t="s">
        <v>138</v>
      </c>
      <c r="CT308" s="143"/>
      <c r="CU308" s="143"/>
      <c r="CV308" s="142"/>
      <c r="CW308" s="237"/>
      <c r="CX308" s="161"/>
      <c r="CY308" s="161"/>
      <c r="CZ308" s="161"/>
      <c r="DA308" s="161"/>
      <c r="DB308" s="166"/>
      <c r="DC308" s="1187">
        <f>DS308+DS309+'2枚目'!DT256+'3枚目'!DT256+'4枚目'!DT256+'5枚目'!DT256</f>
        <v>0</v>
      </c>
      <c r="DD308" s="1188"/>
      <c r="DE308" s="1188"/>
      <c r="DF308" s="44"/>
      <c r="DG308" s="176"/>
      <c r="DH308" s="1232">
        <f t="shared" ref="DH308" si="24">IFERROR((DT308+DC308)*100/J308,0)</f>
        <v>0</v>
      </c>
      <c r="DI308" s="1233"/>
      <c r="DJ308" s="1233"/>
      <c r="DK308" s="1233"/>
      <c r="DL308" s="1233"/>
      <c r="DM308" s="163"/>
      <c r="DS308" s="188">
        <f t="shared" si="16"/>
        <v>0</v>
      </c>
      <c r="DT308" s="188">
        <f>S308+'2枚目'!DU255+'3枚目'!DU255+'4枚目'!DU255+'5枚目'!DU255</f>
        <v>0</v>
      </c>
    </row>
    <row r="309" spans="3:126" ht="12.95" customHeight="1">
      <c r="C309" s="951"/>
      <c r="D309" s="952"/>
      <c r="E309" s="709"/>
      <c r="F309" s="710"/>
      <c r="G309" s="710"/>
      <c r="H309" s="710"/>
      <c r="I309" s="711"/>
      <c r="J309" s="1187"/>
      <c r="K309" s="1188"/>
      <c r="L309" s="1188"/>
      <c r="M309" s="1188"/>
      <c r="N309" s="10"/>
      <c r="O309" s="154" t="s">
        <v>138</v>
      </c>
      <c r="P309" s="231"/>
      <c r="Q309" s="232"/>
      <c r="R309" s="233"/>
      <c r="S309" s="156"/>
      <c r="T309" s="156"/>
      <c r="U309" s="156"/>
      <c r="V309" s="156"/>
      <c r="W309" s="156"/>
      <c r="X309" s="240"/>
      <c r="Y309" s="156"/>
      <c r="Z309" s="156"/>
      <c r="AA309" s="156"/>
      <c r="AB309" s="223"/>
      <c r="AC309" s="164"/>
      <c r="AD309" s="164"/>
      <c r="AE309" s="164"/>
      <c r="AF309" s="228"/>
      <c r="AG309" s="164"/>
      <c r="AH309" s="164"/>
      <c r="AI309" s="164"/>
      <c r="AJ309" s="229"/>
      <c r="AK309" s="1257" t="s">
        <v>139</v>
      </c>
      <c r="AL309" s="1258"/>
      <c r="AM309" s="1258"/>
      <c r="AN309" s="1258"/>
      <c r="AO309" s="1214"/>
      <c r="AP309" s="1215"/>
      <c r="AQ309" s="1215"/>
      <c r="AR309" s="1215"/>
      <c r="AS309" s="1215"/>
      <c r="AT309" s="1215"/>
      <c r="AU309" s="1215"/>
      <c r="AV309" s="1215"/>
      <c r="AW309" s="1215"/>
      <c r="AX309" s="1215"/>
      <c r="AY309" s="1215"/>
      <c r="AZ309" s="1215"/>
      <c r="BA309" s="1216"/>
      <c r="BB309" s="982"/>
      <c r="BC309" s="1217"/>
      <c r="BD309" s="1217"/>
      <c r="BE309" s="1217"/>
      <c r="BF309" s="1218"/>
      <c r="BG309" s="982"/>
      <c r="BH309" s="1219"/>
      <c r="BI309" s="1219"/>
      <c r="BJ309" s="1220"/>
      <c r="BK309" s="973"/>
      <c r="BL309" s="1215"/>
      <c r="BM309" s="1215"/>
      <c r="BN309" s="1215"/>
      <c r="BO309" s="1215"/>
      <c r="BP309" s="1215"/>
      <c r="BQ309" s="1215"/>
      <c r="BR309" s="1215"/>
      <c r="BS309" s="1215"/>
      <c r="BT309" s="1215"/>
      <c r="BU309" s="1215"/>
      <c r="BV309" s="1215"/>
      <c r="BW309" s="1216"/>
      <c r="BX309" s="984"/>
      <c r="BY309" s="1221"/>
      <c r="BZ309" s="1221"/>
      <c r="CA309" s="1221"/>
      <c r="CB309" s="1222"/>
      <c r="CC309" s="1236"/>
      <c r="CD309" s="1237"/>
      <c r="CE309" s="1237"/>
      <c r="CF309" s="1238"/>
      <c r="CG309" s="289" t="s">
        <v>137</v>
      </c>
      <c r="CH309" s="290"/>
      <c r="CI309" s="982"/>
      <c r="CJ309" s="1239"/>
      <c r="CK309" s="1240"/>
      <c r="CL309" s="1016"/>
      <c r="CM309" s="1241"/>
      <c r="CN309" s="1241"/>
      <c r="CO309" s="1241"/>
      <c r="CP309" s="1241"/>
      <c r="CQ309" s="1241"/>
      <c r="CR309" s="1241"/>
      <c r="CS309" s="120" t="s">
        <v>138</v>
      </c>
      <c r="CT309" s="120"/>
      <c r="CU309" s="120"/>
      <c r="CV309" s="290"/>
      <c r="CW309" s="240"/>
      <c r="CX309" s="156"/>
      <c r="CY309" s="156"/>
      <c r="CZ309" s="156"/>
      <c r="DA309" s="156"/>
      <c r="DB309" s="167"/>
      <c r="DC309" s="1187"/>
      <c r="DD309" s="1188"/>
      <c r="DE309" s="1188"/>
      <c r="DF309" s="10"/>
      <c r="DG309" s="155" t="s">
        <v>138</v>
      </c>
      <c r="DH309" s="1234"/>
      <c r="DI309" s="1235"/>
      <c r="DJ309" s="1235"/>
      <c r="DK309" s="1235"/>
      <c r="DL309" s="1235"/>
      <c r="DM309" s="159" t="s">
        <v>66</v>
      </c>
      <c r="DS309" s="188">
        <f t="shared" si="16"/>
        <v>0</v>
      </c>
    </row>
    <row r="310" spans="3:126" ht="12.95" customHeight="1">
      <c r="C310" s="951"/>
      <c r="D310" s="952"/>
      <c r="E310" s="1300" t="s">
        <v>142</v>
      </c>
      <c r="F310" s="1301"/>
      <c r="G310" s="1301"/>
      <c r="H310" s="1301"/>
      <c r="I310" s="1302"/>
      <c r="J310" s="1187">
        <f>S310+CL310+CL311+'2枚目'!DT257+'3枚目'!DT257+'4枚目'!DT257+'5枚目'!DT257</f>
        <v>0</v>
      </c>
      <c r="K310" s="1188"/>
      <c r="L310" s="1188"/>
      <c r="M310" s="1188"/>
      <c r="P310" s="189"/>
      <c r="Q310" s="190"/>
      <c r="R310" s="191"/>
      <c r="S310" s="149"/>
      <c r="T310" s="149"/>
      <c r="U310" s="149"/>
      <c r="V310" s="149"/>
      <c r="W310" s="149"/>
      <c r="X310" s="241"/>
      <c r="Y310" s="149"/>
      <c r="Z310" s="149"/>
      <c r="AA310" s="149"/>
      <c r="AB310" s="230"/>
      <c r="AC310" s="149"/>
      <c r="AD310" s="149"/>
      <c r="AE310" s="149"/>
      <c r="AF310" s="150"/>
      <c r="AG310" s="149"/>
      <c r="AH310" s="149"/>
      <c r="AI310" s="149"/>
      <c r="AJ310" s="151"/>
      <c r="AK310" s="1243" t="s">
        <v>136</v>
      </c>
      <c r="AL310" s="1244"/>
      <c r="AM310" s="1244"/>
      <c r="AN310" s="1244"/>
      <c r="AO310" s="1271"/>
      <c r="AP310" s="1272"/>
      <c r="AQ310" s="1272"/>
      <c r="AR310" s="1272"/>
      <c r="AS310" s="1272"/>
      <c r="AT310" s="1272"/>
      <c r="AU310" s="1272"/>
      <c r="AV310" s="1272"/>
      <c r="AW310" s="1272"/>
      <c r="AX310" s="1272"/>
      <c r="AY310" s="1272"/>
      <c r="AZ310" s="1272"/>
      <c r="BA310" s="1273"/>
      <c r="BB310" s="1037"/>
      <c r="BC310" s="1248"/>
      <c r="BD310" s="1248"/>
      <c r="BE310" s="1248"/>
      <c r="BF310" s="1249"/>
      <c r="BG310" s="1037"/>
      <c r="BH310" s="1230"/>
      <c r="BI310" s="1230"/>
      <c r="BJ310" s="1231"/>
      <c r="BK310" s="1271"/>
      <c r="BL310" s="1272"/>
      <c r="BM310" s="1272"/>
      <c r="BN310" s="1272"/>
      <c r="BO310" s="1272"/>
      <c r="BP310" s="1272"/>
      <c r="BQ310" s="1272"/>
      <c r="BR310" s="1272"/>
      <c r="BS310" s="1272"/>
      <c r="BT310" s="1272"/>
      <c r="BU310" s="1272"/>
      <c r="BV310" s="1272"/>
      <c r="BW310" s="1273"/>
      <c r="BX310" s="1040"/>
      <c r="BY310" s="1259"/>
      <c r="BZ310" s="1259"/>
      <c r="CA310" s="1259"/>
      <c r="CB310" s="1260"/>
      <c r="CC310" s="1261"/>
      <c r="CD310" s="1262"/>
      <c r="CE310" s="1262"/>
      <c r="CF310" s="1263"/>
      <c r="CG310" s="288" t="s">
        <v>137</v>
      </c>
      <c r="CH310" s="146"/>
      <c r="CI310" s="1037"/>
      <c r="CJ310" s="1264"/>
      <c r="CK310" s="1265"/>
      <c r="CL310" s="987"/>
      <c r="CM310" s="1266"/>
      <c r="CN310" s="1266"/>
      <c r="CO310" s="1266"/>
      <c r="CP310" s="1266"/>
      <c r="CQ310" s="1266"/>
      <c r="CR310" s="1266"/>
      <c r="CS310" s="2" t="s">
        <v>138</v>
      </c>
      <c r="CW310" s="241"/>
      <c r="CX310" s="149"/>
      <c r="CY310" s="149"/>
      <c r="CZ310" s="149"/>
      <c r="DA310" s="149"/>
      <c r="DB310" s="169"/>
      <c r="DC310" s="1187">
        <f>DS310+DS311+'2枚目'!DT258+'3枚目'!DT258+'4枚目'!DT258+'5枚目'!DT258</f>
        <v>0</v>
      </c>
      <c r="DD310" s="1188"/>
      <c r="DE310" s="1188"/>
      <c r="DG310" s="152"/>
      <c r="DH310" s="1232">
        <f t="shared" ref="DH310" si="25">IFERROR((DT310+DC310)*100/J310,0)</f>
        <v>0</v>
      </c>
      <c r="DI310" s="1233"/>
      <c r="DJ310" s="1233"/>
      <c r="DK310" s="1233"/>
      <c r="DL310" s="1233"/>
      <c r="DM310" s="153"/>
      <c r="DS310" s="188">
        <f t="shared" si="16"/>
        <v>0</v>
      </c>
      <c r="DT310" s="188">
        <f>S310+'2枚目'!DU257+'3枚目'!DU257+'4枚目'!DU257+'5枚目'!DU257</f>
        <v>0</v>
      </c>
    </row>
    <row r="311" spans="3:126" ht="12.95" customHeight="1">
      <c r="C311" s="951"/>
      <c r="D311" s="952"/>
      <c r="E311" s="1290"/>
      <c r="F311" s="1291"/>
      <c r="G311" s="1291"/>
      <c r="H311" s="1291"/>
      <c r="I311" s="1292"/>
      <c r="J311" s="1187"/>
      <c r="K311" s="1188"/>
      <c r="L311" s="1188"/>
      <c r="M311" s="1188"/>
      <c r="N311" s="10"/>
      <c r="O311" s="154" t="s">
        <v>138</v>
      </c>
      <c r="P311" s="231"/>
      <c r="Q311" s="232"/>
      <c r="R311" s="233"/>
      <c r="S311" s="156"/>
      <c r="T311" s="156"/>
      <c r="U311" s="156"/>
      <c r="V311" s="156"/>
      <c r="W311" s="239"/>
      <c r="X311" s="240"/>
      <c r="Y311" s="156"/>
      <c r="Z311" s="156"/>
      <c r="AA311" s="156"/>
      <c r="AB311" s="167"/>
      <c r="AC311" s="156"/>
      <c r="AD311" s="156"/>
      <c r="AE311" s="156"/>
      <c r="AF311" s="224"/>
      <c r="AG311" s="156"/>
      <c r="AH311" s="156"/>
      <c r="AI311" s="156"/>
      <c r="AJ311" s="242"/>
      <c r="AK311" s="1257" t="s">
        <v>139</v>
      </c>
      <c r="AL311" s="1258"/>
      <c r="AM311" s="1258"/>
      <c r="AN311" s="1258"/>
      <c r="AO311" s="1214"/>
      <c r="AP311" s="1215"/>
      <c r="AQ311" s="1215"/>
      <c r="AR311" s="1215"/>
      <c r="AS311" s="1215"/>
      <c r="AT311" s="1215"/>
      <c r="AU311" s="1215"/>
      <c r="AV311" s="1215"/>
      <c r="AW311" s="1215"/>
      <c r="AX311" s="1215"/>
      <c r="AY311" s="1215"/>
      <c r="AZ311" s="1215"/>
      <c r="BA311" s="1216"/>
      <c r="BB311" s="982"/>
      <c r="BC311" s="1217"/>
      <c r="BD311" s="1217"/>
      <c r="BE311" s="1217"/>
      <c r="BF311" s="1218"/>
      <c r="BG311" s="982"/>
      <c r="BH311" s="1219"/>
      <c r="BI311" s="1219"/>
      <c r="BJ311" s="1220"/>
      <c r="BK311" s="973"/>
      <c r="BL311" s="1215"/>
      <c r="BM311" s="1215"/>
      <c r="BN311" s="1215"/>
      <c r="BO311" s="1215"/>
      <c r="BP311" s="1215"/>
      <c r="BQ311" s="1215"/>
      <c r="BR311" s="1215"/>
      <c r="BS311" s="1215"/>
      <c r="BT311" s="1215"/>
      <c r="BU311" s="1215"/>
      <c r="BV311" s="1215"/>
      <c r="BW311" s="1216"/>
      <c r="BX311" s="984"/>
      <c r="BY311" s="1221"/>
      <c r="BZ311" s="1221"/>
      <c r="CA311" s="1221"/>
      <c r="CB311" s="1222"/>
      <c r="CC311" s="1236"/>
      <c r="CD311" s="1237"/>
      <c r="CE311" s="1237"/>
      <c r="CF311" s="1238"/>
      <c r="CG311" s="289" t="s">
        <v>137</v>
      </c>
      <c r="CH311" s="290"/>
      <c r="CI311" s="982"/>
      <c r="CJ311" s="1239"/>
      <c r="CK311" s="1240"/>
      <c r="CL311" s="1016"/>
      <c r="CM311" s="1241"/>
      <c r="CN311" s="1241"/>
      <c r="CO311" s="1241"/>
      <c r="CP311" s="1241"/>
      <c r="CQ311" s="1241"/>
      <c r="CR311" s="1241"/>
      <c r="CS311" s="120" t="s">
        <v>138</v>
      </c>
      <c r="CT311" s="120"/>
      <c r="CU311" s="120"/>
      <c r="CV311" s="120"/>
      <c r="CW311" s="240"/>
      <c r="CX311" s="156"/>
      <c r="CY311" s="156"/>
      <c r="CZ311" s="156"/>
      <c r="DA311" s="156"/>
      <c r="DB311" s="167"/>
      <c r="DC311" s="1187"/>
      <c r="DD311" s="1188"/>
      <c r="DE311" s="1188"/>
      <c r="DF311" s="10"/>
      <c r="DG311" s="155" t="s">
        <v>138</v>
      </c>
      <c r="DH311" s="1234"/>
      <c r="DI311" s="1235"/>
      <c r="DJ311" s="1235"/>
      <c r="DK311" s="1235"/>
      <c r="DL311" s="1235"/>
      <c r="DM311" s="159" t="s">
        <v>66</v>
      </c>
      <c r="DS311" s="188">
        <f t="shared" si="16"/>
        <v>0</v>
      </c>
    </row>
    <row r="312" spans="3:126" ht="12.95" customHeight="1">
      <c r="C312" s="951"/>
      <c r="D312" s="952"/>
      <c r="E312" s="1287" t="s">
        <v>223</v>
      </c>
      <c r="F312" s="1288"/>
      <c r="G312" s="1288"/>
      <c r="H312" s="1288"/>
      <c r="I312" s="1289"/>
      <c r="J312" s="1187">
        <f>S312+CL312+CL313+'2枚目'!DT259+'3枚目'!DT259+'4枚目'!DT259+'5枚目'!DT259</f>
        <v>0</v>
      </c>
      <c r="K312" s="1188"/>
      <c r="L312" s="1188"/>
      <c r="M312" s="1188"/>
      <c r="N312" s="44"/>
      <c r="O312" s="44"/>
      <c r="P312" s="234"/>
      <c r="Q312" s="235"/>
      <c r="R312" s="236"/>
      <c r="S312" s="161"/>
      <c r="T312" s="161"/>
      <c r="U312" s="161"/>
      <c r="V312" s="161"/>
      <c r="W312" s="161"/>
      <c r="X312" s="237"/>
      <c r="Y312" s="161"/>
      <c r="Z312" s="161"/>
      <c r="AA312" s="161"/>
      <c r="AB312" s="162"/>
      <c r="AC312" s="161"/>
      <c r="AD312" s="161"/>
      <c r="AE312" s="161"/>
      <c r="AF312" s="168"/>
      <c r="AG312" s="161"/>
      <c r="AH312" s="161"/>
      <c r="AI312" s="161"/>
      <c r="AJ312" s="238"/>
      <c r="AK312" s="1269" t="s">
        <v>136</v>
      </c>
      <c r="AL312" s="1270"/>
      <c r="AM312" s="1270"/>
      <c r="AN312" s="1270"/>
      <c r="AO312" s="1271"/>
      <c r="AP312" s="1272"/>
      <c r="AQ312" s="1272"/>
      <c r="AR312" s="1272"/>
      <c r="AS312" s="1272"/>
      <c r="AT312" s="1272"/>
      <c r="AU312" s="1272"/>
      <c r="AV312" s="1272"/>
      <c r="AW312" s="1272"/>
      <c r="AX312" s="1272"/>
      <c r="AY312" s="1272"/>
      <c r="AZ312" s="1272"/>
      <c r="BA312" s="1273"/>
      <c r="BB312" s="1037"/>
      <c r="BC312" s="1248"/>
      <c r="BD312" s="1248"/>
      <c r="BE312" s="1248"/>
      <c r="BF312" s="1249"/>
      <c r="BG312" s="1037"/>
      <c r="BH312" s="1230"/>
      <c r="BI312" s="1230"/>
      <c r="BJ312" s="1231"/>
      <c r="BK312" s="1271"/>
      <c r="BL312" s="1272"/>
      <c r="BM312" s="1272"/>
      <c r="BN312" s="1272"/>
      <c r="BO312" s="1272"/>
      <c r="BP312" s="1272"/>
      <c r="BQ312" s="1272"/>
      <c r="BR312" s="1272"/>
      <c r="BS312" s="1272"/>
      <c r="BT312" s="1272"/>
      <c r="BU312" s="1272"/>
      <c r="BV312" s="1272"/>
      <c r="BW312" s="1273"/>
      <c r="BX312" s="1040"/>
      <c r="BY312" s="1259"/>
      <c r="BZ312" s="1259"/>
      <c r="CA312" s="1259"/>
      <c r="CB312" s="1260"/>
      <c r="CC312" s="1261"/>
      <c r="CD312" s="1262"/>
      <c r="CE312" s="1262"/>
      <c r="CF312" s="1263"/>
      <c r="CG312" s="288" t="s">
        <v>137</v>
      </c>
      <c r="CH312" s="146"/>
      <c r="CI312" s="1037"/>
      <c r="CJ312" s="1264"/>
      <c r="CK312" s="1265"/>
      <c r="CL312" s="987"/>
      <c r="CM312" s="1266"/>
      <c r="CN312" s="1266"/>
      <c r="CO312" s="1266"/>
      <c r="CP312" s="1266"/>
      <c r="CQ312" s="1266"/>
      <c r="CR312" s="1266"/>
      <c r="CS312" s="44" t="s">
        <v>138</v>
      </c>
      <c r="CT312" s="44"/>
      <c r="CU312" s="44"/>
      <c r="CV312" s="44"/>
      <c r="CW312" s="237"/>
      <c r="CX312" s="161"/>
      <c r="CY312" s="161"/>
      <c r="CZ312" s="161"/>
      <c r="DA312" s="161"/>
      <c r="DB312" s="166"/>
      <c r="DC312" s="1187">
        <f>DS312+DS313+'2枚目'!DT260+'3枚目'!DT260+'4枚目'!DT260+'5枚目'!DT260</f>
        <v>0</v>
      </c>
      <c r="DD312" s="1188"/>
      <c r="DE312" s="1188"/>
      <c r="DF312" s="44"/>
      <c r="DG312" s="176"/>
      <c r="DH312" s="1232">
        <f t="shared" ref="DH312" si="26">IFERROR((DT312+DC312)*100/J312,0)</f>
        <v>0</v>
      </c>
      <c r="DI312" s="1233"/>
      <c r="DJ312" s="1233"/>
      <c r="DK312" s="1233"/>
      <c r="DL312" s="1233"/>
      <c r="DM312" s="163"/>
      <c r="DS312" s="188">
        <f t="shared" si="16"/>
        <v>0</v>
      </c>
      <c r="DT312" s="188">
        <f>S312+'2枚目'!DU259+'3枚目'!DU259+'4枚目'!DU259+'5枚目'!DU259</f>
        <v>0</v>
      </c>
    </row>
    <row r="313" spans="3:126" ht="12.95" customHeight="1">
      <c r="C313" s="951"/>
      <c r="D313" s="952"/>
      <c r="E313" s="1303"/>
      <c r="F313" s="1304"/>
      <c r="G313" s="1304"/>
      <c r="H313" s="1304"/>
      <c r="I313" s="1305"/>
      <c r="J313" s="1187"/>
      <c r="K313" s="1188"/>
      <c r="L313" s="1188"/>
      <c r="M313" s="1188"/>
      <c r="N313" s="10"/>
      <c r="O313" s="154" t="s">
        <v>138</v>
      </c>
      <c r="P313" s="231"/>
      <c r="Q313" s="232"/>
      <c r="R313" s="233"/>
      <c r="S313" s="156"/>
      <c r="T313" s="156"/>
      <c r="U313" s="156"/>
      <c r="V313" s="156"/>
      <c r="W313" s="239"/>
      <c r="X313" s="240"/>
      <c r="Y313" s="156"/>
      <c r="Z313" s="156"/>
      <c r="AA313" s="156"/>
      <c r="AB313" s="167"/>
      <c r="AC313" s="156"/>
      <c r="AD313" s="156"/>
      <c r="AE313" s="156"/>
      <c r="AF313" s="224"/>
      <c r="AG313" s="156"/>
      <c r="AH313" s="156"/>
      <c r="AI313" s="156"/>
      <c r="AJ313" s="242"/>
      <c r="AK313" s="1257" t="s">
        <v>139</v>
      </c>
      <c r="AL313" s="1258"/>
      <c r="AM313" s="1258"/>
      <c r="AN313" s="1258"/>
      <c r="AO313" s="1214"/>
      <c r="AP313" s="1215"/>
      <c r="AQ313" s="1215"/>
      <c r="AR313" s="1215"/>
      <c r="AS313" s="1215"/>
      <c r="AT313" s="1215"/>
      <c r="AU313" s="1215"/>
      <c r="AV313" s="1215"/>
      <c r="AW313" s="1215"/>
      <c r="AX313" s="1215"/>
      <c r="AY313" s="1215"/>
      <c r="AZ313" s="1215"/>
      <c r="BA313" s="1216"/>
      <c r="BB313" s="982"/>
      <c r="BC313" s="1217"/>
      <c r="BD313" s="1217"/>
      <c r="BE313" s="1217"/>
      <c r="BF313" s="1218"/>
      <c r="BG313" s="982"/>
      <c r="BH313" s="1219"/>
      <c r="BI313" s="1219"/>
      <c r="BJ313" s="1220"/>
      <c r="BK313" s="973"/>
      <c r="BL313" s="1215"/>
      <c r="BM313" s="1215"/>
      <c r="BN313" s="1215"/>
      <c r="BO313" s="1215"/>
      <c r="BP313" s="1215"/>
      <c r="BQ313" s="1215"/>
      <c r="BR313" s="1215"/>
      <c r="BS313" s="1215"/>
      <c r="BT313" s="1215"/>
      <c r="BU313" s="1215"/>
      <c r="BV313" s="1215"/>
      <c r="BW313" s="1216"/>
      <c r="BX313" s="984"/>
      <c r="BY313" s="1221"/>
      <c r="BZ313" s="1221"/>
      <c r="CA313" s="1221"/>
      <c r="CB313" s="1222"/>
      <c r="CC313" s="1236"/>
      <c r="CD313" s="1237"/>
      <c r="CE313" s="1237"/>
      <c r="CF313" s="1238"/>
      <c r="CG313" s="289" t="s">
        <v>137</v>
      </c>
      <c r="CH313" s="290"/>
      <c r="CI313" s="982"/>
      <c r="CJ313" s="1239"/>
      <c r="CK313" s="1240"/>
      <c r="CL313" s="1016"/>
      <c r="CM313" s="1241"/>
      <c r="CN313" s="1241"/>
      <c r="CO313" s="1241"/>
      <c r="CP313" s="1241"/>
      <c r="CQ313" s="1241"/>
      <c r="CR313" s="1241"/>
      <c r="CS313" s="120" t="s">
        <v>138</v>
      </c>
      <c r="CT313" s="120"/>
      <c r="CU313" s="120"/>
      <c r="CV313" s="120"/>
      <c r="CW313" s="240"/>
      <c r="CX313" s="156"/>
      <c r="CY313" s="156"/>
      <c r="CZ313" s="156"/>
      <c r="DA313" s="156"/>
      <c r="DB313" s="167"/>
      <c r="DC313" s="1187"/>
      <c r="DD313" s="1188"/>
      <c r="DE313" s="1188"/>
      <c r="DF313" s="10"/>
      <c r="DG313" s="155" t="s">
        <v>138</v>
      </c>
      <c r="DH313" s="1234"/>
      <c r="DI313" s="1235"/>
      <c r="DJ313" s="1235"/>
      <c r="DK313" s="1235"/>
      <c r="DL313" s="1235"/>
      <c r="DM313" s="159" t="s">
        <v>66</v>
      </c>
      <c r="DS313" s="188">
        <f t="shared" si="16"/>
        <v>0</v>
      </c>
    </row>
    <row r="314" spans="3:126" ht="12.95" customHeight="1">
      <c r="C314" s="1278"/>
      <c r="D314" s="1279"/>
      <c r="E314" s="1055" t="s">
        <v>224</v>
      </c>
      <c r="F314" s="1056"/>
      <c r="G314" s="1056"/>
      <c r="H314" s="1056"/>
      <c r="I314" s="1057"/>
      <c r="J314" s="1172">
        <f>S314+CL314+CL315+'2枚目'!DT261+'3枚目'!DT261+'4枚目'!DT261+'5枚目'!DT261</f>
        <v>0</v>
      </c>
      <c r="K314" s="1173"/>
      <c r="L314" s="1173"/>
      <c r="M314" s="1173"/>
      <c r="P314" s="243"/>
      <c r="Q314" s="244"/>
      <c r="R314" s="245"/>
      <c r="S314" s="303"/>
      <c r="T314" s="295"/>
      <c r="U314" s="295"/>
      <c r="V314" s="295"/>
      <c r="W314" s="295"/>
      <c r="X314" s="296"/>
      <c r="Y314" s="295"/>
      <c r="Z314" s="295"/>
      <c r="AA314" s="160"/>
      <c r="AB314" s="247"/>
      <c r="AC314" s="160"/>
      <c r="AD314" s="160"/>
      <c r="AE314" s="160"/>
      <c r="AF314" s="226"/>
      <c r="AG314" s="160"/>
      <c r="AH314" s="160"/>
      <c r="AI314" s="160"/>
      <c r="AJ314" s="227"/>
      <c r="AK314" s="1243" t="s">
        <v>136</v>
      </c>
      <c r="AL314" s="1244"/>
      <c r="AM314" s="1244"/>
      <c r="AN314" s="1244"/>
      <c r="AO314" s="1271"/>
      <c r="AP314" s="1272"/>
      <c r="AQ314" s="1272"/>
      <c r="AR314" s="1272"/>
      <c r="AS314" s="1272"/>
      <c r="AT314" s="1272"/>
      <c r="AU314" s="1272"/>
      <c r="AV314" s="1272"/>
      <c r="AW314" s="1272"/>
      <c r="AX314" s="1272"/>
      <c r="AY314" s="1272"/>
      <c r="AZ314" s="1272"/>
      <c r="BA314" s="1273"/>
      <c r="BB314" s="1037"/>
      <c r="BC314" s="1248"/>
      <c r="BD314" s="1248"/>
      <c r="BE314" s="1248"/>
      <c r="BF314" s="1249"/>
      <c r="BG314" s="1037"/>
      <c r="BH314" s="1230"/>
      <c r="BI314" s="1230"/>
      <c r="BJ314" s="1231"/>
      <c r="BK314" s="999"/>
      <c r="BL314" s="1272"/>
      <c r="BM314" s="1272"/>
      <c r="BN314" s="1272"/>
      <c r="BO314" s="1272"/>
      <c r="BP314" s="1272"/>
      <c r="BQ314" s="1272"/>
      <c r="BR314" s="1272"/>
      <c r="BS314" s="1272"/>
      <c r="BT314" s="1272"/>
      <c r="BU314" s="1272"/>
      <c r="BV314" s="1272"/>
      <c r="BW314" s="1273"/>
      <c r="BX314" s="1040"/>
      <c r="BY314" s="1259"/>
      <c r="BZ314" s="1259"/>
      <c r="CA314" s="1259"/>
      <c r="CB314" s="1260"/>
      <c r="CC314" s="1261"/>
      <c r="CD314" s="1262"/>
      <c r="CE314" s="1262"/>
      <c r="CF314" s="1263"/>
      <c r="CG314" s="288" t="s">
        <v>137</v>
      </c>
      <c r="CH314" s="146"/>
      <c r="CI314" s="1037"/>
      <c r="CJ314" s="1264"/>
      <c r="CK314" s="1265"/>
      <c r="CL314" s="987"/>
      <c r="CM314" s="1266"/>
      <c r="CN314" s="1266"/>
      <c r="CO314" s="1266"/>
      <c r="CP314" s="1266"/>
      <c r="CQ314" s="1266"/>
      <c r="CR314" s="1266"/>
      <c r="CS314" s="2" t="s">
        <v>138</v>
      </c>
      <c r="CW314" s="246"/>
      <c r="CX314" s="160"/>
      <c r="CY314" s="160"/>
      <c r="CZ314" s="160"/>
      <c r="DA314" s="160"/>
      <c r="DB314" s="170"/>
      <c r="DC314" s="1325">
        <f>DS314+DS315+'2枚目'!DT262+'3枚目'!DT262+'4枚目'!DT262+'5枚目'!DT262</f>
        <v>0</v>
      </c>
      <c r="DD314" s="1326"/>
      <c r="DE314" s="1326"/>
      <c r="DF314" s="44"/>
      <c r="DG314" s="176"/>
      <c r="DH314" s="1234">
        <f t="shared" ref="DH314" si="27">IFERROR((DT314+DC314)*100/J314,0)</f>
        <v>0</v>
      </c>
      <c r="DI314" s="1235"/>
      <c r="DJ314" s="1235"/>
      <c r="DK314" s="1235"/>
      <c r="DL314" s="1235"/>
      <c r="DM314" s="163"/>
      <c r="DS314" s="188">
        <f t="shared" si="16"/>
        <v>0</v>
      </c>
      <c r="DT314" s="188">
        <f>S314+'2枚目'!DU261+'3枚目'!DU261+'4枚目'!DU261+'5枚目'!DU261</f>
        <v>0</v>
      </c>
    </row>
    <row r="315" spans="3:126" ht="12.95" customHeight="1" thickBot="1">
      <c r="C315" s="1280"/>
      <c r="D315" s="1281"/>
      <c r="E315" s="821" t="s">
        <v>225</v>
      </c>
      <c r="F315" s="822"/>
      <c r="G315" s="822"/>
      <c r="H315" s="822"/>
      <c r="I315" s="823"/>
      <c r="J315" s="1172"/>
      <c r="K315" s="1173"/>
      <c r="L315" s="1173"/>
      <c r="M315" s="1173"/>
      <c r="N315" s="10"/>
      <c r="O315" s="154" t="s">
        <v>138</v>
      </c>
      <c r="P315" s="248"/>
      <c r="Q315" s="249"/>
      <c r="R315" s="250"/>
      <c r="S315" s="304"/>
      <c r="T315" s="251"/>
      <c r="U315" s="251"/>
      <c r="V315" s="251"/>
      <c r="W315" s="297"/>
      <c r="X315" s="298"/>
      <c r="Y315" s="251"/>
      <c r="Z315" s="251"/>
      <c r="AA315" s="164"/>
      <c r="AB315" s="171"/>
      <c r="AC315" s="164"/>
      <c r="AD315" s="164"/>
      <c r="AE315" s="164"/>
      <c r="AF315" s="228"/>
      <c r="AG315" s="164"/>
      <c r="AH315" s="164"/>
      <c r="AI315" s="164"/>
      <c r="AJ315" s="229"/>
      <c r="AK315" s="1257" t="s">
        <v>139</v>
      </c>
      <c r="AL315" s="1258"/>
      <c r="AM315" s="1258"/>
      <c r="AN315" s="1258"/>
      <c r="AO315" s="1308"/>
      <c r="AP315" s="1309"/>
      <c r="AQ315" s="1309"/>
      <c r="AR315" s="1309"/>
      <c r="AS315" s="1309"/>
      <c r="AT315" s="1309"/>
      <c r="AU315" s="1309"/>
      <c r="AV315" s="1309"/>
      <c r="AW315" s="1309"/>
      <c r="AX315" s="1309"/>
      <c r="AY315" s="1309"/>
      <c r="AZ315" s="1309"/>
      <c r="BA315" s="1310"/>
      <c r="BB315" s="1311"/>
      <c r="BC315" s="1312"/>
      <c r="BD315" s="1312"/>
      <c r="BE315" s="1312"/>
      <c r="BF315" s="1313"/>
      <c r="BG315" s="1311"/>
      <c r="BH315" s="1314"/>
      <c r="BI315" s="1314"/>
      <c r="BJ315" s="1315"/>
      <c r="BK315" s="1316"/>
      <c r="BL315" s="1309"/>
      <c r="BM315" s="1309"/>
      <c r="BN315" s="1309"/>
      <c r="BO315" s="1309"/>
      <c r="BP315" s="1309"/>
      <c r="BQ315" s="1309"/>
      <c r="BR315" s="1309"/>
      <c r="BS315" s="1309"/>
      <c r="BT315" s="1309"/>
      <c r="BU315" s="1309"/>
      <c r="BV315" s="1309"/>
      <c r="BW315" s="1310"/>
      <c r="BX315" s="1317"/>
      <c r="BY315" s="1318"/>
      <c r="BZ315" s="1318"/>
      <c r="CA315" s="1318"/>
      <c r="CB315" s="1319"/>
      <c r="CC315" s="1320"/>
      <c r="CD315" s="1321"/>
      <c r="CE315" s="1321"/>
      <c r="CF315" s="1322"/>
      <c r="CG315" s="301" t="s">
        <v>137</v>
      </c>
      <c r="CH315" s="302"/>
      <c r="CI315" s="1311"/>
      <c r="CJ315" s="1323"/>
      <c r="CK315" s="1324"/>
      <c r="CL315" s="1329"/>
      <c r="CM315" s="1330"/>
      <c r="CN315" s="1330"/>
      <c r="CO315" s="1330"/>
      <c r="CP315" s="1330"/>
      <c r="CQ315" s="1330"/>
      <c r="CR315" s="1330"/>
      <c r="CS315" s="120" t="s">
        <v>138</v>
      </c>
      <c r="CT315" s="120"/>
      <c r="CU315" s="120"/>
      <c r="CV315" s="120"/>
      <c r="CW315" s="253"/>
      <c r="CX315" s="164"/>
      <c r="CY315" s="164"/>
      <c r="CZ315" s="164"/>
      <c r="DA315" s="164"/>
      <c r="DB315" s="171"/>
      <c r="DC315" s="1327"/>
      <c r="DD315" s="1328"/>
      <c r="DE315" s="1328"/>
      <c r="DF315" s="87"/>
      <c r="DG315" s="92" t="s">
        <v>138</v>
      </c>
      <c r="DH315" s="1306"/>
      <c r="DI315" s="1307"/>
      <c r="DJ315" s="1307"/>
      <c r="DK315" s="1307"/>
      <c r="DL315" s="1307"/>
      <c r="DM315" s="187" t="s">
        <v>66</v>
      </c>
      <c r="DS315" s="188">
        <f t="shared" si="16"/>
        <v>0</v>
      </c>
    </row>
    <row r="316" spans="3:126" ht="12.95" customHeight="1">
      <c r="C316" s="102"/>
      <c r="E316" s="1339" t="s">
        <v>143</v>
      </c>
      <c r="F316" s="1106"/>
      <c r="G316" s="1106"/>
      <c r="H316" s="1106"/>
      <c r="I316" s="1340"/>
      <c r="J316" s="1341">
        <f>S316+CL316+CL317+'2枚目'!DT263+'3枚目'!DT263+'4枚目'!DT263+'5枚目'!DT263</f>
        <v>0</v>
      </c>
      <c r="K316" s="1342"/>
      <c r="L316" s="1342"/>
      <c r="M316" s="3"/>
      <c r="N316" s="3"/>
      <c r="O316" s="3"/>
      <c r="P316" s="1189"/>
      <c r="Q316" s="1190"/>
      <c r="R316" s="1191"/>
      <c r="S316" s="1192"/>
      <c r="T316" s="1193"/>
      <c r="U316" s="1193"/>
      <c r="V316" s="1193"/>
      <c r="W316" s="1193"/>
      <c r="X316" s="1562"/>
      <c r="Y316" s="1344"/>
      <c r="Z316" s="1344"/>
      <c r="AA316" s="1344"/>
      <c r="AB316" s="1345"/>
      <c r="AC316" s="254"/>
      <c r="AD316" s="254"/>
      <c r="AE316" s="254"/>
      <c r="AF316" s="255"/>
      <c r="AG316" s="254"/>
      <c r="AH316" s="254"/>
      <c r="AI316" s="254"/>
      <c r="AJ316" s="256"/>
      <c r="AK316" s="1346" t="s">
        <v>136</v>
      </c>
      <c r="AL316" s="1347"/>
      <c r="AM316" s="1347"/>
      <c r="AN316" s="1347"/>
      <c r="AO316" s="1271"/>
      <c r="AP316" s="1272"/>
      <c r="AQ316" s="1272"/>
      <c r="AR316" s="1272"/>
      <c r="AS316" s="1272"/>
      <c r="AT316" s="1272"/>
      <c r="AU316" s="1272"/>
      <c r="AV316" s="1272"/>
      <c r="AW316" s="1272"/>
      <c r="AX316" s="1272"/>
      <c r="AY316" s="1272"/>
      <c r="AZ316" s="1272"/>
      <c r="BA316" s="1273"/>
      <c r="BB316" s="1037"/>
      <c r="BC316" s="1248"/>
      <c r="BD316" s="1248"/>
      <c r="BE316" s="1248"/>
      <c r="BF316" s="1249"/>
      <c r="BG316" s="1037"/>
      <c r="BH316" s="1230"/>
      <c r="BI316" s="1230"/>
      <c r="BJ316" s="1231"/>
      <c r="BK316" s="1271"/>
      <c r="BL316" s="1272"/>
      <c r="BM316" s="1272"/>
      <c r="BN316" s="1272"/>
      <c r="BO316" s="1272"/>
      <c r="BP316" s="1272"/>
      <c r="BQ316" s="1272"/>
      <c r="BR316" s="1272"/>
      <c r="BS316" s="1272"/>
      <c r="BT316" s="1272"/>
      <c r="BU316" s="1272"/>
      <c r="BV316" s="1272"/>
      <c r="BW316" s="1273"/>
      <c r="BX316" s="1040"/>
      <c r="BY316" s="1259"/>
      <c r="BZ316" s="1259"/>
      <c r="CA316" s="1259"/>
      <c r="CB316" s="1260"/>
      <c r="CC316" s="1261"/>
      <c r="CD316" s="1262"/>
      <c r="CE316" s="1262"/>
      <c r="CF316" s="1263"/>
      <c r="CG316" s="288" t="s">
        <v>137</v>
      </c>
      <c r="CH316" s="146"/>
      <c r="CI316" s="1037"/>
      <c r="CJ316" s="1264"/>
      <c r="CK316" s="1265"/>
      <c r="CL316" s="987"/>
      <c r="CM316" s="1266"/>
      <c r="CN316" s="1266"/>
      <c r="CO316" s="1266"/>
      <c r="CP316" s="1266"/>
      <c r="CQ316" s="1266"/>
      <c r="CR316" s="1266"/>
      <c r="CS316" s="3" t="s">
        <v>8696</v>
      </c>
      <c r="CT316" s="3"/>
      <c r="CU316" s="3"/>
      <c r="CV316" s="3"/>
      <c r="CW316" s="1333"/>
      <c r="CX316" s="1334"/>
      <c r="CY316" s="1334"/>
      <c r="CZ316" s="3"/>
      <c r="DA316" s="3"/>
      <c r="DB316" s="172" t="s">
        <v>8696</v>
      </c>
      <c r="DC316" s="1172">
        <f>DS316+DS317+'2枚目'!DT264+'3枚目'!DT264+'4枚目'!DT264+'5枚目'!DT264</f>
        <v>0</v>
      </c>
      <c r="DD316" s="1173"/>
      <c r="DG316" s="152"/>
      <c r="DH316" s="1335">
        <f>IFERROR((DT316+DC316)/J316,0)*100</f>
        <v>0</v>
      </c>
      <c r="DI316" s="1336"/>
      <c r="DJ316" s="1336"/>
      <c r="DK316" s="1336"/>
      <c r="DL316" s="1336"/>
      <c r="DM316" s="153"/>
      <c r="DS316" s="610">
        <f>IF(CI316="8.ｽﾄ(無：国ｽﾄ)",0,IF(CI316="9.ｽﾄ(無：国ｽﾄ以外)",0,IF(CI316="12.最終覆外",0,IF(CI316="13.土捨場",0,IF(CI316="",0,CL316)))))</f>
        <v>0</v>
      </c>
      <c r="DT316" s="610">
        <f>S316+'2枚目'!DU263+'3枚目'!DU263+'4枚目'!DU263+'5枚目'!DU263</f>
        <v>0</v>
      </c>
      <c r="DU316" s="610"/>
      <c r="DV316" s="610"/>
    </row>
    <row r="317" spans="3:126" ht="12.95" customHeight="1">
      <c r="C317" s="102"/>
      <c r="E317" s="709" t="s">
        <v>226</v>
      </c>
      <c r="F317" s="710"/>
      <c r="G317" s="710"/>
      <c r="H317" s="710"/>
      <c r="I317" s="711"/>
      <c r="J317" s="1172"/>
      <c r="K317" s="1173"/>
      <c r="L317" s="1173"/>
      <c r="O317" s="30" t="s">
        <v>269</v>
      </c>
      <c r="P317" s="1177"/>
      <c r="Q317" s="1178"/>
      <c r="R317" s="1179"/>
      <c r="S317" s="282"/>
      <c r="T317" s="283"/>
      <c r="U317" s="10"/>
      <c r="V317" s="10"/>
      <c r="W317" s="154" t="s">
        <v>8696</v>
      </c>
      <c r="X317" s="284"/>
      <c r="Y317" s="283"/>
      <c r="Z317" s="10"/>
      <c r="AA317" s="10"/>
      <c r="AB317" s="155" t="s">
        <v>8696</v>
      </c>
      <c r="AC317" s="149"/>
      <c r="AD317" s="149"/>
      <c r="AE317" s="149"/>
      <c r="AF317" s="150"/>
      <c r="AG317" s="149"/>
      <c r="AH317" s="149"/>
      <c r="AI317" s="149"/>
      <c r="AJ317" s="151"/>
      <c r="AK317" s="1337" t="s">
        <v>139</v>
      </c>
      <c r="AL317" s="1338"/>
      <c r="AM317" s="1338"/>
      <c r="AN317" s="1338"/>
      <c r="AO317" s="1214"/>
      <c r="AP317" s="1215"/>
      <c r="AQ317" s="1215"/>
      <c r="AR317" s="1215"/>
      <c r="AS317" s="1215"/>
      <c r="AT317" s="1215"/>
      <c r="AU317" s="1215"/>
      <c r="AV317" s="1215"/>
      <c r="AW317" s="1215"/>
      <c r="AX317" s="1215"/>
      <c r="AY317" s="1215"/>
      <c r="AZ317" s="1215"/>
      <c r="BA317" s="1216"/>
      <c r="BB317" s="982"/>
      <c r="BC317" s="1217"/>
      <c r="BD317" s="1217"/>
      <c r="BE317" s="1217"/>
      <c r="BF317" s="1218"/>
      <c r="BG317" s="982"/>
      <c r="BH317" s="1219"/>
      <c r="BI317" s="1219"/>
      <c r="BJ317" s="1220"/>
      <c r="BK317" s="973"/>
      <c r="BL317" s="1215"/>
      <c r="BM317" s="1215"/>
      <c r="BN317" s="1215"/>
      <c r="BO317" s="1215"/>
      <c r="BP317" s="1215"/>
      <c r="BQ317" s="1215"/>
      <c r="BR317" s="1215"/>
      <c r="BS317" s="1215"/>
      <c r="BT317" s="1215"/>
      <c r="BU317" s="1215"/>
      <c r="BV317" s="1215"/>
      <c r="BW317" s="1216"/>
      <c r="BX317" s="984"/>
      <c r="BY317" s="1221"/>
      <c r="BZ317" s="1221"/>
      <c r="CA317" s="1221"/>
      <c r="CB317" s="1222"/>
      <c r="CC317" s="1236"/>
      <c r="CD317" s="1237"/>
      <c r="CE317" s="1237"/>
      <c r="CF317" s="1238"/>
      <c r="CG317" s="289" t="s">
        <v>137</v>
      </c>
      <c r="CH317" s="290"/>
      <c r="CI317" s="982"/>
      <c r="CJ317" s="1239"/>
      <c r="CK317" s="1240"/>
      <c r="CL317" s="1016"/>
      <c r="CM317" s="1241"/>
      <c r="CN317" s="1241"/>
      <c r="CO317" s="1241"/>
      <c r="CP317" s="1241"/>
      <c r="CQ317" s="1241"/>
      <c r="CR317" s="1241"/>
      <c r="CS317" s="173" t="s">
        <v>8696</v>
      </c>
      <c r="CT317" s="173"/>
      <c r="CU317" s="173"/>
      <c r="CV317" s="173"/>
      <c r="CW317" s="1242"/>
      <c r="CX317" s="1241"/>
      <c r="CY317" s="1241"/>
      <c r="CZ317" s="173"/>
      <c r="DA317" s="173"/>
      <c r="DB317" s="174" t="s">
        <v>8696</v>
      </c>
      <c r="DC317" s="1172"/>
      <c r="DD317" s="1173"/>
      <c r="DG317" s="152" t="s">
        <v>8696</v>
      </c>
      <c r="DH317" s="1335"/>
      <c r="DI317" s="1336"/>
      <c r="DJ317" s="1336"/>
      <c r="DK317" s="1336"/>
      <c r="DL317" s="1336"/>
      <c r="DM317" s="175" t="s">
        <v>66</v>
      </c>
      <c r="DS317" s="610">
        <f t="shared" ref="DS317:DS327" si="28">IF(CI317="8.ｽﾄ(無：国ｽﾄ)",0,IF(CI317="9.ｽﾄ(無：国ｽﾄ以外)",0,IF(CI317="12.最終覆外",0,IF(CI317="13.土捨場",0,IF(CI317="",0,CL317)))))</f>
        <v>0</v>
      </c>
      <c r="DT317" s="610"/>
      <c r="DU317" s="610"/>
      <c r="DV317" s="610"/>
    </row>
    <row r="318" spans="3:126" ht="12.95" customHeight="1">
      <c r="C318" s="917"/>
      <c r="D318" s="708"/>
      <c r="E318" s="703" t="s">
        <v>144</v>
      </c>
      <c r="F318" s="704"/>
      <c r="G318" s="704"/>
      <c r="H318" s="704"/>
      <c r="I318" s="705"/>
      <c r="J318" s="1187">
        <f>S318+CL318+CL319+'2枚目'!DT265+'3枚目'!DT265+'4枚目'!DT265+'5枚目'!DT265</f>
        <v>0</v>
      </c>
      <c r="K318" s="1188"/>
      <c r="L318" s="1188"/>
      <c r="M318" s="44"/>
      <c r="N318" s="44"/>
      <c r="O318" s="44"/>
      <c r="P318" s="1189"/>
      <c r="Q318" s="1190"/>
      <c r="R318" s="1191"/>
      <c r="S318" s="1192"/>
      <c r="T318" s="1193"/>
      <c r="U318" s="1193"/>
      <c r="V318" s="1193"/>
      <c r="W318" s="1193"/>
      <c r="X318" s="1267"/>
      <c r="Y318" s="1193"/>
      <c r="Z318" s="1193"/>
      <c r="AA318" s="1193"/>
      <c r="AB318" s="1268"/>
      <c r="AC318" s="161"/>
      <c r="AD318" s="161"/>
      <c r="AE318" s="161"/>
      <c r="AF318" s="168"/>
      <c r="AG318" s="161"/>
      <c r="AH318" s="161"/>
      <c r="AI318" s="161"/>
      <c r="AJ318" s="238"/>
      <c r="AK318" s="1269" t="s">
        <v>136</v>
      </c>
      <c r="AL318" s="1270"/>
      <c r="AM318" s="1270"/>
      <c r="AN318" s="1270"/>
      <c r="AO318" s="1271"/>
      <c r="AP318" s="1272"/>
      <c r="AQ318" s="1272"/>
      <c r="AR318" s="1272"/>
      <c r="AS318" s="1272"/>
      <c r="AT318" s="1272"/>
      <c r="AU318" s="1272"/>
      <c r="AV318" s="1272"/>
      <c r="AW318" s="1272"/>
      <c r="AX318" s="1272"/>
      <c r="AY318" s="1272"/>
      <c r="AZ318" s="1272"/>
      <c r="BA318" s="1273"/>
      <c r="BB318" s="1037"/>
      <c r="BC318" s="1248"/>
      <c r="BD318" s="1248"/>
      <c r="BE318" s="1248"/>
      <c r="BF318" s="1249"/>
      <c r="BG318" s="1037"/>
      <c r="BH318" s="1230"/>
      <c r="BI318" s="1230"/>
      <c r="BJ318" s="1231"/>
      <c r="BK318" s="1271"/>
      <c r="BL318" s="1272"/>
      <c r="BM318" s="1272"/>
      <c r="BN318" s="1272"/>
      <c r="BO318" s="1272"/>
      <c r="BP318" s="1272"/>
      <c r="BQ318" s="1272"/>
      <c r="BR318" s="1272"/>
      <c r="BS318" s="1272"/>
      <c r="BT318" s="1272"/>
      <c r="BU318" s="1272"/>
      <c r="BV318" s="1272"/>
      <c r="BW318" s="1273"/>
      <c r="BX318" s="1040"/>
      <c r="BY318" s="1259"/>
      <c r="BZ318" s="1259"/>
      <c r="CA318" s="1259"/>
      <c r="CB318" s="1260"/>
      <c r="CC318" s="1261"/>
      <c r="CD318" s="1262"/>
      <c r="CE318" s="1262"/>
      <c r="CF318" s="1263"/>
      <c r="CG318" s="288" t="s">
        <v>137</v>
      </c>
      <c r="CH318" s="146"/>
      <c r="CI318" s="1037"/>
      <c r="CJ318" s="1264"/>
      <c r="CK318" s="1265"/>
      <c r="CL318" s="987"/>
      <c r="CM318" s="1266"/>
      <c r="CN318" s="1266"/>
      <c r="CO318" s="1266"/>
      <c r="CP318" s="1266"/>
      <c r="CQ318" s="1266"/>
      <c r="CR318" s="1266"/>
      <c r="CS318" s="44" t="s">
        <v>8696</v>
      </c>
      <c r="CT318" s="44"/>
      <c r="CU318" s="44"/>
      <c r="CV318" s="44"/>
      <c r="CW318" s="1348"/>
      <c r="CX318" s="1349"/>
      <c r="CY318" s="1349"/>
      <c r="CZ318" s="44"/>
      <c r="DA318" s="44"/>
      <c r="DB318" s="176" t="s">
        <v>8696</v>
      </c>
      <c r="DC318" s="1187">
        <f>DS318+DS319+'2枚目'!DT266+'3枚目'!DT266+'4枚目'!DT266+'5枚目'!DT266</f>
        <v>0</v>
      </c>
      <c r="DD318" s="1188"/>
      <c r="DE318" s="44"/>
      <c r="DF318" s="44"/>
      <c r="DG318" s="176"/>
      <c r="DH318" s="1350">
        <f t="shared" ref="DH318" si="29">IFERROR((DT318+DC318)/J318,0)*100</f>
        <v>0</v>
      </c>
      <c r="DI318" s="1351"/>
      <c r="DJ318" s="1351"/>
      <c r="DK318" s="1351"/>
      <c r="DL318" s="1351"/>
      <c r="DM318" s="163"/>
      <c r="DS318" s="610">
        <f t="shared" si="28"/>
        <v>0</v>
      </c>
      <c r="DT318" s="610">
        <f>S318+'2枚目'!DU265+'3枚目'!DU265+'4枚目'!DU265+'5枚目'!DU265</f>
        <v>0</v>
      </c>
      <c r="DU318" s="610"/>
      <c r="DV318" s="610"/>
    </row>
    <row r="319" spans="3:126" ht="12.95" customHeight="1">
      <c r="C319" s="917" t="s">
        <v>227</v>
      </c>
      <c r="D319" s="708"/>
      <c r="E319" s="709" t="s">
        <v>226</v>
      </c>
      <c r="F319" s="710"/>
      <c r="G319" s="710"/>
      <c r="H319" s="710"/>
      <c r="I319" s="711"/>
      <c r="J319" s="1187"/>
      <c r="K319" s="1188"/>
      <c r="L319" s="1188"/>
      <c r="M319" s="10"/>
      <c r="N319" s="10"/>
      <c r="O319" s="154" t="s">
        <v>269</v>
      </c>
      <c r="P319" s="1177"/>
      <c r="Q319" s="1178"/>
      <c r="R319" s="1179"/>
      <c r="S319" s="282"/>
      <c r="T319" s="283"/>
      <c r="U319" s="10"/>
      <c r="V319" s="10"/>
      <c r="W319" s="154" t="s">
        <v>8696</v>
      </c>
      <c r="X319" s="284"/>
      <c r="Y319" s="283"/>
      <c r="Z319" s="10"/>
      <c r="AA319" s="10"/>
      <c r="AB319" s="155" t="s">
        <v>8696</v>
      </c>
      <c r="AC319" s="156"/>
      <c r="AD319" s="156"/>
      <c r="AE319" s="156"/>
      <c r="AF319" s="224"/>
      <c r="AG319" s="156"/>
      <c r="AH319" s="156"/>
      <c r="AI319" s="156"/>
      <c r="AJ319" s="225"/>
      <c r="AK319" s="1213" t="s">
        <v>139</v>
      </c>
      <c r="AL319" s="1205"/>
      <c r="AM319" s="1205"/>
      <c r="AN319" s="1205"/>
      <c r="AO319" s="1214"/>
      <c r="AP319" s="1215"/>
      <c r="AQ319" s="1215"/>
      <c r="AR319" s="1215"/>
      <c r="AS319" s="1215"/>
      <c r="AT319" s="1215"/>
      <c r="AU319" s="1215"/>
      <c r="AV319" s="1215"/>
      <c r="AW319" s="1215"/>
      <c r="AX319" s="1215"/>
      <c r="AY319" s="1215"/>
      <c r="AZ319" s="1215"/>
      <c r="BA319" s="1216"/>
      <c r="BB319" s="982"/>
      <c r="BC319" s="1217"/>
      <c r="BD319" s="1217"/>
      <c r="BE319" s="1217"/>
      <c r="BF319" s="1218"/>
      <c r="BG319" s="982"/>
      <c r="BH319" s="1219"/>
      <c r="BI319" s="1219"/>
      <c r="BJ319" s="1220"/>
      <c r="BK319" s="973"/>
      <c r="BL319" s="1215"/>
      <c r="BM319" s="1215"/>
      <c r="BN319" s="1215"/>
      <c r="BO319" s="1215"/>
      <c r="BP319" s="1215"/>
      <c r="BQ319" s="1215"/>
      <c r="BR319" s="1215"/>
      <c r="BS319" s="1215"/>
      <c r="BT319" s="1215"/>
      <c r="BU319" s="1215"/>
      <c r="BV319" s="1215"/>
      <c r="BW319" s="1216"/>
      <c r="BX319" s="984"/>
      <c r="BY319" s="1221"/>
      <c r="BZ319" s="1221"/>
      <c r="CA319" s="1221"/>
      <c r="CB319" s="1222"/>
      <c r="CC319" s="1236"/>
      <c r="CD319" s="1237"/>
      <c r="CE319" s="1237"/>
      <c r="CF319" s="1238"/>
      <c r="CG319" s="289" t="s">
        <v>137</v>
      </c>
      <c r="CH319" s="290"/>
      <c r="CI319" s="982"/>
      <c r="CJ319" s="1239"/>
      <c r="CK319" s="1240"/>
      <c r="CL319" s="1016"/>
      <c r="CM319" s="1241"/>
      <c r="CN319" s="1241"/>
      <c r="CO319" s="1241"/>
      <c r="CP319" s="1241"/>
      <c r="CQ319" s="1241"/>
      <c r="CR319" s="1241"/>
      <c r="CS319" s="157" t="s">
        <v>8696</v>
      </c>
      <c r="CT319" s="157"/>
      <c r="CU319" s="157"/>
      <c r="CV319" s="157"/>
      <c r="CW319" s="1242"/>
      <c r="CX319" s="1241"/>
      <c r="CY319" s="1241"/>
      <c r="CZ319" s="157"/>
      <c r="DA319" s="157"/>
      <c r="DB319" s="158" t="s">
        <v>8696</v>
      </c>
      <c r="DC319" s="1187"/>
      <c r="DD319" s="1188"/>
      <c r="DG319" s="152" t="s">
        <v>8696</v>
      </c>
      <c r="DH319" s="1350"/>
      <c r="DI319" s="1351"/>
      <c r="DJ319" s="1351"/>
      <c r="DK319" s="1351"/>
      <c r="DL319" s="1351"/>
      <c r="DM319" s="175" t="s">
        <v>66</v>
      </c>
      <c r="DS319" s="610">
        <f t="shared" si="28"/>
        <v>0</v>
      </c>
      <c r="DT319" s="610"/>
      <c r="DU319" s="610"/>
      <c r="DV319" s="610"/>
    </row>
    <row r="320" spans="3:126" ht="12.95" customHeight="1">
      <c r="C320" s="917" t="s">
        <v>228</v>
      </c>
      <c r="D320" s="708"/>
      <c r="E320" s="703" t="s">
        <v>145</v>
      </c>
      <c r="F320" s="704"/>
      <c r="G320" s="704"/>
      <c r="H320" s="704"/>
      <c r="I320" s="705"/>
      <c r="J320" s="1187">
        <f>S320+CL320+CL321+'2枚目'!DT267+'3枚目'!DT267+'4枚目'!DT267+'5枚目'!DT267</f>
        <v>0</v>
      </c>
      <c r="K320" s="1188"/>
      <c r="L320" s="1188"/>
      <c r="P320" s="1189"/>
      <c r="Q320" s="1190"/>
      <c r="R320" s="1191"/>
      <c r="S320" s="1192"/>
      <c r="T320" s="1193"/>
      <c r="U320" s="1193"/>
      <c r="V320" s="1193"/>
      <c r="W320" s="1193"/>
      <c r="X320" s="1267"/>
      <c r="Y320" s="1193"/>
      <c r="Z320" s="1193"/>
      <c r="AA320" s="1193"/>
      <c r="AB320" s="1268"/>
      <c r="AC320" s="149"/>
      <c r="AD320" s="149"/>
      <c r="AE320" s="149"/>
      <c r="AF320" s="150"/>
      <c r="AG320" s="149"/>
      <c r="AH320" s="149"/>
      <c r="AI320" s="149"/>
      <c r="AJ320" s="151"/>
      <c r="AK320" s="1269" t="s">
        <v>136</v>
      </c>
      <c r="AL320" s="1270"/>
      <c r="AM320" s="1270"/>
      <c r="AN320" s="1270"/>
      <c r="AO320" s="1271"/>
      <c r="AP320" s="1272"/>
      <c r="AQ320" s="1272"/>
      <c r="AR320" s="1272"/>
      <c r="AS320" s="1272"/>
      <c r="AT320" s="1272"/>
      <c r="AU320" s="1272"/>
      <c r="AV320" s="1272"/>
      <c r="AW320" s="1272"/>
      <c r="AX320" s="1272"/>
      <c r="AY320" s="1272"/>
      <c r="AZ320" s="1272"/>
      <c r="BA320" s="1273"/>
      <c r="BB320" s="1037"/>
      <c r="BC320" s="1248"/>
      <c r="BD320" s="1248"/>
      <c r="BE320" s="1248"/>
      <c r="BF320" s="1249"/>
      <c r="BG320" s="1037"/>
      <c r="BH320" s="1230"/>
      <c r="BI320" s="1230"/>
      <c r="BJ320" s="1231"/>
      <c r="BK320" s="1271"/>
      <c r="BL320" s="1272"/>
      <c r="BM320" s="1272"/>
      <c r="BN320" s="1272"/>
      <c r="BO320" s="1272"/>
      <c r="BP320" s="1272"/>
      <c r="BQ320" s="1272"/>
      <c r="BR320" s="1272"/>
      <c r="BS320" s="1272"/>
      <c r="BT320" s="1272"/>
      <c r="BU320" s="1272"/>
      <c r="BV320" s="1272"/>
      <c r="BW320" s="1273"/>
      <c r="BX320" s="1040"/>
      <c r="BY320" s="1259"/>
      <c r="BZ320" s="1259"/>
      <c r="CA320" s="1259"/>
      <c r="CB320" s="1260"/>
      <c r="CC320" s="1261"/>
      <c r="CD320" s="1262"/>
      <c r="CE320" s="1262"/>
      <c r="CF320" s="1263"/>
      <c r="CG320" s="288" t="s">
        <v>137</v>
      </c>
      <c r="CH320" s="146"/>
      <c r="CI320" s="1037"/>
      <c r="CJ320" s="1264"/>
      <c r="CK320" s="1265"/>
      <c r="CL320" s="987"/>
      <c r="CM320" s="1266"/>
      <c r="CN320" s="1266"/>
      <c r="CO320" s="1266"/>
      <c r="CP320" s="1266"/>
      <c r="CQ320" s="1266"/>
      <c r="CR320" s="1266"/>
      <c r="CS320" s="44" t="s">
        <v>8696</v>
      </c>
      <c r="CT320" s="44"/>
      <c r="CU320" s="44"/>
      <c r="CV320" s="44"/>
      <c r="CW320" s="1348"/>
      <c r="CX320" s="1349"/>
      <c r="CY320" s="1349"/>
      <c r="CZ320" s="44"/>
      <c r="DA320" s="44"/>
      <c r="DB320" s="176" t="s">
        <v>8696</v>
      </c>
      <c r="DC320" s="1187">
        <f>DS320+DS321+'2枚目'!DT268+'3枚目'!DT268+'4枚目'!DT268+'5枚目'!DT268</f>
        <v>0</v>
      </c>
      <c r="DD320" s="1188"/>
      <c r="DE320" s="44"/>
      <c r="DF320" s="44"/>
      <c r="DG320" s="176"/>
      <c r="DH320" s="1350">
        <f t="shared" ref="DH320" si="30">IFERROR((DT320+DC320)/J320,0)*100</f>
        <v>0</v>
      </c>
      <c r="DI320" s="1351"/>
      <c r="DJ320" s="1351"/>
      <c r="DK320" s="1351"/>
      <c r="DL320" s="1351"/>
      <c r="DM320" s="163"/>
      <c r="DS320" s="610">
        <f t="shared" si="28"/>
        <v>0</v>
      </c>
      <c r="DT320" s="610">
        <f>S320+'2枚目'!DU267+'3枚目'!DU267+'4枚目'!DU267+'5枚目'!DU267</f>
        <v>0</v>
      </c>
      <c r="DU320" s="610"/>
      <c r="DV320" s="610"/>
    </row>
    <row r="321" spans="3:126" ht="12.95" customHeight="1">
      <c r="C321" s="917" t="s">
        <v>229</v>
      </c>
      <c r="D321" s="708"/>
      <c r="E321" s="709" t="s">
        <v>226</v>
      </c>
      <c r="F321" s="710"/>
      <c r="G321" s="710"/>
      <c r="H321" s="710"/>
      <c r="I321" s="711"/>
      <c r="J321" s="1187"/>
      <c r="K321" s="1188"/>
      <c r="L321" s="1188"/>
      <c r="O321" s="30" t="s">
        <v>269</v>
      </c>
      <c r="P321" s="1177"/>
      <c r="Q321" s="1178"/>
      <c r="R321" s="1179"/>
      <c r="S321" s="282"/>
      <c r="T321" s="283"/>
      <c r="U321" s="10"/>
      <c r="V321" s="10"/>
      <c r="W321" s="154" t="s">
        <v>8696</v>
      </c>
      <c r="X321" s="284"/>
      <c r="Y321" s="283"/>
      <c r="Z321" s="10"/>
      <c r="AA321" s="10"/>
      <c r="AB321" s="155" t="s">
        <v>8696</v>
      </c>
      <c r="AC321" s="149"/>
      <c r="AD321" s="149"/>
      <c r="AE321" s="149"/>
      <c r="AF321" s="150"/>
      <c r="AG321" s="149"/>
      <c r="AH321" s="149"/>
      <c r="AI321" s="149"/>
      <c r="AJ321" s="151"/>
      <c r="AK321" s="1257" t="s">
        <v>139</v>
      </c>
      <c r="AL321" s="1258"/>
      <c r="AM321" s="1258"/>
      <c r="AN321" s="1258"/>
      <c r="AO321" s="1214"/>
      <c r="AP321" s="1215"/>
      <c r="AQ321" s="1215"/>
      <c r="AR321" s="1215"/>
      <c r="AS321" s="1215"/>
      <c r="AT321" s="1215"/>
      <c r="AU321" s="1215"/>
      <c r="AV321" s="1215"/>
      <c r="AW321" s="1215"/>
      <c r="AX321" s="1215"/>
      <c r="AY321" s="1215"/>
      <c r="AZ321" s="1215"/>
      <c r="BA321" s="1216"/>
      <c r="BB321" s="982"/>
      <c r="BC321" s="1217"/>
      <c r="BD321" s="1217"/>
      <c r="BE321" s="1217"/>
      <c r="BF321" s="1218"/>
      <c r="BG321" s="982"/>
      <c r="BH321" s="1219"/>
      <c r="BI321" s="1219"/>
      <c r="BJ321" s="1220"/>
      <c r="BK321" s="973"/>
      <c r="BL321" s="1215"/>
      <c r="BM321" s="1215"/>
      <c r="BN321" s="1215"/>
      <c r="BO321" s="1215"/>
      <c r="BP321" s="1215"/>
      <c r="BQ321" s="1215"/>
      <c r="BR321" s="1215"/>
      <c r="BS321" s="1215"/>
      <c r="BT321" s="1215"/>
      <c r="BU321" s="1215"/>
      <c r="BV321" s="1215"/>
      <c r="BW321" s="1216"/>
      <c r="BX321" s="984"/>
      <c r="BY321" s="1221"/>
      <c r="BZ321" s="1221"/>
      <c r="CA321" s="1221"/>
      <c r="CB321" s="1222"/>
      <c r="CC321" s="1236"/>
      <c r="CD321" s="1237"/>
      <c r="CE321" s="1237"/>
      <c r="CF321" s="1238"/>
      <c r="CG321" s="289" t="s">
        <v>137</v>
      </c>
      <c r="CH321" s="290"/>
      <c r="CI321" s="982"/>
      <c r="CJ321" s="1239"/>
      <c r="CK321" s="1240"/>
      <c r="CL321" s="1016"/>
      <c r="CM321" s="1241"/>
      <c r="CN321" s="1241"/>
      <c r="CO321" s="1241"/>
      <c r="CP321" s="1241"/>
      <c r="CQ321" s="1241"/>
      <c r="CR321" s="1241"/>
      <c r="CS321" s="120" t="s">
        <v>8696</v>
      </c>
      <c r="CT321" s="120"/>
      <c r="CU321" s="120"/>
      <c r="CV321" s="120"/>
      <c r="CW321" s="1242"/>
      <c r="CX321" s="1241"/>
      <c r="CY321" s="1241"/>
      <c r="CZ321" s="120"/>
      <c r="DA321" s="120"/>
      <c r="DB321" s="177" t="s">
        <v>8696</v>
      </c>
      <c r="DC321" s="1187"/>
      <c r="DD321" s="1188"/>
      <c r="DE321" s="10"/>
      <c r="DF321" s="10"/>
      <c r="DG321" s="155" t="s">
        <v>8696</v>
      </c>
      <c r="DH321" s="1350"/>
      <c r="DI321" s="1351"/>
      <c r="DJ321" s="1351"/>
      <c r="DK321" s="1351"/>
      <c r="DL321" s="1351"/>
      <c r="DM321" s="159" t="s">
        <v>66</v>
      </c>
      <c r="DS321" s="610">
        <f t="shared" si="28"/>
        <v>0</v>
      </c>
      <c r="DT321" s="610"/>
      <c r="DU321" s="610"/>
      <c r="DV321" s="610"/>
    </row>
    <row r="322" spans="3:126" ht="12.95" customHeight="1">
      <c r="C322" s="917" t="s">
        <v>146</v>
      </c>
      <c r="D322" s="708"/>
      <c r="E322" s="703" t="s">
        <v>147</v>
      </c>
      <c r="F322" s="704"/>
      <c r="G322" s="704"/>
      <c r="H322" s="704"/>
      <c r="I322" s="705"/>
      <c r="J322" s="1187">
        <f>S322+CL322+CL323+'2枚目'!DT269+'3枚目'!DT269+'4枚目'!DT269+'5枚目'!DT269</f>
        <v>0</v>
      </c>
      <c r="K322" s="1188"/>
      <c r="L322" s="1188"/>
      <c r="M322" s="44"/>
      <c r="N322" s="44"/>
      <c r="O322" s="44"/>
      <c r="P322" s="1189"/>
      <c r="Q322" s="1190"/>
      <c r="R322" s="1191"/>
      <c r="S322" s="1192"/>
      <c r="T322" s="1193"/>
      <c r="U322" s="1193"/>
      <c r="V322" s="1193"/>
      <c r="W322" s="1193"/>
      <c r="X322" s="1267"/>
      <c r="Y322" s="1193"/>
      <c r="Z322" s="1193"/>
      <c r="AA322" s="1193"/>
      <c r="AB322" s="1268"/>
      <c r="AC322" s="161"/>
      <c r="AD322" s="161"/>
      <c r="AE322" s="161"/>
      <c r="AF322" s="168"/>
      <c r="AG322" s="161"/>
      <c r="AH322" s="161"/>
      <c r="AI322" s="161"/>
      <c r="AJ322" s="238"/>
      <c r="AK322" s="1269" t="s">
        <v>136</v>
      </c>
      <c r="AL322" s="1270"/>
      <c r="AM322" s="1270"/>
      <c r="AN322" s="1270"/>
      <c r="AO322" s="1271"/>
      <c r="AP322" s="1272"/>
      <c r="AQ322" s="1272"/>
      <c r="AR322" s="1272"/>
      <c r="AS322" s="1272"/>
      <c r="AT322" s="1272"/>
      <c r="AU322" s="1272"/>
      <c r="AV322" s="1272"/>
      <c r="AW322" s="1272"/>
      <c r="AX322" s="1272"/>
      <c r="AY322" s="1272"/>
      <c r="AZ322" s="1272"/>
      <c r="BA322" s="1273"/>
      <c r="BB322" s="1037"/>
      <c r="BC322" s="1248"/>
      <c r="BD322" s="1248"/>
      <c r="BE322" s="1248"/>
      <c r="BF322" s="1249"/>
      <c r="BG322" s="1037"/>
      <c r="BH322" s="1230"/>
      <c r="BI322" s="1230"/>
      <c r="BJ322" s="1231"/>
      <c r="BK322" s="1271"/>
      <c r="BL322" s="1272"/>
      <c r="BM322" s="1272"/>
      <c r="BN322" s="1272"/>
      <c r="BO322" s="1272"/>
      <c r="BP322" s="1272"/>
      <c r="BQ322" s="1272"/>
      <c r="BR322" s="1272"/>
      <c r="BS322" s="1272"/>
      <c r="BT322" s="1272"/>
      <c r="BU322" s="1272"/>
      <c r="BV322" s="1272"/>
      <c r="BW322" s="1273"/>
      <c r="BX322" s="1040"/>
      <c r="BY322" s="1259"/>
      <c r="BZ322" s="1259"/>
      <c r="CA322" s="1259"/>
      <c r="CB322" s="1260"/>
      <c r="CC322" s="1261"/>
      <c r="CD322" s="1262"/>
      <c r="CE322" s="1262"/>
      <c r="CF322" s="1263"/>
      <c r="CG322" s="288" t="s">
        <v>137</v>
      </c>
      <c r="CH322" s="146"/>
      <c r="CI322" s="1037"/>
      <c r="CJ322" s="1264"/>
      <c r="CK322" s="1265"/>
      <c r="CL322" s="987"/>
      <c r="CM322" s="1266"/>
      <c r="CN322" s="1266"/>
      <c r="CO322" s="1266"/>
      <c r="CP322" s="1266"/>
      <c r="CQ322" s="1266"/>
      <c r="CR322" s="1266"/>
      <c r="CS322" s="44" t="s">
        <v>8696</v>
      </c>
      <c r="CT322" s="44"/>
      <c r="CU322" s="44"/>
      <c r="CV322" s="44"/>
      <c r="CW322" s="1348"/>
      <c r="CX322" s="1349"/>
      <c r="CY322" s="1349"/>
      <c r="CZ322" s="44"/>
      <c r="DA322" s="44"/>
      <c r="DB322" s="176" t="s">
        <v>8696</v>
      </c>
      <c r="DC322" s="1187">
        <f>DS322+DS323+'2枚目'!DT270+'3枚目'!DT270+'4枚目'!DT270+'5枚目'!DT270</f>
        <v>0</v>
      </c>
      <c r="DD322" s="1188"/>
      <c r="DE322" s="44"/>
      <c r="DF322" s="44"/>
      <c r="DG322" s="176"/>
      <c r="DH322" s="1350">
        <f t="shared" ref="DH322" si="31">IFERROR((DT322+DC322)/J322,0)*100</f>
        <v>0</v>
      </c>
      <c r="DI322" s="1351"/>
      <c r="DJ322" s="1351"/>
      <c r="DK322" s="1351"/>
      <c r="DL322" s="1351"/>
      <c r="DM322" s="163"/>
      <c r="DS322" s="610">
        <f t="shared" si="28"/>
        <v>0</v>
      </c>
      <c r="DT322" s="610">
        <f>S322+'2枚目'!DU269+'3枚目'!DU269+'4枚目'!DU269+'5枚目'!DU269</f>
        <v>0</v>
      </c>
      <c r="DU322" s="610"/>
      <c r="DV322" s="610"/>
    </row>
    <row r="323" spans="3:126" ht="12.95" customHeight="1">
      <c r="C323" s="917" t="s">
        <v>148</v>
      </c>
      <c r="D323" s="708"/>
      <c r="E323" s="709" t="s">
        <v>226</v>
      </c>
      <c r="F323" s="710"/>
      <c r="G323" s="710"/>
      <c r="H323" s="710"/>
      <c r="I323" s="711"/>
      <c r="J323" s="1187"/>
      <c r="K323" s="1188"/>
      <c r="L323" s="1188"/>
      <c r="M323" s="10"/>
      <c r="N323" s="10"/>
      <c r="O323" s="154" t="s">
        <v>269</v>
      </c>
      <c r="P323" s="1177"/>
      <c r="Q323" s="1178"/>
      <c r="R323" s="1179"/>
      <c r="S323" s="282"/>
      <c r="T323" s="283"/>
      <c r="U323" s="10"/>
      <c r="V323" s="10"/>
      <c r="W323" s="154" t="s">
        <v>8696</v>
      </c>
      <c r="X323" s="284"/>
      <c r="Y323" s="283"/>
      <c r="Z323" s="10"/>
      <c r="AA323" s="10"/>
      <c r="AB323" s="155" t="s">
        <v>8696</v>
      </c>
      <c r="AC323" s="156"/>
      <c r="AD323" s="156"/>
      <c r="AE323" s="156"/>
      <c r="AF323" s="224"/>
      <c r="AG323" s="156"/>
      <c r="AH323" s="156"/>
      <c r="AI323" s="156"/>
      <c r="AJ323" s="225"/>
      <c r="AK323" s="1213" t="s">
        <v>139</v>
      </c>
      <c r="AL323" s="1205"/>
      <c r="AM323" s="1205"/>
      <c r="AN323" s="1205"/>
      <c r="AO323" s="1214"/>
      <c r="AP323" s="1215"/>
      <c r="AQ323" s="1215"/>
      <c r="AR323" s="1215"/>
      <c r="AS323" s="1215"/>
      <c r="AT323" s="1215"/>
      <c r="AU323" s="1215"/>
      <c r="AV323" s="1215"/>
      <c r="AW323" s="1215"/>
      <c r="AX323" s="1215"/>
      <c r="AY323" s="1215"/>
      <c r="AZ323" s="1215"/>
      <c r="BA323" s="1216"/>
      <c r="BB323" s="982"/>
      <c r="BC323" s="1217"/>
      <c r="BD323" s="1217"/>
      <c r="BE323" s="1217"/>
      <c r="BF323" s="1218"/>
      <c r="BG323" s="982"/>
      <c r="BH323" s="1219"/>
      <c r="BI323" s="1219"/>
      <c r="BJ323" s="1220"/>
      <c r="BK323" s="973"/>
      <c r="BL323" s="1215"/>
      <c r="BM323" s="1215"/>
      <c r="BN323" s="1215"/>
      <c r="BO323" s="1215"/>
      <c r="BP323" s="1215"/>
      <c r="BQ323" s="1215"/>
      <c r="BR323" s="1215"/>
      <c r="BS323" s="1215"/>
      <c r="BT323" s="1215"/>
      <c r="BU323" s="1215"/>
      <c r="BV323" s="1215"/>
      <c r="BW323" s="1216"/>
      <c r="BX323" s="984"/>
      <c r="BY323" s="1221"/>
      <c r="BZ323" s="1221"/>
      <c r="CA323" s="1221"/>
      <c r="CB323" s="1222"/>
      <c r="CC323" s="1236"/>
      <c r="CD323" s="1237"/>
      <c r="CE323" s="1237"/>
      <c r="CF323" s="1238"/>
      <c r="CG323" s="289" t="s">
        <v>137</v>
      </c>
      <c r="CH323" s="290"/>
      <c r="CI323" s="982"/>
      <c r="CJ323" s="1239"/>
      <c r="CK323" s="1240"/>
      <c r="CL323" s="1016"/>
      <c r="CM323" s="1241"/>
      <c r="CN323" s="1241"/>
      <c r="CO323" s="1241"/>
      <c r="CP323" s="1241"/>
      <c r="CQ323" s="1241"/>
      <c r="CR323" s="1241"/>
      <c r="CS323" s="157" t="s">
        <v>8696</v>
      </c>
      <c r="CT323" s="157"/>
      <c r="CU323" s="157"/>
      <c r="CV323" s="157"/>
      <c r="CW323" s="1242"/>
      <c r="CX323" s="1241"/>
      <c r="CY323" s="1241"/>
      <c r="CZ323" s="157"/>
      <c r="DA323" s="157"/>
      <c r="DB323" s="158" t="s">
        <v>8696</v>
      </c>
      <c r="DC323" s="1187"/>
      <c r="DD323" s="1188"/>
      <c r="DG323" s="152" t="s">
        <v>8696</v>
      </c>
      <c r="DH323" s="1350"/>
      <c r="DI323" s="1351"/>
      <c r="DJ323" s="1351"/>
      <c r="DK323" s="1351"/>
      <c r="DL323" s="1351"/>
      <c r="DM323" s="175" t="s">
        <v>66</v>
      </c>
      <c r="DS323" s="610">
        <f t="shared" si="28"/>
        <v>0</v>
      </c>
      <c r="DT323" s="610"/>
      <c r="DU323" s="610"/>
      <c r="DV323" s="610"/>
    </row>
    <row r="324" spans="3:126" ht="12.95" customHeight="1">
      <c r="C324" s="917"/>
      <c r="D324" s="708"/>
      <c r="E324" s="1352" t="s">
        <v>9356</v>
      </c>
      <c r="F324" s="819"/>
      <c r="G324" s="819"/>
      <c r="H324" s="819"/>
      <c r="I324" s="820"/>
      <c r="J324" s="1187">
        <f>S324+CL324+CL325+'2枚目'!DT271+'3枚目'!DT271+'4枚目'!DT271+'5枚目'!DT271</f>
        <v>0</v>
      </c>
      <c r="K324" s="1188"/>
      <c r="L324" s="1188"/>
      <c r="M324" s="44"/>
      <c r="N324" s="44"/>
      <c r="O324" s="44"/>
      <c r="P324" s="1189"/>
      <c r="Q324" s="1190"/>
      <c r="R324" s="1191"/>
      <c r="S324" s="1192"/>
      <c r="T324" s="1193"/>
      <c r="U324" s="1193"/>
      <c r="V324" s="1193"/>
      <c r="W324" s="1193"/>
      <c r="X324" s="1267"/>
      <c r="Y324" s="1193"/>
      <c r="Z324" s="1193"/>
      <c r="AA324" s="1193"/>
      <c r="AB324" s="1268"/>
      <c r="AC324" s="161"/>
      <c r="AD324" s="161"/>
      <c r="AE324" s="161"/>
      <c r="AF324" s="168"/>
      <c r="AG324" s="161"/>
      <c r="AH324" s="161"/>
      <c r="AI324" s="161"/>
      <c r="AJ324" s="238"/>
      <c r="AK324" s="1269" t="s">
        <v>136</v>
      </c>
      <c r="AL324" s="1270"/>
      <c r="AM324" s="1270"/>
      <c r="AN324" s="1270"/>
      <c r="AO324" s="1271"/>
      <c r="AP324" s="1272"/>
      <c r="AQ324" s="1272"/>
      <c r="AR324" s="1272"/>
      <c r="AS324" s="1272"/>
      <c r="AT324" s="1272"/>
      <c r="AU324" s="1272"/>
      <c r="AV324" s="1272"/>
      <c r="AW324" s="1272"/>
      <c r="AX324" s="1272"/>
      <c r="AY324" s="1272"/>
      <c r="AZ324" s="1272"/>
      <c r="BA324" s="1273"/>
      <c r="BB324" s="1037"/>
      <c r="BC324" s="1248"/>
      <c r="BD324" s="1248"/>
      <c r="BE324" s="1248"/>
      <c r="BF324" s="1249"/>
      <c r="BG324" s="1037"/>
      <c r="BH324" s="1230"/>
      <c r="BI324" s="1230"/>
      <c r="BJ324" s="1231"/>
      <c r="BK324" s="1271"/>
      <c r="BL324" s="1272"/>
      <c r="BM324" s="1272"/>
      <c r="BN324" s="1272"/>
      <c r="BO324" s="1272"/>
      <c r="BP324" s="1272"/>
      <c r="BQ324" s="1272"/>
      <c r="BR324" s="1272"/>
      <c r="BS324" s="1272"/>
      <c r="BT324" s="1272"/>
      <c r="BU324" s="1272"/>
      <c r="BV324" s="1272"/>
      <c r="BW324" s="1273"/>
      <c r="BX324" s="1040"/>
      <c r="BY324" s="1259"/>
      <c r="BZ324" s="1259"/>
      <c r="CA324" s="1259"/>
      <c r="CB324" s="1260"/>
      <c r="CC324" s="1261"/>
      <c r="CD324" s="1262"/>
      <c r="CE324" s="1262"/>
      <c r="CF324" s="1263"/>
      <c r="CG324" s="288" t="s">
        <v>137</v>
      </c>
      <c r="CH324" s="146"/>
      <c r="CI324" s="1037"/>
      <c r="CJ324" s="1264"/>
      <c r="CK324" s="1265"/>
      <c r="CL324" s="987"/>
      <c r="CM324" s="1266"/>
      <c r="CN324" s="1266"/>
      <c r="CO324" s="1266"/>
      <c r="CP324" s="1266"/>
      <c r="CQ324" s="1266"/>
      <c r="CR324" s="1266"/>
      <c r="CS324" s="44" t="s">
        <v>8696</v>
      </c>
      <c r="CT324" s="44"/>
      <c r="CU324" s="44"/>
      <c r="CV324" s="44"/>
      <c r="CW324" s="1348"/>
      <c r="CX324" s="1349"/>
      <c r="CY324" s="1349"/>
      <c r="CZ324" s="44"/>
      <c r="DA324" s="44"/>
      <c r="DB324" s="176" t="s">
        <v>8696</v>
      </c>
      <c r="DC324" s="1187">
        <f>DS324+DS325+'2枚目'!DT272+'3枚目'!DT272+'4枚目'!DT272+'5枚目'!DT272</f>
        <v>0</v>
      </c>
      <c r="DD324" s="1188"/>
      <c r="DE324" s="44"/>
      <c r="DF324" s="44"/>
      <c r="DG324" s="176"/>
      <c r="DH324" s="1350">
        <f t="shared" ref="DH324" si="32">IFERROR((DT324+DC324)/J324,0)*100</f>
        <v>0</v>
      </c>
      <c r="DI324" s="1351"/>
      <c r="DJ324" s="1351"/>
      <c r="DK324" s="1351"/>
      <c r="DL324" s="1351"/>
      <c r="DM324" s="163"/>
      <c r="DS324" s="610">
        <f t="shared" si="28"/>
        <v>0</v>
      </c>
      <c r="DT324" s="610">
        <f>S324+'2枚目'!DU271+'3枚目'!DU271+'4枚目'!DU271+'5枚目'!DU271</f>
        <v>0</v>
      </c>
      <c r="DU324" s="610"/>
      <c r="DV324" s="610"/>
    </row>
    <row r="325" spans="3:126" ht="12.95" customHeight="1">
      <c r="C325" s="917"/>
      <c r="D325" s="708"/>
      <c r="E325" s="821"/>
      <c r="F325" s="822"/>
      <c r="G325" s="822"/>
      <c r="H325" s="822"/>
      <c r="I325" s="823"/>
      <c r="J325" s="1187"/>
      <c r="K325" s="1188"/>
      <c r="L325" s="1188"/>
      <c r="M325" s="10"/>
      <c r="N325" s="10"/>
      <c r="O325" s="154" t="s">
        <v>269</v>
      </c>
      <c r="P325" s="1177"/>
      <c r="Q325" s="1178"/>
      <c r="R325" s="1179"/>
      <c r="S325" s="282"/>
      <c r="T325" s="283"/>
      <c r="U325" s="10"/>
      <c r="V325" s="10"/>
      <c r="W325" s="154" t="s">
        <v>8696</v>
      </c>
      <c r="X325" s="284"/>
      <c r="Y325" s="283"/>
      <c r="Z325" s="10"/>
      <c r="AA325" s="10"/>
      <c r="AB325" s="155" t="s">
        <v>8696</v>
      </c>
      <c r="AC325" s="156"/>
      <c r="AD325" s="156"/>
      <c r="AE325" s="156"/>
      <c r="AF325" s="224"/>
      <c r="AG325" s="156"/>
      <c r="AH325" s="156"/>
      <c r="AI325" s="156"/>
      <c r="AJ325" s="225"/>
      <c r="AK325" s="1213" t="s">
        <v>139</v>
      </c>
      <c r="AL325" s="1205"/>
      <c r="AM325" s="1205"/>
      <c r="AN325" s="1205"/>
      <c r="AO325" s="1214"/>
      <c r="AP325" s="1215"/>
      <c r="AQ325" s="1215"/>
      <c r="AR325" s="1215"/>
      <c r="AS325" s="1215"/>
      <c r="AT325" s="1215"/>
      <c r="AU325" s="1215"/>
      <c r="AV325" s="1215"/>
      <c r="AW325" s="1215"/>
      <c r="AX325" s="1215"/>
      <c r="AY325" s="1215"/>
      <c r="AZ325" s="1215"/>
      <c r="BA325" s="1216"/>
      <c r="BB325" s="982"/>
      <c r="BC325" s="1217"/>
      <c r="BD325" s="1217"/>
      <c r="BE325" s="1217"/>
      <c r="BF325" s="1218"/>
      <c r="BG325" s="982"/>
      <c r="BH325" s="1219"/>
      <c r="BI325" s="1219"/>
      <c r="BJ325" s="1220"/>
      <c r="BK325" s="973"/>
      <c r="BL325" s="1215"/>
      <c r="BM325" s="1215"/>
      <c r="BN325" s="1215"/>
      <c r="BO325" s="1215"/>
      <c r="BP325" s="1215"/>
      <c r="BQ325" s="1215"/>
      <c r="BR325" s="1215"/>
      <c r="BS325" s="1215"/>
      <c r="BT325" s="1215"/>
      <c r="BU325" s="1215"/>
      <c r="BV325" s="1215"/>
      <c r="BW325" s="1216"/>
      <c r="BX325" s="984"/>
      <c r="BY325" s="1221"/>
      <c r="BZ325" s="1221"/>
      <c r="CA325" s="1221"/>
      <c r="CB325" s="1222"/>
      <c r="CC325" s="1236"/>
      <c r="CD325" s="1237"/>
      <c r="CE325" s="1237"/>
      <c r="CF325" s="1238"/>
      <c r="CG325" s="289" t="s">
        <v>137</v>
      </c>
      <c r="CH325" s="290"/>
      <c r="CI325" s="982"/>
      <c r="CJ325" s="1239"/>
      <c r="CK325" s="1240"/>
      <c r="CL325" s="1016"/>
      <c r="CM325" s="1241"/>
      <c r="CN325" s="1241"/>
      <c r="CO325" s="1241"/>
      <c r="CP325" s="1241"/>
      <c r="CQ325" s="1241"/>
      <c r="CR325" s="1241"/>
      <c r="CS325" s="157" t="s">
        <v>8696</v>
      </c>
      <c r="CT325" s="157"/>
      <c r="CU325" s="157"/>
      <c r="CV325" s="157"/>
      <c r="CW325" s="1242"/>
      <c r="CX325" s="1241"/>
      <c r="CY325" s="1241"/>
      <c r="CZ325" s="157"/>
      <c r="DA325" s="157"/>
      <c r="DB325" s="158" t="s">
        <v>8696</v>
      </c>
      <c r="DC325" s="1187"/>
      <c r="DD325" s="1188"/>
      <c r="DG325" s="152" t="s">
        <v>8696</v>
      </c>
      <c r="DH325" s="1350"/>
      <c r="DI325" s="1351"/>
      <c r="DJ325" s="1351"/>
      <c r="DK325" s="1351"/>
      <c r="DL325" s="1351"/>
      <c r="DM325" s="175" t="s">
        <v>66</v>
      </c>
      <c r="DS325" s="610">
        <f t="shared" si="28"/>
        <v>0</v>
      </c>
      <c r="DT325" s="610"/>
      <c r="DU325" s="610"/>
      <c r="DV325" s="610"/>
    </row>
    <row r="326" spans="3:126" ht="12.95" customHeight="1">
      <c r="C326" s="102"/>
      <c r="E326" s="703" t="s">
        <v>230</v>
      </c>
      <c r="F326" s="704"/>
      <c r="G326" s="704"/>
      <c r="H326" s="704"/>
      <c r="I326" s="705"/>
      <c r="J326" s="1187">
        <f>S326+CL326+CL327+'2枚目'!DT273+'3枚目'!DT273+'4枚目'!DT273+'5枚目'!DT273</f>
        <v>0</v>
      </c>
      <c r="K326" s="1188"/>
      <c r="L326" s="1188"/>
      <c r="P326" s="1189"/>
      <c r="Q326" s="1190"/>
      <c r="R326" s="1191"/>
      <c r="S326" s="1192"/>
      <c r="T326" s="1193"/>
      <c r="U326" s="1193"/>
      <c r="V326" s="1193"/>
      <c r="W326" s="1193"/>
      <c r="X326" s="1267"/>
      <c r="Y326" s="1193"/>
      <c r="Z326" s="1193"/>
      <c r="AA326" s="1193"/>
      <c r="AB326" s="1268"/>
      <c r="AC326" s="149"/>
      <c r="AD326" s="149"/>
      <c r="AE326" s="149"/>
      <c r="AF326" s="150"/>
      <c r="AG326" s="149"/>
      <c r="AH326" s="149"/>
      <c r="AI326" s="149"/>
      <c r="AJ326" s="151"/>
      <c r="AK326" s="1269" t="s">
        <v>136</v>
      </c>
      <c r="AL326" s="1270"/>
      <c r="AM326" s="1270"/>
      <c r="AN326" s="1270"/>
      <c r="AO326" s="1271"/>
      <c r="AP326" s="1272"/>
      <c r="AQ326" s="1272"/>
      <c r="AR326" s="1272"/>
      <c r="AS326" s="1272"/>
      <c r="AT326" s="1272"/>
      <c r="AU326" s="1272"/>
      <c r="AV326" s="1272"/>
      <c r="AW326" s="1272"/>
      <c r="AX326" s="1272"/>
      <c r="AY326" s="1272"/>
      <c r="AZ326" s="1272"/>
      <c r="BA326" s="1273"/>
      <c r="BB326" s="1037"/>
      <c r="BC326" s="1248"/>
      <c r="BD326" s="1248"/>
      <c r="BE326" s="1248"/>
      <c r="BF326" s="1249"/>
      <c r="BG326" s="1037"/>
      <c r="BH326" s="1230"/>
      <c r="BI326" s="1230"/>
      <c r="BJ326" s="1231"/>
      <c r="BK326" s="1271"/>
      <c r="BL326" s="1272"/>
      <c r="BM326" s="1272"/>
      <c r="BN326" s="1272"/>
      <c r="BO326" s="1272"/>
      <c r="BP326" s="1272"/>
      <c r="BQ326" s="1272"/>
      <c r="BR326" s="1272"/>
      <c r="BS326" s="1272"/>
      <c r="BT326" s="1272"/>
      <c r="BU326" s="1272"/>
      <c r="BV326" s="1272"/>
      <c r="BW326" s="1273"/>
      <c r="BX326" s="1040"/>
      <c r="BY326" s="1259"/>
      <c r="BZ326" s="1259"/>
      <c r="CA326" s="1259"/>
      <c r="CB326" s="1260"/>
      <c r="CC326" s="1261"/>
      <c r="CD326" s="1262"/>
      <c r="CE326" s="1262"/>
      <c r="CF326" s="1263"/>
      <c r="CG326" s="288" t="s">
        <v>137</v>
      </c>
      <c r="CH326" s="146"/>
      <c r="CI326" s="1037"/>
      <c r="CJ326" s="1264"/>
      <c r="CK326" s="1265"/>
      <c r="CL326" s="987"/>
      <c r="CM326" s="1266"/>
      <c r="CN326" s="1266"/>
      <c r="CO326" s="1266"/>
      <c r="CP326" s="1266"/>
      <c r="CQ326" s="1266"/>
      <c r="CR326" s="1266"/>
      <c r="CS326" s="44" t="s">
        <v>8696</v>
      </c>
      <c r="CT326" s="44"/>
      <c r="CU326" s="44"/>
      <c r="CV326" s="44"/>
      <c r="CW326" s="1348"/>
      <c r="CX326" s="1349"/>
      <c r="CY326" s="1349"/>
      <c r="CZ326" s="44"/>
      <c r="DA326" s="44"/>
      <c r="DB326" s="176" t="s">
        <v>8696</v>
      </c>
      <c r="DC326" s="1187">
        <f>DS326+DS327+'2枚目'!DT274+'3枚目'!DT274+'4枚目'!DT274+'5枚目'!DT274</f>
        <v>0</v>
      </c>
      <c r="DD326" s="1188"/>
      <c r="DE326" s="44"/>
      <c r="DF326" s="44"/>
      <c r="DG326" s="176"/>
      <c r="DH326" s="1350">
        <f t="shared" ref="DH326" si="33">IFERROR((DT326+DC326)/J326,0)*100</f>
        <v>0</v>
      </c>
      <c r="DI326" s="1351"/>
      <c r="DJ326" s="1351"/>
      <c r="DK326" s="1351"/>
      <c r="DL326" s="1351"/>
      <c r="DM326" s="163"/>
      <c r="DS326" s="610">
        <f t="shared" si="28"/>
        <v>0</v>
      </c>
      <c r="DT326" s="610">
        <f>S326+'2枚目'!DU273+'3枚目'!DU273+'4枚目'!DU273+'5枚目'!DU273</f>
        <v>0</v>
      </c>
      <c r="DU326" s="610"/>
      <c r="DV326" s="610"/>
    </row>
    <row r="327" spans="3:126" ht="12.95" customHeight="1">
      <c r="C327" s="102"/>
      <c r="E327" s="1353" t="s">
        <v>282</v>
      </c>
      <c r="F327" s="1354"/>
      <c r="G327" s="1354"/>
      <c r="H327" s="1354"/>
      <c r="I327" s="1355"/>
      <c r="J327" s="1187"/>
      <c r="K327" s="1188"/>
      <c r="L327" s="1188"/>
      <c r="M327" s="10"/>
      <c r="N327" s="10"/>
      <c r="O327" s="154" t="s">
        <v>269</v>
      </c>
      <c r="P327" s="1177"/>
      <c r="Q327" s="1178"/>
      <c r="R327" s="1179"/>
      <c r="S327" s="282"/>
      <c r="T327" s="283"/>
      <c r="U327" s="10"/>
      <c r="V327" s="10"/>
      <c r="W327" s="154" t="s">
        <v>8696</v>
      </c>
      <c r="X327" s="284"/>
      <c r="Y327" s="283"/>
      <c r="Z327" s="10"/>
      <c r="AA327" s="10"/>
      <c r="AB327" s="155" t="s">
        <v>8696</v>
      </c>
      <c r="AC327" s="156"/>
      <c r="AD327" s="156"/>
      <c r="AE327" s="156"/>
      <c r="AF327" s="224"/>
      <c r="AG327" s="156"/>
      <c r="AH327" s="156"/>
      <c r="AI327" s="156"/>
      <c r="AJ327" s="225"/>
      <c r="AK327" s="1257" t="s">
        <v>139</v>
      </c>
      <c r="AL327" s="1258"/>
      <c r="AM327" s="1258"/>
      <c r="AN327" s="1258"/>
      <c r="AO327" s="1214"/>
      <c r="AP327" s="1215"/>
      <c r="AQ327" s="1215"/>
      <c r="AR327" s="1215"/>
      <c r="AS327" s="1215"/>
      <c r="AT327" s="1215"/>
      <c r="AU327" s="1215"/>
      <c r="AV327" s="1215"/>
      <c r="AW327" s="1215"/>
      <c r="AX327" s="1215"/>
      <c r="AY327" s="1215"/>
      <c r="AZ327" s="1215"/>
      <c r="BA327" s="1216"/>
      <c r="BB327" s="982"/>
      <c r="BC327" s="1217"/>
      <c r="BD327" s="1217"/>
      <c r="BE327" s="1217"/>
      <c r="BF327" s="1218"/>
      <c r="BG327" s="982"/>
      <c r="BH327" s="1219"/>
      <c r="BI327" s="1219"/>
      <c r="BJ327" s="1220"/>
      <c r="BK327" s="973"/>
      <c r="BL327" s="1215"/>
      <c r="BM327" s="1215"/>
      <c r="BN327" s="1215"/>
      <c r="BO327" s="1215"/>
      <c r="BP327" s="1215"/>
      <c r="BQ327" s="1215"/>
      <c r="BR327" s="1215"/>
      <c r="BS327" s="1215"/>
      <c r="BT327" s="1215"/>
      <c r="BU327" s="1215"/>
      <c r="BV327" s="1215"/>
      <c r="BW327" s="1216"/>
      <c r="BX327" s="984"/>
      <c r="BY327" s="1221"/>
      <c r="BZ327" s="1221"/>
      <c r="CA327" s="1221"/>
      <c r="CB327" s="1222"/>
      <c r="CC327" s="1236"/>
      <c r="CD327" s="1237"/>
      <c r="CE327" s="1237"/>
      <c r="CF327" s="1238"/>
      <c r="CG327" s="289" t="s">
        <v>137</v>
      </c>
      <c r="CH327" s="290"/>
      <c r="CI327" s="982"/>
      <c r="CJ327" s="1239"/>
      <c r="CK327" s="1240"/>
      <c r="CL327" s="1016"/>
      <c r="CM327" s="1241"/>
      <c r="CN327" s="1241"/>
      <c r="CO327" s="1241"/>
      <c r="CP327" s="1241"/>
      <c r="CQ327" s="1241"/>
      <c r="CR327" s="1241"/>
      <c r="CS327" s="120" t="s">
        <v>8696</v>
      </c>
      <c r="CT327" s="120"/>
      <c r="CU327" s="120"/>
      <c r="CV327" s="120"/>
      <c r="CW327" s="1242"/>
      <c r="CX327" s="1241"/>
      <c r="CY327" s="1241"/>
      <c r="CZ327" s="120"/>
      <c r="DA327" s="120"/>
      <c r="DB327" s="177" t="s">
        <v>8696</v>
      </c>
      <c r="DC327" s="1187"/>
      <c r="DD327" s="1188"/>
      <c r="DE327" s="10"/>
      <c r="DF327" s="10"/>
      <c r="DG327" s="155" t="s">
        <v>8696</v>
      </c>
      <c r="DH327" s="1350"/>
      <c r="DI327" s="1351"/>
      <c r="DJ327" s="1351"/>
      <c r="DK327" s="1351"/>
      <c r="DL327" s="1351"/>
      <c r="DM327" s="159" t="s">
        <v>66</v>
      </c>
      <c r="DS327" s="610">
        <f t="shared" si="28"/>
        <v>0</v>
      </c>
      <c r="DT327" s="610"/>
      <c r="DU327" s="610"/>
      <c r="DV327" s="610"/>
    </row>
    <row r="328" spans="3:126" ht="12.95" customHeight="1">
      <c r="C328" s="102"/>
      <c r="E328" s="703" t="s">
        <v>149</v>
      </c>
      <c r="F328" s="704"/>
      <c r="G328" s="704"/>
      <c r="H328" s="704"/>
      <c r="I328" s="705"/>
      <c r="J328" s="1172">
        <f>SUM(J316:L327)</f>
        <v>0</v>
      </c>
      <c r="K328" s="1173"/>
      <c r="L328" s="1173"/>
      <c r="P328" s="189"/>
      <c r="Q328" s="190"/>
      <c r="R328" s="191"/>
      <c r="S328" s="1580">
        <f>S316+S318+S320+S322+S324+S326+'2枚目'!DU275+'3枚目'!DU275+'4枚目'!DU275+'5枚目'!DU275</f>
        <v>0</v>
      </c>
      <c r="T328" s="1581"/>
      <c r="U328" s="1581"/>
      <c r="V328" s="1581"/>
      <c r="W328" s="1581"/>
      <c r="X328" s="1582">
        <f>X316+X318+X320+X322+X324+X326+'2枚目'!DV275+'3枚目'!DV275+'4枚目'!DV275+'5枚目'!DV275</f>
        <v>0</v>
      </c>
      <c r="Y328" s="1581"/>
      <c r="Z328" s="1581"/>
      <c r="AA328" s="1581"/>
      <c r="AB328" s="1583"/>
      <c r="AC328" s="149"/>
      <c r="AD328" s="149"/>
      <c r="AE328" s="149"/>
      <c r="AF328" s="150"/>
      <c r="AG328" s="149"/>
      <c r="AH328" s="149"/>
      <c r="AI328" s="149"/>
      <c r="AJ328" s="151"/>
      <c r="AK328" s="165"/>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62"/>
      <c r="BK328" s="168"/>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c r="CJ328" s="149"/>
      <c r="CK328" s="149"/>
      <c r="CL328" s="1325">
        <f>DT328+'2枚目'!DW275+'3枚目'!DW275+'4枚目'!DW275+'5枚目'!DW275</f>
        <v>0</v>
      </c>
      <c r="CM328" s="1326"/>
      <c r="CN328" s="1326"/>
      <c r="CO328" s="1326"/>
      <c r="CP328" s="1326"/>
      <c r="CQ328" s="1326"/>
      <c r="CR328" s="1326"/>
      <c r="CW328" s="1392">
        <f>DU328+'2枚目'!DX275+'3枚目'!DX275+'4枚目'!DX275+'5枚目'!DX275</f>
        <v>0</v>
      </c>
      <c r="CX328" s="1326"/>
      <c r="CY328" s="1326"/>
      <c r="DB328" s="8"/>
      <c r="DC328" s="1172">
        <f>DV328</f>
        <v>0</v>
      </c>
      <c r="DD328" s="1173"/>
      <c r="DG328" s="152"/>
      <c r="DH328" s="1335">
        <f>IFERROR((S328+DC328)/J328,0)*100</f>
        <v>0</v>
      </c>
      <c r="DI328" s="1336"/>
      <c r="DJ328" s="1336"/>
      <c r="DK328" s="1336"/>
      <c r="DL328" s="1336"/>
      <c r="DM328" s="153"/>
      <c r="DS328" s="610"/>
      <c r="DT328" s="610">
        <f>SUM(CL316:CR327)</f>
        <v>0</v>
      </c>
      <c r="DU328" s="610">
        <f>SUM(CW316:CY327)</f>
        <v>0</v>
      </c>
      <c r="DV328" s="610">
        <f>SUM(DC316:DD327)</f>
        <v>0</v>
      </c>
    </row>
    <row r="329" spans="3:126" ht="12.95" customHeight="1" thickBot="1">
      <c r="C329" s="178"/>
      <c r="D329" s="87"/>
      <c r="E329" s="1386"/>
      <c r="F329" s="838"/>
      <c r="G329" s="838"/>
      <c r="H329" s="838"/>
      <c r="I329" s="1387"/>
      <c r="J329" s="1331"/>
      <c r="K329" s="1332"/>
      <c r="L329" s="1332"/>
      <c r="M329" s="201"/>
      <c r="N329" s="201"/>
      <c r="O329" s="179" t="s">
        <v>269</v>
      </c>
      <c r="P329" s="192"/>
      <c r="Q329" s="131"/>
      <c r="R329" s="193"/>
      <c r="S329" s="285"/>
      <c r="T329" s="286"/>
      <c r="U329" s="183"/>
      <c r="V329" s="183"/>
      <c r="W329" s="184" t="s">
        <v>269</v>
      </c>
      <c r="X329" s="287"/>
      <c r="Y329" s="286"/>
      <c r="Z329" s="183"/>
      <c r="AA329" s="183"/>
      <c r="AB329" s="92" t="s">
        <v>269</v>
      </c>
      <c r="AC329" s="181"/>
      <c r="AD329" s="181"/>
      <c r="AE329" s="181"/>
      <c r="AF329" s="185"/>
      <c r="AG329" s="181"/>
      <c r="AH329" s="181"/>
      <c r="AI329" s="181"/>
      <c r="AJ329" s="186"/>
      <c r="AK329" s="180"/>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2"/>
      <c r="BK329" s="185"/>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327"/>
      <c r="CM329" s="1328"/>
      <c r="CN329" s="1328"/>
      <c r="CO329" s="1328"/>
      <c r="CP329" s="1328"/>
      <c r="CQ329" s="1328"/>
      <c r="CR329" s="1328"/>
      <c r="CS329" s="87" t="s">
        <v>8696</v>
      </c>
      <c r="CT329" s="87"/>
      <c r="CU329" s="87"/>
      <c r="CV329" s="87"/>
      <c r="CW329" s="1393"/>
      <c r="CX329" s="1328"/>
      <c r="CY329" s="1328"/>
      <c r="CZ329" s="87"/>
      <c r="DA329" s="87"/>
      <c r="DB329" s="92" t="s">
        <v>8696</v>
      </c>
      <c r="DC329" s="1331"/>
      <c r="DD329" s="1332"/>
      <c r="DE329" s="87"/>
      <c r="DF329" s="87"/>
      <c r="DG329" s="92" t="s">
        <v>8696</v>
      </c>
      <c r="DH329" s="1335"/>
      <c r="DI329" s="1336"/>
      <c r="DJ329" s="1336"/>
      <c r="DK329" s="1336"/>
      <c r="DL329" s="1336"/>
      <c r="DM329" s="187" t="s">
        <v>66</v>
      </c>
      <c r="DN329" s="102"/>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C331" s="2" t="s">
        <v>150</v>
      </c>
      <c r="P331" s="2" t="s">
        <v>156</v>
      </c>
      <c r="AB331" s="2" t="s">
        <v>151</v>
      </c>
      <c r="AV331" s="2" t="s">
        <v>281</v>
      </c>
    </row>
    <row r="332" spans="3:126" ht="9.1999999999999993" customHeight="1">
      <c r="C332" s="6"/>
      <c r="D332" s="44" t="s">
        <v>152</v>
      </c>
      <c r="E332" s="44"/>
      <c r="F332" s="44"/>
      <c r="G332" s="44"/>
      <c r="H332" s="44"/>
      <c r="I332" s="44" t="s">
        <v>153</v>
      </c>
      <c r="J332" s="44"/>
      <c r="K332" s="44"/>
      <c r="L332" s="44"/>
      <c r="M332" s="44"/>
      <c r="N332" s="7"/>
      <c r="P332" s="6"/>
      <c r="Q332" s="44" t="s">
        <v>157</v>
      </c>
      <c r="R332" s="44"/>
      <c r="S332" s="44"/>
      <c r="T332" s="44"/>
      <c r="U332" s="44"/>
      <c r="V332" s="44" t="s">
        <v>158</v>
      </c>
      <c r="W332" s="44"/>
      <c r="X332" s="44"/>
      <c r="Y332" s="44"/>
      <c r="Z332" s="7"/>
      <c r="AA332" s="1"/>
      <c r="AB332" s="6" t="s">
        <v>102</v>
      </c>
      <c r="AC332" s="44"/>
      <c r="AD332" s="44"/>
      <c r="AE332" s="44"/>
      <c r="AF332" s="44"/>
      <c r="AG332" s="44"/>
      <c r="AH332" s="44"/>
      <c r="AI332" s="44"/>
      <c r="AJ332" s="44"/>
      <c r="AK332" s="44"/>
      <c r="AL332" s="44"/>
      <c r="AM332" s="44"/>
      <c r="AN332" s="44"/>
      <c r="AO332" s="44"/>
      <c r="AP332" s="44"/>
      <c r="AQ332" s="44"/>
      <c r="AR332" s="44"/>
      <c r="AS332" s="44"/>
      <c r="AT332" s="7"/>
      <c r="AV332" s="31" t="s">
        <v>231</v>
      </c>
      <c r="AW332" s="5"/>
      <c r="AX332" s="5"/>
      <c r="AY332" s="5"/>
      <c r="AZ332" s="5"/>
      <c r="BA332" s="5"/>
      <c r="BB332" s="5"/>
      <c r="BC332" s="5"/>
      <c r="BD332" s="5"/>
      <c r="BE332" s="5"/>
      <c r="BF332" s="5"/>
      <c r="BG332" s="5"/>
      <c r="BH332" s="5"/>
      <c r="BI332" s="5"/>
      <c r="BJ332" s="5"/>
      <c r="BK332" s="5"/>
      <c r="BL332" s="5"/>
      <c r="BM332" s="5"/>
      <c r="BN332" s="5"/>
      <c r="BO332" s="5"/>
      <c r="BP332" s="4"/>
      <c r="BQ332" s="31" t="s">
        <v>9357</v>
      </c>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608"/>
      <c r="DK332" s="608"/>
      <c r="DL332" s="608"/>
      <c r="DM332" s="608"/>
      <c r="DN332" s="5"/>
      <c r="DO332" s="608"/>
      <c r="DP332" s="609"/>
      <c r="DR332" s="33"/>
    </row>
    <row r="333" spans="3:126" ht="9.1999999999999993" customHeight="1">
      <c r="C333" s="1"/>
      <c r="D333" s="2" t="s">
        <v>154</v>
      </c>
      <c r="N333" s="8"/>
      <c r="P333" s="1"/>
      <c r="Q333" s="2" t="s">
        <v>159</v>
      </c>
      <c r="Z333" s="8"/>
      <c r="AA333" s="1"/>
      <c r="AB333" s="1"/>
      <c r="AC333" s="613" t="s">
        <v>9377</v>
      </c>
      <c r="AT333" s="8"/>
      <c r="AV333" s="1"/>
      <c r="AW333" s="2" t="s">
        <v>232</v>
      </c>
      <c r="BP333" s="8"/>
      <c r="BQ333" s="614"/>
      <c r="BR333" s="613" t="s">
        <v>232</v>
      </c>
      <c r="BS333" s="613"/>
      <c r="BT333" s="613"/>
      <c r="BU333" s="613"/>
      <c r="BV333" s="613"/>
      <c r="BW333" s="613"/>
      <c r="BX333" s="613"/>
      <c r="BY333" s="613"/>
      <c r="BZ333" s="613"/>
      <c r="CA333" s="613"/>
      <c r="CB333" s="613"/>
      <c r="CC333" s="613"/>
      <c r="CD333" s="613"/>
      <c r="CE333" s="613"/>
      <c r="CF333" s="613"/>
      <c r="CG333" s="613"/>
      <c r="CH333" s="613"/>
      <c r="CI333" s="613"/>
      <c r="CJ333" s="613"/>
      <c r="CK333" s="613"/>
      <c r="CL333" s="613" t="s">
        <v>9352</v>
      </c>
      <c r="CM333" s="613"/>
      <c r="CN333" s="613"/>
      <c r="CO333" s="613"/>
      <c r="CP333" s="613"/>
      <c r="CQ333" s="613"/>
      <c r="CR333" s="615"/>
      <c r="CS333" s="613"/>
      <c r="CT333" s="613"/>
      <c r="CU333" s="613"/>
      <c r="CV333" s="613"/>
      <c r="CW333" s="613"/>
      <c r="CX333" s="613"/>
      <c r="CY333" s="613"/>
      <c r="CZ333" s="613"/>
      <c r="DA333" s="613"/>
      <c r="DB333" s="613"/>
      <c r="DC333" s="613"/>
      <c r="DD333" s="613"/>
      <c r="DE333" s="613"/>
      <c r="DF333" s="613"/>
      <c r="DG333" s="613"/>
      <c r="DH333" s="613"/>
      <c r="DI333" s="613"/>
      <c r="DJ333" s="616"/>
      <c r="DK333" s="616"/>
      <c r="DL333" s="616"/>
      <c r="DM333" s="616"/>
      <c r="DN333" s="613"/>
      <c r="DO333" s="616"/>
      <c r="DP333" s="617"/>
      <c r="DR333" s="33"/>
    </row>
    <row r="334" spans="3:126" ht="9.1999999999999993" customHeight="1">
      <c r="C334" s="9"/>
      <c r="D334" s="10" t="s">
        <v>8700</v>
      </c>
      <c r="E334" s="10"/>
      <c r="F334" s="10"/>
      <c r="G334" s="10"/>
      <c r="H334" s="10"/>
      <c r="I334" s="10"/>
      <c r="J334" s="10"/>
      <c r="K334" s="10"/>
      <c r="L334" s="10"/>
      <c r="M334" s="10"/>
      <c r="N334" s="11"/>
      <c r="P334" s="9"/>
      <c r="Q334" s="10" t="s">
        <v>8700</v>
      </c>
      <c r="R334" s="10"/>
      <c r="S334" s="10"/>
      <c r="T334" s="10"/>
      <c r="U334" s="10"/>
      <c r="V334" s="10"/>
      <c r="W334" s="10"/>
      <c r="X334" s="10"/>
      <c r="Y334" s="10"/>
      <c r="Z334" s="11"/>
      <c r="AA334" s="1"/>
      <c r="AB334" s="1"/>
      <c r="AC334" s="613" t="s">
        <v>9380</v>
      </c>
      <c r="AT334" s="8"/>
      <c r="AV334" s="1"/>
      <c r="AW334" s="2" t="s">
        <v>234</v>
      </c>
      <c r="BP334" s="8"/>
      <c r="BQ334" s="614"/>
      <c r="BR334" s="613" t="s">
        <v>235</v>
      </c>
      <c r="BS334" s="613"/>
      <c r="BT334" s="613"/>
      <c r="BU334" s="613"/>
      <c r="BV334" s="613"/>
      <c r="BW334" s="613"/>
      <c r="BX334" s="613"/>
      <c r="BY334" s="613"/>
      <c r="BZ334" s="613"/>
      <c r="CA334" s="613"/>
      <c r="CB334" s="613"/>
      <c r="CC334" s="613"/>
      <c r="CD334" s="613"/>
      <c r="CE334" s="613"/>
      <c r="CF334" s="613"/>
      <c r="CG334" s="613"/>
      <c r="CH334" s="613"/>
      <c r="CI334" s="613"/>
      <c r="CJ334" s="613"/>
      <c r="CK334" s="613"/>
      <c r="CL334" s="613"/>
      <c r="CM334" s="613" t="s">
        <v>9351</v>
      </c>
      <c r="CN334" s="613"/>
      <c r="CO334" s="613"/>
      <c r="CP334" s="613"/>
      <c r="CQ334" s="613"/>
      <c r="CR334" s="618"/>
      <c r="CS334" s="613"/>
      <c r="CT334" s="613"/>
      <c r="CU334" s="613"/>
      <c r="CV334" s="613"/>
      <c r="CW334" s="613"/>
      <c r="CX334" s="613"/>
      <c r="CY334" s="613"/>
      <c r="CZ334" s="613"/>
      <c r="DA334" s="613"/>
      <c r="DB334" s="613"/>
      <c r="DC334" s="613"/>
      <c r="DD334" s="613"/>
      <c r="DE334" s="613"/>
      <c r="DF334" s="613"/>
      <c r="DG334" s="613"/>
      <c r="DH334" s="613"/>
      <c r="DI334" s="613"/>
      <c r="DJ334" s="613"/>
      <c r="DK334" s="613"/>
      <c r="DL334" s="613"/>
      <c r="DM334" s="613"/>
      <c r="DN334" s="613"/>
      <c r="DO334" s="613"/>
      <c r="DP334" s="619"/>
    </row>
    <row r="335" spans="3:126" ht="9.1999999999999993" customHeight="1">
      <c r="AB335" s="1"/>
      <c r="AC335" s="613" t="s">
        <v>9378</v>
      </c>
      <c r="AT335" s="8"/>
      <c r="AV335" s="1"/>
      <c r="AW335" s="2" t="s">
        <v>236</v>
      </c>
      <c r="BP335" s="8"/>
      <c r="BQ335" s="614"/>
      <c r="BR335" s="613" t="s">
        <v>237</v>
      </c>
      <c r="BS335" s="613"/>
      <c r="BT335" s="613"/>
      <c r="BU335" s="613"/>
      <c r="BV335" s="613"/>
      <c r="BW335" s="613"/>
      <c r="BX335" s="613"/>
      <c r="BY335" s="613"/>
      <c r="BZ335" s="613"/>
      <c r="CA335" s="613"/>
      <c r="CB335" s="613"/>
      <c r="CC335" s="613"/>
      <c r="CD335" s="613"/>
      <c r="CE335" s="613"/>
      <c r="CF335" s="613"/>
      <c r="CG335" s="613"/>
      <c r="CH335" s="613"/>
      <c r="CI335" s="613"/>
      <c r="CJ335" s="613"/>
      <c r="CK335" s="613"/>
      <c r="CL335" s="613" t="s">
        <v>9346</v>
      </c>
      <c r="CM335" s="613"/>
      <c r="CN335" s="613"/>
      <c r="CO335" s="613"/>
      <c r="CP335" s="613"/>
      <c r="CQ335" s="613"/>
      <c r="CR335" s="615"/>
      <c r="CS335" s="613"/>
      <c r="CT335" s="613"/>
      <c r="CU335" s="613"/>
      <c r="CV335" s="613"/>
      <c r="CW335" s="613"/>
      <c r="CX335" s="613"/>
      <c r="CY335" s="613"/>
      <c r="CZ335" s="613"/>
      <c r="DA335" s="613"/>
      <c r="DB335" s="613"/>
      <c r="DC335" s="613"/>
      <c r="DD335" s="613"/>
      <c r="DE335" s="613"/>
      <c r="DF335" s="613"/>
      <c r="DG335" s="613"/>
      <c r="DH335" s="613"/>
      <c r="DI335" s="613"/>
      <c r="DJ335" s="613"/>
      <c r="DK335" s="613"/>
      <c r="DL335" s="613"/>
      <c r="DM335" s="613"/>
      <c r="DN335" s="613"/>
      <c r="DO335" s="613"/>
      <c r="DP335" s="619"/>
    </row>
    <row r="336" spans="3:126" ht="9.1999999999999993" customHeight="1">
      <c r="C336" s="2" t="s">
        <v>298</v>
      </c>
      <c r="AB336" s="1"/>
      <c r="AC336" s="2" t="s">
        <v>9379</v>
      </c>
      <c r="AT336" s="8"/>
      <c r="AV336" s="1"/>
      <c r="AW336" s="2" t="s">
        <v>270</v>
      </c>
      <c r="BP336" s="8"/>
      <c r="BQ336" s="614"/>
      <c r="BR336" s="613"/>
      <c r="BS336" s="613" t="s">
        <v>155</v>
      </c>
      <c r="BT336" s="613"/>
      <c r="BU336" s="613"/>
      <c r="BV336" s="613"/>
      <c r="BW336" s="613"/>
      <c r="BX336" s="613"/>
      <c r="BY336" s="613"/>
      <c r="BZ336" s="613"/>
      <c r="CA336" s="613"/>
      <c r="CB336" s="613"/>
      <c r="CC336" s="613"/>
      <c r="CD336" s="613"/>
      <c r="CE336" s="613"/>
      <c r="CF336" s="613"/>
      <c r="CG336" s="613"/>
      <c r="CH336" s="613"/>
      <c r="CI336" s="613"/>
      <c r="CJ336" s="613"/>
      <c r="CK336" s="613"/>
      <c r="CL336" s="613" t="s">
        <v>9353</v>
      </c>
      <c r="CM336" s="613"/>
      <c r="CN336" s="613"/>
      <c r="CO336" s="613"/>
      <c r="CP336" s="613"/>
      <c r="CQ336" s="613"/>
      <c r="CR336" s="615"/>
      <c r="CS336" s="613"/>
      <c r="CT336" s="613"/>
      <c r="CU336" s="613"/>
      <c r="CV336" s="613"/>
      <c r="CW336" s="613"/>
      <c r="CX336" s="613"/>
      <c r="CY336" s="613"/>
      <c r="CZ336" s="613"/>
      <c r="DA336" s="613"/>
      <c r="DB336" s="613"/>
      <c r="DC336" s="613"/>
      <c r="DD336" s="613"/>
      <c r="DE336" s="613"/>
      <c r="DF336" s="613"/>
      <c r="DG336" s="613"/>
      <c r="DH336" s="613"/>
      <c r="DI336" s="613"/>
      <c r="DJ336" s="613"/>
      <c r="DK336" s="613"/>
      <c r="DL336" s="613"/>
      <c r="DM336" s="613"/>
      <c r="DN336" s="613"/>
      <c r="DO336" s="613"/>
      <c r="DP336" s="619"/>
    </row>
    <row r="337" spans="4:120" ht="9.1999999999999993" customHeight="1">
      <c r="D337" s="2" t="s">
        <v>299</v>
      </c>
      <c r="E337" s="2" t="s">
        <v>300</v>
      </c>
      <c r="AB337" s="1"/>
      <c r="AD337" s="2" t="s">
        <v>9381</v>
      </c>
      <c r="AT337" s="8"/>
      <c r="AV337" s="1"/>
      <c r="AW337" s="2" t="s">
        <v>238</v>
      </c>
      <c r="BP337" s="8"/>
      <c r="BQ337" s="614"/>
      <c r="BR337" s="613" t="s">
        <v>9343</v>
      </c>
      <c r="BS337" s="613"/>
      <c r="BT337" s="613"/>
      <c r="BU337" s="613"/>
      <c r="BV337" s="613"/>
      <c r="BW337" s="613"/>
      <c r="BX337" s="613"/>
      <c r="BY337" s="613"/>
      <c r="BZ337" s="613"/>
      <c r="CA337" s="615"/>
      <c r="CB337" s="613"/>
      <c r="CC337" s="613"/>
      <c r="CD337" s="613"/>
      <c r="CE337" s="613"/>
      <c r="CF337" s="613"/>
      <c r="CG337" s="613"/>
      <c r="CH337" s="613"/>
      <c r="CI337" s="613"/>
      <c r="CJ337" s="613"/>
      <c r="CK337" s="613"/>
      <c r="CL337" s="613"/>
      <c r="CM337" s="613" t="s">
        <v>9351</v>
      </c>
      <c r="CN337" s="613"/>
      <c r="CO337" s="613"/>
      <c r="CP337" s="613"/>
      <c r="CQ337" s="613"/>
      <c r="CR337" s="618"/>
      <c r="CS337" s="613"/>
      <c r="CT337" s="613"/>
      <c r="CU337" s="613"/>
      <c r="CV337" s="613"/>
      <c r="CW337" s="613"/>
      <c r="CX337" s="613"/>
      <c r="CY337" s="613"/>
      <c r="CZ337" s="613"/>
      <c r="DA337" s="613"/>
      <c r="DB337" s="613"/>
      <c r="DC337" s="613"/>
      <c r="DD337" s="613"/>
      <c r="DE337" s="613"/>
      <c r="DF337" s="613"/>
      <c r="DG337" s="613"/>
      <c r="DH337" s="613"/>
      <c r="DI337" s="613"/>
      <c r="DJ337" s="613"/>
      <c r="DK337" s="613"/>
      <c r="DL337" s="613"/>
      <c r="DM337" s="613"/>
      <c r="DN337" s="613"/>
      <c r="DO337" s="613"/>
      <c r="DP337" s="619"/>
    </row>
    <row r="338" spans="4:120" ht="9.1999999999999993" customHeight="1">
      <c r="D338" s="2" t="s">
        <v>299</v>
      </c>
      <c r="E338" s="2" t="s">
        <v>301</v>
      </c>
      <c r="AB338" s="1"/>
      <c r="AD338" s="2" t="s">
        <v>9382</v>
      </c>
      <c r="AT338" s="8"/>
      <c r="AV338" s="1"/>
      <c r="AW338" s="2" t="s">
        <v>239</v>
      </c>
      <c r="BP338" s="8"/>
      <c r="BQ338" s="614"/>
      <c r="BR338" s="613" t="s">
        <v>9344</v>
      </c>
      <c r="BS338" s="613"/>
      <c r="BT338" s="613"/>
      <c r="BU338" s="613"/>
      <c r="BV338" s="613"/>
      <c r="BW338" s="613"/>
      <c r="BX338" s="613"/>
      <c r="BY338" s="613"/>
      <c r="BZ338" s="613"/>
      <c r="CA338" s="615"/>
      <c r="CB338" s="613"/>
      <c r="CC338" s="613"/>
      <c r="CD338" s="613"/>
      <c r="CE338" s="613"/>
      <c r="CF338" s="613"/>
      <c r="CG338" s="613"/>
      <c r="CH338" s="613"/>
      <c r="CI338" s="613"/>
      <c r="CJ338" s="613"/>
      <c r="CK338" s="613"/>
      <c r="CL338" s="613" t="s">
        <v>9347</v>
      </c>
      <c r="CM338" s="613"/>
      <c r="CN338" s="613"/>
      <c r="CO338" s="613"/>
      <c r="CP338" s="613"/>
      <c r="CQ338" s="613"/>
      <c r="CR338" s="615"/>
      <c r="CS338" s="613"/>
      <c r="CT338" s="613"/>
      <c r="CU338" s="613"/>
      <c r="CV338" s="613"/>
      <c r="CW338" s="613"/>
      <c r="CX338" s="613"/>
      <c r="CY338" s="613"/>
      <c r="CZ338" s="613"/>
      <c r="DA338" s="613"/>
      <c r="DB338" s="613"/>
      <c r="DC338" s="613"/>
      <c r="DD338" s="613"/>
      <c r="DE338" s="613"/>
      <c r="DF338" s="613"/>
      <c r="DG338" s="613"/>
      <c r="DH338" s="613"/>
      <c r="DI338" s="613"/>
      <c r="DJ338" s="613"/>
      <c r="DK338" s="613"/>
      <c r="DL338" s="613"/>
      <c r="DM338" s="613"/>
      <c r="DN338" s="613"/>
      <c r="DO338" s="613"/>
      <c r="DP338" s="619"/>
    </row>
    <row r="339" spans="4:120" ht="9.1999999999999993" customHeight="1">
      <c r="AB339" s="1"/>
      <c r="AC339" s="2" t="s">
        <v>160</v>
      </c>
      <c r="AT339" s="8"/>
      <c r="AV339" s="1"/>
      <c r="AW339" s="2" t="s">
        <v>240</v>
      </c>
      <c r="BP339" s="8"/>
      <c r="BQ339" s="614"/>
      <c r="BR339" s="613" t="s">
        <v>9355</v>
      </c>
      <c r="BS339" s="613"/>
      <c r="BT339" s="613"/>
      <c r="BU339" s="613"/>
      <c r="BV339" s="613"/>
      <c r="BW339" s="613"/>
      <c r="BX339" s="613"/>
      <c r="BY339" s="613"/>
      <c r="BZ339" s="613"/>
      <c r="CA339" s="618"/>
      <c r="CB339" s="615"/>
      <c r="CC339" s="613"/>
      <c r="CD339" s="613"/>
      <c r="CE339" s="613"/>
      <c r="CF339" s="613"/>
      <c r="CG339" s="613"/>
      <c r="CH339" s="613"/>
      <c r="CI339" s="613"/>
      <c r="CJ339" s="613"/>
      <c r="CK339" s="613"/>
      <c r="CL339" s="613" t="s">
        <v>9348</v>
      </c>
      <c r="CM339" s="613"/>
      <c r="CN339" s="613"/>
      <c r="CO339" s="613"/>
      <c r="CP339" s="613"/>
      <c r="CQ339" s="613"/>
      <c r="CR339" s="613"/>
      <c r="CS339" s="613"/>
      <c r="CT339" s="613"/>
      <c r="CU339" s="613"/>
      <c r="CV339" s="613"/>
      <c r="CW339" s="613"/>
      <c r="CX339" s="613"/>
      <c r="CY339" s="613"/>
      <c r="CZ339" s="613"/>
      <c r="DA339" s="613"/>
      <c r="DB339" s="613"/>
      <c r="DC339" s="613"/>
      <c r="DD339" s="613"/>
      <c r="DE339" s="613"/>
      <c r="DF339" s="613"/>
      <c r="DG339" s="613"/>
      <c r="DH339" s="613"/>
      <c r="DI339" s="613"/>
      <c r="DJ339" s="613"/>
      <c r="DK339" s="613"/>
      <c r="DL339" s="613"/>
      <c r="DM339" s="613"/>
      <c r="DN339" s="613"/>
      <c r="DO339" s="613"/>
      <c r="DP339" s="619"/>
    </row>
    <row r="340" spans="4:120" ht="9" customHeight="1">
      <c r="AB340" s="9"/>
      <c r="AC340" s="10" t="s">
        <v>9383</v>
      </c>
      <c r="AD340" s="10"/>
      <c r="AE340" s="10"/>
      <c r="AF340" s="10"/>
      <c r="AG340" s="10"/>
      <c r="AH340" s="10"/>
      <c r="AI340" s="10"/>
      <c r="AJ340" s="10"/>
      <c r="AK340" s="10"/>
      <c r="AL340" s="10"/>
      <c r="AM340" s="10"/>
      <c r="AN340" s="10"/>
      <c r="AO340" s="10"/>
      <c r="AP340" s="10"/>
      <c r="AQ340" s="10"/>
      <c r="AR340" s="10"/>
      <c r="AS340" s="10"/>
      <c r="AT340" s="11"/>
      <c r="AV340" s="1"/>
      <c r="AW340" s="2" t="s">
        <v>233</v>
      </c>
      <c r="BP340" s="8"/>
      <c r="BQ340" s="614"/>
      <c r="BR340" s="613"/>
      <c r="BS340" s="613" t="s">
        <v>9354</v>
      </c>
      <c r="BT340" s="613"/>
      <c r="BU340" s="613"/>
      <c r="BV340" s="613"/>
      <c r="BW340" s="613"/>
      <c r="BX340" s="613"/>
      <c r="BY340" s="613"/>
      <c r="BZ340" s="613"/>
      <c r="CA340" s="618"/>
      <c r="CB340" s="613"/>
      <c r="CC340" s="613"/>
      <c r="CD340" s="613"/>
      <c r="CE340" s="613"/>
      <c r="CF340" s="613"/>
      <c r="CG340" s="613"/>
      <c r="CH340" s="613"/>
      <c r="CI340" s="613"/>
      <c r="CJ340" s="613"/>
      <c r="CK340" s="613"/>
      <c r="CL340" s="613" t="s">
        <v>9349</v>
      </c>
      <c r="CM340" s="613"/>
      <c r="CN340" s="613"/>
      <c r="CO340" s="613"/>
      <c r="CP340" s="613"/>
      <c r="CQ340" s="613"/>
      <c r="CR340" s="613"/>
      <c r="CS340" s="613"/>
      <c r="CT340" s="613"/>
      <c r="CU340" s="613"/>
      <c r="CV340" s="613"/>
      <c r="CW340" s="613"/>
      <c r="CX340" s="613"/>
      <c r="CY340" s="613"/>
      <c r="CZ340" s="613"/>
      <c r="DA340" s="613"/>
      <c r="DB340" s="613"/>
      <c r="DC340" s="613"/>
      <c r="DD340" s="613"/>
      <c r="DE340" s="613"/>
      <c r="DF340" s="613"/>
      <c r="DG340" s="613"/>
      <c r="DH340" s="613"/>
      <c r="DI340" s="613"/>
      <c r="DJ340" s="613"/>
      <c r="DK340" s="613"/>
      <c r="DL340" s="613"/>
      <c r="DM340" s="613"/>
      <c r="DN340" s="613"/>
      <c r="DO340" s="613"/>
      <c r="DP340" s="619"/>
    </row>
    <row r="341" spans="4:120" ht="9.6" customHeight="1">
      <c r="AV341" s="9"/>
      <c r="AW341" s="10" t="s">
        <v>9345</v>
      </c>
      <c r="AX341" s="10"/>
      <c r="AY341" s="10"/>
      <c r="AZ341" s="10"/>
      <c r="BA341" s="10"/>
      <c r="BB341" s="10"/>
      <c r="BC341" s="10"/>
      <c r="BD341" s="10"/>
      <c r="BE341" s="10"/>
      <c r="BF341" s="10"/>
      <c r="BG341" s="10"/>
      <c r="BH341" s="10"/>
      <c r="BI341" s="10"/>
      <c r="BJ341" s="10"/>
      <c r="BK341" s="10"/>
      <c r="BL341" s="10"/>
      <c r="BM341" s="10"/>
      <c r="BN341" s="10"/>
      <c r="BO341" s="10"/>
      <c r="BP341" s="11"/>
      <c r="BQ341" s="620"/>
      <c r="BR341" s="621"/>
      <c r="BS341" s="621"/>
      <c r="BT341" s="621"/>
      <c r="BU341" s="621"/>
      <c r="BV341" s="621"/>
      <c r="BW341" s="621"/>
      <c r="BX341" s="621"/>
      <c r="BY341" s="621"/>
      <c r="BZ341" s="621"/>
      <c r="CA341" s="621"/>
      <c r="CB341" s="621"/>
      <c r="CC341" s="621"/>
      <c r="CD341" s="621"/>
      <c r="CE341" s="621"/>
      <c r="CF341" s="621"/>
      <c r="CG341" s="621"/>
      <c r="CH341" s="621"/>
      <c r="CI341" s="621"/>
      <c r="CJ341" s="621"/>
      <c r="CK341" s="621"/>
      <c r="CL341" s="621" t="s">
        <v>9350</v>
      </c>
      <c r="CM341" s="621"/>
      <c r="CN341" s="621"/>
      <c r="CO341" s="621"/>
      <c r="CP341" s="621"/>
      <c r="CQ341" s="621"/>
      <c r="CR341" s="621"/>
      <c r="CS341" s="621"/>
      <c r="CT341" s="621"/>
      <c r="CU341" s="621"/>
      <c r="CV341" s="621"/>
      <c r="CW341" s="621"/>
      <c r="CX341" s="621"/>
      <c r="CY341" s="621"/>
      <c r="CZ341" s="621"/>
      <c r="DA341" s="621"/>
      <c r="DB341" s="621"/>
      <c r="DC341" s="621"/>
      <c r="DD341" s="621"/>
      <c r="DE341" s="621"/>
      <c r="DF341" s="621"/>
      <c r="DG341" s="621"/>
      <c r="DH341" s="621"/>
      <c r="DI341" s="621"/>
      <c r="DJ341" s="621"/>
      <c r="DK341" s="621"/>
      <c r="DL341" s="621"/>
      <c r="DM341" s="621"/>
      <c r="DN341" s="621"/>
      <c r="DO341" s="621"/>
      <c r="DP341" s="622"/>
    </row>
    <row r="342" spans="4:120" ht="3" customHeight="1"/>
    <row r="343" spans="4:120"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20" ht="9.6" customHeight="1"/>
    <row r="345" spans="4:120" ht="3" customHeight="1"/>
  </sheetData>
  <sheetProtection algorithmName="SHA-512" hashValue="4Yuph7TD+BafVmUiZEEUlbQ86NI+9OtOkbSVx09R3VMgq9zzlFb6pyx66QxM81Qzv2HJIkkuu3Rq9xl0p/i/ZQ==" saltValue="aeDO81K5vMlZII1CNt4PqA=="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I43:L44">
    <cfRule type="expression" dxfId="1222" priority="913">
      <formula>AND(I43="",Z43&lt;&gt;"")</formula>
    </cfRule>
    <cfRule type="expression" dxfId="1221" priority="695">
      <formula>AND(I43="",OR(AK43&lt;&gt;"",AR43&lt;&gt;"",BC43&lt;&gt;"",BY43&lt;&gt;"",CG43&lt;&gt;"",DH43&lt;&gt;""))</formula>
    </cfRule>
  </conditionalFormatting>
  <conditionalFormatting sqref="I46:L47">
    <cfRule type="expression" dxfId="1220" priority="905">
      <formula>AND(I46="",Z46&lt;&gt;"")</formula>
    </cfRule>
    <cfRule type="expression" dxfId="1219" priority="693">
      <formula>AND(I46="",OR(AK46&lt;&gt;"",AR46&lt;&gt;"",BC46&lt;&gt;"",BY46&lt;&gt;"",CG46&lt;&gt;"",DH46&lt;&gt;""))</formula>
    </cfRule>
  </conditionalFormatting>
  <conditionalFormatting sqref="I49:L50">
    <cfRule type="expression" dxfId="1218" priority="903">
      <formula>AND(I49="",Z49&lt;&gt;"")</formula>
    </cfRule>
    <cfRule type="expression" dxfId="1217" priority="871">
      <formula>AND(I49="",OR(AK49&lt;&gt;"",AR49&lt;&gt;"",BY49&lt;&gt;"",CG49&lt;&gt;"",DH49&lt;&gt;""))</formula>
    </cfRule>
  </conditionalFormatting>
  <conditionalFormatting sqref="I52:L53">
    <cfRule type="expression" dxfId="1216" priority="901">
      <formula>AND(I52="",Z52&lt;&gt;"")</formula>
    </cfRule>
    <cfRule type="expression" dxfId="1215" priority="868">
      <formula>AND(I52="",OR(AK52&lt;&gt;"",AR52&lt;&gt;"",BY52&lt;&gt;"",CG52&lt;&gt;"",DH52&lt;&gt;""))</formula>
    </cfRule>
  </conditionalFormatting>
  <conditionalFormatting sqref="I55:L56">
    <cfRule type="expression" dxfId="1214" priority="899">
      <formula>AND(I55="",Z55&lt;&gt;"")</formula>
    </cfRule>
    <cfRule type="expression" dxfId="1213" priority="866">
      <formula>AND(I55="",OR(AK55&lt;&gt;"",AR55&lt;&gt;"",BC55&lt;&gt;"",BY55&lt;&gt;"",CG55&lt;&gt;"",DH55&lt;&gt;""))</formula>
    </cfRule>
  </conditionalFormatting>
  <conditionalFormatting sqref="I58:L59">
    <cfRule type="expression" dxfId="1212" priority="897">
      <formula>AND(I58="",Z58&lt;&gt;"")</formula>
    </cfRule>
    <cfRule type="expression" dxfId="1211" priority="864">
      <formula>AND(I58="",OR(AK58&lt;&gt;"",AR58&lt;&gt;"",BY58&lt;&gt;"",CG58&lt;&gt;"",DH58&lt;&gt;""))</formula>
    </cfRule>
  </conditionalFormatting>
  <conditionalFormatting sqref="I61:L62">
    <cfRule type="expression" dxfId="1210" priority="895">
      <formula>AND(I61="",Z61&lt;&gt;"")</formula>
    </cfRule>
    <cfRule type="expression" dxfId="1209" priority="862">
      <formula>AND(I61="",OR(AK61&lt;&gt;"",AR61&lt;&gt;"",BY61&lt;&gt;"",CG61&lt;&gt;"",DH61&lt;&gt;""))</formula>
    </cfRule>
  </conditionalFormatting>
  <conditionalFormatting sqref="I64:L65">
    <cfRule type="expression" dxfId="1208" priority="893">
      <formula>AND(I64="",Z64&lt;&gt;"")</formula>
    </cfRule>
    <cfRule type="expression" dxfId="1207" priority="860">
      <formula>AND(I64="",OR(AR64&lt;&gt;"",BY64&lt;&gt;"",CG64&lt;&gt;"",DH64&lt;&gt;""))</formula>
    </cfRule>
  </conditionalFormatting>
  <conditionalFormatting sqref="I67:L68">
    <cfRule type="expression" dxfId="1206" priority="854">
      <formula>AND(I67="",OR(AK67&lt;&gt;"",AR67&lt;&gt;"",BC67&lt;&gt;"",BY67&lt;&gt;"",CG67&lt;&gt;"",DH67&lt;&gt;""))</formula>
    </cfRule>
    <cfRule type="expression" dxfId="1205" priority="852">
      <formula>AND(I67="",Z67&lt;&gt;"")</formula>
    </cfRule>
  </conditionalFormatting>
  <conditionalFormatting sqref="I212:L213">
    <cfRule type="expression" dxfId="1204" priority="191">
      <formula>AND(I212="",Z212&lt;&gt;"")</formula>
    </cfRule>
    <cfRule type="expression" dxfId="1203" priority="183">
      <formula>AND(I212="",OR(AK212&lt;&gt;"",AR212&lt;&gt;"",BC212&lt;&gt;"",BY212&lt;&gt;"",CG212&lt;&gt;"",DH212&lt;&gt;""))</formula>
    </cfRule>
  </conditionalFormatting>
  <conditionalFormatting sqref="I215:L216">
    <cfRule type="expression" dxfId="1202" priority="173">
      <formula>AND(I215="",OR(AK215&lt;&gt;"",AR215&lt;&gt;"",BC215&lt;&gt;"",BY215&lt;&gt;"",CG215&lt;&gt;"",DH215&lt;&gt;""))</formula>
    </cfRule>
    <cfRule type="expression" dxfId="1201" priority="177">
      <formula>AND(I215="",Z215&lt;&gt;"")</formula>
    </cfRule>
  </conditionalFormatting>
  <conditionalFormatting sqref="I218:L219">
    <cfRule type="expression" dxfId="1200" priority="159">
      <formula>AND(I218="",OR(AK218&lt;&gt;"",AR218&lt;&gt;"",BY218&lt;&gt;"",CG218&lt;&gt;"",DH218&lt;&gt;""))</formula>
    </cfRule>
    <cfRule type="expression" dxfId="1199" priority="169">
      <formula>AND(I218="",Z218&lt;&gt;"")</formula>
    </cfRule>
  </conditionalFormatting>
  <conditionalFormatting sqref="I221:L222">
    <cfRule type="expression" dxfId="1198" priority="23">
      <formula>AND(I221="",OR(AK221&lt;&gt;"",AR221&lt;&gt;"",BY221&lt;&gt;"",CG221&lt;&gt;"",DH221&lt;&gt;""))</formula>
    </cfRule>
    <cfRule type="expression" dxfId="1197" priority="24">
      <formula>AND(I221="",Z221&lt;&gt;"")</formula>
    </cfRule>
  </conditionalFormatting>
  <conditionalFormatting sqref="I224:L225">
    <cfRule type="expression" dxfId="1196" priority="137">
      <formula>AND(I224="",OR(AK224&lt;&gt;"",AR224&lt;&gt;"",BC224&lt;&gt;"",BY224&lt;&gt;"",CG224&lt;&gt;"",DH224&lt;&gt;""))</formula>
    </cfRule>
    <cfRule type="expression" dxfId="1195" priority="139">
      <formula>AND(I224="",Z224&lt;&gt;"")</formula>
    </cfRule>
  </conditionalFormatting>
  <conditionalFormatting sqref="I227:L228">
    <cfRule type="expression" dxfId="1194" priority="117">
      <formula>AND(I227="",OR(AK227&lt;&gt;"",AR227&lt;&gt;"",BY227&lt;&gt;"",CG227&lt;&gt;"",DH227&lt;&gt;""))</formula>
    </cfRule>
    <cfRule type="expression" dxfId="1193" priority="119">
      <formula>AND(I227="",Z227&lt;&gt;"")</formula>
    </cfRule>
  </conditionalFormatting>
  <conditionalFormatting sqref="I230:L231">
    <cfRule type="expression" dxfId="1192" priority="97">
      <formula>AND(I230="",OR(AK230&lt;&gt;"",AR230&lt;&gt;"",BY230&lt;&gt;"",CG230&lt;&gt;"",DH230&lt;&gt;""))</formula>
    </cfRule>
    <cfRule type="expression" dxfId="1191" priority="99">
      <formula>AND(I230="",Z230&lt;&gt;"")</formula>
    </cfRule>
  </conditionalFormatting>
  <conditionalFormatting sqref="I233:L234">
    <cfRule type="expression" dxfId="1190" priority="77">
      <formula>AND(I233="",OR(AR233&lt;&gt;"",BY233&lt;&gt;"",CG233&lt;&gt;"",DH233&lt;&gt;""))</formula>
    </cfRule>
    <cfRule type="expression" dxfId="1189" priority="79">
      <formula>AND(I233="",Z233&lt;&gt;"")</formula>
    </cfRule>
  </conditionalFormatting>
  <conditionalFormatting sqref="I236:L237">
    <cfRule type="expression" dxfId="1188" priority="59">
      <formula>AND(I236="",OR(AK236&lt;&gt;"",AR236&lt;&gt;"",BC236&lt;&gt;"",BY236&lt;&gt;"",CG236&lt;&gt;"",DH236&lt;&gt;""))</formula>
    </cfRule>
    <cfRule type="expression" dxfId="1187" priority="57">
      <formula>AND(I236="",Z236&lt;&gt;"")</formula>
    </cfRule>
  </conditionalFormatting>
  <conditionalFormatting sqref="K32:AL35">
    <cfRule type="expression" dxfId="1186" priority="25">
      <formula>K32=""</formula>
    </cfRule>
  </conditionalFormatting>
  <conditionalFormatting sqref="K201:AL204">
    <cfRule type="expression" dxfId="1185" priority="26">
      <formula>OR($K$201="",$K$201=0)</formula>
    </cfRule>
  </conditionalFormatting>
  <conditionalFormatting sqref="K24:AO27">
    <cfRule type="expression" dxfId="1184" priority="932">
      <formula>$K$24=""</formula>
    </cfRule>
  </conditionalFormatting>
  <conditionalFormatting sqref="K193:AO196">
    <cfRule type="expression" dxfId="1183" priority="791">
      <formula>OR($K$193="",$K$193=0)</formula>
    </cfRule>
  </conditionalFormatting>
  <conditionalFormatting sqref="P119:R124">
    <cfRule type="expression" dxfId="1182" priority="846">
      <formula>AND(P119="",S119&lt;&gt;"")</formula>
    </cfRule>
  </conditionalFormatting>
  <conditionalFormatting sqref="P127:R130">
    <cfRule type="expression" dxfId="1181" priority="844">
      <formula>AND(P127="",S127&lt;&gt;"")</formula>
    </cfRule>
  </conditionalFormatting>
  <conditionalFormatting sqref="P147:R158">
    <cfRule type="expression" dxfId="1180" priority="827">
      <formula>AND(P147="",S147&lt;&gt;"")</formula>
    </cfRule>
  </conditionalFormatting>
  <conditionalFormatting sqref="P288:R293">
    <cfRule type="expression" dxfId="1179" priority="812">
      <formula>AND(P288="",S288&lt;&gt;"")</formula>
    </cfRule>
  </conditionalFormatting>
  <conditionalFormatting sqref="P296:R299">
    <cfRule type="expression" dxfId="1178" priority="810">
      <formula>AND(P296="",S296&lt;&gt;"")</formula>
    </cfRule>
  </conditionalFormatting>
  <conditionalFormatting sqref="P316:R327">
    <cfRule type="expression" dxfId="1177" priority="793">
      <formula>AND(P316="",S316&lt;&gt;"")</formula>
    </cfRule>
  </conditionalFormatting>
  <conditionalFormatting sqref="S119:W119">
    <cfRule type="expression" dxfId="1176" priority="843">
      <formula>AND(P119&lt;&gt;"",S119="")</formula>
    </cfRule>
  </conditionalFormatting>
  <conditionalFormatting sqref="S121:W121">
    <cfRule type="expression" dxfId="1175" priority="842">
      <formula>AND(P121&lt;&gt;"",S121="")</formula>
    </cfRule>
  </conditionalFormatting>
  <conditionalFormatting sqref="S123:W123">
    <cfRule type="expression" dxfId="1174" priority="841">
      <formula>AND(P123&lt;&gt;"",S123="")</formula>
    </cfRule>
  </conditionalFormatting>
  <conditionalFormatting sqref="S127:W127">
    <cfRule type="expression" dxfId="1173" priority="840">
      <formula>AND(P127&lt;&gt;"",S127="")</formula>
    </cfRule>
  </conditionalFormatting>
  <conditionalFormatting sqref="S129:W129">
    <cfRule type="expression" dxfId="1172" priority="839">
      <formula>AND(P129&lt;&gt;"",S129="")</formula>
    </cfRule>
  </conditionalFormatting>
  <conditionalFormatting sqref="S147:W147">
    <cfRule type="expression" dxfId="1171" priority="838">
      <formula>AND(P147&lt;&gt;"",S147="")</formula>
    </cfRule>
  </conditionalFormatting>
  <conditionalFormatting sqref="S149:W149">
    <cfRule type="expression" dxfId="1170" priority="837">
      <formula>AND(P149&lt;&gt;"",S149="")</formula>
    </cfRule>
  </conditionalFormatting>
  <conditionalFormatting sqref="S151:W151">
    <cfRule type="expression" dxfId="1169" priority="836">
      <formula>AND(P151&lt;&gt;"",S151="")</formula>
    </cfRule>
  </conditionalFormatting>
  <conditionalFormatting sqref="S153:W153">
    <cfRule type="expression" dxfId="1168" priority="835">
      <formula>AND(P153&lt;&gt;"",S153="")</formula>
    </cfRule>
  </conditionalFormatting>
  <conditionalFormatting sqref="S155:W155">
    <cfRule type="expression" dxfId="1167" priority="834">
      <formula>AND(P155&lt;&gt;"",S155="")</formula>
    </cfRule>
  </conditionalFormatting>
  <conditionalFormatting sqref="S157:W157">
    <cfRule type="expression" dxfId="1166" priority="833">
      <formula>AND(P157&lt;&gt;"",S157="")</formula>
    </cfRule>
  </conditionalFormatting>
  <conditionalFormatting sqref="S288:W288">
    <cfRule type="expression" dxfId="1165" priority="809">
      <formula>AND(P288&lt;&gt;"",S288="")</formula>
    </cfRule>
  </conditionalFormatting>
  <conditionalFormatting sqref="S290:W290">
    <cfRule type="expression" dxfId="1164" priority="808">
      <formula>AND(P290&lt;&gt;"",S290="")</formula>
    </cfRule>
  </conditionalFormatting>
  <conditionalFormatting sqref="S292:W292">
    <cfRule type="expression" dxfId="1163" priority="807">
      <formula>AND(P292&lt;&gt;"",S292="")</formula>
    </cfRule>
  </conditionalFormatting>
  <conditionalFormatting sqref="S296:W296">
    <cfRule type="expression" dxfId="1162" priority="806">
      <formula>AND(P296&lt;&gt;"",S296="")</formula>
    </cfRule>
  </conditionalFormatting>
  <conditionalFormatting sqref="S298:W298">
    <cfRule type="expression" dxfId="1161" priority="805">
      <formula>AND(P298&lt;&gt;"",S298="")</formula>
    </cfRule>
  </conditionalFormatting>
  <conditionalFormatting sqref="S316:W316">
    <cfRule type="expression" dxfId="1160" priority="804">
      <formula>AND(P316&lt;&gt;"",S316="")</formula>
    </cfRule>
  </conditionalFormatting>
  <conditionalFormatting sqref="S318:W318">
    <cfRule type="expression" dxfId="1159" priority="803">
      <formula>AND(P318&lt;&gt;"",S318="")</formula>
    </cfRule>
  </conditionalFormatting>
  <conditionalFormatting sqref="S320:W320">
    <cfRule type="expression" dxfId="1158" priority="802">
      <formula>AND(P320&lt;&gt;"",S320="")</formula>
    </cfRule>
  </conditionalFormatting>
  <conditionalFormatting sqref="S322:W322">
    <cfRule type="expression" dxfId="1157" priority="801">
      <formula>AND(P322&lt;&gt;"",S322="")</formula>
    </cfRule>
  </conditionalFormatting>
  <conditionalFormatting sqref="S324:W324">
    <cfRule type="expression" dxfId="1156" priority="800">
      <formula>AND(P324&lt;&gt;"",S324="")</formula>
    </cfRule>
  </conditionalFormatting>
  <conditionalFormatting sqref="S326:W326">
    <cfRule type="expression" dxfId="1155" priority="799">
      <formula>AND(P326&lt;&gt;"",S326="")</formula>
    </cfRule>
  </conditionalFormatting>
  <conditionalFormatting sqref="Z43:AF43">
    <cfRule type="expression" dxfId="1154" priority="940">
      <formula>AND(I43&lt;&gt;"",Z43="")</formula>
    </cfRule>
  </conditionalFormatting>
  <conditionalFormatting sqref="Z43:AF44">
    <cfRule type="expression" dxfId="1153" priority="691">
      <formula>AND(Z43="",OR(AK43&lt;&gt;"",AR43&lt;&gt;"",BC43&lt;&gt;"",BY43&lt;&gt;"",CG43&lt;&gt;"",DH43&lt;&gt;""))</formula>
    </cfRule>
  </conditionalFormatting>
  <conditionalFormatting sqref="Z44:AF44">
    <cfRule type="expression" dxfId="1152" priority="912">
      <formula>AND(Z44="",I44&lt;&gt;"")</formula>
    </cfRule>
  </conditionalFormatting>
  <conditionalFormatting sqref="Z46:AF47">
    <cfRule type="expression" dxfId="1151" priority="891">
      <formula>AND(I46&lt;&gt;"",Z46="")</formula>
    </cfRule>
    <cfRule type="expression" dxfId="1150" priority="689">
      <formula>AND(Z46="",OR(AK46&lt;&gt;"",AR46&lt;&gt;"",BC46&lt;&gt;"",BY46&lt;&gt;"",CG46&lt;&gt;"",DH46&lt;&gt;""))</formula>
    </cfRule>
  </conditionalFormatting>
  <conditionalFormatting sqref="Z49:AF50">
    <cfRule type="expression" dxfId="1149" priority="889">
      <formula>AND(I49&lt;&gt;"",Z49="")</formula>
    </cfRule>
    <cfRule type="expression" dxfId="1148" priority="870">
      <formula>AND(Z49="",OR(AK49&lt;&gt;"",AR49&lt;&gt;"",BY49&lt;&gt;"",CG49&lt;&gt;"",DH49&lt;&gt;""))</formula>
    </cfRule>
  </conditionalFormatting>
  <conditionalFormatting sqref="Z52:AF53">
    <cfRule type="expression" dxfId="1147" priority="762">
      <formula>AND(Z52="",OR(AK52&lt;&gt;"",AR52&lt;&gt;"",BY52&lt;&gt;"",CG52&lt;&gt;"",DH52&lt;&gt;""))</formula>
    </cfRule>
    <cfRule type="expression" dxfId="1146" priority="764">
      <formula>AND(I52&lt;&gt;"",Z52="")</formula>
    </cfRule>
  </conditionalFormatting>
  <conditionalFormatting sqref="Z55:AF56">
    <cfRule type="expression" dxfId="1145" priority="758">
      <formula>AND(Z55="",OR(AK55&lt;&gt;"",AR55&lt;&gt;"",BC55&lt;&gt;"",BY55&lt;&gt;"",CG55&lt;&gt;"",DH55&lt;&gt;""))</formula>
    </cfRule>
    <cfRule type="expression" dxfId="1144" priority="760">
      <formula>AND(I55&lt;&gt;"",Z55="")</formula>
    </cfRule>
  </conditionalFormatting>
  <conditionalFormatting sqref="Z58:AF59">
    <cfRule type="expression" dxfId="1143" priority="754">
      <formula>AND(Z58="",OR(AK58&lt;&gt;"",AR58&lt;&gt;"",BY58&lt;&gt;"",CG58&lt;&gt;"",DH58&lt;&gt;""))</formula>
    </cfRule>
    <cfRule type="expression" dxfId="1142" priority="756">
      <formula>AND(I58&lt;&gt;"",Z58="")</formula>
    </cfRule>
  </conditionalFormatting>
  <conditionalFormatting sqref="Z61:AF62">
    <cfRule type="expression" dxfId="1141" priority="750">
      <formula>AND(Z61="",OR(AK61&lt;&gt;"",AR61&lt;&gt;"",BY61&lt;&gt;"",CG61&lt;&gt;"",DH61&lt;&gt;""))</formula>
    </cfRule>
    <cfRule type="expression" dxfId="1140" priority="752">
      <formula>AND(I61&lt;&gt;"",Z61="")</formula>
    </cfRule>
  </conditionalFormatting>
  <conditionalFormatting sqref="Z64:AF65">
    <cfRule type="expression" dxfId="1139" priority="748">
      <formula>AND(I64&lt;&gt;"",Z64="")</formula>
    </cfRule>
    <cfRule type="expression" dxfId="1138" priority="746">
      <formula>AND(Z64="",OR(AK64&lt;&gt;"",AR64&lt;&gt;"",BY64&lt;&gt;"",CG64&lt;&gt;"",DH64&lt;&gt;""))</formula>
    </cfRule>
  </conditionalFormatting>
  <conditionalFormatting sqref="Z67:AF68">
    <cfRule type="expression" dxfId="1137" priority="744">
      <formula>AND(I67&lt;&gt;"",Z67="")</formula>
    </cfRule>
    <cfRule type="expression" dxfId="1136" priority="742">
      <formula>AND(Z67="",OR(AK67&lt;&gt;"",AR67&lt;&gt;"",BC67&lt;&gt;"",BY67&lt;&gt;"",CG67&lt;&gt;"",DH67&lt;&gt;""))</formula>
    </cfRule>
  </conditionalFormatting>
  <conditionalFormatting sqref="Z212:AF212">
    <cfRule type="expression" dxfId="1135" priority="198">
      <formula>AND(I212&lt;&gt;"",Z212="")</formula>
    </cfRule>
  </conditionalFormatting>
  <conditionalFormatting sqref="Z212:AF213">
    <cfRule type="expression" dxfId="1134" priority="181">
      <formula>AND(Z212="",OR(AK212&lt;&gt;"",AR212&lt;&gt;"",BC212&lt;&gt;"",BY212&lt;&gt;"",CG212&lt;&gt;"",DH212&lt;&gt;""))</formula>
    </cfRule>
  </conditionalFormatting>
  <conditionalFormatting sqref="Z213:AF213">
    <cfRule type="expression" dxfId="1133" priority="190">
      <formula>AND(Z213="",I213&lt;&gt;"")</formula>
    </cfRule>
  </conditionalFormatting>
  <conditionalFormatting sqref="Z215:AF216">
    <cfRule type="expression" dxfId="1132" priority="175">
      <formula>AND(I215&lt;&gt;"",Z215="")</formula>
    </cfRule>
    <cfRule type="expression" dxfId="1131" priority="171">
      <formula>AND(Z215="",OR(AK215&lt;&gt;"",AR215&lt;&gt;"",BC215&lt;&gt;"",BY215&lt;&gt;"",CG215&lt;&gt;"",DH215&lt;&gt;""))</formula>
    </cfRule>
  </conditionalFormatting>
  <conditionalFormatting sqref="Z218:AF219">
    <cfRule type="expression" dxfId="1130" priority="158">
      <formula>AND(Z218="",OR(AK218&lt;&gt;"",AR218&lt;&gt;"",BY218&lt;&gt;"",CG218&lt;&gt;"",DH218&lt;&gt;""))</formula>
    </cfRule>
    <cfRule type="expression" dxfId="1129" priority="167">
      <formula>AND(I218&lt;&gt;"",Z218="")</formula>
    </cfRule>
  </conditionalFormatting>
  <conditionalFormatting sqref="Z221:AF222">
    <cfRule type="expression" dxfId="1128" priority="20">
      <formula>AND(Z221="",OR(AK221&lt;&gt;"",AR221&lt;&gt;"",BY221&lt;&gt;"",CG221&lt;&gt;"",DH221&lt;&gt;""))</formula>
    </cfRule>
    <cfRule type="expression" dxfId="1127" priority="21">
      <formula>AND(I221&lt;&gt;"",Z221="")</formula>
    </cfRule>
  </conditionalFormatting>
  <conditionalFormatting sqref="Z224:AF225">
    <cfRule type="expression" dxfId="1126" priority="132">
      <formula>AND(Z224="",OR(AK224&lt;&gt;"",AR224&lt;&gt;"",BC224&lt;&gt;"",BY224&lt;&gt;"",CG224&lt;&gt;"",DH224&lt;&gt;""))</formula>
    </cfRule>
    <cfRule type="expression" dxfId="1125" priority="134">
      <formula>AND(I224&lt;&gt;"",Z224="")</formula>
    </cfRule>
  </conditionalFormatting>
  <conditionalFormatting sqref="Z227:AF228">
    <cfRule type="expression" dxfId="1124" priority="111">
      <formula>AND(Z227="",OR(AK227&lt;&gt;"",AR227&lt;&gt;"",BY227&lt;&gt;"",CG227&lt;&gt;"",DH227&lt;&gt;""))</formula>
    </cfRule>
    <cfRule type="expression" dxfId="1123" priority="113">
      <formula>AND(I227&lt;&gt;"",Z227="")</formula>
    </cfRule>
  </conditionalFormatting>
  <conditionalFormatting sqref="Z230:AF231">
    <cfRule type="expression" dxfId="1122" priority="93">
      <formula>AND(I230&lt;&gt;"",Z230="")</formula>
    </cfRule>
    <cfRule type="expression" dxfId="1121" priority="91">
      <formula>AND(Z230="",OR(AK230&lt;&gt;"",AR230&lt;&gt;"",BY230&lt;&gt;"",CG230&lt;&gt;"",DH230&lt;&gt;""))</formula>
    </cfRule>
  </conditionalFormatting>
  <conditionalFormatting sqref="Z233:AF234">
    <cfRule type="expression" dxfId="1120" priority="73">
      <formula>AND(Z233="",OR(AK233&lt;&gt;"",AR233&lt;&gt;"",BY233&lt;&gt;"",CG233&lt;&gt;"",DH233&lt;&gt;""))</formula>
    </cfRule>
    <cfRule type="expression" dxfId="1119" priority="75">
      <formula>AND(I233&lt;&gt;"",Z233="")</formula>
    </cfRule>
  </conditionalFormatting>
  <conditionalFormatting sqref="Z236:AF237">
    <cfRule type="expression" dxfId="1118" priority="55">
      <formula>AND(I236&lt;&gt;"",Z236="")</formula>
    </cfRule>
    <cfRule type="expression" dxfId="1117" priority="53">
      <formula>AND(Z236="",OR(AK236&lt;&gt;"",AR236&lt;&gt;"",BC236&lt;&gt;"",BY236&lt;&gt;"",CG236&lt;&gt;"",DH236&lt;&gt;""))</formula>
    </cfRule>
  </conditionalFormatting>
  <conditionalFormatting sqref="AK43:AQ44">
    <cfRule type="expression" dxfId="1116" priority="911">
      <formula>AND(AK43="",OR(I43="2.再ｺ(H)",I43="3.再ｺ(M)",I43="4.再ｺ(L)",I43="5.再ｺ(他)",I43="7.無筋(ﾘ)",I43="8.再無(骨)",I43="9.再無(他)"))</formula>
    </cfRule>
  </conditionalFormatting>
  <conditionalFormatting sqref="AK46:AQ47">
    <cfRule type="expression" dxfId="1115" priority="883">
      <formula>AND(AK46="",OR(I46="2.有筋(ﾘ)",I46="3.再有(骨)",I46="4.再有(他)"))</formula>
    </cfRule>
  </conditionalFormatting>
  <conditionalFormatting sqref="AK49:AQ50">
    <cfRule type="expression" dxfId="1114" priority="859">
      <formula>AND(AK49="",OR(AR49&lt;&gt;"",BY49&lt;&gt;"",CG49&lt;&gt;"",DH49&lt;&gt;""))</formula>
    </cfRule>
  </conditionalFormatting>
  <conditionalFormatting sqref="AK52:AQ53">
    <cfRule type="expression" dxfId="1113" priority="771">
      <formula>AND(AK52="",OR(AR52&lt;&gt;"",BY52&lt;&gt;"",CG52&lt;&gt;"",DH52&lt;&gt;""))</formula>
    </cfRule>
  </conditionalFormatting>
  <conditionalFormatting sqref="AK55:AQ56">
    <cfRule type="expression" dxfId="1112" priority="688">
      <formula>AND(AK55="",OR(I55="1.一種",I55="2.二種",I55="3.三種",I55="4.四種",I55="5.泥土",I55="6.浚渫土",I55="7.改良土",I55="8.汚泥処",I55="9.再砂"))</formula>
    </cfRule>
  </conditionalFormatting>
  <conditionalFormatting sqref="AK58:AQ59">
    <cfRule type="expression" dxfId="1111" priority="768">
      <formula>AND(AK58="",OR(AR58&lt;&gt;"",BY58&lt;&gt;"",CG58&lt;&gt;"",DH58&lt;&gt;""))</formula>
    </cfRule>
  </conditionalFormatting>
  <conditionalFormatting sqref="AK61:AQ62">
    <cfRule type="expression" dxfId="1110" priority="766">
      <formula>AND(AK61="",OR(AR61&lt;&gt;"",BY61&lt;&gt;"",CG61&lt;&gt;"",DH61&lt;&gt;""))</formula>
    </cfRule>
  </conditionalFormatting>
  <conditionalFormatting sqref="AK67:AQ68">
    <cfRule type="expression" dxfId="1109" priority="856">
      <formula>AND(AK67="",OR(AR67&lt;&gt;"",BY67&lt;&gt;"",CG67&lt;&gt;"",DH67&lt;&gt;""))</formula>
    </cfRule>
  </conditionalFormatting>
  <conditionalFormatting sqref="AK212:AQ213">
    <cfRule type="expression" dxfId="1108" priority="189">
      <formula>AND(AK212="",OR(I212="2.再ｺ(H)",I212="3.再ｺ(M)",I212="4.再ｺ(L)",I212="5.再ｺ(他)",I212="7.無筋(ﾘ)",I212="8.再無(骨)",I212="9.再無(他)"))</formula>
    </cfRule>
  </conditionalFormatting>
  <conditionalFormatting sqref="AK215:AQ216">
    <cfRule type="expression" dxfId="1107" priority="9">
      <formula>AND(AK215="",OR(I215="2.有筋(ﾘ)",I215="3.再有(骨)",I215="4.再有(他)"))</formula>
    </cfRule>
  </conditionalFormatting>
  <conditionalFormatting sqref="AK218:AQ219">
    <cfRule type="expression" dxfId="1106" priority="157">
      <formula>AND(AK218="",OR(AR218&lt;&gt;"",BY218&lt;&gt;"",CG218&lt;&gt;"",DH218&lt;&gt;""))</formula>
    </cfRule>
  </conditionalFormatting>
  <conditionalFormatting sqref="AK221:AQ222">
    <cfRule type="expression" dxfId="1105" priority="22">
      <formula>AND(AK221="",OR(AR221&lt;&gt;"",BY221&lt;&gt;"",CG221&lt;&gt;"",DH221&lt;&gt;""))</formula>
    </cfRule>
  </conditionalFormatting>
  <conditionalFormatting sqref="AK224:AQ225">
    <cfRule type="expression" dxfId="1104" priority="126">
      <formula>AND(AK224="",OR(I224="1.一種",I224="2.二種",I224="3.三種",I224="4.四種",I224="5.泥土",I224="6.浚渫土",I224="7.改良土",I224="8.汚泥処",I224="9.再砂"))</formula>
    </cfRule>
  </conditionalFormatting>
  <conditionalFormatting sqref="AK227:AQ228">
    <cfRule type="expression" dxfId="1103" priority="115">
      <formula>AND(AK227="",OR(AR227&lt;&gt;"",BY227&lt;&gt;"",CG227&lt;&gt;"",DH227&lt;&gt;""))</formula>
    </cfRule>
  </conditionalFormatting>
  <conditionalFormatting sqref="AK230:AQ231">
    <cfRule type="expression" dxfId="1102" priority="95">
      <formula>AND(AK230="",OR(AR230&lt;&gt;"",BY230&lt;&gt;"",CG230&lt;&gt;"",DH230&lt;&gt;""))</formula>
    </cfRule>
  </conditionalFormatting>
  <conditionalFormatting sqref="AK236:AQ237">
    <cfRule type="expression" dxfId="1101" priority="61">
      <formula>AND(AK236="",OR(AR236&lt;&gt;"",BY236&lt;&gt;"",CG236&lt;&gt;"",DH236&lt;&gt;""))</formula>
    </cfRule>
  </conditionalFormatting>
  <conditionalFormatting sqref="AO119:BA158">
    <cfRule type="expression" dxfId="1100" priority="239">
      <formula>AND(AO119="",OR(BB119&lt;&gt;"",BK119&lt;&gt;"",BG119&lt;&gt;"",BX119&lt;&gt;"",CC119&lt;&gt;"",CI119&lt;&gt;"",CL119&lt;&gt;""))</formula>
    </cfRule>
  </conditionalFormatting>
  <conditionalFormatting sqref="AO288:BA327">
    <cfRule type="expression" dxfId="1099" priority="199">
      <formula>AND(AO288="",OR(BB288&lt;&gt;"",BK288&lt;&gt;"",BG288&lt;&gt;"",BX288&lt;&gt;"",CC288&lt;&gt;"",CI288&lt;&gt;"",CL288&lt;&gt;""))</formula>
    </cfRule>
  </conditionalFormatting>
  <conditionalFormatting sqref="AP15:BB17">
    <cfRule type="expression" dxfId="1098" priority="933">
      <formula>$AP$15=""</formula>
    </cfRule>
  </conditionalFormatting>
  <conditionalFormatting sqref="AP184:BB186">
    <cfRule type="expression" dxfId="1097" priority="792">
      <formula>$AP$184=""</formula>
    </cfRule>
  </conditionalFormatting>
  <conditionalFormatting sqref="AR43:AX44">
    <cfRule type="expression" dxfId="1096" priority="910">
      <formula>AND(AR43="",OR(I43="2.再ｺ(H)",I43="3.再ｺ(M)",I43="4.再ｺ(L)",I43="5.再ｺ(他)",I43="7.無筋(ﾘ)",I43="8.再無(骨)",I43="9.再無(他)"))</formula>
    </cfRule>
  </conditionalFormatting>
  <conditionalFormatting sqref="AR46:AX47">
    <cfRule type="expression" dxfId="1095" priority="882">
      <formula>AND(AR46="",OR(I46="2.有筋(ﾘ)",I46="3.再有(骨)",I46="4.再有(他)"))</formula>
    </cfRule>
  </conditionalFormatting>
  <conditionalFormatting sqref="AR49:AX50">
    <cfRule type="expression" dxfId="1094" priority="858">
      <formula>AND(AR49="",OR(AK49&lt;&gt;"",BY49&lt;&gt;"",CG49&lt;&gt;"",DH49&lt;&gt;""))</formula>
    </cfRule>
  </conditionalFormatting>
  <conditionalFormatting sqref="AR52:AX53">
    <cfRule type="expression" dxfId="1093" priority="740">
      <formula>AND(AR52="",OR(AK52&lt;&gt;"",BY52&lt;&gt;"",CG52&lt;&gt;"",DH52&lt;&gt;""))</formula>
    </cfRule>
  </conditionalFormatting>
  <conditionalFormatting sqref="AR55:AX56">
    <cfRule type="expression" dxfId="1092" priority="686">
      <formula>AND(AR55="",OR(I55="1.一種",I55="2.二種",I55="3.三種",I55="4.四種",I55="5.泥土",I55="6.浚渫土",I55="7.改良土",I55="8.汚泥処",I55="9.再砂"))</formula>
    </cfRule>
  </conditionalFormatting>
  <conditionalFormatting sqref="AR58:AX59">
    <cfRule type="expression" dxfId="1091" priority="738">
      <formula>AND(AR58="",OR(AK58&lt;&gt;"",BY58&lt;&gt;"",CG58&lt;&gt;"",DH58&lt;&gt;""))</formula>
    </cfRule>
  </conditionalFormatting>
  <conditionalFormatting sqref="AR61:AX62">
    <cfRule type="expression" dxfId="1090" priority="736">
      <formula>AND(AR61="",OR(AK61&lt;&gt;"",BY61&lt;&gt;"",CG61&lt;&gt;"",DH61&lt;&gt;""))</formula>
    </cfRule>
  </conditionalFormatting>
  <conditionalFormatting sqref="AR64:AX65">
    <cfRule type="expression" dxfId="1089" priority="734">
      <formula>AND(AR64="",OR(AK64&lt;&gt;"",BY64&lt;&gt;"",CG64&lt;&gt;"",DH64&lt;&gt;""))</formula>
    </cfRule>
  </conditionalFormatting>
  <conditionalFormatting sqref="AR67:AX68">
    <cfRule type="expression" dxfId="1088" priority="732">
      <formula>AND(AR67="",OR(AK67&lt;&gt;"",BY67&lt;&gt;"",CG67&lt;&gt;"",DH67&lt;&gt;""))</formula>
    </cfRule>
  </conditionalFormatting>
  <conditionalFormatting sqref="AR212:AX213">
    <cfRule type="expression" dxfId="1087" priority="188">
      <formula>AND(AR212="",OR(I212="2.再ｺ(H)",I212="3.再ｺ(M)",I212="4.再ｺ(L)",I212="5.再ｺ(他)",I212="7.無筋(ﾘ)",I212="8.再無(骨)",I212="9.再無(他)"))</formula>
    </cfRule>
  </conditionalFormatting>
  <conditionalFormatting sqref="AR215:AX216">
    <cfRule type="expression" dxfId="1086" priority="8">
      <formula>AND(AR215="",OR(I215="2.有筋(ﾘ)",I215="3.再有(骨)",I215="4.再有(他)"))</formula>
    </cfRule>
  </conditionalFormatting>
  <conditionalFormatting sqref="AR218:AX219">
    <cfRule type="expression" dxfId="1085" priority="156">
      <formula>AND(AR218="",OR(AK218&lt;&gt;"",BY218&lt;&gt;"",CG218&lt;&gt;"",DH218&lt;&gt;""))</formula>
    </cfRule>
  </conditionalFormatting>
  <conditionalFormatting sqref="AR221:AX222">
    <cfRule type="expression" dxfId="1084" priority="19">
      <formula>AND(AR221="",OR(AK221&lt;&gt;"",BY221&lt;&gt;"",CG221&lt;&gt;"",DH221&lt;&gt;""))</formula>
    </cfRule>
  </conditionalFormatting>
  <conditionalFormatting sqref="AR224:AX225">
    <cfRule type="expression" dxfId="1083" priority="124">
      <formula>AND(AR224="",OR(I224="1.一種",I224="2.二種",I224="3.三種",I224="4.四種",I224="5.泥土",I224="6.浚渫土",I224="7.改良土",I224="8.汚泥処",I224="9.再砂"))</formula>
    </cfRule>
  </conditionalFormatting>
  <conditionalFormatting sqref="AR227:AX228">
    <cfRule type="expression" dxfId="1082" priority="109">
      <formula>AND(AR227="",OR(AK227&lt;&gt;"",BY227&lt;&gt;"",CG227&lt;&gt;"",DH227&lt;&gt;""))</formula>
    </cfRule>
  </conditionalFormatting>
  <conditionalFormatting sqref="AR230:AX231">
    <cfRule type="expression" dxfId="1081" priority="89">
      <formula>AND(AR230="",OR(AK230&lt;&gt;"",BY230&lt;&gt;"",CG230&lt;&gt;"",DH230&lt;&gt;""))</formula>
    </cfRule>
  </conditionalFormatting>
  <conditionalFormatting sqref="AR233:AX234">
    <cfRule type="expression" dxfId="1080" priority="71">
      <formula>AND(AR233="",OR(AK233&lt;&gt;"",BY233&lt;&gt;"",CG233&lt;&gt;"",DH233&lt;&gt;""))</formula>
    </cfRule>
  </conditionalFormatting>
  <conditionalFormatting sqref="AR236:AX237">
    <cfRule type="expression" dxfId="1079" priority="51">
      <formula>AND(AR236="",OR(AK236&lt;&gt;"",BY236&lt;&gt;"",CG236&lt;&gt;"",DH236&lt;&gt;""))</formula>
    </cfRule>
  </conditionalFormatting>
  <conditionalFormatting sqref="AT30:BC31">
    <cfRule type="expression" dxfId="1078" priority="930">
      <formula>$AT$30=""</formula>
    </cfRule>
  </conditionalFormatting>
  <conditionalFormatting sqref="AT199:BC200">
    <cfRule type="expression" dxfId="1077" priority="789">
      <formula>$AT$199=""</formula>
    </cfRule>
  </conditionalFormatting>
  <conditionalFormatting sqref="AX26:BC27">
    <cfRule type="expression" dxfId="1076" priority="922">
      <formula>$AX$26=""</formula>
    </cfRule>
  </conditionalFormatting>
  <conditionalFormatting sqref="AX195:BC196">
    <cfRule type="expression" dxfId="1075" priority="790">
      <formula>$AX$195=""</formula>
    </cfRule>
  </conditionalFormatting>
  <conditionalFormatting sqref="BC43:BX44">
    <cfRule type="expression" dxfId="1074" priority="295">
      <formula>AND(BC43="",OR(I43="2.再ｺ(H)",I43="3.再ｺ(M)",I43="4.再ｺ(L)",I43="5.再ｺ(他)",I43="7.無筋(ﾘ)",I43="8.再無(骨)",I43="9.再無(他)"))</formula>
    </cfRule>
  </conditionalFormatting>
  <conditionalFormatting sqref="BC46:BX47">
    <cfRule type="expression" dxfId="1073" priority="293">
      <formula>AND(BC46="",OR(I46="2.有筋(ﾘ)",I46="3.再有(骨)",I46="4.再有(他)"))</formula>
    </cfRule>
  </conditionalFormatting>
  <conditionalFormatting sqref="BC49:BX50">
    <cfRule type="expression" dxfId="1072" priority="291">
      <formula>AND(BC49="",OR(AK49&lt;&gt;"",AR49&lt;&gt;"",BY49&lt;&gt;"",CG49&lt;&gt;"",DH49&lt;&gt;""))</formula>
    </cfRule>
  </conditionalFormatting>
  <conditionalFormatting sqref="BC52:BX53">
    <cfRule type="expression" dxfId="1071" priority="289">
      <formula>AND(BC52="",OR(AK52&lt;&gt;"",AR52&lt;&gt;"",BY52&lt;&gt;"",CG52&lt;&gt;"",DH52&lt;&gt;""))</formula>
    </cfRule>
  </conditionalFormatting>
  <conditionalFormatting sqref="BC55:BX56">
    <cfRule type="expression" dxfId="1070" priority="287">
      <formula>AND(BC55="",OR(I55="1.一種",I55="2.二種",I55="3.三種",I55="4.四種",I55="5.泥土",I55="6.浚渫土",I55="7.改良土",I55="8.汚泥処",I55="9.再砂"))</formula>
    </cfRule>
  </conditionalFormatting>
  <conditionalFormatting sqref="BC58:BX59">
    <cfRule type="expression" dxfId="1069" priority="285">
      <formula>AND(BC58="",OR(AK58&lt;&gt;"",AR58&lt;&gt;"",BY58&lt;&gt;"",CG58&lt;&gt;"",DH58&lt;&gt;""))</formula>
    </cfRule>
  </conditionalFormatting>
  <conditionalFormatting sqref="BC61:BX62">
    <cfRule type="expression" dxfId="1068" priority="283">
      <formula>AND(BC61="",OR(AK61&lt;&gt;"",AR61&lt;&gt;"",BY61&lt;&gt;"",CG61&lt;&gt;"",DH61&lt;&gt;""))</formula>
    </cfRule>
  </conditionalFormatting>
  <conditionalFormatting sqref="BC64:BX65">
    <cfRule type="expression" dxfId="1067" priority="281">
      <formula>AND(BC64="",OR(AK64&lt;&gt;"",AR64&lt;&gt;"",BY64&lt;&gt;"",CG64&lt;&gt;"",DH64&lt;&gt;""))</formula>
    </cfRule>
  </conditionalFormatting>
  <conditionalFormatting sqref="BC67:BX68">
    <cfRule type="expression" dxfId="1066" priority="279">
      <formula>AND(BC67="",OR(AK67&lt;&gt;"",AR67&lt;&gt;"",BY67&lt;&gt;"",CG67&lt;&gt;"",DH67&lt;&gt;""))</formula>
    </cfRule>
  </conditionalFormatting>
  <conditionalFormatting sqref="BC212:BX213">
    <cfRule type="expression" dxfId="1065" priority="179">
      <formula>AND(BC212="",OR(I212="2.再ｺ(H)",I212="3.再ｺ(M)",I212="4.再ｺ(L)",I212="5.再ｺ(他)",I212="7.無筋(ﾘ)",I212="8.再無(骨)",I212="9.再無(他)"))</formula>
    </cfRule>
  </conditionalFormatting>
  <conditionalFormatting sqref="BC215:BX216">
    <cfRule type="expression" dxfId="1064" priority="3">
      <formula>AND(BC215="",OR(I215="2.有筋(ﾘ)",I215="3.再有(骨)",I215="4.再有(他)"))</formula>
    </cfRule>
  </conditionalFormatting>
  <conditionalFormatting sqref="BC218:BX219">
    <cfRule type="expression" dxfId="1063" priority="151">
      <formula>AND(BC218="",OR(AK218&lt;&gt;"",AR218&lt;&gt;"",BY218&lt;&gt;"",CG218&lt;&gt;"",DH218&lt;&gt;""))</formula>
    </cfRule>
  </conditionalFormatting>
  <conditionalFormatting sqref="BC221:BX222">
    <cfRule type="expression" dxfId="1062" priority="15">
      <formula>AND(BC221="",OR(AK221&lt;&gt;"",AR221&lt;&gt;"",BY221&lt;&gt;"",CG221&lt;&gt;"",DH221&lt;&gt;""))</formula>
    </cfRule>
  </conditionalFormatting>
  <conditionalFormatting sqref="BC224:BX225">
    <cfRule type="expression" dxfId="1061" priority="121">
      <formula>AND(BC224="",OR(I224="1.一種",I224="2.二種",I224="3.三種",I224="4.四種",I224="5.泥土",I224="6.浚渫土",I224="7.改良土",I224="8.汚泥処",I224="9.再砂"))</formula>
    </cfRule>
  </conditionalFormatting>
  <conditionalFormatting sqref="BC227:BX228">
    <cfRule type="expression" dxfId="1060" priority="101">
      <formula>AND(BC227="",OR(AK227&lt;&gt;"",AR227&lt;&gt;"",BY227&lt;&gt;"",CG227&lt;&gt;"",DH227&lt;&gt;""))</formula>
    </cfRule>
  </conditionalFormatting>
  <conditionalFormatting sqref="BC230:BX231">
    <cfRule type="expression" dxfId="1059" priority="81">
      <formula>AND(BC230="",OR(AK230&lt;&gt;"",AR230&lt;&gt;"",BY230&lt;&gt;"",CG230&lt;&gt;"",DH230&lt;&gt;""))</formula>
    </cfRule>
  </conditionalFormatting>
  <conditionalFormatting sqref="BC233:BX234">
    <cfRule type="expression" dxfId="1058" priority="63">
      <formula>AND(BC233="",OR(AK233&lt;&gt;"",AR233&lt;&gt;"",BY233&lt;&gt;"",CG233&lt;&gt;"",DH233&lt;&gt;""))</formula>
    </cfRule>
  </conditionalFormatting>
  <conditionalFormatting sqref="BC236:BX237">
    <cfRule type="expression" dxfId="1057" priority="43">
      <formula>AND(BC236="",OR(AK236&lt;&gt;"",AR236&lt;&gt;"",BY236&lt;&gt;"",CG236&lt;&gt;"",DH236&lt;&gt;""))</formula>
    </cfRule>
  </conditionalFormatting>
  <conditionalFormatting sqref="BI26:BP27">
    <cfRule type="expression" dxfId="1056" priority="923">
      <formula>OR($BI$26="",$BI$26=0)</formula>
    </cfRule>
  </conditionalFormatting>
  <conditionalFormatting sqref="BI195:BP196">
    <cfRule type="expression" dxfId="1055" priority="785">
      <formula>OR($BI$195="",$BI$195=0)</formula>
    </cfRule>
  </conditionalFormatting>
  <conditionalFormatting sqref="BK28:BM29">
    <cfRule type="expression" dxfId="1054" priority="929">
      <formula>$BK$28=""</formula>
    </cfRule>
  </conditionalFormatting>
  <conditionalFormatting sqref="BK30:BM31">
    <cfRule type="expression" dxfId="1053" priority="926">
      <formula>$BK$30=""</formula>
    </cfRule>
  </conditionalFormatting>
  <conditionalFormatting sqref="BK197:BM198">
    <cfRule type="expression" dxfId="1052" priority="784">
      <formula>OR($BK$197="",$BK$197=0)</formula>
    </cfRule>
  </conditionalFormatting>
  <conditionalFormatting sqref="BK199:BM200">
    <cfRule type="expression" dxfId="1051" priority="781">
      <formula>OR($BK$199="",$BK$199=0)</formula>
    </cfRule>
  </conditionalFormatting>
  <conditionalFormatting sqref="BK119:BW158">
    <cfRule type="expression" dxfId="1050" priority="523">
      <formula>AND(BK119="",OR(AO119&lt;&gt;"",BB119&lt;&gt;"",BG119&lt;&gt;"",BX119&lt;&gt;"",CC119&lt;&gt;"",CI119&lt;&gt;"",CL119&lt;&gt;""))</formula>
    </cfRule>
  </conditionalFormatting>
  <conditionalFormatting sqref="BK288:BW327">
    <cfRule type="expression" dxfId="1049" priority="323">
      <formula>AND(BK288="",OR(AO288&lt;&gt;"",BB288&lt;&gt;"",BG288&lt;&gt;"",BX288&lt;&gt;"",CC288&lt;&gt;"",CI288&lt;&gt;"",CL288&lt;&gt;""))</formula>
    </cfRule>
  </conditionalFormatting>
  <conditionalFormatting sqref="BK19:CF21">
    <cfRule type="expression" dxfId="1048" priority="38">
      <formula>BK19=""</formula>
    </cfRule>
  </conditionalFormatting>
  <conditionalFormatting sqref="BK188:CF190">
    <cfRule type="expression" dxfId="1047" priority="32">
      <formula>OR($BK$188="",$BK$188=0)</formula>
    </cfRule>
  </conditionalFormatting>
  <conditionalFormatting sqref="BK12:CJ13">
    <cfRule type="expression" dxfId="1046" priority="921">
      <formula>$BK$12=""</formula>
    </cfRule>
  </conditionalFormatting>
  <conditionalFormatting sqref="BK181:CJ182">
    <cfRule type="expression" dxfId="1045" priority="788">
      <formula>OR($BK$181="",$BK$181=0)</formula>
    </cfRule>
  </conditionalFormatting>
  <conditionalFormatting sqref="BK14:CK16">
    <cfRule type="expression" dxfId="1044" priority="920">
      <formula>$BK$14=""</formula>
    </cfRule>
  </conditionalFormatting>
  <conditionalFormatting sqref="BK183:CK185">
    <cfRule type="expression" dxfId="1043" priority="787">
      <formula>OR($BK$183="",$BK$183=0)</formula>
    </cfRule>
  </conditionalFormatting>
  <conditionalFormatting sqref="BO28:BQ29">
    <cfRule type="expression" dxfId="1042" priority="928">
      <formula>$BO$28=""</formula>
    </cfRule>
  </conditionalFormatting>
  <conditionalFormatting sqref="BO30:BQ31">
    <cfRule type="expression" dxfId="1041" priority="925">
      <formula>$BO$30=""</formula>
    </cfRule>
  </conditionalFormatting>
  <conditionalFormatting sqref="BO197:BQ198">
    <cfRule type="expression" dxfId="1040" priority="783">
      <formula>OR($BO$197="",$BO$197=0)</formula>
    </cfRule>
  </conditionalFormatting>
  <conditionalFormatting sqref="BO199:BQ200">
    <cfRule type="expression" dxfId="1039" priority="780">
      <formula>OR($BO$199="",$BO$199=0)</formula>
    </cfRule>
  </conditionalFormatting>
  <conditionalFormatting sqref="BS28:BU29">
    <cfRule type="expression" dxfId="1038" priority="927">
      <formula>$BS$28=""</formula>
    </cfRule>
  </conditionalFormatting>
  <conditionalFormatting sqref="BS30:BU31">
    <cfRule type="expression" dxfId="1037" priority="924">
      <formula>$BS$30=""</formula>
    </cfRule>
  </conditionalFormatting>
  <conditionalFormatting sqref="BS197:BU198">
    <cfRule type="expression" dxfId="1036" priority="782">
      <formula>OR($BS$197="",$BS$197=0)</formula>
    </cfRule>
  </conditionalFormatting>
  <conditionalFormatting sqref="BS199:BU200">
    <cfRule type="expression" dxfId="1035" priority="779">
      <formula>OR($BS$199="",$BS$199=0)</formula>
    </cfRule>
  </conditionalFormatting>
  <conditionalFormatting sqref="BX119:CB158">
    <cfRule type="expression" dxfId="1034" priority="521">
      <formula>AND(BX119="",OR(AO119&lt;&gt;"",BB119&lt;&gt;"",BG119&lt;&gt;"",BK119&lt;&gt;"",CC119&lt;&gt;"",CI119&lt;&gt;"",CL119&lt;&gt;""))</formula>
    </cfRule>
  </conditionalFormatting>
  <conditionalFormatting sqref="BX288:CB327">
    <cfRule type="expression" dxfId="1033" priority="321">
      <formula>AND(BX288="",OR(AO288&lt;&gt;"",BB288&lt;&gt;"",BG288&lt;&gt;"",BK288&lt;&gt;"",CC288&lt;&gt;"",CI288&lt;&gt;"",CL288&lt;&gt;""))</formula>
    </cfRule>
  </conditionalFormatting>
  <conditionalFormatting sqref="BY43:CB44">
    <cfRule type="expression" dxfId="1032" priority="909">
      <formula>AND(BY43="",OR(I43="2.再ｺ(H)",I43="3.再ｺ(M)",I43="4.再ｺ(L)",I43="5.再ｺ(他)",I43="7.無筋(ﾘ)",I43="8.再無(骨)",I43="9.再無(他)"))</formula>
    </cfRule>
  </conditionalFormatting>
  <conditionalFormatting sqref="BY46:CB47">
    <cfRule type="expression" dxfId="1031" priority="881">
      <formula>AND(BY46="",OR(I46="2.有筋(ﾘ)",I46="3.再有(骨)",I46="4.再有(他)"))</formula>
    </cfRule>
  </conditionalFormatting>
  <conditionalFormatting sqref="BY49:CB50">
    <cfRule type="expression" dxfId="1030" priority="851">
      <formula>AND(BY49="",OR(AK49&lt;&gt;"",AR49&lt;&gt;"",CG49&lt;&gt;"",DH49&lt;&gt;""))</formula>
    </cfRule>
  </conditionalFormatting>
  <conditionalFormatting sqref="BY52:CB53">
    <cfRule type="expression" dxfId="1029" priority="728">
      <formula>AND(BY52="",OR(AK52&lt;&gt;"",AR52&lt;&gt;"",CG52&lt;&gt;"",DH52&lt;&gt;""))</formula>
    </cfRule>
  </conditionalFormatting>
  <conditionalFormatting sqref="BY55:CB56">
    <cfRule type="expression" dxfId="1028" priority="685">
      <formula>AND(BY55="",OR(I55="1.一種",I55="2.二種",I55="3.三種",I55="4.四種",I55="5.泥土",I55="6.浚渫土",I55="7.改良土",I55="8.汚泥処",I55="9.再砂"))</formula>
    </cfRule>
  </conditionalFormatting>
  <conditionalFormatting sqref="BY58:CB59">
    <cfRule type="expression" dxfId="1027" priority="717">
      <formula>AND(BY58="",OR(AK58&lt;&gt;"",AR58&lt;&gt;"",CG58&lt;&gt;"",DH58&lt;&gt;""))</formula>
    </cfRule>
  </conditionalFormatting>
  <conditionalFormatting sqref="BY61:CB62">
    <cfRule type="expression" dxfId="1026" priority="711">
      <formula>AND(BY61="",OR(AK61&lt;&gt;"",AR61&lt;&gt;"",CG61&lt;&gt;"",DH61&lt;&gt;""))</formula>
    </cfRule>
  </conditionalFormatting>
  <conditionalFormatting sqref="BY64:CB65">
    <cfRule type="expression" dxfId="1025" priority="705">
      <formula>AND(BY64="",OR(AK64&lt;&gt;"",AR64&lt;&gt;"",CG64&lt;&gt;"",DH64&lt;&gt;""))</formula>
    </cfRule>
  </conditionalFormatting>
  <conditionalFormatting sqref="BY67:CB68">
    <cfRule type="expression" dxfId="1024" priority="699">
      <formula>AND(BY67="",OR(AK67&lt;&gt;"",AR67&lt;&gt;"",CG67&lt;&gt;"",DH67&lt;&gt;""))</formula>
    </cfRule>
  </conditionalFormatting>
  <conditionalFormatting sqref="BY212:CB213">
    <cfRule type="expression" dxfId="1023" priority="187">
      <formula>AND(BY212="",OR(I212="2.再ｺ(H)",I212="3.再ｺ(M)",I212="4.再ｺ(L)",I212="5.再ｺ(他)",I212="7.無筋(ﾘ)",I212="8.再無(骨)",I212="9.再無(他)"))</formula>
    </cfRule>
  </conditionalFormatting>
  <conditionalFormatting sqref="BY215:CB216">
    <cfRule type="expression" dxfId="1022" priority="7">
      <formula>AND(BY215="",OR(I215="2.有筋(ﾘ)",I215="3.再有(骨)",I215="4.再有(他)"))</formula>
    </cfRule>
  </conditionalFormatting>
  <conditionalFormatting sqref="BY218:CB219">
    <cfRule type="expression" dxfId="1021" priority="155">
      <formula>AND(BY218="",OR(AK218&lt;&gt;"",AR218&lt;&gt;"",CG218&lt;&gt;"",DH218&lt;&gt;""))</formula>
    </cfRule>
  </conditionalFormatting>
  <conditionalFormatting sqref="BY221:CB222">
    <cfRule type="expression" dxfId="1020" priority="18">
      <formula>AND(BY221="",OR(AK221&lt;&gt;"",AR221&lt;&gt;"",CG221&lt;&gt;"",DH221&lt;&gt;""))</formula>
    </cfRule>
  </conditionalFormatting>
  <conditionalFormatting sqref="BY224:CB225">
    <cfRule type="expression" dxfId="1019" priority="123">
      <formula>AND(BY224="",OR(I224="1.一種",I224="2.二種",I224="3.三種",I224="4.四種",I224="5.泥土",I224="6.浚渫土",I224="7.改良土",I224="8.汚泥処",I224="9.再砂"))</formula>
    </cfRule>
  </conditionalFormatting>
  <conditionalFormatting sqref="BY227:CB228">
    <cfRule type="expression" dxfId="1018" priority="105">
      <formula>AND(BY227="",OR(AK227&lt;&gt;"",AR227&lt;&gt;"",CG227&lt;&gt;"",DH227&lt;&gt;""))</formula>
    </cfRule>
  </conditionalFormatting>
  <conditionalFormatting sqref="BY230:CB231">
    <cfRule type="expression" dxfId="1017" priority="85">
      <formula>AND(BY230="",OR(AK230&lt;&gt;"",AR230&lt;&gt;"",CG230&lt;&gt;"",DH230&lt;&gt;""))</formula>
    </cfRule>
  </conditionalFormatting>
  <conditionalFormatting sqref="BY233:CB234">
    <cfRule type="expression" dxfId="1016" priority="67">
      <formula>AND(BY233="",OR(AK233&lt;&gt;"",AR233&lt;&gt;"",CG233&lt;&gt;"",DH233&lt;&gt;""))</formula>
    </cfRule>
  </conditionalFormatting>
  <conditionalFormatting sqref="BY236:CB237">
    <cfRule type="expression" dxfId="1015" priority="47">
      <formula>AND(BY236="",OR(AK236&lt;&gt;"",AR236&lt;&gt;"",CG236&lt;&gt;"",DH236&lt;&gt;""))</formula>
    </cfRule>
  </conditionalFormatting>
  <conditionalFormatting sqref="BZ197:CD198">
    <cfRule type="expression" dxfId="1014" priority="42">
      <formula>$BZ$197=""</formula>
    </cfRule>
  </conditionalFormatting>
  <conditionalFormatting sqref="CC201:CD202">
    <cfRule type="expression" dxfId="1013" priority="41">
      <formula>AND($CC$201="",BZ197&lt;&gt;0)</formula>
    </cfRule>
  </conditionalFormatting>
  <conditionalFormatting sqref="CC119:CF158">
    <cfRule type="expression" dxfId="1012" priority="519">
      <formula>AND(CC119="",OR(AO119&lt;&gt;"",BB119&lt;&gt;"",BG119&lt;&gt;"",BK119&lt;&gt;"",BX119&lt;&gt;"",CI119&lt;&gt;"",CL119&lt;&gt;""))</formula>
    </cfRule>
  </conditionalFormatting>
  <conditionalFormatting sqref="CC288:CF327">
    <cfRule type="expression" dxfId="1011" priority="319">
      <formula>AND(CC288="",OR(AO288&lt;&gt;"",BB288&lt;&gt;"",BG288&lt;&gt;"",BK288&lt;&gt;"",BX288&lt;&gt;"",CI288&lt;&gt;"",CL288&lt;&gt;""))</formula>
    </cfRule>
  </conditionalFormatting>
  <conditionalFormatting sqref="CF201:CG202">
    <cfRule type="expression" dxfId="1010" priority="40">
      <formula>AND($CF$201="",BZ197&lt;&gt;0)</formula>
    </cfRule>
  </conditionalFormatting>
  <conditionalFormatting sqref="CG43:DG44">
    <cfRule type="expression" dxfId="1009" priority="908">
      <formula>AND(CG43="",OR(I43="2.再ｺ(H)",I43="3.再ｺ(M)",I43="4.再ｺ(L)",I43="5.再ｺ(他)",I43="7.無筋(ﾘ)",I43="8.再無(骨)",I43="9.再無(他)"))</formula>
    </cfRule>
  </conditionalFormatting>
  <conditionalFormatting sqref="CG46:DG47">
    <cfRule type="expression" dxfId="1008" priority="880">
      <formula>AND(CG46="",OR(I46="2.有筋(ﾘ)",I46="3.再有(骨)",I46="4.再有(他)"))</formula>
    </cfRule>
  </conditionalFormatting>
  <conditionalFormatting sqref="CG49:DG50">
    <cfRule type="expression" dxfId="1007" priority="850">
      <formula>AND(CG49="",OR(AK49&lt;&gt;"",AR49&lt;&gt;"",BY49&lt;&gt;"",DH49&lt;&gt;""))</formula>
    </cfRule>
  </conditionalFormatting>
  <conditionalFormatting sqref="CG52:DG53">
    <cfRule type="expression" dxfId="1006" priority="727">
      <formula>AND(CG52="",OR(AK52&lt;&gt;"",AR52&lt;&gt;"",BY52&lt;&gt;"",DH52&lt;&gt;""))</formula>
    </cfRule>
  </conditionalFormatting>
  <conditionalFormatting sqref="CG55:DG56">
    <cfRule type="expression" dxfId="1005" priority="722">
      <formula>AND(CG55="",OR(I55="1.一種",I55="2.二種",I55="3.三種",I55="4.四種",I55="5.泥土",I55="6.浚渫土",I55="7.改良土",I55="8.汚泥処",I55="9.再砂"))</formula>
    </cfRule>
  </conditionalFormatting>
  <conditionalFormatting sqref="CG58:DG59">
    <cfRule type="expression" dxfId="1004" priority="716">
      <formula>AND(CG58="",OR(AK58&lt;&gt;"",AR58&lt;&gt;"",BY58&lt;&gt;"",DH58&lt;&gt;""))</formula>
    </cfRule>
  </conditionalFormatting>
  <conditionalFormatting sqref="CG61:DG62">
    <cfRule type="expression" dxfId="1003" priority="710">
      <formula>AND(CG61="",OR(AK61&lt;&gt;"",AR61&lt;&gt;"",BY61&lt;&gt;"",DH61&lt;&gt;""))</formula>
    </cfRule>
  </conditionalFormatting>
  <conditionalFormatting sqref="CG64:DG65">
    <cfRule type="expression" dxfId="1002" priority="704">
      <formula>AND(CG64="",OR(AK64&lt;&gt;"",AR64&lt;&gt;"",BY64&lt;&gt;"",DH64&lt;&gt;""))</formula>
    </cfRule>
  </conditionalFormatting>
  <conditionalFormatting sqref="CG67:DG68">
    <cfRule type="expression" dxfId="1001" priority="698">
      <formula>AND(CG67="",OR(AK67&lt;&gt;"",AR67&lt;&gt;"",BY67&lt;&gt;"",DH67&lt;&gt;""))</formula>
    </cfRule>
  </conditionalFormatting>
  <conditionalFormatting sqref="CG212:DG213">
    <cfRule type="expression" dxfId="1000" priority="186">
      <formula>AND(CG212="",OR(I212="2.再ｺ(H)",I212="3.再ｺ(M)",I212="4.再ｺ(L)",I212="5.再ｺ(他)",I212="7.無筋(ﾘ)",I212="8.再無(骨)",I212="9.再無(他)"))</formula>
    </cfRule>
  </conditionalFormatting>
  <conditionalFormatting sqref="CG215:DG216">
    <cfRule type="expression" dxfId="999" priority="6">
      <formula>AND(CG215="",OR(I215="2.有筋(ﾘ)",I215="3.再有(骨)",I215="4.再有(他)"))</formula>
    </cfRule>
  </conditionalFormatting>
  <conditionalFormatting sqref="CG218:DG219">
    <cfRule type="expression" dxfId="998" priority="154">
      <formula>AND(CG218="",OR(AK218&lt;&gt;"",AR218&lt;&gt;"",BY218&lt;&gt;"",DH218&lt;&gt;""))</formula>
    </cfRule>
  </conditionalFormatting>
  <conditionalFormatting sqref="CG221:DG222">
    <cfRule type="expression" dxfId="997" priority="17">
      <formula>AND(CG221="",OR(AK221&lt;&gt;"",AR221&lt;&gt;"",BY221&lt;&gt;"",DH221&lt;&gt;""))</formula>
    </cfRule>
  </conditionalFormatting>
  <conditionalFormatting sqref="CG224:DG225">
    <cfRule type="expression" dxfId="996" priority="128">
      <formula>AND(CG224="",OR(I224="1.一種",I224="2.二種",I224="3.三種",I224="4.四種",I224="5.泥土",I224="6.浚渫土",I224="7.改良土",I224="8.汚泥処",I224="9.再砂"))</formula>
    </cfRule>
  </conditionalFormatting>
  <conditionalFormatting sqref="CG227:DG228">
    <cfRule type="expression" dxfId="995" priority="104">
      <formula>AND(CG227="",OR(AK227&lt;&gt;"",AR227&lt;&gt;"",BY227&lt;&gt;"",DH227&lt;&gt;""))</formula>
    </cfRule>
  </conditionalFormatting>
  <conditionalFormatting sqref="CG230:DG231">
    <cfRule type="expression" dxfId="994" priority="84">
      <formula>AND(CG230="",OR(AK230&lt;&gt;"",AR230&lt;&gt;"",BY230&lt;&gt;"",DH230&lt;&gt;""))</formula>
    </cfRule>
  </conditionalFormatting>
  <conditionalFormatting sqref="CG233:DG234">
    <cfRule type="expression" dxfId="993" priority="66">
      <formula>AND(CG233="",OR(AK233&lt;&gt;"",AR233&lt;&gt;"",BY233&lt;&gt;"",DH233&lt;&gt;""))</formula>
    </cfRule>
  </conditionalFormatting>
  <conditionalFormatting sqref="CG236:DG237">
    <cfRule type="expression" dxfId="992" priority="46">
      <formula>AND(CG236="",OR(AK236&lt;&gt;"",AR236&lt;&gt;"",BY236&lt;&gt;"",DH236&lt;&gt;""))</formula>
    </cfRule>
  </conditionalFormatting>
  <conditionalFormatting sqref="CI201:CJ202">
    <cfRule type="expression" dxfId="991" priority="39">
      <formula>AND($CI$201="",BZ197&lt;&gt;0)</formula>
    </cfRule>
  </conditionalFormatting>
  <conditionalFormatting sqref="CI119:CK158">
    <cfRule type="expression" dxfId="990" priority="1">
      <formula>AND(CI119="",OR(AO119&lt;&gt;"",BB119&lt;&gt;"",BG119&lt;&gt;"",BK119&lt;&gt;"",BX119&lt;&gt;"",CC119&lt;&gt;"",CL119&lt;&gt;""))</formula>
    </cfRule>
  </conditionalFormatting>
  <conditionalFormatting sqref="CI288:CK327">
    <cfRule type="expression" dxfId="989" priority="2">
      <formula>AND(CI288="",OR(AO288&lt;&gt;"",BB288&lt;&gt;"",BG288&lt;&gt;"",BK288&lt;&gt;"",BX288&lt;&gt;"",CC288&lt;&gt;"",CL288&lt;&gt;""))</formula>
    </cfRule>
  </conditionalFormatting>
  <conditionalFormatting sqref="CJ19:CU20">
    <cfRule type="expression" dxfId="988" priority="37">
      <formula>CJ19=""</formula>
    </cfRule>
  </conditionalFormatting>
  <conditionalFormatting sqref="CJ188:CU189">
    <cfRule type="expression" dxfId="987" priority="31">
      <formula>OR($CJ$188="",$CJ$188=0)</formula>
    </cfRule>
  </conditionalFormatting>
  <conditionalFormatting sqref="CL119:CR158">
    <cfRule type="expression" dxfId="986" priority="507">
      <formula>AND(CL119="",OR(AO119&lt;&gt;"",BB119&lt;&gt;"",BG119&lt;&gt;"",BK119&lt;&gt;"",BX119&lt;&gt;"",CC119&lt;&gt;"",CI119&lt;&gt;""))</formula>
    </cfRule>
  </conditionalFormatting>
  <conditionalFormatting sqref="CL288:CR327">
    <cfRule type="expression" dxfId="985" priority="307">
      <formula>AND(CL288="",OR(AO288&lt;&gt;"",BB288&lt;&gt;"",BG288&lt;&gt;"",BK288&lt;&gt;"",BX288&lt;&gt;"",CC288&lt;&gt;"",CI288&lt;&gt;""))</formula>
    </cfRule>
  </conditionalFormatting>
  <conditionalFormatting sqref="CL17:CU18">
    <cfRule type="expression" dxfId="984" priority="931">
      <formula>$CL$17=""</formula>
    </cfRule>
  </conditionalFormatting>
  <conditionalFormatting sqref="CL186:CU187">
    <cfRule type="expression" dxfId="983" priority="786">
      <formula>OR($CL$186="",$CL$186=0)</formula>
    </cfRule>
  </conditionalFormatting>
  <conditionalFormatting sqref="CW28:DC29">
    <cfRule type="expression" dxfId="982" priority="919">
      <formula>AND(OR($AX$26="N",$AX$26="U",$AX$26="Q",$AX$26="V"),$CW$28="")</formula>
    </cfRule>
  </conditionalFormatting>
  <conditionalFormatting sqref="CW30:DC31">
    <cfRule type="expression" dxfId="981" priority="918">
      <formula>AND(OR($AX$26="N",$AX$26="U",$AX$26="O",$AX$26="P",$AX$26="Q",$AX$26="V",$AX$26="R",$AX$26="S"),$CW$30="")</formula>
    </cfRule>
  </conditionalFormatting>
  <conditionalFormatting sqref="CW197:DC198">
    <cfRule type="expression" dxfId="980" priority="778">
      <formula>AND(OR($AX$195="N",$AX$195="U",$AX$195="Q",$AX$195="V"),$CW$197=0)</formula>
    </cfRule>
  </conditionalFormatting>
  <conditionalFormatting sqref="CW199:DC200">
    <cfRule type="expression" dxfId="979" priority="777">
      <formula>AND(OR($AX$195="N",$AX$195="U",$AX$195="O",$AX$195="P",$AX$195="Q",$AX$195="V",$AX$195="R",$AX$195="S"),$CW$199=0)</formula>
    </cfRule>
  </conditionalFormatting>
  <conditionalFormatting sqref="CW32:DR33">
    <cfRule type="expression" dxfId="978" priority="917">
      <formula>AND(OR($AX$26="N",$AX$26="U",$AX$26="O",$AX$26="P",$AX$26="Q",$AX$26="V",$AX$26="R",$AX$26="S"),$CW$32="")</formula>
    </cfRule>
  </conditionalFormatting>
  <conditionalFormatting sqref="CW34:DR36">
    <cfRule type="expression" dxfId="977" priority="916">
      <formula>AND(OR($AX$26="N",$AX$26="U",$AX$26="O",$AX$26="P",$AX$26="Q",$AX$26="V",$AX$26="R",$AX$26="S"),$CW$34="")</formula>
    </cfRule>
  </conditionalFormatting>
  <conditionalFormatting sqref="CW201:DR202">
    <cfRule type="expression" dxfId="976" priority="774">
      <formula>AND(OR($AX$195="N",$AX$195="U",$AX$195="O",$AX$195="P",$AX$195="Q",$AX$195="V",$AX$195="R",$AX$195="S"),$CW$201=0)</formula>
    </cfRule>
  </conditionalFormatting>
  <conditionalFormatting sqref="CW203:DR205">
    <cfRule type="expression" dxfId="975" priority="773">
      <formula>AND(OR($AX$195="N",$AX$195="U",$AX$195="O",$AX$195="P",$AX$195="Q",$AX$195="V",$AX$195="R",$AX$195="S"),$CW$203=0)</formula>
    </cfRule>
  </conditionalFormatting>
  <conditionalFormatting sqref="DC20:DL21">
    <cfRule type="expression" dxfId="974" priority="33">
      <formula>DC20=""</formula>
    </cfRule>
  </conditionalFormatting>
  <conditionalFormatting sqref="DC189:DL190">
    <cfRule type="expression" dxfId="973" priority="27">
      <formula>OR($DC$189="",$DC$189=0)</formula>
    </cfRule>
  </conditionalFormatting>
  <conditionalFormatting sqref="DD16:DE17">
    <cfRule type="expression" dxfId="972" priority="36">
      <formula>DD16=""</formula>
    </cfRule>
  </conditionalFormatting>
  <conditionalFormatting sqref="DD185:DE186">
    <cfRule type="expression" dxfId="971" priority="30">
      <formula>DD185=""</formula>
    </cfRule>
  </conditionalFormatting>
  <conditionalFormatting sqref="DG16:DH17">
    <cfRule type="expression" dxfId="970" priority="35">
      <formula>DG16=""</formula>
    </cfRule>
  </conditionalFormatting>
  <conditionalFormatting sqref="DG185:DH186">
    <cfRule type="expression" dxfId="969" priority="29">
      <formula>DG185=""</formula>
    </cfRule>
  </conditionalFormatting>
  <conditionalFormatting sqref="DH43:DL44">
    <cfRule type="expression" dxfId="968" priority="907">
      <formula>AND(DH43="",OR(I43="2.再ｺ(H)",I43="3.再ｺ(M)",I43="4.再ｺ(L)",I43="5.再ｺ(他)",I43="7.無筋(ﾘ)",I43="8.再無(骨)",I43="9.再無(他)"))</formula>
    </cfRule>
  </conditionalFormatting>
  <conditionalFormatting sqref="DH46:DL47">
    <cfRule type="expression" dxfId="967" priority="879">
      <formula>AND(DH46="",OR(I46="2.有筋(ﾘ)",I46="3.再有(骨)",I46="4.再有(他)"))</formula>
    </cfRule>
  </conditionalFormatting>
  <conditionalFormatting sqref="DH49:DL50">
    <cfRule type="expression" dxfId="966" priority="849">
      <formula>AND(DH49="",OR(AK49&lt;&gt;"",AR49&lt;&gt;"",BY49&lt;&gt;"",CG49&lt;&gt;""))</formula>
    </cfRule>
  </conditionalFormatting>
  <conditionalFormatting sqref="DH52:DL53">
    <cfRule type="expression" dxfId="965" priority="726">
      <formula>AND(DH52="",OR(AK52&lt;&gt;"",AR52&lt;&gt;"",BY52&lt;&gt;"",CG52&lt;&gt;""))</formula>
    </cfRule>
  </conditionalFormatting>
  <conditionalFormatting sqref="DH55:DL56">
    <cfRule type="expression" dxfId="964" priority="721">
      <formula>AND(DH55="",OR(I55="1.一種",I55="2.二種",I55="3.三種",I55="4.四種",I55="5.泥土",I55="6.浚渫土",I55="7.改良土",I55="8.汚泥処",I55="9.再砂"))</formula>
    </cfRule>
  </conditionalFormatting>
  <conditionalFormatting sqref="DH58:DL59">
    <cfRule type="expression" dxfId="963" priority="715">
      <formula>AND(DH58="",OR(AK58&lt;&gt;"",AR58&lt;&gt;"",BY58&lt;&gt;"",CG58&lt;&gt;""))</formula>
    </cfRule>
  </conditionalFormatting>
  <conditionalFormatting sqref="DH61:DL62">
    <cfRule type="expression" dxfId="962" priority="709">
      <formula>AND(DH61="",OR(AK61&lt;&gt;"",AR61&lt;&gt;"",BY61&lt;&gt;"",CG61&lt;&gt;""))</formula>
    </cfRule>
  </conditionalFormatting>
  <conditionalFormatting sqref="DH64:DL65">
    <cfRule type="expression" dxfId="961" priority="703">
      <formula>AND(DH64="",OR(AK64&lt;&gt;"",AR64&lt;&gt;"",BY64&lt;&gt;"",CG64&lt;&gt;""))</formula>
    </cfRule>
  </conditionalFormatting>
  <conditionalFormatting sqref="DH67:DL68">
    <cfRule type="expression" dxfId="960" priority="697">
      <formula>AND(DH67="",OR(AK67&lt;&gt;"",AR67&lt;&gt;"",BY67&lt;&gt;"",CG67&lt;&gt;""))</formula>
    </cfRule>
  </conditionalFormatting>
  <conditionalFormatting sqref="DH212:DL213">
    <cfRule type="expression" dxfId="959" priority="185">
      <formula>AND(DH212="",OR(I212="2.再ｺ(H)",I212="3.再ｺ(M)",I212="4.再ｺ(L)",I212="5.再ｺ(他)",I212="7.無筋(ﾘ)",I212="8.再無(骨)",I212="9.再無(他)"))</formula>
    </cfRule>
  </conditionalFormatting>
  <conditionalFormatting sqref="DH215:DL216">
    <cfRule type="expression" dxfId="958" priority="5">
      <formula>AND(DH215="",OR(I215="2.有筋(ﾘ)",I215="3.再有(骨)",I215="4.再有(他)"))</formula>
    </cfRule>
  </conditionalFormatting>
  <conditionalFormatting sqref="DH218:DL219">
    <cfRule type="expression" dxfId="957" priority="153">
      <formula>AND(DH218="",OR(AK218&lt;&gt;"",AR218&lt;&gt;"",BY218&lt;&gt;"",CG218&lt;&gt;""))</formula>
    </cfRule>
  </conditionalFormatting>
  <conditionalFormatting sqref="DH221:DL222">
    <cfRule type="expression" dxfId="956" priority="16">
      <formula>AND(DH221="",OR(AK221&lt;&gt;"",AR221&lt;&gt;"",BY221&lt;&gt;"",CG221&lt;&gt;""))</formula>
    </cfRule>
  </conditionalFormatting>
  <conditionalFormatting sqref="DH224:DL225">
    <cfRule type="expression" dxfId="955" priority="127">
      <formula>AND(DH224="",OR(I224="1.一種",I224="2.二種",I224="3.三種",I224="4.四種",I224="5.泥土",I224="6.浚渫土",I224="7.改良土",I224="8.汚泥処",I224="9.再砂"))</formula>
    </cfRule>
  </conditionalFormatting>
  <conditionalFormatting sqref="DH227:DL228">
    <cfRule type="expression" dxfId="954" priority="103">
      <formula>AND(DH227="",OR(AK227&lt;&gt;"",AR227&lt;&gt;"",BY227&lt;&gt;"",CG227&lt;&gt;""))</formula>
    </cfRule>
  </conditionalFormatting>
  <conditionalFormatting sqref="DH230:DL231">
    <cfRule type="expression" dxfId="953" priority="83">
      <formula>AND(DH230="",OR(AK230&lt;&gt;"",AR230&lt;&gt;"",BY230&lt;&gt;"",CG230&lt;&gt;""))</formula>
    </cfRule>
  </conditionalFormatting>
  <conditionalFormatting sqref="DH233:DL234">
    <cfRule type="expression" dxfId="952" priority="65">
      <formula>AND(DH233="",OR(AK233&lt;&gt;"",AR233&lt;&gt;"",BY233&lt;&gt;"",CG233&lt;&gt;""))</formula>
    </cfRule>
  </conditionalFormatting>
  <conditionalFormatting sqref="DH236:DL237">
    <cfRule type="expression" dxfId="951" priority="45">
      <formula>AND(DH236="",OR(AK236&lt;&gt;"",AR236&lt;&gt;"",BY236&lt;&gt;"",CG236&lt;&gt;""))</formula>
    </cfRule>
  </conditionalFormatting>
  <conditionalFormatting sqref="DJ16:DK17">
    <cfRule type="expression" dxfId="950" priority="34">
      <formula>DJ16=""</formula>
    </cfRule>
  </conditionalFormatting>
  <conditionalFormatting sqref="DJ185:DK186">
    <cfRule type="expression" dxfId="949" priority="28">
      <formula>DJ185=""</formula>
    </cfRule>
  </conditionalFormatting>
  <conditionalFormatting sqref="DO27:DP28">
    <cfRule type="expression" dxfId="948" priority="915">
      <formula>AND(OR($AX$26="N",$AX$26="U",$AX$26="P",$AX$26="Q",$AX$26="V",$AX$26="S"),$DO$27="")</formula>
    </cfRule>
  </conditionalFormatting>
  <conditionalFormatting sqref="DO29:DP30">
    <cfRule type="expression" dxfId="947" priority="914">
      <formula>AND(OR($AX$26="N",$AX$26="U",$AX$26="P",$AX$26="Q",$AX$26="V",$AX$26="S"),$DO$29="")</formula>
    </cfRule>
  </conditionalFormatting>
  <conditionalFormatting sqref="DO196:DP197">
    <cfRule type="expression" dxfId="946" priority="776">
      <formula>AND(OR($AX$195="N",$AX$195="U",$AX$195="P",$AX$195="Q",$AX$195="V",$AX$195="S"),$DO$196=0)</formula>
    </cfRule>
  </conditionalFormatting>
  <conditionalFormatting sqref="DO198:DP199">
    <cfRule type="expression" dxfId="945" priority="775">
      <formula>AND(OR($AX$195="N",$AX$195="U",$AX$195="P",$AX$195="Q",$AX$195="V",$AX$195="S"),$DO$198="")</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288:BJ327 BG119:BJ158" xr:uid="{00000000-0002-0000-0200-000025000000}">
      <formula1>"指定利用等Ａ,指定利用等Ｂ,自由処分"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 type="list" allowBlank="1" showInputMessage="1" showErrorMessage="1" sqref="CI316:CK327 CI147:CK158" xr:uid="{43F58E0C-F376-419D-92B8-FDA3D89808E6}">
      <formula1>"1.売却,2.他工(陸),3.他工(海),4.改ﾌﾟﾗ(国ｽﾄ),5.改ﾌﾟﾗ(国ｽﾄ以外),6.ｽﾄ(有：国ｽﾄ),7.ｽﾄ(有：国ｽﾄ以外),8.ｽﾄ(無：国ｽﾄ),9.ｽﾄ(無：国ｽﾄ以外),10.採取跡地,11.最終覆土,12.最終覆外,13.土捨場"</formula1>
    </dataValidation>
  </dataValidations>
  <hyperlinks>
    <hyperlink ref="CM12" r:id="rId1" xr:uid="{00000000-0004-0000-0200-000001000000}"/>
    <hyperlink ref="CM181" r:id="rId2" xr:uid="{81D665B5-604D-4119-88B2-8C1ED464DA3D}"/>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Normal="85"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18" width="1.625" style="2"/>
    <col min="119" max="122" width="1.625" style="2" customWidth="1"/>
    <col min="123" max="126" width="5.125" style="188" customWidth="1"/>
    <col min="127" max="129" width="5.125" style="188" bestFit="1" customWidth="1"/>
    <col min="130" max="134" width="1.625" style="188"/>
    <col min="135"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8689</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8689</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1656"/>
      <c r="AA17" s="1657"/>
      <c r="AB17" s="1657"/>
      <c r="AC17" s="1657"/>
      <c r="AD17" s="1657"/>
      <c r="AE17" s="1657"/>
      <c r="AF17" s="1657"/>
      <c r="AG17" s="966" t="s">
        <v>65</v>
      </c>
      <c r="AH17" s="966"/>
      <c r="AI17" s="966"/>
      <c r="AJ17" s="967"/>
      <c r="AK17" s="1023"/>
      <c r="AL17" s="1226"/>
      <c r="AM17" s="1226"/>
      <c r="AN17" s="1226"/>
      <c r="AO17" s="1226"/>
      <c r="AP17" s="1226"/>
      <c r="AQ17" s="1227"/>
      <c r="AR17" s="1629"/>
      <c r="AS17" s="1630"/>
      <c r="AT17" s="1630"/>
      <c r="AU17" s="1630"/>
      <c r="AV17" s="1630"/>
      <c r="AW17" s="1630"/>
      <c r="AX17" s="1630"/>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606"/>
      <c r="AA18" s="1607"/>
      <c r="AB18" s="1607"/>
      <c r="AC18" s="1607"/>
      <c r="AD18" s="1607"/>
      <c r="AE18" s="1607"/>
      <c r="AF18" s="1607"/>
      <c r="AG18" s="1018" t="s">
        <v>65</v>
      </c>
      <c r="AH18" s="1018"/>
      <c r="AI18" s="1018"/>
      <c r="AJ18" s="1019"/>
      <c r="AK18" s="1020"/>
      <c r="AL18" s="1239"/>
      <c r="AM18" s="1239"/>
      <c r="AN18" s="1239"/>
      <c r="AO18" s="1239"/>
      <c r="AP18" s="1239"/>
      <c r="AQ18" s="1240"/>
      <c r="AR18" s="1606"/>
      <c r="AS18" s="1607"/>
      <c r="AT18" s="1607"/>
      <c r="AU18" s="1607"/>
      <c r="AV18" s="1607"/>
      <c r="AW18" s="1607"/>
      <c r="AX18" s="1607"/>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642">
        <f>SUM(Z17:AF18)</f>
        <v>0</v>
      </c>
      <c r="AA19" s="1643"/>
      <c r="AB19" s="1643"/>
      <c r="AC19" s="1643"/>
      <c r="AD19" s="1643"/>
      <c r="AE19" s="1643"/>
      <c r="AF19" s="1643"/>
      <c r="AG19" s="10" t="s">
        <v>65</v>
      </c>
      <c r="AH19" s="10"/>
      <c r="AI19" s="10"/>
      <c r="AJ19" s="10"/>
      <c r="AK19" s="472"/>
      <c r="AL19" s="473"/>
      <c r="AM19" s="473"/>
      <c r="AN19" s="473"/>
      <c r="AO19" s="473"/>
      <c r="AP19" s="473"/>
      <c r="AQ19" s="474"/>
      <c r="AR19" s="1642">
        <f>SUM(AR17:AX18)</f>
        <v>0</v>
      </c>
      <c r="AS19" s="1643"/>
      <c r="AT19" s="1643"/>
      <c r="AU19" s="1643"/>
      <c r="AV19" s="1643"/>
      <c r="AW19" s="1643"/>
      <c r="AX19" s="1643"/>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642">
        <f>SUM(Z20:AF21)</f>
        <v>0</v>
      </c>
      <c r="AA22" s="1643"/>
      <c r="AB22" s="1643"/>
      <c r="AC22" s="1643"/>
      <c r="AD22" s="1643"/>
      <c r="AE22" s="1643"/>
      <c r="AF22" s="1643"/>
      <c r="AG22" s="10" t="s">
        <v>65</v>
      </c>
      <c r="AH22" s="10"/>
      <c r="AI22" s="10"/>
      <c r="AJ22" s="10"/>
      <c r="AK22" s="472"/>
      <c r="AL22" s="473"/>
      <c r="AM22" s="473"/>
      <c r="AN22" s="473"/>
      <c r="AO22" s="473"/>
      <c r="AP22" s="473"/>
      <c r="AQ22" s="474"/>
      <c r="AR22" s="1642">
        <f>SUM(AR20:AX21)</f>
        <v>0</v>
      </c>
      <c r="AS22" s="1643"/>
      <c r="AT22" s="1643"/>
      <c r="AU22" s="1643"/>
      <c r="AV22" s="1643"/>
      <c r="AW22" s="1643"/>
      <c r="AX22" s="1643"/>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594"/>
      <c r="AA23" s="1595"/>
      <c r="AB23" s="1595"/>
      <c r="AC23" s="1595"/>
      <c r="AD23" s="1595"/>
      <c r="AE23" s="1595"/>
      <c r="AF23" s="1595"/>
      <c r="AG23" s="989" t="s">
        <v>65</v>
      </c>
      <c r="AH23" s="989"/>
      <c r="AI23" s="989"/>
      <c r="AJ23" s="990"/>
      <c r="AK23" s="979"/>
      <c r="AL23" s="1264"/>
      <c r="AM23" s="1264"/>
      <c r="AN23" s="1264"/>
      <c r="AO23" s="1264"/>
      <c r="AP23" s="1264"/>
      <c r="AQ23" s="1265"/>
      <c r="AR23" s="1594"/>
      <c r="AS23" s="1595"/>
      <c r="AT23" s="1595"/>
      <c r="AU23" s="1595"/>
      <c r="AV23" s="1595"/>
      <c r="AW23" s="1595"/>
      <c r="AX23" s="159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61"/>
      <c r="F24" s="40"/>
      <c r="G24" s="40"/>
      <c r="H24" s="292"/>
      <c r="I24" s="970"/>
      <c r="J24" s="1239"/>
      <c r="K24" s="1239"/>
      <c r="L24" s="1240"/>
      <c r="M24" s="973"/>
      <c r="N24" s="1215"/>
      <c r="O24" s="1215"/>
      <c r="P24" s="1215"/>
      <c r="Q24" s="1215"/>
      <c r="R24" s="1215"/>
      <c r="S24" s="1518"/>
      <c r="T24" s="208"/>
      <c r="U24" s="209"/>
      <c r="V24" s="209"/>
      <c r="W24" s="209"/>
      <c r="X24" s="209"/>
      <c r="Y24" s="210"/>
      <c r="Z24" s="1606"/>
      <c r="AA24" s="1607"/>
      <c r="AB24" s="1607"/>
      <c r="AC24" s="1607"/>
      <c r="AD24" s="1607"/>
      <c r="AE24" s="1607"/>
      <c r="AF24" s="1607"/>
      <c r="AG24" s="1018" t="s">
        <v>65</v>
      </c>
      <c r="AH24" s="1018"/>
      <c r="AI24" s="1018"/>
      <c r="AJ24" s="1019"/>
      <c r="AK24" s="1020"/>
      <c r="AL24" s="1239"/>
      <c r="AM24" s="1239"/>
      <c r="AN24" s="1239"/>
      <c r="AO24" s="1239"/>
      <c r="AP24" s="1239"/>
      <c r="AQ24" s="1240"/>
      <c r="AR24" s="1606"/>
      <c r="AS24" s="1607"/>
      <c r="AT24" s="1607"/>
      <c r="AU24" s="1607"/>
      <c r="AV24" s="1607"/>
      <c r="AW24" s="1607"/>
      <c r="AX24" s="1607"/>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642">
        <f>SUM(Z23:AF24)</f>
        <v>0</v>
      </c>
      <c r="AA25" s="1643"/>
      <c r="AB25" s="1643"/>
      <c r="AC25" s="1643"/>
      <c r="AD25" s="1643"/>
      <c r="AE25" s="1643"/>
      <c r="AF25" s="1643"/>
      <c r="AG25" s="10" t="s">
        <v>65</v>
      </c>
      <c r="AH25" s="10"/>
      <c r="AI25" s="10"/>
      <c r="AJ25" s="10"/>
      <c r="AK25" s="472"/>
      <c r="AL25" s="473"/>
      <c r="AM25" s="473"/>
      <c r="AN25" s="473"/>
      <c r="AO25" s="473"/>
      <c r="AP25" s="473"/>
      <c r="AQ25" s="474"/>
      <c r="AR25" s="1642">
        <f>SUM(AR23:AX24)</f>
        <v>0</v>
      </c>
      <c r="AS25" s="1643"/>
      <c r="AT25" s="1643"/>
      <c r="AU25" s="1643"/>
      <c r="AV25" s="1643"/>
      <c r="AW25" s="1643"/>
      <c r="AX25" s="1643"/>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606"/>
      <c r="AA27" s="1607"/>
      <c r="AB27" s="1607"/>
      <c r="AC27" s="1607"/>
      <c r="AD27" s="1607"/>
      <c r="AE27" s="1607"/>
      <c r="AF27" s="1607"/>
      <c r="AG27" s="1018" t="s">
        <v>65</v>
      </c>
      <c r="AH27" s="1018"/>
      <c r="AI27" s="1018"/>
      <c r="AJ27" s="1019"/>
      <c r="AK27" s="1020"/>
      <c r="AL27" s="1239"/>
      <c r="AM27" s="1239"/>
      <c r="AN27" s="1239"/>
      <c r="AO27" s="1239"/>
      <c r="AP27" s="1239"/>
      <c r="AQ27" s="1240"/>
      <c r="AR27" s="1606"/>
      <c r="AS27" s="1607"/>
      <c r="AT27" s="1607"/>
      <c r="AU27" s="1607"/>
      <c r="AV27" s="1607"/>
      <c r="AW27" s="1607"/>
      <c r="AX27" s="1607"/>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652">
        <f>SUM(Z26:AF27)</f>
        <v>0</v>
      </c>
      <c r="AA28" s="1653"/>
      <c r="AB28" s="1653"/>
      <c r="AC28" s="1653"/>
      <c r="AD28" s="1653"/>
      <c r="AE28" s="1653"/>
      <c r="AF28" s="1653"/>
      <c r="AG28" s="114" t="s">
        <v>65</v>
      </c>
      <c r="AH28" s="114"/>
      <c r="AI28" s="114"/>
      <c r="AJ28" s="114"/>
      <c r="AK28" s="262"/>
      <c r="AL28" s="263"/>
      <c r="AM28" s="263"/>
      <c r="AN28" s="263"/>
      <c r="AO28" s="263"/>
      <c r="AP28" s="263"/>
      <c r="AQ28" s="264"/>
      <c r="AR28" s="1652">
        <f>SUM(AR26:AX27)</f>
        <v>0</v>
      </c>
      <c r="AS28" s="1653"/>
      <c r="AT28" s="1653"/>
      <c r="AU28" s="1653"/>
      <c r="AV28" s="1653"/>
      <c r="AW28" s="1653"/>
      <c r="AX28" s="1653"/>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629"/>
      <c r="AA29" s="1630"/>
      <c r="AB29" s="1630"/>
      <c r="AC29" s="1630"/>
      <c r="AD29" s="1630"/>
      <c r="AE29" s="1630"/>
      <c r="AF29" s="1630"/>
      <c r="AG29" s="1125" t="s">
        <v>245</v>
      </c>
      <c r="AH29" s="1125"/>
      <c r="AI29" s="1125"/>
      <c r="AJ29" s="1126"/>
      <c r="AK29" s="1023"/>
      <c r="AL29" s="1226"/>
      <c r="AM29" s="1226"/>
      <c r="AN29" s="1226"/>
      <c r="AO29" s="1226"/>
      <c r="AP29" s="1226"/>
      <c r="AQ29" s="1227"/>
      <c r="AR29" s="1629"/>
      <c r="AS29" s="1630"/>
      <c r="AT29" s="1630"/>
      <c r="AU29" s="1630"/>
      <c r="AV29" s="1630"/>
      <c r="AW29" s="1630"/>
      <c r="AX29" s="1630"/>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606"/>
      <c r="AA30" s="1607"/>
      <c r="AB30" s="1607"/>
      <c r="AC30" s="1607"/>
      <c r="AD30" s="1607"/>
      <c r="AE30" s="1607"/>
      <c r="AF30" s="1607"/>
      <c r="AG30" s="1058" t="s">
        <v>245</v>
      </c>
      <c r="AH30" s="1058"/>
      <c r="AI30" s="1058"/>
      <c r="AJ30" s="1059"/>
      <c r="AK30" s="1020"/>
      <c r="AL30" s="1239"/>
      <c r="AM30" s="1239"/>
      <c r="AN30" s="1239"/>
      <c r="AO30" s="1239"/>
      <c r="AP30" s="1239"/>
      <c r="AQ30" s="1240"/>
      <c r="AR30" s="1606"/>
      <c r="AS30" s="1607"/>
      <c r="AT30" s="1607"/>
      <c r="AU30" s="1607"/>
      <c r="AV30" s="1607"/>
      <c r="AW30" s="1607"/>
      <c r="AX30" s="1607"/>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59"/>
      <c r="F31" s="459"/>
      <c r="G31" s="459"/>
      <c r="H31" s="710" t="s">
        <v>67</v>
      </c>
      <c r="I31" s="710"/>
      <c r="J31" s="710"/>
      <c r="K31" s="710"/>
      <c r="L31" s="710"/>
      <c r="M31" s="710"/>
      <c r="N31" s="710"/>
      <c r="O31" s="710"/>
      <c r="P31" s="710"/>
      <c r="Q31" s="710"/>
      <c r="R31" s="710"/>
      <c r="S31" s="710"/>
      <c r="T31" s="710"/>
      <c r="U31" s="459"/>
      <c r="V31" s="459"/>
      <c r="W31" s="459"/>
      <c r="X31" s="459"/>
      <c r="Y31" s="459"/>
      <c r="Z31" s="1642">
        <f>SUM(Z29:AF30)</f>
        <v>0</v>
      </c>
      <c r="AA31" s="1643"/>
      <c r="AB31" s="1643"/>
      <c r="AC31" s="1643"/>
      <c r="AD31" s="1643"/>
      <c r="AE31" s="1643"/>
      <c r="AF31" s="1643"/>
      <c r="AG31" s="462" t="s">
        <v>245</v>
      </c>
      <c r="AH31" s="462"/>
      <c r="AI31" s="462"/>
      <c r="AJ31" s="462"/>
      <c r="AK31" s="472"/>
      <c r="AL31" s="473"/>
      <c r="AM31" s="473"/>
      <c r="AN31" s="473"/>
      <c r="AO31" s="473"/>
      <c r="AP31" s="473"/>
      <c r="AQ31" s="474"/>
      <c r="AR31" s="1642">
        <f>SUM(AR29:AX30)</f>
        <v>0</v>
      </c>
      <c r="AS31" s="1643"/>
      <c r="AT31" s="1643"/>
      <c r="AU31" s="1643"/>
      <c r="AV31" s="1643"/>
      <c r="AW31" s="1643"/>
      <c r="AX31" s="1643"/>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594"/>
      <c r="AA32" s="1595"/>
      <c r="AB32" s="1595"/>
      <c r="AC32" s="1595"/>
      <c r="AD32" s="1595"/>
      <c r="AE32" s="1595"/>
      <c r="AF32" s="1595"/>
      <c r="AG32" s="1072" t="s">
        <v>246</v>
      </c>
      <c r="AH32" s="1072"/>
      <c r="AI32" s="1072"/>
      <c r="AJ32" s="1073"/>
      <c r="AK32" s="979"/>
      <c r="AL32" s="1264"/>
      <c r="AM32" s="1264"/>
      <c r="AN32" s="1264"/>
      <c r="AO32" s="1264"/>
      <c r="AP32" s="1264"/>
      <c r="AQ32" s="1265"/>
      <c r="AR32" s="1594"/>
      <c r="AS32" s="1595"/>
      <c r="AT32" s="1595"/>
      <c r="AU32" s="1595"/>
      <c r="AV32" s="1595"/>
      <c r="AW32" s="1595"/>
      <c r="AX32" s="159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606"/>
      <c r="AA33" s="1607"/>
      <c r="AB33" s="1607"/>
      <c r="AC33" s="1607"/>
      <c r="AD33" s="1607"/>
      <c r="AE33" s="1607"/>
      <c r="AF33" s="1607"/>
      <c r="AG33" s="1066" t="s">
        <v>246</v>
      </c>
      <c r="AH33" s="1066"/>
      <c r="AI33" s="1066"/>
      <c r="AJ33" s="1067"/>
      <c r="AK33" s="1020"/>
      <c r="AL33" s="1239"/>
      <c r="AM33" s="1239"/>
      <c r="AN33" s="1239"/>
      <c r="AO33" s="1239"/>
      <c r="AP33" s="1239"/>
      <c r="AQ33" s="1240"/>
      <c r="AR33" s="1606"/>
      <c r="AS33" s="1607"/>
      <c r="AT33" s="1607"/>
      <c r="AU33" s="1607"/>
      <c r="AV33" s="1607"/>
      <c r="AW33" s="1607"/>
      <c r="AX33" s="1607"/>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59"/>
      <c r="F34" s="459"/>
      <c r="G34" s="459"/>
      <c r="H34" s="710" t="s">
        <v>67</v>
      </c>
      <c r="I34" s="710"/>
      <c r="J34" s="710"/>
      <c r="K34" s="710"/>
      <c r="L34" s="710"/>
      <c r="M34" s="710"/>
      <c r="N34" s="710"/>
      <c r="O34" s="710"/>
      <c r="P34" s="710"/>
      <c r="Q34" s="710"/>
      <c r="R34" s="710"/>
      <c r="S34" s="710"/>
      <c r="T34" s="710"/>
      <c r="U34" s="459"/>
      <c r="V34" s="459"/>
      <c r="W34" s="459"/>
      <c r="X34" s="459"/>
      <c r="Y34" s="459"/>
      <c r="Z34" s="1642">
        <f>SUM(Z32:AF33)</f>
        <v>0</v>
      </c>
      <c r="AA34" s="1643"/>
      <c r="AB34" s="1643"/>
      <c r="AC34" s="1643"/>
      <c r="AD34" s="1643"/>
      <c r="AE34" s="1643"/>
      <c r="AF34" s="1643"/>
      <c r="AG34" s="1074" t="s">
        <v>246</v>
      </c>
      <c r="AH34" s="1074"/>
      <c r="AI34" s="1074"/>
      <c r="AJ34" s="1075"/>
      <c r="AK34" s="472"/>
      <c r="AL34" s="473"/>
      <c r="AM34" s="473"/>
      <c r="AN34" s="473"/>
      <c r="AO34" s="473"/>
      <c r="AP34" s="473"/>
      <c r="AQ34" s="474"/>
      <c r="AR34" s="1642">
        <f>SUM(AR32:AX33)</f>
        <v>0</v>
      </c>
      <c r="AS34" s="1643"/>
      <c r="AT34" s="1643"/>
      <c r="AU34" s="1643"/>
      <c r="AV34" s="1643"/>
      <c r="AW34" s="1643"/>
      <c r="AX34" s="1643"/>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594"/>
      <c r="AA35" s="1595"/>
      <c r="AB35" s="1595"/>
      <c r="AC35" s="1595"/>
      <c r="AD35" s="1595"/>
      <c r="AE35" s="1595"/>
      <c r="AF35" s="1595"/>
      <c r="AG35" s="989" t="s">
        <v>65</v>
      </c>
      <c r="AH35" s="989"/>
      <c r="AI35" s="989"/>
      <c r="AJ35" s="990"/>
      <c r="AK35" s="979"/>
      <c r="AL35" s="1264"/>
      <c r="AM35" s="1264"/>
      <c r="AN35" s="1264"/>
      <c r="AO35" s="1264"/>
      <c r="AP35" s="1264"/>
      <c r="AQ35" s="1265"/>
      <c r="AR35" s="1594"/>
      <c r="AS35" s="1595"/>
      <c r="AT35" s="1595"/>
      <c r="AU35" s="1595"/>
      <c r="AV35" s="1595"/>
      <c r="AW35" s="1595"/>
      <c r="AX35" s="159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606"/>
      <c r="AA36" s="1607"/>
      <c r="AB36" s="1607"/>
      <c r="AC36" s="1607"/>
      <c r="AD36" s="1607"/>
      <c r="AE36" s="1607"/>
      <c r="AF36" s="1607"/>
      <c r="AG36" s="1018" t="s">
        <v>65</v>
      </c>
      <c r="AH36" s="1018"/>
      <c r="AI36" s="1018"/>
      <c r="AJ36" s="1019"/>
      <c r="AK36" s="1020"/>
      <c r="AL36" s="1239"/>
      <c r="AM36" s="1239"/>
      <c r="AN36" s="1239"/>
      <c r="AO36" s="1239"/>
      <c r="AP36" s="1239"/>
      <c r="AQ36" s="1240"/>
      <c r="AR36" s="1606"/>
      <c r="AS36" s="1607"/>
      <c r="AT36" s="1607"/>
      <c r="AU36" s="1607"/>
      <c r="AV36" s="1607"/>
      <c r="AW36" s="1607"/>
      <c r="AX36" s="1607"/>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59"/>
      <c r="F37" s="459"/>
      <c r="G37" s="459"/>
      <c r="H37" s="710" t="s">
        <v>67</v>
      </c>
      <c r="I37" s="710"/>
      <c r="J37" s="710"/>
      <c r="K37" s="710"/>
      <c r="L37" s="710"/>
      <c r="M37" s="710"/>
      <c r="N37" s="710"/>
      <c r="O37" s="710"/>
      <c r="P37" s="710"/>
      <c r="Q37" s="710"/>
      <c r="R37" s="710"/>
      <c r="S37" s="710"/>
      <c r="T37" s="710"/>
      <c r="U37" s="459"/>
      <c r="V37" s="459"/>
      <c r="W37" s="459"/>
      <c r="X37" s="459"/>
      <c r="Y37" s="459"/>
      <c r="Z37" s="1642">
        <f>SUM(Z35:AF36)</f>
        <v>0</v>
      </c>
      <c r="AA37" s="1643"/>
      <c r="AB37" s="1643"/>
      <c r="AC37" s="1643"/>
      <c r="AD37" s="1643"/>
      <c r="AE37" s="1643"/>
      <c r="AF37" s="1643"/>
      <c r="AG37" s="1032" t="s">
        <v>65</v>
      </c>
      <c r="AH37" s="1032"/>
      <c r="AI37" s="1032"/>
      <c r="AJ37" s="1078"/>
      <c r="AK37" s="472"/>
      <c r="AL37" s="473"/>
      <c r="AM37" s="473"/>
      <c r="AN37" s="473"/>
      <c r="AO37" s="473"/>
      <c r="AP37" s="473"/>
      <c r="AQ37" s="474"/>
      <c r="AR37" s="1642">
        <f>SUM(AR35:AX36)</f>
        <v>0</v>
      </c>
      <c r="AS37" s="1643"/>
      <c r="AT37" s="1643"/>
      <c r="AU37" s="1643"/>
      <c r="AV37" s="1643"/>
      <c r="AW37" s="1643"/>
      <c r="AX37" s="1643"/>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594"/>
      <c r="AA38" s="1595"/>
      <c r="AB38" s="1595"/>
      <c r="AC38" s="1595"/>
      <c r="AD38" s="1595"/>
      <c r="AE38" s="1595"/>
      <c r="AF38" s="1595"/>
      <c r="AG38" s="989" t="s">
        <v>65</v>
      </c>
      <c r="AH38" s="989"/>
      <c r="AI38" s="989"/>
      <c r="AJ38" s="990"/>
      <c r="AK38" s="483"/>
      <c r="AL38" s="265"/>
      <c r="AM38" s="265"/>
      <c r="AN38" s="265"/>
      <c r="AO38" s="265"/>
      <c r="AP38" s="265"/>
      <c r="AQ38" s="265"/>
      <c r="AR38" s="1594"/>
      <c r="AS38" s="1595"/>
      <c r="AT38" s="1595"/>
      <c r="AU38" s="1595"/>
      <c r="AV38" s="1595"/>
      <c r="AW38" s="1595"/>
      <c r="AX38" s="159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606"/>
      <c r="AA39" s="1607"/>
      <c r="AB39" s="1607"/>
      <c r="AC39" s="1607"/>
      <c r="AD39" s="1607"/>
      <c r="AE39" s="1607"/>
      <c r="AF39" s="1607"/>
      <c r="AG39" s="1018" t="s">
        <v>65</v>
      </c>
      <c r="AH39" s="1018"/>
      <c r="AI39" s="1018"/>
      <c r="AJ39" s="1019"/>
      <c r="AK39" s="266"/>
      <c r="AL39" s="267"/>
      <c r="AM39" s="267"/>
      <c r="AN39" s="267"/>
      <c r="AO39" s="267"/>
      <c r="AP39" s="267"/>
      <c r="AQ39" s="268"/>
      <c r="AR39" s="1606"/>
      <c r="AS39" s="1607"/>
      <c r="AT39" s="1607"/>
      <c r="AU39" s="1607"/>
      <c r="AV39" s="1607"/>
      <c r="AW39" s="1607"/>
      <c r="AX39" s="1607"/>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59"/>
      <c r="F40" s="459"/>
      <c r="G40" s="459"/>
      <c r="H40" s="710" t="s">
        <v>67</v>
      </c>
      <c r="I40" s="710"/>
      <c r="J40" s="710"/>
      <c r="K40" s="710"/>
      <c r="L40" s="710"/>
      <c r="M40" s="710"/>
      <c r="N40" s="710"/>
      <c r="O40" s="710"/>
      <c r="P40" s="710"/>
      <c r="Q40" s="710"/>
      <c r="R40" s="710"/>
      <c r="S40" s="710"/>
      <c r="T40" s="710"/>
      <c r="U40" s="459"/>
      <c r="V40" s="459"/>
      <c r="W40" s="459"/>
      <c r="X40" s="459"/>
      <c r="Y40" s="459"/>
      <c r="Z40" s="1642">
        <f>SUM(Z38:AF39)</f>
        <v>0</v>
      </c>
      <c r="AA40" s="1643"/>
      <c r="AB40" s="1643"/>
      <c r="AC40" s="1643"/>
      <c r="AD40" s="1643"/>
      <c r="AE40" s="1643"/>
      <c r="AF40" s="1643"/>
      <c r="AG40" s="5" t="s">
        <v>65</v>
      </c>
      <c r="AH40" s="10"/>
      <c r="AI40" s="10"/>
      <c r="AJ40" s="10"/>
      <c r="AK40" s="472"/>
      <c r="AL40" s="473"/>
      <c r="AM40" s="473"/>
      <c r="AN40" s="473"/>
      <c r="AO40" s="473"/>
      <c r="AP40" s="473"/>
      <c r="AQ40" s="474"/>
      <c r="AR40" s="1642">
        <f>SUM(AR38:AX39)</f>
        <v>0</v>
      </c>
      <c r="AS40" s="1643"/>
      <c r="AT40" s="1643"/>
      <c r="AU40" s="1643"/>
      <c r="AV40" s="1643"/>
      <c r="AW40" s="1643"/>
      <c r="AX40" s="1643"/>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594"/>
      <c r="AA41" s="1595"/>
      <c r="AB41" s="1595"/>
      <c r="AC41" s="1595"/>
      <c r="AD41" s="1595"/>
      <c r="AE41" s="1595"/>
      <c r="AF41" s="1595"/>
      <c r="AG41" s="989" t="s">
        <v>65</v>
      </c>
      <c r="AH41" s="989"/>
      <c r="AI41" s="989"/>
      <c r="AJ41" s="990"/>
      <c r="AK41" s="1080"/>
      <c r="AL41" s="1272"/>
      <c r="AM41" s="1272"/>
      <c r="AN41" s="1272"/>
      <c r="AO41" s="1272"/>
      <c r="AP41" s="1272"/>
      <c r="AQ41" s="1526"/>
      <c r="AR41" s="1594"/>
      <c r="AS41" s="1595"/>
      <c r="AT41" s="1595"/>
      <c r="AU41" s="1595"/>
      <c r="AV41" s="1595"/>
      <c r="AW41" s="1595"/>
      <c r="AX41" s="159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606"/>
      <c r="AA42" s="1607"/>
      <c r="AB42" s="1607"/>
      <c r="AC42" s="1607"/>
      <c r="AD42" s="1607"/>
      <c r="AE42" s="1607"/>
      <c r="AF42" s="1607"/>
      <c r="AG42" s="1018" t="s">
        <v>65</v>
      </c>
      <c r="AH42" s="1018"/>
      <c r="AI42" s="1018"/>
      <c r="AJ42" s="1019"/>
      <c r="AK42" s="1079"/>
      <c r="AL42" s="1215"/>
      <c r="AM42" s="1215"/>
      <c r="AN42" s="1215"/>
      <c r="AO42" s="1215"/>
      <c r="AP42" s="1215"/>
      <c r="AQ42" s="1518"/>
      <c r="AR42" s="1606"/>
      <c r="AS42" s="1607"/>
      <c r="AT42" s="1607"/>
      <c r="AU42" s="1607"/>
      <c r="AV42" s="1607"/>
      <c r="AW42" s="1607"/>
      <c r="AX42" s="1607"/>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636">
        <f>SUM(Z41:AF42)</f>
        <v>0</v>
      </c>
      <c r="AA43" s="1637"/>
      <c r="AB43" s="1637"/>
      <c r="AC43" s="1637"/>
      <c r="AD43" s="1637"/>
      <c r="AE43" s="1637"/>
      <c r="AF43" s="1637"/>
      <c r="AG43" s="87" t="s">
        <v>65</v>
      </c>
      <c r="AH43" s="87"/>
      <c r="AI43" s="87"/>
      <c r="AJ43" s="87"/>
      <c r="AK43" s="127"/>
      <c r="AL43" s="128"/>
      <c r="AM43" s="128"/>
      <c r="AN43" s="128"/>
      <c r="AO43" s="128"/>
      <c r="AP43" s="128"/>
      <c r="AQ43" s="129"/>
      <c r="AR43" s="1636">
        <f>SUM(AR41:AX42)</f>
        <v>0</v>
      </c>
      <c r="AS43" s="1637"/>
      <c r="AT43" s="1637"/>
      <c r="AU43" s="1637"/>
      <c r="AV43" s="1637"/>
      <c r="AW43" s="1637"/>
      <c r="AX43" s="1637"/>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8699</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8700</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8689</v>
      </c>
      <c r="DO77" s="707"/>
      <c r="DP77" s="707"/>
      <c r="DQ77" s="707"/>
      <c r="DR77" s="707"/>
    </row>
    <row r="78" spans="3:122" ht="24">
      <c r="C78" s="23" t="s">
        <v>256</v>
      </c>
      <c r="L78" s="14" t="s">
        <v>257</v>
      </c>
      <c r="DN78" s="707"/>
      <c r="DO78" s="707"/>
      <c r="DP78" s="707"/>
      <c r="DQ78" s="707"/>
      <c r="DR78" s="707"/>
    </row>
    <row r="79" spans="3:122" ht="8.1" customHeight="1" thickBot="1">
      <c r="D79" s="1679" t="s">
        <v>8689</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9"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9" ht="18" thickTop="1">
      <c r="C82" s="45"/>
      <c r="AR82" s="40"/>
      <c r="AS82" s="40"/>
      <c r="AT82" s="40"/>
      <c r="AU82" s="40"/>
      <c r="AV82" s="40"/>
      <c r="AW82" s="40"/>
      <c r="AX82" s="40"/>
      <c r="AY82" s="40"/>
      <c r="AZ82" s="40"/>
    </row>
    <row r="83" spans="3:129"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9"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9"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9"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9"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9"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9"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9"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9"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9"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9" ht="12.95" customHeight="1" thickTop="1">
      <c r="C93" s="1165" t="s">
        <v>266</v>
      </c>
      <c r="D93" s="1166"/>
      <c r="E93" s="1055" t="s">
        <v>135</v>
      </c>
      <c r="F93" s="1056"/>
      <c r="G93" s="1056"/>
      <c r="H93" s="1056"/>
      <c r="I93" s="1057"/>
      <c r="J93" s="1673">
        <f>S93+CL93+CL94</f>
        <v>0</v>
      </c>
      <c r="K93" s="1674"/>
      <c r="L93" s="1674"/>
      <c r="M93" s="1674"/>
      <c r="P93" s="1174"/>
      <c r="Q93" s="1175"/>
      <c r="R93" s="1176"/>
      <c r="S93" s="1675"/>
      <c r="T93" s="1676"/>
      <c r="U93" s="1676"/>
      <c r="V93" s="1676"/>
      <c r="W93" s="1676"/>
      <c r="X93" s="1683"/>
      <c r="Y93" s="1676"/>
      <c r="Z93" s="1676"/>
      <c r="AA93" s="1676"/>
      <c r="AB93" s="1684"/>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629"/>
      <c r="CM93" s="1630"/>
      <c r="CN93" s="1630"/>
      <c r="CO93" s="1630"/>
      <c r="CP93" s="1630"/>
      <c r="CQ93" s="1630"/>
      <c r="CR93" s="1630"/>
      <c r="CS93" s="2" t="s">
        <v>138</v>
      </c>
      <c r="CW93" s="1631"/>
      <c r="CX93" s="1630"/>
      <c r="CY93" s="1630"/>
      <c r="CZ93" s="1630"/>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c r="DV93" s="610"/>
      <c r="DW93" s="610"/>
      <c r="DX93" s="610"/>
      <c r="DY93" s="610"/>
    </row>
    <row r="94" spans="3:129" ht="12.95" customHeight="1">
      <c r="C94" s="1167"/>
      <c r="D94" s="1166"/>
      <c r="E94" s="10"/>
      <c r="F94" s="10"/>
      <c r="G94" s="10"/>
      <c r="H94" s="10"/>
      <c r="I94" s="11"/>
      <c r="J94" s="1662"/>
      <c r="K94" s="1663"/>
      <c r="L94" s="1663"/>
      <c r="M94" s="1663"/>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606"/>
      <c r="CM94" s="1607"/>
      <c r="CN94" s="1607"/>
      <c r="CO94" s="1607"/>
      <c r="CP94" s="1607"/>
      <c r="CQ94" s="1607"/>
      <c r="CR94" s="1607"/>
      <c r="CS94" s="157" t="s">
        <v>138</v>
      </c>
      <c r="CT94" s="157"/>
      <c r="CU94" s="157"/>
      <c r="CV94" s="157"/>
      <c r="CW94" s="1608"/>
      <c r="CX94" s="1607"/>
      <c r="CY94" s="1607"/>
      <c r="CZ94" s="1607"/>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c r="DU94" s="610"/>
      <c r="DV94" s="610"/>
      <c r="DW94" s="610"/>
      <c r="DX94" s="610"/>
      <c r="DY94" s="610"/>
    </row>
    <row r="95" spans="3:129" ht="12.95" customHeight="1">
      <c r="C95" s="1167"/>
      <c r="D95" s="1166"/>
      <c r="E95" s="1184" t="s">
        <v>267</v>
      </c>
      <c r="F95" s="1185"/>
      <c r="G95" s="1185"/>
      <c r="H95" s="1185"/>
      <c r="I95" s="1186"/>
      <c r="J95" s="1677">
        <f>S95+CL95+CL96</f>
        <v>0</v>
      </c>
      <c r="K95" s="1678"/>
      <c r="L95" s="1678"/>
      <c r="M95" s="1678"/>
      <c r="P95" s="1189"/>
      <c r="Q95" s="1190"/>
      <c r="R95" s="1191"/>
      <c r="S95" s="1598"/>
      <c r="T95" s="1599"/>
      <c r="U95" s="1599"/>
      <c r="V95" s="1599"/>
      <c r="W95" s="1599"/>
      <c r="X95" s="1600"/>
      <c r="Y95" s="1599"/>
      <c r="Z95" s="1599"/>
      <c r="AA95" s="1599"/>
      <c r="AB95" s="1601"/>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594"/>
      <c r="CM95" s="1595"/>
      <c r="CN95" s="1595"/>
      <c r="CO95" s="1595"/>
      <c r="CP95" s="1595"/>
      <c r="CQ95" s="1595"/>
      <c r="CR95" s="159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29" si="5">SUM(S95)</f>
        <v>0</v>
      </c>
      <c r="DV95" s="610"/>
      <c r="DW95" s="610"/>
      <c r="DX95" s="610"/>
      <c r="DY95" s="610"/>
    </row>
    <row r="96" spans="3:129" ht="12.95" customHeight="1">
      <c r="C96" s="1167"/>
      <c r="D96" s="1166"/>
      <c r="E96" s="1254" t="s">
        <v>214</v>
      </c>
      <c r="F96" s="1255"/>
      <c r="G96" s="1255"/>
      <c r="H96" s="1255"/>
      <c r="I96" s="1256"/>
      <c r="J96" s="1662"/>
      <c r="K96" s="1663"/>
      <c r="L96" s="1663"/>
      <c r="M96" s="1663"/>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606"/>
      <c r="CM96" s="1607"/>
      <c r="CN96" s="1607"/>
      <c r="CO96" s="1607"/>
      <c r="CP96" s="1607"/>
      <c r="CQ96" s="1607"/>
      <c r="CR96" s="1607"/>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c r="DU96" s="610"/>
      <c r="DV96" s="610"/>
      <c r="DW96" s="610"/>
      <c r="DX96" s="610"/>
      <c r="DY96" s="610"/>
    </row>
    <row r="97" spans="3:129" ht="12.95" customHeight="1">
      <c r="C97" s="1167"/>
      <c r="D97" s="1166"/>
      <c r="E97" s="1287" t="s">
        <v>140</v>
      </c>
      <c r="F97" s="1288"/>
      <c r="G97" s="1288"/>
      <c r="H97" s="1288"/>
      <c r="I97" s="1289"/>
      <c r="J97" s="1660">
        <f t="shared" ref="J97" si="7">S97+CL97+CL98</f>
        <v>0</v>
      </c>
      <c r="K97" s="1661"/>
      <c r="L97" s="1661"/>
      <c r="M97" s="1661"/>
      <c r="P97" s="1189"/>
      <c r="Q97" s="1190"/>
      <c r="R97" s="1191"/>
      <c r="S97" s="1598"/>
      <c r="T97" s="1599"/>
      <c r="U97" s="1599"/>
      <c r="V97" s="1599"/>
      <c r="W97" s="1599"/>
      <c r="X97" s="1600"/>
      <c r="Y97" s="1599"/>
      <c r="Z97" s="1599"/>
      <c r="AA97" s="1599"/>
      <c r="AB97" s="1601"/>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594"/>
      <c r="CM97" s="1595"/>
      <c r="CN97" s="1595"/>
      <c r="CO97" s="1595"/>
      <c r="CP97" s="1595"/>
      <c r="CQ97" s="1595"/>
      <c r="CR97" s="1595"/>
      <c r="CS97" s="2" t="s">
        <v>138</v>
      </c>
      <c r="CW97" s="1596"/>
      <c r="CX97" s="1597"/>
      <c r="CY97" s="1597"/>
      <c r="CZ97" s="1597"/>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c r="DV97" s="610"/>
      <c r="DW97" s="610"/>
      <c r="DX97" s="610"/>
      <c r="DY97" s="610"/>
    </row>
    <row r="98" spans="3:129" ht="12.95" customHeight="1">
      <c r="C98" s="1168"/>
      <c r="D98" s="1169"/>
      <c r="E98" s="1290"/>
      <c r="F98" s="1291"/>
      <c r="G98" s="1291"/>
      <c r="H98" s="1291"/>
      <c r="I98" s="1292"/>
      <c r="J98" s="1662"/>
      <c r="K98" s="1663"/>
      <c r="L98" s="1663"/>
      <c r="M98" s="1663"/>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606"/>
      <c r="CM98" s="1607"/>
      <c r="CN98" s="1607"/>
      <c r="CO98" s="1607"/>
      <c r="CP98" s="1607"/>
      <c r="CQ98" s="1607"/>
      <c r="CR98" s="1607"/>
      <c r="CS98" s="157" t="s">
        <v>138</v>
      </c>
      <c r="CT98" s="157"/>
      <c r="CU98" s="157"/>
      <c r="CV98" s="157"/>
      <c r="CW98" s="1608"/>
      <c r="CX98" s="1607"/>
      <c r="CY98" s="1607"/>
      <c r="CZ98" s="1607"/>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c r="DU98" s="610"/>
      <c r="DV98" s="610"/>
      <c r="DW98" s="610"/>
      <c r="DX98" s="610"/>
      <c r="DY98" s="610"/>
    </row>
    <row r="99" spans="3:129" ht="12.95" customHeight="1">
      <c r="C99" s="1276" t="s">
        <v>141</v>
      </c>
      <c r="D99" s="1277"/>
      <c r="E99" s="1184" t="s">
        <v>215</v>
      </c>
      <c r="F99" s="1185"/>
      <c r="G99" s="1185"/>
      <c r="H99" s="1185"/>
      <c r="I99" s="1186"/>
      <c r="J99" s="1660">
        <f t="shared" ref="J99" si="12">S99+CL99+CL100</f>
        <v>0</v>
      </c>
      <c r="K99" s="1661"/>
      <c r="L99" s="1661"/>
      <c r="M99" s="1661"/>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594"/>
      <c r="CM99" s="1595"/>
      <c r="CN99" s="1595"/>
      <c r="CO99" s="1595"/>
      <c r="CP99" s="1595"/>
      <c r="CQ99" s="1595"/>
      <c r="CR99" s="159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c r="DV99" s="610"/>
      <c r="DW99" s="610"/>
      <c r="DX99" s="610"/>
      <c r="DY99" s="610"/>
    </row>
    <row r="100" spans="3:129" ht="12.95" customHeight="1">
      <c r="C100" s="951"/>
      <c r="D100" s="952"/>
      <c r="E100" s="1282"/>
      <c r="F100" s="1283"/>
      <c r="G100" s="1283"/>
      <c r="H100" s="1283"/>
      <c r="I100" s="1284"/>
      <c r="J100" s="1662"/>
      <c r="K100" s="1663"/>
      <c r="L100" s="1663"/>
      <c r="M100" s="1663"/>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606"/>
      <c r="CM100" s="1607"/>
      <c r="CN100" s="1607"/>
      <c r="CO100" s="1607"/>
      <c r="CP100" s="1607"/>
      <c r="CQ100" s="1607"/>
      <c r="CR100" s="1607"/>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c r="DU100" s="610"/>
      <c r="DV100" s="610"/>
      <c r="DW100" s="610"/>
      <c r="DX100" s="610"/>
      <c r="DY100" s="610"/>
    </row>
    <row r="101" spans="3:129" ht="12.95" customHeight="1">
      <c r="C101" s="951"/>
      <c r="D101" s="952"/>
      <c r="E101" s="1184" t="s">
        <v>268</v>
      </c>
      <c r="F101" s="1185"/>
      <c r="G101" s="1185"/>
      <c r="H101" s="1185"/>
      <c r="I101" s="1186"/>
      <c r="J101" s="1660">
        <f t="shared" ref="J101" si="17">S101+CL101+CL102</f>
        <v>0</v>
      </c>
      <c r="K101" s="1661"/>
      <c r="L101" s="1661"/>
      <c r="M101" s="1661"/>
      <c r="P101" s="1189"/>
      <c r="Q101" s="1190"/>
      <c r="R101" s="1191"/>
      <c r="S101" s="1598"/>
      <c r="T101" s="1599"/>
      <c r="U101" s="1599"/>
      <c r="V101" s="1599"/>
      <c r="W101" s="1599"/>
      <c r="X101" s="1600"/>
      <c r="Y101" s="1599"/>
      <c r="Z101" s="1599"/>
      <c r="AA101" s="1599"/>
      <c r="AB101" s="1601"/>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594"/>
      <c r="CM101" s="1595"/>
      <c r="CN101" s="1595"/>
      <c r="CO101" s="1595"/>
      <c r="CP101" s="1595"/>
      <c r="CQ101" s="1595"/>
      <c r="CR101" s="159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c r="DV101" s="610"/>
      <c r="DW101" s="610"/>
      <c r="DX101" s="610"/>
      <c r="DY101" s="610"/>
    </row>
    <row r="102" spans="3:129" ht="12.95" customHeight="1">
      <c r="C102" s="951"/>
      <c r="D102" s="952"/>
      <c r="E102" s="1254" t="s">
        <v>216</v>
      </c>
      <c r="F102" s="1255"/>
      <c r="G102" s="1255"/>
      <c r="H102" s="1255"/>
      <c r="I102" s="1256"/>
      <c r="J102" s="1662"/>
      <c r="K102" s="1663"/>
      <c r="L102" s="1663"/>
      <c r="M102" s="1663"/>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606"/>
      <c r="CM102" s="1607"/>
      <c r="CN102" s="1607"/>
      <c r="CO102" s="1607"/>
      <c r="CP102" s="1607"/>
      <c r="CQ102" s="1607"/>
      <c r="CR102" s="1607"/>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c r="DU102" s="610"/>
      <c r="DV102" s="610"/>
      <c r="DW102" s="610"/>
      <c r="DX102" s="610"/>
      <c r="DY102" s="610"/>
    </row>
    <row r="103" spans="3:129" ht="12.95" customHeight="1">
      <c r="C103" s="951"/>
      <c r="D103" s="952"/>
      <c r="E103" s="703" t="s">
        <v>217</v>
      </c>
      <c r="F103" s="704"/>
      <c r="G103" s="704"/>
      <c r="H103" s="704"/>
      <c r="I103" s="705"/>
      <c r="J103" s="1660">
        <f>S103+AF103+CL103+CL104</f>
        <v>0</v>
      </c>
      <c r="K103" s="1661"/>
      <c r="L103" s="1661"/>
      <c r="M103" s="1661"/>
      <c r="P103" s="1189"/>
      <c r="Q103" s="1190"/>
      <c r="R103" s="1191"/>
      <c r="S103" s="1598"/>
      <c r="T103" s="1599"/>
      <c r="U103" s="1599"/>
      <c r="V103" s="1599"/>
      <c r="W103" s="1599"/>
      <c r="X103" s="1600"/>
      <c r="Y103" s="1599"/>
      <c r="Z103" s="1599"/>
      <c r="AA103" s="1599"/>
      <c r="AB103" s="1601"/>
      <c r="AC103" s="1293"/>
      <c r="AD103" s="1294"/>
      <c r="AE103" s="1295"/>
      <c r="AF103" s="1685"/>
      <c r="AG103" s="1686"/>
      <c r="AH103" s="1686"/>
      <c r="AI103" s="1686"/>
      <c r="AJ103" s="1687"/>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594"/>
      <c r="CM103" s="1595"/>
      <c r="CN103" s="1595"/>
      <c r="CO103" s="1595"/>
      <c r="CP103" s="1595"/>
      <c r="CQ103" s="1595"/>
      <c r="CR103" s="1595"/>
      <c r="CS103" s="2" t="s">
        <v>138</v>
      </c>
      <c r="CW103" s="1596"/>
      <c r="CX103" s="1597"/>
      <c r="CY103" s="1597"/>
      <c r="CZ103" s="1597"/>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SUM(J103)</f>
        <v>0</v>
      </c>
      <c r="DU103" s="610">
        <f t="shared" si="5"/>
        <v>0</v>
      </c>
      <c r="DV103" s="610">
        <f>SUM(AF103)</f>
        <v>0</v>
      </c>
      <c r="DW103" s="610"/>
      <c r="DX103" s="610"/>
      <c r="DY103" s="610"/>
    </row>
    <row r="104" spans="3:129" ht="12.95" customHeight="1">
      <c r="C104" s="951"/>
      <c r="D104" s="952"/>
      <c r="E104" s="709"/>
      <c r="F104" s="710"/>
      <c r="G104" s="710"/>
      <c r="H104" s="710"/>
      <c r="I104" s="711"/>
      <c r="J104" s="1662"/>
      <c r="K104" s="1663"/>
      <c r="L104" s="1663"/>
      <c r="M104" s="1663"/>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606"/>
      <c r="CM104" s="1607"/>
      <c r="CN104" s="1607"/>
      <c r="CO104" s="1607"/>
      <c r="CP104" s="1607"/>
      <c r="CQ104" s="1607"/>
      <c r="CR104" s="1607"/>
      <c r="CS104" s="157" t="s">
        <v>138</v>
      </c>
      <c r="CT104" s="157"/>
      <c r="CU104" s="157"/>
      <c r="CV104" s="157"/>
      <c r="CW104" s="1608"/>
      <c r="CX104" s="1607"/>
      <c r="CY104" s="1607"/>
      <c r="CZ104" s="1607"/>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4">SUM(DS103:DS104)</f>
        <v>0</v>
      </c>
      <c r="DU104" s="610"/>
      <c r="DV104" s="610"/>
      <c r="DW104" s="610"/>
      <c r="DX104" s="610"/>
      <c r="DY104" s="610"/>
    </row>
    <row r="105" spans="3:129" ht="12.95" customHeight="1">
      <c r="C105" s="951"/>
      <c r="D105" s="952"/>
      <c r="E105" s="703" t="s">
        <v>218</v>
      </c>
      <c r="F105" s="704"/>
      <c r="G105" s="704"/>
      <c r="H105" s="704"/>
      <c r="I105" s="705"/>
      <c r="J105" s="1660">
        <f t="shared" ref="J105" si="25">S105+CL105+CL106</f>
        <v>0</v>
      </c>
      <c r="K105" s="1661"/>
      <c r="L105" s="1661"/>
      <c r="M105" s="1661"/>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594"/>
      <c r="CM105" s="1595"/>
      <c r="CN105" s="1595"/>
      <c r="CO105" s="1595"/>
      <c r="CP105" s="1595"/>
      <c r="CQ105" s="1595"/>
      <c r="CR105" s="1595"/>
      <c r="CS105" s="44" t="s">
        <v>138</v>
      </c>
      <c r="CT105" s="44"/>
      <c r="CU105" s="44"/>
      <c r="CV105" s="44"/>
      <c r="CW105" s="237"/>
      <c r="CX105" s="161"/>
      <c r="CY105" s="161"/>
      <c r="CZ105" s="161"/>
      <c r="DA105" s="161"/>
      <c r="DB105" s="166"/>
      <c r="DC105" s="1602">
        <f t="shared" ref="DC105" si="26">DS105+DS106</f>
        <v>0</v>
      </c>
      <c r="DD105" s="1603"/>
      <c r="DE105" s="1603"/>
      <c r="DF105" s="44"/>
      <c r="DG105" s="176"/>
      <c r="DH105" s="1694">
        <f t="shared" ref="DH105" si="27">IFERROR((S105+DC105)*100/J105,0)</f>
        <v>0</v>
      </c>
      <c r="DI105" s="1695"/>
      <c r="DJ105" s="1695"/>
      <c r="DK105" s="1695"/>
      <c r="DL105" s="1695"/>
      <c r="DM105" s="217"/>
      <c r="DS105" s="610">
        <f t="shared" si="1"/>
        <v>0</v>
      </c>
      <c r="DT105" s="610">
        <f t="shared" ref="DT105" si="28">SUM(J105)</f>
        <v>0</v>
      </c>
      <c r="DU105" s="610">
        <f t="shared" si="5"/>
        <v>0</v>
      </c>
      <c r="DV105" s="610"/>
      <c r="DW105" s="610"/>
      <c r="DX105" s="610"/>
      <c r="DY105" s="610"/>
    </row>
    <row r="106" spans="3:129" ht="12.95" customHeight="1">
      <c r="C106" s="951"/>
      <c r="D106" s="952"/>
      <c r="E106" s="709"/>
      <c r="F106" s="710"/>
      <c r="G106" s="710"/>
      <c r="H106" s="710"/>
      <c r="I106" s="711"/>
      <c r="J106" s="1662"/>
      <c r="K106" s="1663"/>
      <c r="L106" s="1663"/>
      <c r="M106" s="1663"/>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606"/>
      <c r="CM106" s="1607"/>
      <c r="CN106" s="1607"/>
      <c r="CO106" s="1607"/>
      <c r="CP106" s="1607"/>
      <c r="CQ106" s="1607"/>
      <c r="CR106" s="1607"/>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29">SUM(DS105:DS106)</f>
        <v>0</v>
      </c>
      <c r="DU106" s="610"/>
      <c r="DV106" s="610"/>
      <c r="DW106" s="610"/>
      <c r="DX106" s="610"/>
      <c r="DY106" s="610"/>
    </row>
    <row r="107" spans="3:129" ht="12.95" customHeight="1">
      <c r="C107" s="951"/>
      <c r="D107" s="952"/>
      <c r="E107" s="751" t="s">
        <v>219</v>
      </c>
      <c r="F107" s="752"/>
      <c r="G107" s="752"/>
      <c r="H107" s="752"/>
      <c r="I107" s="753"/>
      <c r="J107" s="1660">
        <f t="shared" ref="J107" si="30">S107+CL107+CL108</f>
        <v>0</v>
      </c>
      <c r="K107" s="1661"/>
      <c r="L107" s="1661"/>
      <c r="M107" s="1661"/>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594"/>
      <c r="CM107" s="1595"/>
      <c r="CN107" s="1595"/>
      <c r="CO107" s="1595"/>
      <c r="CP107" s="1595"/>
      <c r="CQ107" s="1595"/>
      <c r="CR107" s="1595"/>
      <c r="CS107" s="44" t="s">
        <v>138</v>
      </c>
      <c r="CT107" s="44"/>
      <c r="CW107" s="241"/>
      <c r="CX107" s="149"/>
      <c r="CY107" s="149"/>
      <c r="CZ107" s="149"/>
      <c r="DA107" s="149"/>
      <c r="DB107" s="169"/>
      <c r="DC107" s="1602">
        <f t="shared" ref="DC107" si="31">DS107+DS108</f>
        <v>0</v>
      </c>
      <c r="DD107" s="1603"/>
      <c r="DE107" s="1603"/>
      <c r="DG107" s="152"/>
      <c r="DH107" s="1694">
        <f t="shared" ref="DH107" si="32">IFERROR((S107+DC107)*100/J107,0)</f>
        <v>0</v>
      </c>
      <c r="DI107" s="1695"/>
      <c r="DJ107" s="1695"/>
      <c r="DK107" s="1695"/>
      <c r="DL107" s="1695"/>
      <c r="DM107" s="215"/>
      <c r="DS107" s="610">
        <f t="shared" si="1"/>
        <v>0</v>
      </c>
      <c r="DT107" s="610">
        <f t="shared" ref="DT107" si="33">SUM(J107)</f>
        <v>0</v>
      </c>
      <c r="DU107" s="610">
        <f t="shared" si="5"/>
        <v>0</v>
      </c>
      <c r="DV107" s="610"/>
      <c r="DW107" s="610"/>
      <c r="DX107" s="610"/>
      <c r="DY107" s="610"/>
    </row>
    <row r="108" spans="3:129" ht="12.95" customHeight="1">
      <c r="C108" s="951"/>
      <c r="D108" s="952"/>
      <c r="E108" s="757"/>
      <c r="F108" s="758"/>
      <c r="G108" s="758"/>
      <c r="H108" s="758"/>
      <c r="I108" s="759"/>
      <c r="J108" s="1662"/>
      <c r="K108" s="1663"/>
      <c r="L108" s="1663"/>
      <c r="M108" s="1663"/>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606"/>
      <c r="CM108" s="1607"/>
      <c r="CN108" s="1607"/>
      <c r="CO108" s="1607"/>
      <c r="CP108" s="1607"/>
      <c r="CQ108" s="1607"/>
      <c r="CR108" s="1607"/>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4">SUM(DS107:DS108)</f>
        <v>0</v>
      </c>
      <c r="DU108" s="610"/>
      <c r="DV108" s="610"/>
      <c r="DW108" s="610"/>
      <c r="DX108" s="610"/>
      <c r="DY108" s="610"/>
    </row>
    <row r="109" spans="3:129" ht="12.95" customHeight="1">
      <c r="C109" s="951"/>
      <c r="D109" s="952"/>
      <c r="E109" s="1287" t="s">
        <v>220</v>
      </c>
      <c r="F109" s="1288"/>
      <c r="G109" s="1288"/>
      <c r="H109" s="1288"/>
      <c r="I109" s="1289"/>
      <c r="J109" s="1660">
        <f t="shared" ref="J109" si="35">S109+CL109+CL110</f>
        <v>0</v>
      </c>
      <c r="K109" s="1661"/>
      <c r="L109" s="1661"/>
      <c r="M109" s="1661"/>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594"/>
      <c r="CM109" s="1595"/>
      <c r="CN109" s="1595"/>
      <c r="CO109" s="1595"/>
      <c r="CP109" s="1595"/>
      <c r="CQ109" s="1595"/>
      <c r="CR109" s="1595"/>
      <c r="CS109" s="44" t="s">
        <v>138</v>
      </c>
      <c r="CT109" s="44"/>
      <c r="CU109" s="44"/>
      <c r="CV109" s="44"/>
      <c r="CW109" s="237"/>
      <c r="CX109" s="161"/>
      <c r="CY109" s="161"/>
      <c r="CZ109" s="161"/>
      <c r="DA109" s="161"/>
      <c r="DB109" s="166"/>
      <c r="DC109" s="1602">
        <f t="shared" ref="DC109" si="36">DS109+DS110</f>
        <v>0</v>
      </c>
      <c r="DD109" s="1603"/>
      <c r="DE109" s="1603"/>
      <c r="DF109" s="44"/>
      <c r="DG109" s="176"/>
      <c r="DH109" s="1694">
        <f t="shared" ref="DH109" si="37">IFERROR((S109+DC109)*100/J109,0)</f>
        <v>0</v>
      </c>
      <c r="DI109" s="1695"/>
      <c r="DJ109" s="1695"/>
      <c r="DK109" s="1695"/>
      <c r="DL109" s="1695"/>
      <c r="DM109" s="217"/>
      <c r="DS109" s="610">
        <f t="shared" si="1"/>
        <v>0</v>
      </c>
      <c r="DT109" s="610">
        <f t="shared" ref="DT109" si="38">SUM(J109)</f>
        <v>0</v>
      </c>
      <c r="DU109" s="610">
        <f t="shared" si="5"/>
        <v>0</v>
      </c>
      <c r="DV109" s="610"/>
      <c r="DW109" s="610"/>
      <c r="DX109" s="610"/>
      <c r="DY109" s="610"/>
    </row>
    <row r="110" spans="3:129" ht="12.95" customHeight="1">
      <c r="C110" s="951"/>
      <c r="D110" s="952"/>
      <c r="E110" s="1290"/>
      <c r="F110" s="1291"/>
      <c r="G110" s="1291"/>
      <c r="H110" s="1291"/>
      <c r="I110" s="1292"/>
      <c r="J110" s="1662"/>
      <c r="K110" s="1663"/>
      <c r="L110" s="1663"/>
      <c r="M110" s="1663"/>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606"/>
      <c r="CM110" s="1607"/>
      <c r="CN110" s="1607"/>
      <c r="CO110" s="1607"/>
      <c r="CP110" s="1607"/>
      <c r="CQ110" s="1607"/>
      <c r="CR110" s="1607"/>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39">SUM(DS109:DS110)</f>
        <v>0</v>
      </c>
      <c r="DU110" s="610"/>
      <c r="DV110" s="610"/>
      <c r="DW110" s="610"/>
      <c r="DX110" s="610"/>
      <c r="DY110" s="610"/>
    </row>
    <row r="111" spans="3:129" ht="12.95" customHeight="1">
      <c r="C111" s="951"/>
      <c r="D111" s="952"/>
      <c r="E111" s="703" t="s">
        <v>221</v>
      </c>
      <c r="F111" s="704"/>
      <c r="G111" s="704"/>
      <c r="H111" s="704"/>
      <c r="I111" s="705"/>
      <c r="J111" s="1660">
        <f t="shared" ref="J111" si="40">S111+CL111+CL112</f>
        <v>0</v>
      </c>
      <c r="K111" s="1661"/>
      <c r="L111" s="1661"/>
      <c r="M111" s="1661"/>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594"/>
      <c r="CM111" s="1595"/>
      <c r="CN111" s="1595"/>
      <c r="CO111" s="1595"/>
      <c r="CP111" s="1595"/>
      <c r="CQ111" s="1595"/>
      <c r="CR111" s="1595"/>
      <c r="CS111" s="44" t="s">
        <v>138</v>
      </c>
      <c r="CT111" s="44"/>
      <c r="CU111" s="44"/>
      <c r="CV111" s="44"/>
      <c r="CW111" s="237"/>
      <c r="CX111" s="161"/>
      <c r="CY111" s="161"/>
      <c r="CZ111" s="161"/>
      <c r="DA111" s="161"/>
      <c r="DB111" s="166"/>
      <c r="DC111" s="1602">
        <f t="shared" ref="DC111" si="41">DS111+DS112</f>
        <v>0</v>
      </c>
      <c r="DD111" s="1603"/>
      <c r="DE111" s="1603"/>
      <c r="DF111" s="44"/>
      <c r="DG111" s="176"/>
      <c r="DH111" s="1694">
        <f t="shared" ref="DH111" si="42">IFERROR((S111+DC111)*100/J111,0)</f>
        <v>0</v>
      </c>
      <c r="DI111" s="1695"/>
      <c r="DJ111" s="1695"/>
      <c r="DK111" s="1695"/>
      <c r="DL111" s="1695"/>
      <c r="DM111" s="217"/>
      <c r="DS111" s="610">
        <f t="shared" si="1"/>
        <v>0</v>
      </c>
      <c r="DT111" s="610">
        <f t="shared" ref="DT111" si="43">SUM(J111)</f>
        <v>0</v>
      </c>
      <c r="DU111" s="610">
        <f t="shared" si="5"/>
        <v>0</v>
      </c>
      <c r="DV111" s="610"/>
      <c r="DW111" s="610"/>
      <c r="DX111" s="610"/>
      <c r="DY111" s="610"/>
    </row>
    <row r="112" spans="3:129" ht="12.95" customHeight="1">
      <c r="C112" s="951"/>
      <c r="D112" s="952"/>
      <c r="E112" s="709"/>
      <c r="F112" s="710"/>
      <c r="G112" s="710"/>
      <c r="H112" s="710"/>
      <c r="I112" s="711"/>
      <c r="J112" s="1662"/>
      <c r="K112" s="1663"/>
      <c r="L112" s="1663"/>
      <c r="M112" s="1663"/>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606"/>
      <c r="CM112" s="1607"/>
      <c r="CN112" s="1607"/>
      <c r="CO112" s="1607"/>
      <c r="CP112" s="1607"/>
      <c r="CQ112" s="1607"/>
      <c r="CR112" s="1607"/>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4">SUM(DS111:DS112)</f>
        <v>0</v>
      </c>
      <c r="DU112" s="610"/>
      <c r="DV112" s="610"/>
      <c r="DW112" s="610"/>
      <c r="DX112" s="610"/>
      <c r="DY112" s="610"/>
    </row>
    <row r="113" spans="3:129" ht="12.95" customHeight="1">
      <c r="C113" s="951"/>
      <c r="D113" s="952"/>
      <c r="E113" s="703" t="s">
        <v>222</v>
      </c>
      <c r="F113" s="704"/>
      <c r="G113" s="704"/>
      <c r="H113" s="704"/>
      <c r="I113" s="705"/>
      <c r="J113" s="1660">
        <f t="shared" ref="J113" si="45">S113+CL113+CL114</f>
        <v>0</v>
      </c>
      <c r="K113" s="1661"/>
      <c r="L113" s="1661"/>
      <c r="M113" s="1661"/>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594"/>
      <c r="CM113" s="1595"/>
      <c r="CN113" s="1595"/>
      <c r="CO113" s="1595"/>
      <c r="CP113" s="1595"/>
      <c r="CQ113" s="1595"/>
      <c r="CR113" s="1595"/>
      <c r="CS113" s="143" t="s">
        <v>138</v>
      </c>
      <c r="CT113" s="143"/>
      <c r="CU113" s="143"/>
      <c r="CV113" s="142"/>
      <c r="CW113" s="237"/>
      <c r="CX113" s="161"/>
      <c r="CY113" s="161"/>
      <c r="CZ113" s="161"/>
      <c r="DA113" s="161"/>
      <c r="DB113" s="166"/>
      <c r="DC113" s="1602">
        <f t="shared" ref="DC113" si="46">DS113+DS114</f>
        <v>0</v>
      </c>
      <c r="DD113" s="1603"/>
      <c r="DE113" s="1603"/>
      <c r="DF113" s="44"/>
      <c r="DG113" s="176"/>
      <c r="DH113" s="1694">
        <f t="shared" ref="DH113" si="47">IFERROR((S113+DC113)*100/J113,0)</f>
        <v>0</v>
      </c>
      <c r="DI113" s="1695"/>
      <c r="DJ113" s="1695"/>
      <c r="DK113" s="1695"/>
      <c r="DL113" s="1695"/>
      <c r="DM113" s="217"/>
      <c r="DS113" s="610">
        <f t="shared" si="1"/>
        <v>0</v>
      </c>
      <c r="DT113" s="610">
        <f t="shared" ref="DT113" si="48">SUM(J113)</f>
        <v>0</v>
      </c>
      <c r="DU113" s="610">
        <f t="shared" si="5"/>
        <v>0</v>
      </c>
      <c r="DV113" s="610"/>
      <c r="DW113" s="610"/>
      <c r="DX113" s="610"/>
      <c r="DY113" s="610"/>
    </row>
    <row r="114" spans="3:129" ht="12.95" customHeight="1">
      <c r="C114" s="951"/>
      <c r="D114" s="952"/>
      <c r="E114" s="709"/>
      <c r="F114" s="710"/>
      <c r="G114" s="710"/>
      <c r="H114" s="710"/>
      <c r="I114" s="711"/>
      <c r="J114" s="1662"/>
      <c r="K114" s="1663"/>
      <c r="L114" s="1663"/>
      <c r="M114" s="1663"/>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606"/>
      <c r="CM114" s="1607"/>
      <c r="CN114" s="1607"/>
      <c r="CO114" s="1607"/>
      <c r="CP114" s="1607"/>
      <c r="CQ114" s="1607"/>
      <c r="CR114" s="1607"/>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49">SUM(DS113:DS114)</f>
        <v>0</v>
      </c>
      <c r="DU114" s="610"/>
      <c r="DV114" s="610"/>
      <c r="DW114" s="610"/>
      <c r="DX114" s="610"/>
      <c r="DY114" s="610"/>
    </row>
    <row r="115" spans="3:129" ht="12.95" customHeight="1">
      <c r="C115" s="951"/>
      <c r="D115" s="952"/>
      <c r="E115" s="1300" t="s">
        <v>142</v>
      </c>
      <c r="F115" s="1301"/>
      <c r="G115" s="1301"/>
      <c r="H115" s="1301"/>
      <c r="I115" s="1302"/>
      <c r="J115" s="1660">
        <f t="shared" ref="J115" si="50">S115+CL115+CL116</f>
        <v>0</v>
      </c>
      <c r="K115" s="1661"/>
      <c r="L115" s="1661"/>
      <c r="M115" s="1661"/>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594"/>
      <c r="CM115" s="1595"/>
      <c r="CN115" s="1595"/>
      <c r="CO115" s="1595"/>
      <c r="CP115" s="1595"/>
      <c r="CQ115" s="1595"/>
      <c r="CR115" s="1595"/>
      <c r="CS115" s="2" t="s">
        <v>138</v>
      </c>
      <c r="CW115" s="241"/>
      <c r="CX115" s="149"/>
      <c r="CY115" s="149"/>
      <c r="CZ115" s="149"/>
      <c r="DA115" s="149"/>
      <c r="DB115" s="169"/>
      <c r="DC115" s="1602">
        <f t="shared" ref="DC115" si="51">DS115+DS116</f>
        <v>0</v>
      </c>
      <c r="DD115" s="1603"/>
      <c r="DE115" s="1603"/>
      <c r="DG115" s="152"/>
      <c r="DH115" s="1694">
        <f t="shared" ref="DH115" si="52">IFERROR((S115+DC115)*100/J115,0)</f>
        <v>0</v>
      </c>
      <c r="DI115" s="1695"/>
      <c r="DJ115" s="1695"/>
      <c r="DK115" s="1695"/>
      <c r="DL115" s="1695"/>
      <c r="DM115" s="215"/>
      <c r="DS115" s="610">
        <f t="shared" si="1"/>
        <v>0</v>
      </c>
      <c r="DT115" s="610">
        <f t="shared" ref="DT115" si="53">SUM(J115)</f>
        <v>0</v>
      </c>
      <c r="DU115" s="610">
        <f t="shared" si="5"/>
        <v>0</v>
      </c>
      <c r="DV115" s="610"/>
      <c r="DW115" s="610"/>
      <c r="DX115" s="610"/>
      <c r="DY115" s="610"/>
    </row>
    <row r="116" spans="3:129" ht="12.95" customHeight="1">
      <c r="C116" s="951"/>
      <c r="D116" s="952"/>
      <c r="E116" s="1290"/>
      <c r="F116" s="1291"/>
      <c r="G116" s="1291"/>
      <c r="H116" s="1291"/>
      <c r="I116" s="1292"/>
      <c r="J116" s="1662"/>
      <c r="K116" s="1663"/>
      <c r="L116" s="1663"/>
      <c r="M116" s="1663"/>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606"/>
      <c r="CM116" s="1607"/>
      <c r="CN116" s="1607"/>
      <c r="CO116" s="1607"/>
      <c r="CP116" s="1607"/>
      <c r="CQ116" s="1607"/>
      <c r="CR116" s="1607"/>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4">SUM(DS115:DS116)</f>
        <v>0</v>
      </c>
      <c r="DU116" s="610"/>
      <c r="DV116" s="610"/>
      <c r="DW116" s="610"/>
      <c r="DX116" s="610"/>
      <c r="DY116" s="610"/>
    </row>
    <row r="117" spans="3:129" ht="12.95" customHeight="1">
      <c r="C117" s="951"/>
      <c r="D117" s="952"/>
      <c r="E117" s="1287" t="s">
        <v>223</v>
      </c>
      <c r="F117" s="1288"/>
      <c r="G117" s="1288"/>
      <c r="H117" s="1288"/>
      <c r="I117" s="1289"/>
      <c r="J117" s="1660">
        <f t="shared" ref="J117" si="55">S117+CL117+CL118</f>
        <v>0</v>
      </c>
      <c r="K117" s="1661"/>
      <c r="L117" s="1661"/>
      <c r="M117" s="1661"/>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594"/>
      <c r="CM117" s="1595"/>
      <c r="CN117" s="1595"/>
      <c r="CO117" s="1595"/>
      <c r="CP117" s="1595"/>
      <c r="CQ117" s="1595"/>
      <c r="CR117" s="1595"/>
      <c r="CS117" s="44" t="s">
        <v>138</v>
      </c>
      <c r="CT117" s="44"/>
      <c r="CU117" s="44"/>
      <c r="CV117" s="44"/>
      <c r="CW117" s="237"/>
      <c r="CX117" s="161"/>
      <c r="CY117" s="161"/>
      <c r="CZ117" s="161"/>
      <c r="DA117" s="161"/>
      <c r="DB117" s="166"/>
      <c r="DC117" s="1602">
        <f t="shared" ref="DC117" si="56">DS117+DS118</f>
        <v>0</v>
      </c>
      <c r="DD117" s="1603"/>
      <c r="DE117" s="1603"/>
      <c r="DF117" s="44"/>
      <c r="DG117" s="176"/>
      <c r="DH117" s="1694">
        <f t="shared" ref="DH117" si="57">IFERROR((S117+DC117)*100/J117,0)</f>
        <v>0</v>
      </c>
      <c r="DI117" s="1695"/>
      <c r="DJ117" s="1695"/>
      <c r="DK117" s="1695"/>
      <c r="DL117" s="1695"/>
      <c r="DM117" s="217"/>
      <c r="DS117" s="610">
        <f t="shared" si="1"/>
        <v>0</v>
      </c>
      <c r="DT117" s="610">
        <f t="shared" ref="DT117" si="58">SUM(J117)</f>
        <v>0</v>
      </c>
      <c r="DU117" s="610">
        <f t="shared" si="5"/>
        <v>0</v>
      </c>
      <c r="DV117" s="610"/>
      <c r="DW117" s="610"/>
      <c r="DX117" s="610"/>
      <c r="DY117" s="610"/>
    </row>
    <row r="118" spans="3:129" ht="12.95" customHeight="1">
      <c r="C118" s="951"/>
      <c r="D118" s="952"/>
      <c r="E118" s="1303"/>
      <c r="F118" s="1304"/>
      <c r="G118" s="1304"/>
      <c r="H118" s="1304"/>
      <c r="I118" s="1305"/>
      <c r="J118" s="1662"/>
      <c r="K118" s="1663"/>
      <c r="L118" s="1663"/>
      <c r="M118" s="1663"/>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606"/>
      <c r="CM118" s="1607"/>
      <c r="CN118" s="1607"/>
      <c r="CO118" s="1607"/>
      <c r="CP118" s="1607"/>
      <c r="CQ118" s="1607"/>
      <c r="CR118" s="1607"/>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59">SUM(DS117:DS118)</f>
        <v>0</v>
      </c>
      <c r="DU118" s="610"/>
      <c r="DV118" s="610"/>
      <c r="DW118" s="610"/>
      <c r="DX118" s="610"/>
      <c r="DY118" s="610"/>
    </row>
    <row r="119" spans="3:129" ht="12.95" customHeight="1">
      <c r="C119" s="1278"/>
      <c r="D119" s="1279"/>
      <c r="E119" s="1055" t="s">
        <v>224</v>
      </c>
      <c r="F119" s="1056"/>
      <c r="G119" s="1056"/>
      <c r="H119" s="1056"/>
      <c r="I119" s="1057"/>
      <c r="J119" s="1660">
        <f t="shared" ref="J119" si="60">S119+CL119+CL120</f>
        <v>0</v>
      </c>
      <c r="K119" s="1661"/>
      <c r="L119" s="1661"/>
      <c r="M119" s="1661"/>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594"/>
      <c r="CM119" s="1595"/>
      <c r="CN119" s="1595"/>
      <c r="CO119" s="1595"/>
      <c r="CP119" s="1595"/>
      <c r="CQ119" s="1595"/>
      <c r="CR119" s="1595"/>
      <c r="CS119" s="2" t="s">
        <v>138</v>
      </c>
      <c r="CW119" s="246"/>
      <c r="CX119" s="160"/>
      <c r="CY119" s="160"/>
      <c r="CZ119" s="160"/>
      <c r="DA119" s="160"/>
      <c r="DB119" s="170"/>
      <c r="DC119" s="1623">
        <f t="shared" ref="DC119" si="61">DS119+DS120</f>
        <v>0</v>
      </c>
      <c r="DD119" s="1624"/>
      <c r="DE119" s="1624"/>
      <c r="DG119" s="152"/>
      <c r="DH119" s="1696">
        <f t="shared" ref="DH119" si="62">IFERROR((S119+DC119)*100/J119,0)</f>
        <v>0</v>
      </c>
      <c r="DI119" s="1697"/>
      <c r="DJ119" s="1697"/>
      <c r="DK119" s="1697"/>
      <c r="DL119" s="1697"/>
      <c r="DM119" s="215"/>
      <c r="DS119" s="610">
        <f t="shared" si="1"/>
        <v>0</v>
      </c>
      <c r="DT119" s="610">
        <f t="shared" ref="DT119:DT131" si="63">SUM(J119)</f>
        <v>0</v>
      </c>
      <c r="DU119" s="610">
        <f>SUM(S119)</f>
        <v>0</v>
      </c>
      <c r="DV119" s="610"/>
      <c r="DW119" s="610"/>
      <c r="DX119" s="610"/>
      <c r="DY119" s="610"/>
    </row>
    <row r="120" spans="3:129" ht="12.95" customHeight="1" thickBot="1">
      <c r="C120" s="1280"/>
      <c r="D120" s="1281"/>
      <c r="E120" s="821" t="s">
        <v>225</v>
      </c>
      <c r="F120" s="822"/>
      <c r="G120" s="822"/>
      <c r="H120" s="822"/>
      <c r="I120" s="823"/>
      <c r="J120" s="1671"/>
      <c r="K120" s="1672"/>
      <c r="L120" s="1672"/>
      <c r="M120" s="1672"/>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625"/>
      <c r="CM120" s="1626"/>
      <c r="CN120" s="1626"/>
      <c r="CO120" s="1626"/>
      <c r="CP120" s="1626"/>
      <c r="CQ120" s="1626"/>
      <c r="CR120" s="1626"/>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4">SUM(DS119:DS120)</f>
        <v>0</v>
      </c>
      <c r="DU120" s="610"/>
      <c r="DV120" s="610"/>
      <c r="DW120" s="610"/>
      <c r="DX120" s="610"/>
      <c r="DY120" s="610"/>
    </row>
    <row r="121" spans="3:129" ht="12.95" customHeight="1">
      <c r="C121" s="102"/>
      <c r="E121" s="1339" t="s">
        <v>143</v>
      </c>
      <c r="F121" s="1106"/>
      <c r="G121" s="1106"/>
      <c r="H121" s="1106"/>
      <c r="I121" s="1340"/>
      <c r="J121" s="1669">
        <f>S121+CL121+CL122</f>
        <v>0</v>
      </c>
      <c r="K121" s="1670"/>
      <c r="L121" s="1670"/>
      <c r="M121" s="3"/>
      <c r="N121" s="3"/>
      <c r="O121" s="3"/>
      <c r="P121" s="1189"/>
      <c r="Q121" s="1190"/>
      <c r="R121" s="1191"/>
      <c r="S121" s="1688"/>
      <c r="T121" s="1689"/>
      <c r="U121" s="1689"/>
      <c r="V121" s="1689"/>
      <c r="W121" s="1689"/>
      <c r="X121" s="1690"/>
      <c r="Y121" s="1689"/>
      <c r="Z121" s="1689"/>
      <c r="AA121" s="1689"/>
      <c r="AB121" s="1691"/>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594"/>
      <c r="CM121" s="1595"/>
      <c r="CN121" s="1595"/>
      <c r="CO121" s="1595"/>
      <c r="CP121" s="1595"/>
      <c r="CQ121" s="1595"/>
      <c r="CR121" s="1595"/>
      <c r="CS121" s="3" t="s">
        <v>8696</v>
      </c>
      <c r="CT121" s="3"/>
      <c r="CU121" s="3"/>
      <c r="CV121" s="3"/>
      <c r="CW121" s="1619"/>
      <c r="CX121" s="1620"/>
      <c r="CY121" s="162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SUM(J121)</f>
        <v>0</v>
      </c>
      <c r="DU121" s="610">
        <f>SUM(S121)</f>
        <v>0</v>
      </c>
      <c r="DV121" s="610"/>
      <c r="DW121" s="610"/>
      <c r="DX121" s="610"/>
      <c r="DY121" s="610"/>
    </row>
    <row r="122" spans="3:129" ht="12.95" customHeight="1">
      <c r="C122" s="102"/>
      <c r="E122" s="709" t="s">
        <v>226</v>
      </c>
      <c r="F122" s="710"/>
      <c r="G122" s="710"/>
      <c r="H122" s="710"/>
      <c r="I122" s="711"/>
      <c r="J122" s="1660"/>
      <c r="K122" s="1661"/>
      <c r="L122" s="1661"/>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606"/>
      <c r="CM122" s="1607"/>
      <c r="CN122" s="1607"/>
      <c r="CO122" s="1607"/>
      <c r="CP122" s="1607"/>
      <c r="CQ122" s="1607"/>
      <c r="CR122" s="1607"/>
      <c r="CS122" s="173" t="s">
        <v>8696</v>
      </c>
      <c r="CT122" s="173"/>
      <c r="CU122" s="173"/>
      <c r="CV122" s="173"/>
      <c r="CW122" s="1608"/>
      <c r="CX122" s="1607"/>
      <c r="CY122" s="1607"/>
      <c r="CZ122" s="173"/>
      <c r="DA122" s="173"/>
      <c r="DB122" s="174" t="s">
        <v>8696</v>
      </c>
      <c r="DC122" s="1623"/>
      <c r="DD122" s="1624"/>
      <c r="DG122" s="152" t="s">
        <v>8696</v>
      </c>
      <c r="DH122" s="1692"/>
      <c r="DI122" s="1693"/>
      <c r="DJ122" s="1693"/>
      <c r="DK122" s="1693"/>
      <c r="DL122" s="1693"/>
      <c r="DM122" s="219" t="s">
        <v>66</v>
      </c>
      <c r="DS122" s="610">
        <f t="shared" ref="DS122:DS134" si="65">IF(CI122="8.ｽﾄ(無：国ｽﾄ)",0,IF(CI122="9.ｽﾄ(無：国ｽﾄ以外)",0,IF(CI122="12.最終覆外",0,IF(CI122="13.土捨場",0,IF(CI122="",0,CL122)))))</f>
        <v>0</v>
      </c>
      <c r="DT122" s="610">
        <f>SUM(DS121:DS122)</f>
        <v>0</v>
      </c>
      <c r="DU122" s="610"/>
      <c r="DV122" s="610"/>
      <c r="DW122" s="610"/>
      <c r="DX122" s="610"/>
      <c r="DY122" s="610"/>
    </row>
    <row r="123" spans="3:129" ht="12.95" customHeight="1">
      <c r="C123" s="917"/>
      <c r="D123" s="708"/>
      <c r="E123" s="703" t="s">
        <v>144</v>
      </c>
      <c r="F123" s="704"/>
      <c r="G123" s="704"/>
      <c r="H123" s="704"/>
      <c r="I123" s="705"/>
      <c r="J123" s="1658">
        <f t="shared" ref="J123" si="66">S123+CL123+CL124</f>
        <v>0</v>
      </c>
      <c r="K123" s="1659"/>
      <c r="L123" s="1659"/>
      <c r="M123" s="44"/>
      <c r="N123" s="44"/>
      <c r="O123" s="44"/>
      <c r="P123" s="1189"/>
      <c r="Q123" s="1190"/>
      <c r="R123" s="1191"/>
      <c r="S123" s="1664"/>
      <c r="T123" s="1665"/>
      <c r="U123" s="1665"/>
      <c r="V123" s="1665"/>
      <c r="W123" s="1665"/>
      <c r="X123" s="1666"/>
      <c r="Y123" s="1667"/>
      <c r="Z123" s="1667"/>
      <c r="AA123" s="1667"/>
      <c r="AB123" s="1668"/>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594"/>
      <c r="CM123" s="1595"/>
      <c r="CN123" s="1595"/>
      <c r="CO123" s="1595"/>
      <c r="CP123" s="1595"/>
      <c r="CQ123" s="1595"/>
      <c r="CR123" s="1595"/>
      <c r="CS123" s="44" t="s">
        <v>8696</v>
      </c>
      <c r="CT123" s="44"/>
      <c r="CU123" s="44"/>
      <c r="CV123" s="44"/>
      <c r="CW123" s="1596"/>
      <c r="CX123" s="1597"/>
      <c r="CY123" s="1597"/>
      <c r="CZ123" s="44"/>
      <c r="DA123" s="44"/>
      <c r="DB123" s="176" t="s">
        <v>8696</v>
      </c>
      <c r="DC123" s="1602">
        <f>DS123+DS124</f>
        <v>0</v>
      </c>
      <c r="DD123" s="1603"/>
      <c r="DE123" s="44"/>
      <c r="DF123" s="44"/>
      <c r="DG123" s="176"/>
      <c r="DH123" s="1698">
        <f t="shared" ref="DH123" si="67">IFERROR((S123+DS123+DS124)/J123,0)*100</f>
        <v>0</v>
      </c>
      <c r="DI123" s="1699"/>
      <c r="DJ123" s="1699"/>
      <c r="DK123" s="1699"/>
      <c r="DL123" s="1699"/>
      <c r="DM123" s="217"/>
      <c r="DS123" s="610">
        <f t="shared" si="65"/>
        <v>0</v>
      </c>
      <c r="DT123" s="610">
        <f t="shared" si="63"/>
        <v>0</v>
      </c>
      <c r="DU123" s="610">
        <f t="shared" ref="DU123" si="68">SUM(S123)</f>
        <v>0</v>
      </c>
      <c r="DV123" s="610"/>
      <c r="DW123" s="610"/>
      <c r="DX123" s="610"/>
      <c r="DY123" s="610"/>
    </row>
    <row r="124" spans="3:129" ht="12.95" customHeight="1">
      <c r="C124" s="917" t="s">
        <v>227</v>
      </c>
      <c r="D124" s="708"/>
      <c r="E124" s="709" t="s">
        <v>226</v>
      </c>
      <c r="F124" s="710"/>
      <c r="G124" s="710"/>
      <c r="H124" s="710"/>
      <c r="I124" s="711"/>
      <c r="J124" s="1658"/>
      <c r="K124" s="1659"/>
      <c r="L124" s="1659"/>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606"/>
      <c r="CM124" s="1607"/>
      <c r="CN124" s="1607"/>
      <c r="CO124" s="1607"/>
      <c r="CP124" s="1607"/>
      <c r="CQ124" s="1607"/>
      <c r="CR124" s="1607"/>
      <c r="CS124" s="157" t="s">
        <v>8696</v>
      </c>
      <c r="CT124" s="157"/>
      <c r="CU124" s="157"/>
      <c r="CV124" s="157"/>
      <c r="CW124" s="1608"/>
      <c r="CX124" s="1607"/>
      <c r="CY124" s="1607"/>
      <c r="CZ124" s="157"/>
      <c r="DA124" s="157"/>
      <c r="DB124" s="158" t="s">
        <v>8696</v>
      </c>
      <c r="DC124" s="1602"/>
      <c r="DD124" s="1603"/>
      <c r="DG124" s="152" t="s">
        <v>8696</v>
      </c>
      <c r="DH124" s="1698"/>
      <c r="DI124" s="1699"/>
      <c r="DJ124" s="1699"/>
      <c r="DK124" s="1699"/>
      <c r="DL124" s="1699"/>
      <c r="DM124" s="219" t="s">
        <v>66</v>
      </c>
      <c r="DS124" s="610">
        <f t="shared" si="65"/>
        <v>0</v>
      </c>
      <c r="DT124" s="610">
        <f t="shared" si="64"/>
        <v>0</v>
      </c>
      <c r="DU124" s="610"/>
      <c r="DV124" s="610"/>
      <c r="DW124" s="610"/>
      <c r="DX124" s="610"/>
      <c r="DY124" s="610"/>
    </row>
    <row r="125" spans="3:129" ht="12.95" customHeight="1">
      <c r="C125" s="917" t="s">
        <v>228</v>
      </c>
      <c r="D125" s="708"/>
      <c r="E125" s="703" t="s">
        <v>145</v>
      </c>
      <c r="F125" s="704"/>
      <c r="G125" s="704"/>
      <c r="H125" s="704"/>
      <c r="I125" s="705"/>
      <c r="J125" s="1658">
        <f t="shared" ref="J125" si="69">S125+CL125+CL126</f>
        <v>0</v>
      </c>
      <c r="K125" s="1659"/>
      <c r="L125" s="1659"/>
      <c r="P125" s="1189"/>
      <c r="Q125" s="1190"/>
      <c r="R125" s="1191"/>
      <c r="S125" s="1664"/>
      <c r="T125" s="1665"/>
      <c r="U125" s="1665"/>
      <c r="V125" s="1665"/>
      <c r="W125" s="1665"/>
      <c r="X125" s="1666"/>
      <c r="Y125" s="1667"/>
      <c r="Z125" s="1667"/>
      <c r="AA125" s="1667"/>
      <c r="AB125" s="1668"/>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594"/>
      <c r="CM125" s="1595"/>
      <c r="CN125" s="1595"/>
      <c r="CO125" s="1595"/>
      <c r="CP125" s="1595"/>
      <c r="CQ125" s="1595"/>
      <c r="CR125" s="1595"/>
      <c r="CS125" s="44" t="s">
        <v>8696</v>
      </c>
      <c r="CT125" s="44"/>
      <c r="CU125" s="44"/>
      <c r="CV125" s="44"/>
      <c r="CW125" s="1596"/>
      <c r="CX125" s="1597"/>
      <c r="CY125" s="1597"/>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5"/>
        <v>0</v>
      </c>
      <c r="DT125" s="610">
        <f t="shared" si="63"/>
        <v>0</v>
      </c>
      <c r="DU125" s="610">
        <f t="shared" si="5"/>
        <v>0</v>
      </c>
      <c r="DV125" s="610"/>
      <c r="DW125" s="610"/>
      <c r="DX125" s="610"/>
      <c r="DY125" s="610"/>
    </row>
    <row r="126" spans="3:129" ht="12.95" customHeight="1">
      <c r="C126" s="917" t="s">
        <v>229</v>
      </c>
      <c r="D126" s="708"/>
      <c r="E126" s="709" t="s">
        <v>226</v>
      </c>
      <c r="F126" s="710"/>
      <c r="G126" s="710"/>
      <c r="H126" s="710"/>
      <c r="I126" s="711"/>
      <c r="J126" s="1658"/>
      <c r="K126" s="1659"/>
      <c r="L126" s="1659"/>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606"/>
      <c r="CM126" s="1607"/>
      <c r="CN126" s="1607"/>
      <c r="CO126" s="1607"/>
      <c r="CP126" s="1607"/>
      <c r="CQ126" s="1607"/>
      <c r="CR126" s="1607"/>
      <c r="CS126" s="120" t="s">
        <v>8696</v>
      </c>
      <c r="CT126" s="120"/>
      <c r="CU126" s="120"/>
      <c r="CV126" s="120"/>
      <c r="CW126" s="1608"/>
      <c r="CX126" s="1607"/>
      <c r="CY126" s="1607"/>
      <c r="CZ126" s="120"/>
      <c r="DA126" s="120"/>
      <c r="DB126" s="177" t="s">
        <v>8696</v>
      </c>
      <c r="DC126" s="1602"/>
      <c r="DD126" s="1603"/>
      <c r="DE126" s="10"/>
      <c r="DF126" s="10"/>
      <c r="DG126" s="155" t="s">
        <v>8696</v>
      </c>
      <c r="DH126" s="1698"/>
      <c r="DI126" s="1699"/>
      <c r="DJ126" s="1699"/>
      <c r="DK126" s="1699"/>
      <c r="DL126" s="1699"/>
      <c r="DM126" s="216" t="s">
        <v>66</v>
      </c>
      <c r="DS126" s="610">
        <f t="shared" si="65"/>
        <v>0</v>
      </c>
      <c r="DT126" s="610">
        <f t="shared" si="64"/>
        <v>0</v>
      </c>
      <c r="DU126" s="610"/>
      <c r="DV126" s="610"/>
      <c r="DW126" s="610"/>
      <c r="DX126" s="610"/>
      <c r="DY126" s="610"/>
    </row>
    <row r="127" spans="3:129" ht="12.95" customHeight="1">
      <c r="C127" s="917" t="s">
        <v>146</v>
      </c>
      <c r="D127" s="708"/>
      <c r="E127" s="703" t="s">
        <v>147</v>
      </c>
      <c r="F127" s="704"/>
      <c r="G127" s="704"/>
      <c r="H127" s="704"/>
      <c r="I127" s="705"/>
      <c r="J127" s="1658">
        <f t="shared" ref="J127" si="71">S127+CL127+CL128</f>
        <v>0</v>
      </c>
      <c r="K127" s="1659"/>
      <c r="L127" s="1659"/>
      <c r="M127" s="44"/>
      <c r="N127" s="44"/>
      <c r="O127" s="44"/>
      <c r="P127" s="1189"/>
      <c r="Q127" s="1190"/>
      <c r="R127" s="1191"/>
      <c r="S127" s="1664"/>
      <c r="T127" s="1665"/>
      <c r="U127" s="1665"/>
      <c r="V127" s="1665"/>
      <c r="W127" s="1665"/>
      <c r="X127" s="1666"/>
      <c r="Y127" s="1667"/>
      <c r="Z127" s="1667"/>
      <c r="AA127" s="1667"/>
      <c r="AB127" s="1668"/>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594"/>
      <c r="CM127" s="1595"/>
      <c r="CN127" s="1595"/>
      <c r="CO127" s="1595"/>
      <c r="CP127" s="1595"/>
      <c r="CQ127" s="1595"/>
      <c r="CR127" s="1595"/>
      <c r="CS127" s="44" t="s">
        <v>8696</v>
      </c>
      <c r="CT127" s="44"/>
      <c r="CU127" s="44"/>
      <c r="CV127" s="44"/>
      <c r="CW127" s="1596"/>
      <c r="CX127" s="1597"/>
      <c r="CY127" s="1597"/>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5"/>
        <v>0</v>
      </c>
      <c r="DT127" s="610">
        <f t="shared" si="63"/>
        <v>0</v>
      </c>
      <c r="DU127" s="610">
        <f t="shared" ref="DU127" si="73">SUM(S127)</f>
        <v>0</v>
      </c>
      <c r="DV127" s="610"/>
      <c r="DW127" s="610"/>
      <c r="DX127" s="610"/>
      <c r="DY127" s="610"/>
    </row>
    <row r="128" spans="3:129" ht="12.95" customHeight="1">
      <c r="C128" s="917" t="s">
        <v>148</v>
      </c>
      <c r="D128" s="708"/>
      <c r="E128" s="709" t="s">
        <v>226</v>
      </c>
      <c r="F128" s="710"/>
      <c r="G128" s="710"/>
      <c r="H128" s="710"/>
      <c r="I128" s="711"/>
      <c r="J128" s="1658"/>
      <c r="K128" s="1659"/>
      <c r="L128" s="1659"/>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606"/>
      <c r="CM128" s="1607"/>
      <c r="CN128" s="1607"/>
      <c r="CO128" s="1607"/>
      <c r="CP128" s="1607"/>
      <c r="CQ128" s="1607"/>
      <c r="CR128" s="1607"/>
      <c r="CS128" s="157" t="s">
        <v>8696</v>
      </c>
      <c r="CT128" s="157"/>
      <c r="CU128" s="157"/>
      <c r="CV128" s="157"/>
      <c r="CW128" s="1608"/>
      <c r="CX128" s="1607"/>
      <c r="CY128" s="1607"/>
      <c r="CZ128" s="157"/>
      <c r="DA128" s="157"/>
      <c r="DB128" s="158" t="s">
        <v>8696</v>
      </c>
      <c r="DC128" s="1602"/>
      <c r="DD128" s="1603"/>
      <c r="DG128" s="152" t="s">
        <v>8696</v>
      </c>
      <c r="DH128" s="1698"/>
      <c r="DI128" s="1699"/>
      <c r="DJ128" s="1699"/>
      <c r="DK128" s="1699"/>
      <c r="DL128" s="1699"/>
      <c r="DM128" s="219" t="s">
        <v>66</v>
      </c>
      <c r="DS128" s="610">
        <f t="shared" si="65"/>
        <v>0</v>
      </c>
      <c r="DT128" s="610">
        <f t="shared" si="64"/>
        <v>0</v>
      </c>
      <c r="DU128" s="610"/>
      <c r="DV128" s="610"/>
      <c r="DW128" s="610"/>
      <c r="DX128" s="610"/>
      <c r="DY128" s="610"/>
    </row>
    <row r="129" spans="3:129" ht="12.95" customHeight="1">
      <c r="C129" s="917"/>
      <c r="D129" s="708"/>
      <c r="E129" s="1613" t="s">
        <v>9356</v>
      </c>
      <c r="F129" s="1614"/>
      <c r="G129" s="1614"/>
      <c r="H129" s="1614"/>
      <c r="I129" s="1615"/>
      <c r="J129" s="1658">
        <f t="shared" ref="J129" si="74">S129+CL129+CL130</f>
        <v>0</v>
      </c>
      <c r="K129" s="1659"/>
      <c r="L129" s="1659"/>
      <c r="M129" s="44"/>
      <c r="N129" s="44"/>
      <c r="O129" s="44"/>
      <c r="P129" s="1189"/>
      <c r="Q129" s="1190"/>
      <c r="R129" s="1191"/>
      <c r="S129" s="1664"/>
      <c r="T129" s="1665"/>
      <c r="U129" s="1665"/>
      <c r="V129" s="1665"/>
      <c r="W129" s="1665"/>
      <c r="X129" s="1666"/>
      <c r="Y129" s="1667"/>
      <c r="Z129" s="1667"/>
      <c r="AA129" s="1667"/>
      <c r="AB129" s="1668"/>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594"/>
      <c r="CM129" s="1595"/>
      <c r="CN129" s="1595"/>
      <c r="CO129" s="1595"/>
      <c r="CP129" s="1595"/>
      <c r="CQ129" s="1595"/>
      <c r="CR129" s="1595"/>
      <c r="CS129" s="44" t="s">
        <v>8696</v>
      </c>
      <c r="CT129" s="44"/>
      <c r="CU129" s="44"/>
      <c r="CV129" s="44"/>
      <c r="CW129" s="1596"/>
      <c r="CX129" s="1597"/>
      <c r="CY129" s="1597"/>
      <c r="CZ129" s="44"/>
      <c r="DA129" s="44"/>
      <c r="DB129" s="176" t="s">
        <v>8696</v>
      </c>
      <c r="DC129" s="1602">
        <f>DS129+DS130</f>
        <v>0</v>
      </c>
      <c r="DD129" s="1603"/>
      <c r="DE129" s="44"/>
      <c r="DF129" s="44"/>
      <c r="DG129" s="176"/>
      <c r="DH129" s="1698">
        <f t="shared" ref="DH129" si="75">IFERROR((S129+DS129+DS130)/J129,0)*100</f>
        <v>0</v>
      </c>
      <c r="DI129" s="1699"/>
      <c r="DJ129" s="1699"/>
      <c r="DK129" s="1699"/>
      <c r="DL129" s="1699"/>
      <c r="DM129" s="217"/>
      <c r="DS129" s="610">
        <f t="shared" si="65"/>
        <v>0</v>
      </c>
      <c r="DT129" s="610">
        <f t="shared" si="63"/>
        <v>0</v>
      </c>
      <c r="DU129" s="610">
        <f t="shared" si="5"/>
        <v>0</v>
      </c>
      <c r="DV129" s="610"/>
      <c r="DW129" s="610"/>
      <c r="DX129" s="610"/>
      <c r="DY129" s="610"/>
    </row>
    <row r="130" spans="3:129" ht="12.95" customHeight="1">
      <c r="C130" s="917"/>
      <c r="D130" s="708"/>
      <c r="E130" s="1616"/>
      <c r="F130" s="1617"/>
      <c r="G130" s="1617"/>
      <c r="H130" s="1617"/>
      <c r="I130" s="1618"/>
      <c r="J130" s="1658"/>
      <c r="K130" s="1659"/>
      <c r="L130" s="1659"/>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606"/>
      <c r="CM130" s="1607"/>
      <c r="CN130" s="1607"/>
      <c r="CO130" s="1607"/>
      <c r="CP130" s="1607"/>
      <c r="CQ130" s="1607"/>
      <c r="CR130" s="1607"/>
      <c r="CS130" s="157" t="s">
        <v>8696</v>
      </c>
      <c r="CT130" s="157"/>
      <c r="CU130" s="157"/>
      <c r="CV130" s="157"/>
      <c r="CW130" s="1608"/>
      <c r="CX130" s="1607"/>
      <c r="CY130" s="1607"/>
      <c r="CZ130" s="157"/>
      <c r="DA130" s="157"/>
      <c r="DB130" s="158" t="s">
        <v>8696</v>
      </c>
      <c r="DC130" s="1602"/>
      <c r="DD130" s="1603"/>
      <c r="DG130" s="152" t="s">
        <v>8696</v>
      </c>
      <c r="DH130" s="1698"/>
      <c r="DI130" s="1699"/>
      <c r="DJ130" s="1699"/>
      <c r="DK130" s="1699"/>
      <c r="DL130" s="1699"/>
      <c r="DM130" s="219" t="s">
        <v>66</v>
      </c>
      <c r="DS130" s="610">
        <f t="shared" si="65"/>
        <v>0</v>
      </c>
      <c r="DT130" s="610">
        <f t="shared" si="64"/>
        <v>0</v>
      </c>
      <c r="DU130" s="610"/>
      <c r="DV130" s="610"/>
      <c r="DW130" s="610"/>
      <c r="DX130" s="610"/>
      <c r="DY130" s="610"/>
    </row>
    <row r="131" spans="3:129" ht="12.95" customHeight="1">
      <c r="C131" s="102"/>
      <c r="E131" s="703" t="s">
        <v>230</v>
      </c>
      <c r="F131" s="704"/>
      <c r="G131" s="704"/>
      <c r="H131" s="704"/>
      <c r="I131" s="705"/>
      <c r="J131" s="1658">
        <f t="shared" ref="J131" si="76">S131+CL131+CL132</f>
        <v>0</v>
      </c>
      <c r="K131" s="1659"/>
      <c r="L131" s="1659"/>
      <c r="P131" s="1189"/>
      <c r="Q131" s="1190"/>
      <c r="R131" s="1191"/>
      <c r="S131" s="1664"/>
      <c r="T131" s="1665"/>
      <c r="U131" s="1665"/>
      <c r="V131" s="1665"/>
      <c r="W131" s="1665"/>
      <c r="X131" s="1666"/>
      <c r="Y131" s="1667"/>
      <c r="Z131" s="1667"/>
      <c r="AA131" s="1667"/>
      <c r="AB131" s="1668"/>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594"/>
      <c r="CM131" s="1595"/>
      <c r="CN131" s="1595"/>
      <c r="CO131" s="1595"/>
      <c r="CP131" s="1595"/>
      <c r="CQ131" s="1595"/>
      <c r="CR131" s="1595"/>
      <c r="CS131" s="44" t="s">
        <v>8696</v>
      </c>
      <c r="CT131" s="44"/>
      <c r="CU131" s="44"/>
      <c r="CV131" s="44"/>
      <c r="CW131" s="1596"/>
      <c r="CX131" s="1597"/>
      <c r="CY131" s="1597"/>
      <c r="CZ131" s="44"/>
      <c r="DA131" s="44"/>
      <c r="DB131" s="176" t="s">
        <v>8696</v>
      </c>
      <c r="DC131" s="1602">
        <f>DS131+DS132</f>
        <v>0</v>
      </c>
      <c r="DD131" s="1603"/>
      <c r="DE131" s="44"/>
      <c r="DF131" s="44"/>
      <c r="DG131" s="176"/>
      <c r="DH131" s="1698">
        <f t="shared" ref="DH131" si="77">IFERROR((S131+DS131+DS132)/J131,0)*100</f>
        <v>0</v>
      </c>
      <c r="DI131" s="1699"/>
      <c r="DJ131" s="1699"/>
      <c r="DK131" s="1699"/>
      <c r="DL131" s="1699"/>
      <c r="DM131" s="217"/>
      <c r="DS131" s="610">
        <f t="shared" si="65"/>
        <v>0</v>
      </c>
      <c r="DT131" s="610">
        <f t="shared" si="63"/>
        <v>0</v>
      </c>
      <c r="DU131" s="610">
        <f>SUM(S131)</f>
        <v>0</v>
      </c>
      <c r="DV131" s="610"/>
      <c r="DW131" s="610"/>
      <c r="DX131" s="610"/>
      <c r="DY131" s="610"/>
    </row>
    <row r="132" spans="3:129" ht="12.95" customHeight="1">
      <c r="C132" s="102"/>
      <c r="E132" s="1353" t="s">
        <v>282</v>
      </c>
      <c r="F132" s="1354"/>
      <c r="G132" s="1354"/>
      <c r="H132" s="1354"/>
      <c r="I132" s="1355"/>
      <c r="J132" s="1658"/>
      <c r="K132" s="1659"/>
      <c r="L132" s="1659"/>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606"/>
      <c r="CM132" s="1607"/>
      <c r="CN132" s="1607"/>
      <c r="CO132" s="1607"/>
      <c r="CP132" s="1607"/>
      <c r="CQ132" s="1607"/>
      <c r="CR132" s="1607"/>
      <c r="CS132" s="120" t="s">
        <v>8696</v>
      </c>
      <c r="CT132" s="120"/>
      <c r="CU132" s="120"/>
      <c r="CV132" s="120"/>
      <c r="CW132" s="1608"/>
      <c r="CX132" s="1607"/>
      <c r="CY132" s="1607"/>
      <c r="CZ132" s="120"/>
      <c r="DA132" s="120"/>
      <c r="DB132" s="177" t="s">
        <v>8696</v>
      </c>
      <c r="DC132" s="1602"/>
      <c r="DD132" s="1603"/>
      <c r="DE132" s="10"/>
      <c r="DF132" s="10"/>
      <c r="DG132" s="155" t="s">
        <v>8696</v>
      </c>
      <c r="DH132" s="1698"/>
      <c r="DI132" s="1699"/>
      <c r="DJ132" s="1699"/>
      <c r="DK132" s="1699"/>
      <c r="DL132" s="1699"/>
      <c r="DM132" s="216" t="s">
        <v>66</v>
      </c>
      <c r="DS132" s="610">
        <f t="shared" si="65"/>
        <v>0</v>
      </c>
      <c r="DT132" s="610">
        <f t="shared" si="64"/>
        <v>0</v>
      </c>
      <c r="DU132" s="610"/>
      <c r="DV132" s="610"/>
      <c r="DW132" s="610"/>
      <c r="DX132" s="610"/>
      <c r="DY132" s="610"/>
    </row>
    <row r="133" spans="3:129" ht="12.95" customHeight="1">
      <c r="C133" s="102"/>
      <c r="E133" s="703" t="s">
        <v>149</v>
      </c>
      <c r="F133" s="704"/>
      <c r="G133" s="704"/>
      <c r="H133" s="704"/>
      <c r="I133" s="705"/>
      <c r="J133" s="1660">
        <f>S133+CL133+CL134</f>
        <v>0</v>
      </c>
      <c r="K133" s="1661"/>
      <c r="L133" s="1661"/>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5"/>
        <v>0</v>
      </c>
      <c r="DT133" s="610">
        <f>SUM(J133)</f>
        <v>0</v>
      </c>
      <c r="DU133" s="610">
        <f t="shared" ref="DU133" si="78">SUM(S133)</f>
        <v>0</v>
      </c>
      <c r="DV133" s="610">
        <f>SUM(X133)</f>
        <v>0</v>
      </c>
      <c r="DW133" s="610">
        <f>CL133</f>
        <v>0</v>
      </c>
      <c r="DX133" s="610">
        <f>CW133</f>
        <v>0</v>
      </c>
      <c r="DY133" s="610">
        <f>DC133</f>
        <v>0</v>
      </c>
    </row>
    <row r="134" spans="3:129" ht="12.95" customHeight="1" thickBot="1">
      <c r="C134" s="178"/>
      <c r="D134" s="87"/>
      <c r="E134" s="1386"/>
      <c r="F134" s="838"/>
      <c r="G134" s="838"/>
      <c r="H134" s="838"/>
      <c r="I134" s="1387"/>
      <c r="J134" s="1662"/>
      <c r="K134" s="1663"/>
      <c r="L134" s="1663"/>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5"/>
        <v>0</v>
      </c>
      <c r="DT134" s="610">
        <f t="shared" si="64"/>
        <v>0</v>
      </c>
      <c r="DU134" s="610"/>
      <c r="DV134" s="610"/>
      <c r="DW134" s="610"/>
      <c r="DX134" s="610"/>
      <c r="DY134" s="610"/>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8689</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8689</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656"/>
      <c r="AA159" s="1657"/>
      <c r="AB159" s="1657"/>
      <c r="AC159" s="1657"/>
      <c r="AD159" s="1657"/>
      <c r="AE159" s="1657"/>
      <c r="AF159" s="1657"/>
      <c r="AG159" s="966" t="s">
        <v>65</v>
      </c>
      <c r="AH159" s="966"/>
      <c r="AI159" s="966"/>
      <c r="AJ159" s="967"/>
      <c r="AK159" s="1023"/>
      <c r="AL159" s="1226"/>
      <c r="AM159" s="1226"/>
      <c r="AN159" s="1226"/>
      <c r="AO159" s="1226"/>
      <c r="AP159" s="1226"/>
      <c r="AQ159" s="1227"/>
      <c r="AR159" s="1629"/>
      <c r="AS159" s="1630"/>
      <c r="AT159" s="1630"/>
      <c r="AU159" s="1630"/>
      <c r="AV159" s="1630"/>
      <c r="AW159" s="1630"/>
      <c r="AX159" s="1630"/>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9">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606"/>
      <c r="AA160" s="1607"/>
      <c r="AB160" s="1607"/>
      <c r="AC160" s="1607"/>
      <c r="AD160" s="1607"/>
      <c r="AE160" s="1607"/>
      <c r="AF160" s="1607"/>
      <c r="AG160" s="1018" t="s">
        <v>65</v>
      </c>
      <c r="AH160" s="1018"/>
      <c r="AI160" s="1018"/>
      <c r="AJ160" s="1019"/>
      <c r="AK160" s="1020"/>
      <c r="AL160" s="1239"/>
      <c r="AM160" s="1239"/>
      <c r="AN160" s="1239"/>
      <c r="AO160" s="1239"/>
      <c r="AP160" s="1239"/>
      <c r="AQ160" s="1240"/>
      <c r="AR160" s="1606"/>
      <c r="AS160" s="1607"/>
      <c r="AT160" s="1607"/>
      <c r="AU160" s="1607"/>
      <c r="AV160" s="1607"/>
      <c r="AW160" s="1607"/>
      <c r="AX160" s="1607"/>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9"/>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642">
        <f>SUM(Z159:AF160)</f>
        <v>0</v>
      </c>
      <c r="AA161" s="1643"/>
      <c r="AB161" s="1643"/>
      <c r="AC161" s="1643"/>
      <c r="AD161" s="1643"/>
      <c r="AE161" s="1643"/>
      <c r="AF161" s="1643"/>
      <c r="AG161" s="10" t="s">
        <v>65</v>
      </c>
      <c r="AH161" s="10"/>
      <c r="AI161" s="10"/>
      <c r="AJ161" s="10"/>
      <c r="AK161" s="472"/>
      <c r="AL161" s="473"/>
      <c r="AM161" s="473"/>
      <c r="AN161" s="473"/>
      <c r="AO161" s="473"/>
      <c r="AP161" s="473"/>
      <c r="AQ161" s="474"/>
      <c r="AR161" s="1642">
        <f>SUM(AR159:AX160)</f>
        <v>0</v>
      </c>
      <c r="AS161" s="1643"/>
      <c r="AT161" s="1643"/>
      <c r="AU161" s="1643"/>
      <c r="AV161" s="1643"/>
      <c r="AW161" s="1643"/>
      <c r="AX161" s="1643"/>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9"/>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9"/>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9"/>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642">
        <f>SUM(Z162:AF163)</f>
        <v>0</v>
      </c>
      <c r="AA164" s="1643"/>
      <c r="AB164" s="1643"/>
      <c r="AC164" s="1643"/>
      <c r="AD164" s="1643"/>
      <c r="AE164" s="1643"/>
      <c r="AF164" s="1643"/>
      <c r="AG164" s="10" t="s">
        <v>65</v>
      </c>
      <c r="AH164" s="10"/>
      <c r="AI164" s="10"/>
      <c r="AJ164" s="10"/>
      <c r="AK164" s="472"/>
      <c r="AL164" s="473"/>
      <c r="AM164" s="473"/>
      <c r="AN164" s="473"/>
      <c r="AO164" s="473"/>
      <c r="AP164" s="473"/>
      <c r="AQ164" s="474"/>
      <c r="AR164" s="1642">
        <f>SUM(AR162:AX163)</f>
        <v>0</v>
      </c>
      <c r="AS164" s="1643"/>
      <c r="AT164" s="1643"/>
      <c r="AU164" s="1643"/>
      <c r="AV164" s="1643"/>
      <c r="AW164" s="1643"/>
      <c r="AX164" s="1643"/>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9"/>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594"/>
      <c r="AA165" s="1595"/>
      <c r="AB165" s="1595"/>
      <c r="AC165" s="1595"/>
      <c r="AD165" s="1595"/>
      <c r="AE165" s="1595"/>
      <c r="AF165" s="1595"/>
      <c r="AG165" s="989" t="s">
        <v>65</v>
      </c>
      <c r="AH165" s="989"/>
      <c r="AI165" s="989"/>
      <c r="AJ165" s="990"/>
      <c r="AK165" s="979"/>
      <c r="AL165" s="1264"/>
      <c r="AM165" s="1264"/>
      <c r="AN165" s="1264"/>
      <c r="AO165" s="1264"/>
      <c r="AP165" s="1264"/>
      <c r="AQ165" s="1265"/>
      <c r="AR165" s="1594"/>
      <c r="AS165" s="1595"/>
      <c r="AT165" s="1595"/>
      <c r="AU165" s="1595"/>
      <c r="AV165" s="1595"/>
      <c r="AW165" s="1595"/>
      <c r="AX165" s="159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9"/>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606"/>
      <c r="AA166" s="1607"/>
      <c r="AB166" s="1607"/>
      <c r="AC166" s="1607"/>
      <c r="AD166" s="1607"/>
      <c r="AE166" s="1607"/>
      <c r="AF166" s="1607"/>
      <c r="AG166" s="1018" t="s">
        <v>65</v>
      </c>
      <c r="AH166" s="1018"/>
      <c r="AI166" s="1018"/>
      <c r="AJ166" s="1019"/>
      <c r="AK166" s="1020"/>
      <c r="AL166" s="1239"/>
      <c r="AM166" s="1239"/>
      <c r="AN166" s="1239"/>
      <c r="AO166" s="1239"/>
      <c r="AP166" s="1239"/>
      <c r="AQ166" s="1240"/>
      <c r="AR166" s="1606"/>
      <c r="AS166" s="1607"/>
      <c r="AT166" s="1607"/>
      <c r="AU166" s="1607"/>
      <c r="AV166" s="1607"/>
      <c r="AW166" s="1607"/>
      <c r="AX166" s="1607"/>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9"/>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642">
        <f>SUM(Z165:AF166)</f>
        <v>0</v>
      </c>
      <c r="AA167" s="1643"/>
      <c r="AB167" s="1643"/>
      <c r="AC167" s="1643"/>
      <c r="AD167" s="1643"/>
      <c r="AE167" s="1643"/>
      <c r="AF167" s="1643"/>
      <c r="AG167" s="10" t="s">
        <v>65</v>
      </c>
      <c r="AH167" s="10"/>
      <c r="AI167" s="10"/>
      <c r="AJ167" s="10"/>
      <c r="AK167" s="472"/>
      <c r="AL167" s="473"/>
      <c r="AM167" s="473"/>
      <c r="AN167" s="473"/>
      <c r="AO167" s="473"/>
      <c r="AP167" s="473"/>
      <c r="AQ167" s="474"/>
      <c r="AR167" s="1642">
        <f>SUM(AR165:AX166)</f>
        <v>0</v>
      </c>
      <c r="AS167" s="1643"/>
      <c r="AT167" s="1643"/>
      <c r="AU167" s="1643"/>
      <c r="AV167" s="1643"/>
      <c r="AW167" s="1643"/>
      <c r="AX167" s="1643"/>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9"/>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9"/>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606"/>
      <c r="AA169" s="1607"/>
      <c r="AB169" s="1607"/>
      <c r="AC169" s="1607"/>
      <c r="AD169" s="1607"/>
      <c r="AE169" s="1607"/>
      <c r="AF169" s="1607"/>
      <c r="AG169" s="1018" t="s">
        <v>65</v>
      </c>
      <c r="AH169" s="1018"/>
      <c r="AI169" s="1018"/>
      <c r="AJ169" s="1019"/>
      <c r="AK169" s="1020"/>
      <c r="AL169" s="1239"/>
      <c r="AM169" s="1239"/>
      <c r="AN169" s="1239"/>
      <c r="AO169" s="1239"/>
      <c r="AP169" s="1239"/>
      <c r="AQ169" s="1240"/>
      <c r="AR169" s="1606"/>
      <c r="AS169" s="1607"/>
      <c r="AT169" s="1607"/>
      <c r="AU169" s="1607"/>
      <c r="AV169" s="1607"/>
      <c r="AW169" s="1607"/>
      <c r="AX169" s="1607"/>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9"/>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652">
        <f>SUM(Z168:AF169)</f>
        <v>0</v>
      </c>
      <c r="AA170" s="1653"/>
      <c r="AB170" s="1653"/>
      <c r="AC170" s="1653"/>
      <c r="AD170" s="1653"/>
      <c r="AE170" s="1653"/>
      <c r="AF170" s="1653"/>
      <c r="AG170" s="114" t="s">
        <v>65</v>
      </c>
      <c r="AH170" s="114"/>
      <c r="AI170" s="114"/>
      <c r="AJ170" s="114"/>
      <c r="AK170" s="262"/>
      <c r="AL170" s="263"/>
      <c r="AM170" s="263"/>
      <c r="AN170" s="263"/>
      <c r="AO170" s="263"/>
      <c r="AP170" s="263"/>
      <c r="AQ170" s="264"/>
      <c r="AR170" s="1652">
        <f>SUM(AR168:AX169)</f>
        <v>0</v>
      </c>
      <c r="AS170" s="1653"/>
      <c r="AT170" s="1653"/>
      <c r="AU170" s="1653"/>
      <c r="AV170" s="1653"/>
      <c r="AW170" s="1653"/>
      <c r="AX170" s="1653"/>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9"/>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629"/>
      <c r="AA171" s="1630"/>
      <c r="AB171" s="1630"/>
      <c r="AC171" s="1630"/>
      <c r="AD171" s="1630"/>
      <c r="AE171" s="1630"/>
      <c r="AF171" s="1630"/>
      <c r="AG171" s="1125" t="s">
        <v>245</v>
      </c>
      <c r="AH171" s="1125"/>
      <c r="AI171" s="1125"/>
      <c r="AJ171" s="1126"/>
      <c r="AK171" s="1023"/>
      <c r="AL171" s="1226"/>
      <c r="AM171" s="1226"/>
      <c r="AN171" s="1226"/>
      <c r="AO171" s="1226"/>
      <c r="AP171" s="1226"/>
      <c r="AQ171" s="1227"/>
      <c r="AR171" s="1629"/>
      <c r="AS171" s="1630"/>
      <c r="AT171" s="1630"/>
      <c r="AU171" s="1630"/>
      <c r="AV171" s="1630"/>
      <c r="AW171" s="1630"/>
      <c r="AX171" s="1630"/>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9"/>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606"/>
      <c r="AA172" s="1607"/>
      <c r="AB172" s="1607"/>
      <c r="AC172" s="1607"/>
      <c r="AD172" s="1607"/>
      <c r="AE172" s="1607"/>
      <c r="AF172" s="1607"/>
      <c r="AG172" s="1058" t="s">
        <v>245</v>
      </c>
      <c r="AH172" s="1058"/>
      <c r="AI172" s="1058"/>
      <c r="AJ172" s="1059"/>
      <c r="AK172" s="1020"/>
      <c r="AL172" s="1239"/>
      <c r="AM172" s="1239"/>
      <c r="AN172" s="1239"/>
      <c r="AO172" s="1239"/>
      <c r="AP172" s="1239"/>
      <c r="AQ172" s="1240"/>
      <c r="AR172" s="1606"/>
      <c r="AS172" s="1607"/>
      <c r="AT172" s="1607"/>
      <c r="AU172" s="1607"/>
      <c r="AV172" s="1607"/>
      <c r="AW172" s="1607"/>
      <c r="AX172" s="1607"/>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9"/>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642">
        <f>SUM(Z171:AF172)</f>
        <v>0</v>
      </c>
      <c r="AA173" s="1643"/>
      <c r="AB173" s="1643"/>
      <c r="AC173" s="1643"/>
      <c r="AD173" s="1643"/>
      <c r="AE173" s="1643"/>
      <c r="AF173" s="1643"/>
      <c r="AG173" s="462" t="s">
        <v>245</v>
      </c>
      <c r="AH173" s="462"/>
      <c r="AI173" s="462"/>
      <c r="AJ173" s="462"/>
      <c r="AK173" s="472"/>
      <c r="AL173" s="473"/>
      <c r="AM173" s="473"/>
      <c r="AN173" s="473"/>
      <c r="AO173" s="473"/>
      <c r="AP173" s="473"/>
      <c r="AQ173" s="474"/>
      <c r="AR173" s="1642">
        <f>SUM(AR171:AX172)</f>
        <v>0</v>
      </c>
      <c r="AS173" s="1643"/>
      <c r="AT173" s="1643"/>
      <c r="AU173" s="1643"/>
      <c r="AV173" s="1643"/>
      <c r="AW173" s="1643"/>
      <c r="AX173" s="1643"/>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9"/>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594"/>
      <c r="AA174" s="1595"/>
      <c r="AB174" s="1595"/>
      <c r="AC174" s="1595"/>
      <c r="AD174" s="1595"/>
      <c r="AE174" s="1595"/>
      <c r="AF174" s="1595"/>
      <c r="AG174" s="1072" t="s">
        <v>246</v>
      </c>
      <c r="AH174" s="1072"/>
      <c r="AI174" s="1072"/>
      <c r="AJ174" s="1073"/>
      <c r="AK174" s="979"/>
      <c r="AL174" s="1264"/>
      <c r="AM174" s="1264"/>
      <c r="AN174" s="1264"/>
      <c r="AO174" s="1264"/>
      <c r="AP174" s="1264"/>
      <c r="AQ174" s="1265"/>
      <c r="AR174" s="1594"/>
      <c r="AS174" s="1595"/>
      <c r="AT174" s="1595"/>
      <c r="AU174" s="1595"/>
      <c r="AV174" s="1595"/>
      <c r="AW174" s="1595"/>
      <c r="AX174" s="159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9"/>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606"/>
      <c r="AA175" s="1607"/>
      <c r="AB175" s="1607"/>
      <c r="AC175" s="1607"/>
      <c r="AD175" s="1607"/>
      <c r="AE175" s="1607"/>
      <c r="AF175" s="1607"/>
      <c r="AG175" s="1066" t="s">
        <v>246</v>
      </c>
      <c r="AH175" s="1066"/>
      <c r="AI175" s="1066"/>
      <c r="AJ175" s="1067"/>
      <c r="AK175" s="1020"/>
      <c r="AL175" s="1239"/>
      <c r="AM175" s="1239"/>
      <c r="AN175" s="1239"/>
      <c r="AO175" s="1239"/>
      <c r="AP175" s="1239"/>
      <c r="AQ175" s="1240"/>
      <c r="AR175" s="1606"/>
      <c r="AS175" s="1607"/>
      <c r="AT175" s="1607"/>
      <c r="AU175" s="1607"/>
      <c r="AV175" s="1607"/>
      <c r="AW175" s="1607"/>
      <c r="AX175" s="1607"/>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9"/>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642">
        <f>SUM(Z174:AF175)</f>
        <v>0</v>
      </c>
      <c r="AA176" s="1643"/>
      <c r="AB176" s="1643"/>
      <c r="AC176" s="1643"/>
      <c r="AD176" s="1643"/>
      <c r="AE176" s="1643"/>
      <c r="AF176" s="1643"/>
      <c r="AG176" s="1074" t="s">
        <v>246</v>
      </c>
      <c r="AH176" s="1074"/>
      <c r="AI176" s="1074"/>
      <c r="AJ176" s="1075"/>
      <c r="AK176" s="472"/>
      <c r="AL176" s="473"/>
      <c r="AM176" s="473"/>
      <c r="AN176" s="473"/>
      <c r="AO176" s="473"/>
      <c r="AP176" s="473"/>
      <c r="AQ176" s="474"/>
      <c r="AR176" s="1642">
        <f>SUM(AR174:AX175)</f>
        <v>0</v>
      </c>
      <c r="AS176" s="1643"/>
      <c r="AT176" s="1643"/>
      <c r="AU176" s="1643"/>
      <c r="AV176" s="1643"/>
      <c r="AW176" s="1643"/>
      <c r="AX176" s="1643"/>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9"/>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594"/>
      <c r="AA177" s="1595"/>
      <c r="AB177" s="1595"/>
      <c r="AC177" s="1595"/>
      <c r="AD177" s="1595"/>
      <c r="AE177" s="1595"/>
      <c r="AF177" s="1595"/>
      <c r="AG177" s="989" t="s">
        <v>65</v>
      </c>
      <c r="AH177" s="989"/>
      <c r="AI177" s="989"/>
      <c r="AJ177" s="990"/>
      <c r="AK177" s="979"/>
      <c r="AL177" s="1264"/>
      <c r="AM177" s="1264"/>
      <c r="AN177" s="1264"/>
      <c r="AO177" s="1264"/>
      <c r="AP177" s="1264"/>
      <c r="AQ177" s="1265"/>
      <c r="AR177" s="1594"/>
      <c r="AS177" s="1595"/>
      <c r="AT177" s="1595"/>
      <c r="AU177" s="1595"/>
      <c r="AV177" s="1595"/>
      <c r="AW177" s="1595"/>
      <c r="AX177" s="159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9"/>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606"/>
      <c r="AA178" s="1607"/>
      <c r="AB178" s="1607"/>
      <c r="AC178" s="1607"/>
      <c r="AD178" s="1607"/>
      <c r="AE178" s="1607"/>
      <c r="AF178" s="1607"/>
      <c r="AG178" s="1018" t="s">
        <v>65</v>
      </c>
      <c r="AH178" s="1018"/>
      <c r="AI178" s="1018"/>
      <c r="AJ178" s="1019"/>
      <c r="AK178" s="1020"/>
      <c r="AL178" s="1239"/>
      <c r="AM178" s="1239"/>
      <c r="AN178" s="1239"/>
      <c r="AO178" s="1239"/>
      <c r="AP178" s="1239"/>
      <c r="AQ178" s="1240"/>
      <c r="AR178" s="1606"/>
      <c r="AS178" s="1607"/>
      <c r="AT178" s="1607"/>
      <c r="AU178" s="1607"/>
      <c r="AV178" s="1607"/>
      <c r="AW178" s="1607"/>
      <c r="AX178" s="1607"/>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9"/>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642">
        <f>SUM(Z177:AF178)</f>
        <v>0</v>
      </c>
      <c r="AA179" s="1643"/>
      <c r="AB179" s="1643"/>
      <c r="AC179" s="1643"/>
      <c r="AD179" s="1643"/>
      <c r="AE179" s="1643"/>
      <c r="AF179" s="1643"/>
      <c r="AG179" s="1032" t="s">
        <v>65</v>
      </c>
      <c r="AH179" s="1032"/>
      <c r="AI179" s="1032"/>
      <c r="AJ179" s="1078"/>
      <c r="AK179" s="472"/>
      <c r="AL179" s="473"/>
      <c r="AM179" s="473"/>
      <c r="AN179" s="473"/>
      <c r="AO179" s="473"/>
      <c r="AP179" s="473"/>
      <c r="AQ179" s="474"/>
      <c r="AR179" s="1642">
        <f>SUM(AR177:AX178)</f>
        <v>0</v>
      </c>
      <c r="AS179" s="1643"/>
      <c r="AT179" s="1643"/>
      <c r="AU179" s="1643"/>
      <c r="AV179" s="1643"/>
      <c r="AW179" s="1643"/>
      <c r="AX179" s="1643"/>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9"/>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594"/>
      <c r="AA180" s="1595"/>
      <c r="AB180" s="1595"/>
      <c r="AC180" s="1595"/>
      <c r="AD180" s="1595"/>
      <c r="AE180" s="1595"/>
      <c r="AF180" s="1595"/>
      <c r="AG180" s="989" t="s">
        <v>65</v>
      </c>
      <c r="AH180" s="989"/>
      <c r="AI180" s="989"/>
      <c r="AJ180" s="990"/>
      <c r="AK180" s="483"/>
      <c r="AL180" s="265"/>
      <c r="AM180" s="265"/>
      <c r="AN180" s="265"/>
      <c r="AO180" s="265"/>
      <c r="AP180" s="265"/>
      <c r="AQ180" s="265"/>
      <c r="AR180" s="1594"/>
      <c r="AS180" s="1595"/>
      <c r="AT180" s="1595"/>
      <c r="AU180" s="1595"/>
      <c r="AV180" s="1595"/>
      <c r="AW180" s="1595"/>
      <c r="AX180" s="159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9"/>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606"/>
      <c r="AA181" s="1607"/>
      <c r="AB181" s="1607"/>
      <c r="AC181" s="1607"/>
      <c r="AD181" s="1607"/>
      <c r="AE181" s="1607"/>
      <c r="AF181" s="1607"/>
      <c r="AG181" s="1018" t="s">
        <v>65</v>
      </c>
      <c r="AH181" s="1018"/>
      <c r="AI181" s="1018"/>
      <c r="AJ181" s="1019"/>
      <c r="AK181" s="266"/>
      <c r="AL181" s="267"/>
      <c r="AM181" s="267"/>
      <c r="AN181" s="267"/>
      <c r="AO181" s="267"/>
      <c r="AP181" s="267"/>
      <c r="AQ181" s="268"/>
      <c r="AR181" s="1606"/>
      <c r="AS181" s="1607"/>
      <c r="AT181" s="1607"/>
      <c r="AU181" s="1607"/>
      <c r="AV181" s="1607"/>
      <c r="AW181" s="1607"/>
      <c r="AX181" s="1607"/>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9"/>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642">
        <f>SUM(Z180:AF181)</f>
        <v>0</v>
      </c>
      <c r="AA182" s="1643"/>
      <c r="AB182" s="1643"/>
      <c r="AC182" s="1643"/>
      <c r="AD182" s="1643"/>
      <c r="AE182" s="1643"/>
      <c r="AF182" s="1643"/>
      <c r="AG182" s="5" t="s">
        <v>65</v>
      </c>
      <c r="AH182" s="10"/>
      <c r="AI182" s="10"/>
      <c r="AJ182" s="10"/>
      <c r="AK182" s="472"/>
      <c r="AL182" s="473"/>
      <c r="AM182" s="473"/>
      <c r="AN182" s="473"/>
      <c r="AO182" s="473"/>
      <c r="AP182" s="473"/>
      <c r="AQ182" s="474"/>
      <c r="AR182" s="1642">
        <f>SUM(AR180:AX181)</f>
        <v>0</v>
      </c>
      <c r="AS182" s="1643"/>
      <c r="AT182" s="1643"/>
      <c r="AU182" s="1643"/>
      <c r="AV182" s="1643"/>
      <c r="AW182" s="1643"/>
      <c r="AX182" s="1643"/>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9"/>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594"/>
      <c r="AA183" s="1595"/>
      <c r="AB183" s="1595"/>
      <c r="AC183" s="1595"/>
      <c r="AD183" s="1595"/>
      <c r="AE183" s="1595"/>
      <c r="AF183" s="1595"/>
      <c r="AG183" s="989" t="s">
        <v>65</v>
      </c>
      <c r="AH183" s="989"/>
      <c r="AI183" s="989"/>
      <c r="AJ183" s="990"/>
      <c r="AK183" s="1080"/>
      <c r="AL183" s="1272"/>
      <c r="AM183" s="1272"/>
      <c r="AN183" s="1272"/>
      <c r="AO183" s="1272"/>
      <c r="AP183" s="1272"/>
      <c r="AQ183" s="1526"/>
      <c r="AR183" s="1594"/>
      <c r="AS183" s="1595"/>
      <c r="AT183" s="1595"/>
      <c r="AU183" s="1595"/>
      <c r="AV183" s="1595"/>
      <c r="AW183" s="1595"/>
      <c r="AX183" s="159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606"/>
      <c r="AA184" s="1607"/>
      <c r="AB184" s="1607"/>
      <c r="AC184" s="1607"/>
      <c r="AD184" s="1607"/>
      <c r="AE184" s="1607"/>
      <c r="AF184" s="1607"/>
      <c r="AG184" s="1018" t="s">
        <v>65</v>
      </c>
      <c r="AH184" s="1018"/>
      <c r="AI184" s="1018"/>
      <c r="AJ184" s="1019"/>
      <c r="AK184" s="1079"/>
      <c r="AL184" s="1215"/>
      <c r="AM184" s="1215"/>
      <c r="AN184" s="1215"/>
      <c r="AO184" s="1215"/>
      <c r="AP184" s="1215"/>
      <c r="AQ184" s="1518"/>
      <c r="AR184" s="1606"/>
      <c r="AS184" s="1607"/>
      <c r="AT184" s="1607"/>
      <c r="AU184" s="1607"/>
      <c r="AV184" s="1607"/>
      <c r="AW184" s="1607"/>
      <c r="AX184" s="1607"/>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636">
        <f>SUM(Z183:AF184)</f>
        <v>0</v>
      </c>
      <c r="AA185" s="1637"/>
      <c r="AB185" s="1637"/>
      <c r="AC185" s="1637"/>
      <c r="AD185" s="1637"/>
      <c r="AE185" s="1637"/>
      <c r="AF185" s="1637"/>
      <c r="AG185" s="87" t="s">
        <v>65</v>
      </c>
      <c r="AH185" s="87"/>
      <c r="AI185" s="87"/>
      <c r="AJ185" s="87"/>
      <c r="AK185" s="127"/>
      <c r="AL185" s="128"/>
      <c r="AM185" s="128"/>
      <c r="AN185" s="128"/>
      <c r="AO185" s="128"/>
      <c r="AP185" s="128"/>
      <c r="AQ185" s="129"/>
      <c r="AR185" s="1636">
        <f>SUM(AR183:AX184)</f>
        <v>0</v>
      </c>
      <c r="AS185" s="1637"/>
      <c r="AT185" s="1637"/>
      <c r="AU185" s="1637"/>
      <c r="AV185" s="1637"/>
      <c r="AW185" s="1637"/>
      <c r="AX185" s="1637"/>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8689</v>
      </c>
      <c r="DO219" s="707"/>
      <c r="DP219" s="707"/>
      <c r="DQ219" s="707"/>
      <c r="DR219" s="707"/>
    </row>
    <row r="220" spans="3:122" ht="24">
      <c r="C220" s="23" t="s">
        <v>161</v>
      </c>
      <c r="J220" s="14" t="s">
        <v>273</v>
      </c>
      <c r="DN220" s="707"/>
      <c r="DO220" s="707"/>
      <c r="DP220" s="707"/>
      <c r="DQ220" s="707"/>
      <c r="DR220" s="707"/>
    </row>
    <row r="221" spans="3:122" ht="8.1" customHeight="1" thickBot="1">
      <c r="D221" s="1679" t="s">
        <v>8689</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8"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8"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8"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8"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8"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8"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8"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8"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8"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8"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8"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675"/>
      <c r="T235" s="1676"/>
      <c r="U235" s="1676"/>
      <c r="V235" s="1676"/>
      <c r="W235" s="1676"/>
      <c r="X235" s="1683"/>
      <c r="Y235" s="1676"/>
      <c r="Z235" s="1676"/>
      <c r="AA235" s="1676"/>
      <c r="AB235" s="1684"/>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629"/>
      <c r="CM235" s="1630"/>
      <c r="CN235" s="1630"/>
      <c r="CO235" s="1630"/>
      <c r="CP235" s="1630"/>
      <c r="CQ235" s="1630"/>
      <c r="CR235" s="1630"/>
      <c r="CS235" s="2" t="s">
        <v>138</v>
      </c>
      <c r="CW235" s="1631"/>
      <c r="CX235" s="1630"/>
      <c r="CY235" s="1630"/>
      <c r="CZ235" s="1630"/>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c r="DV235" s="610"/>
      <c r="DW235" s="610"/>
      <c r="DX235" s="610"/>
    </row>
    <row r="236" spans="3:128"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606"/>
      <c r="CM236" s="1607"/>
      <c r="CN236" s="1607"/>
      <c r="CO236" s="1607"/>
      <c r="CP236" s="1607"/>
      <c r="CQ236" s="1607"/>
      <c r="CR236" s="1607"/>
      <c r="CS236" s="157" t="s">
        <v>138</v>
      </c>
      <c r="CT236" s="157"/>
      <c r="CU236" s="157"/>
      <c r="CV236" s="157"/>
      <c r="CW236" s="1608"/>
      <c r="CX236" s="1607"/>
      <c r="CY236" s="1607"/>
      <c r="CZ236" s="1607"/>
      <c r="DA236" s="157"/>
      <c r="DB236" s="158" t="s">
        <v>138</v>
      </c>
      <c r="DC236" s="1623"/>
      <c r="DD236" s="1624"/>
      <c r="DE236" s="1624"/>
      <c r="DF236" s="10"/>
      <c r="DG236" s="155" t="s">
        <v>138</v>
      </c>
      <c r="DH236" s="1696"/>
      <c r="DI236" s="1697"/>
      <c r="DJ236" s="1697"/>
      <c r="DK236" s="1697"/>
      <c r="DL236" s="1697"/>
      <c r="DM236" s="216" t="s">
        <v>66</v>
      </c>
      <c r="DS236" s="610">
        <f t="shared" ref="DS236:DS262" si="80">IF(CI236="7.焼却",0,IF(CI236="8.海面処分",0,IF(CI236="9.内陸処分",0,IF(CI236="",0,CL236))))</f>
        <v>0</v>
      </c>
      <c r="DT236" s="610">
        <f>SUM(DS235:DS236)</f>
        <v>0</v>
      </c>
      <c r="DU236" s="610"/>
      <c r="DV236" s="610"/>
      <c r="DW236" s="610"/>
      <c r="DX236" s="610"/>
    </row>
    <row r="237" spans="3:128" ht="12.95" customHeight="1">
      <c r="C237" s="1167"/>
      <c r="D237" s="1166"/>
      <c r="E237" s="1184" t="s">
        <v>267</v>
      </c>
      <c r="F237" s="1185"/>
      <c r="G237" s="1185"/>
      <c r="H237" s="1185"/>
      <c r="I237" s="1186"/>
      <c r="J237" s="1588">
        <f>S237+CL237+CL238</f>
        <v>0</v>
      </c>
      <c r="K237" s="1589"/>
      <c r="L237" s="1589"/>
      <c r="M237" s="1589"/>
      <c r="P237" s="1189"/>
      <c r="Q237" s="1190"/>
      <c r="R237" s="1191"/>
      <c r="S237" s="1598"/>
      <c r="T237" s="1599"/>
      <c r="U237" s="1599"/>
      <c r="V237" s="1599"/>
      <c r="W237" s="1599"/>
      <c r="X237" s="1600"/>
      <c r="Y237" s="1599"/>
      <c r="Z237" s="1599"/>
      <c r="AA237" s="1599"/>
      <c r="AB237" s="1601"/>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594"/>
      <c r="CM237" s="1595"/>
      <c r="CN237" s="1595"/>
      <c r="CO237" s="1595"/>
      <c r="CP237" s="1595"/>
      <c r="CQ237" s="1595"/>
      <c r="CR237" s="1595"/>
      <c r="CS237" s="143" t="s">
        <v>138</v>
      </c>
      <c r="CT237" s="143"/>
      <c r="CU237" s="143"/>
      <c r="CV237" s="142"/>
      <c r="CW237" s="237"/>
      <c r="CX237" s="161"/>
      <c r="CY237" s="161"/>
      <c r="CZ237" s="161"/>
      <c r="DA237" s="161"/>
      <c r="DB237" s="166"/>
      <c r="DC237" s="1602">
        <f t="shared" ref="DC237" si="81">DS237+DS238</f>
        <v>0</v>
      </c>
      <c r="DD237" s="1603"/>
      <c r="DE237" s="1603"/>
      <c r="DF237" s="44"/>
      <c r="DG237" s="176"/>
      <c r="DH237" s="1694">
        <f t="shared" ref="DH237" si="82">IFERROR((S237+DC237)*100/J237,0)</f>
        <v>0</v>
      </c>
      <c r="DI237" s="1695"/>
      <c r="DJ237" s="1695"/>
      <c r="DK237" s="1695"/>
      <c r="DL237" s="1695"/>
      <c r="DM237" s="217"/>
      <c r="DS237" s="610">
        <f t="shared" si="80"/>
        <v>0</v>
      </c>
      <c r="DT237" s="610">
        <f t="shared" ref="DT237" si="83">SUM(J237)</f>
        <v>0</v>
      </c>
      <c r="DU237" s="610">
        <f t="shared" ref="DU237" si="84">SUM(S237)</f>
        <v>0</v>
      </c>
      <c r="DV237" s="610"/>
      <c r="DW237" s="610"/>
      <c r="DX237" s="610"/>
    </row>
    <row r="238" spans="3:128"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606"/>
      <c r="CM238" s="1607"/>
      <c r="CN238" s="1607"/>
      <c r="CO238" s="1607"/>
      <c r="CP238" s="1607"/>
      <c r="CQ238" s="1607"/>
      <c r="CR238" s="1607"/>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80"/>
        <v>0</v>
      </c>
      <c r="DT238" s="610">
        <f t="shared" ref="DT238" si="85">SUM(DS237:DS238)</f>
        <v>0</v>
      </c>
      <c r="DU238" s="610"/>
      <c r="DV238" s="610"/>
      <c r="DW238" s="610"/>
      <c r="DX238" s="610"/>
    </row>
    <row r="239" spans="3:128" ht="12.95" customHeight="1">
      <c r="C239" s="1167"/>
      <c r="D239" s="1166"/>
      <c r="E239" s="1287" t="s">
        <v>140</v>
      </c>
      <c r="F239" s="1288"/>
      <c r="G239" s="1288"/>
      <c r="H239" s="1288"/>
      <c r="I239" s="1289"/>
      <c r="J239" s="1584">
        <f t="shared" ref="J239" si="86">S239+CL239+CL240</f>
        <v>0</v>
      </c>
      <c r="K239" s="1585"/>
      <c r="L239" s="1585"/>
      <c r="M239" s="1585"/>
      <c r="P239" s="1189"/>
      <c r="Q239" s="1190"/>
      <c r="R239" s="1191"/>
      <c r="S239" s="1598"/>
      <c r="T239" s="1599"/>
      <c r="U239" s="1599"/>
      <c r="V239" s="1599"/>
      <c r="W239" s="1599"/>
      <c r="X239" s="1600"/>
      <c r="Y239" s="1599"/>
      <c r="Z239" s="1599"/>
      <c r="AA239" s="1599"/>
      <c r="AB239" s="1601"/>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594"/>
      <c r="CM239" s="1595"/>
      <c r="CN239" s="1595"/>
      <c r="CO239" s="1595"/>
      <c r="CP239" s="1595"/>
      <c r="CQ239" s="1595"/>
      <c r="CR239" s="1595"/>
      <c r="CS239" s="2" t="s">
        <v>138</v>
      </c>
      <c r="CW239" s="1596"/>
      <c r="CX239" s="1597"/>
      <c r="CY239" s="1597"/>
      <c r="CZ239" s="1597"/>
      <c r="DB239" s="152" t="s">
        <v>138</v>
      </c>
      <c r="DC239" s="1602">
        <f t="shared" ref="DC239" si="87">DS239+DS240</f>
        <v>0</v>
      </c>
      <c r="DD239" s="1603"/>
      <c r="DE239" s="1603"/>
      <c r="DG239" s="152"/>
      <c r="DH239" s="1694">
        <f t="shared" ref="DH239" si="88">IFERROR((S239+DC239)*100/J239,0)</f>
        <v>0</v>
      </c>
      <c r="DI239" s="1695"/>
      <c r="DJ239" s="1695"/>
      <c r="DK239" s="1695"/>
      <c r="DL239" s="1695"/>
      <c r="DM239" s="215"/>
      <c r="DS239" s="610">
        <f t="shared" si="80"/>
        <v>0</v>
      </c>
      <c r="DT239" s="610">
        <f t="shared" ref="DT239" si="89">SUM(J239)</f>
        <v>0</v>
      </c>
      <c r="DU239" s="610">
        <f t="shared" ref="DU239" si="90">SUM(S239)</f>
        <v>0</v>
      </c>
      <c r="DV239" s="610"/>
      <c r="DW239" s="610"/>
      <c r="DX239" s="610"/>
    </row>
    <row r="240" spans="3:128"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606"/>
      <c r="CM240" s="1607"/>
      <c r="CN240" s="1607"/>
      <c r="CO240" s="1607"/>
      <c r="CP240" s="1607"/>
      <c r="CQ240" s="1607"/>
      <c r="CR240" s="1607"/>
      <c r="CS240" s="157" t="s">
        <v>138</v>
      </c>
      <c r="CT240" s="157"/>
      <c r="CU240" s="157"/>
      <c r="CV240" s="157"/>
      <c r="CW240" s="1608"/>
      <c r="CX240" s="1607"/>
      <c r="CY240" s="1607"/>
      <c r="CZ240" s="1607"/>
      <c r="DA240" s="157"/>
      <c r="DB240" s="158" t="s">
        <v>138</v>
      </c>
      <c r="DC240" s="1602"/>
      <c r="DD240" s="1603"/>
      <c r="DE240" s="1603"/>
      <c r="DF240" s="10"/>
      <c r="DG240" s="155" t="s">
        <v>138</v>
      </c>
      <c r="DH240" s="1696"/>
      <c r="DI240" s="1697"/>
      <c r="DJ240" s="1697"/>
      <c r="DK240" s="1697"/>
      <c r="DL240" s="1697"/>
      <c r="DM240" s="216" t="s">
        <v>66</v>
      </c>
      <c r="DS240" s="610">
        <f t="shared" si="80"/>
        <v>0</v>
      </c>
      <c r="DT240" s="610">
        <f t="shared" ref="DT240" si="91">SUM(DS239:DS240)</f>
        <v>0</v>
      </c>
      <c r="DU240" s="610"/>
      <c r="DV240" s="610"/>
      <c r="DW240" s="610"/>
      <c r="DX240" s="610"/>
    </row>
    <row r="241" spans="3:128" ht="12.95" customHeight="1">
      <c r="C241" s="1276" t="s">
        <v>141</v>
      </c>
      <c r="D241" s="1277"/>
      <c r="E241" s="1184" t="s">
        <v>215</v>
      </c>
      <c r="F241" s="1185"/>
      <c r="G241" s="1185"/>
      <c r="H241" s="1185"/>
      <c r="I241" s="1186"/>
      <c r="J241" s="1584">
        <f t="shared" ref="J241" si="92">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594"/>
      <c r="CM241" s="1595"/>
      <c r="CN241" s="1595"/>
      <c r="CO241" s="1595"/>
      <c r="CP241" s="1595"/>
      <c r="CQ241" s="1595"/>
      <c r="CR241" s="1595"/>
      <c r="CS241" s="44" t="s">
        <v>138</v>
      </c>
      <c r="CT241" s="44"/>
      <c r="CU241" s="44"/>
      <c r="CV241" s="44"/>
      <c r="CW241" s="237"/>
      <c r="CX241" s="161"/>
      <c r="CY241" s="161"/>
      <c r="CZ241" s="161"/>
      <c r="DA241" s="161"/>
      <c r="DB241" s="166"/>
      <c r="DC241" s="1602">
        <f t="shared" ref="DC241" si="93">DS241+DS242</f>
        <v>0</v>
      </c>
      <c r="DD241" s="1603"/>
      <c r="DE241" s="1603"/>
      <c r="DF241" s="44"/>
      <c r="DG241" s="176"/>
      <c r="DH241" s="1694">
        <f t="shared" ref="DH241" si="94">IFERROR((S241+DC241)*100/J241,0)</f>
        <v>0</v>
      </c>
      <c r="DI241" s="1695"/>
      <c r="DJ241" s="1695"/>
      <c r="DK241" s="1695"/>
      <c r="DL241" s="1695"/>
      <c r="DM241" s="217"/>
      <c r="DS241" s="610">
        <f t="shared" si="80"/>
        <v>0</v>
      </c>
      <c r="DT241" s="610">
        <f t="shared" ref="DT241" si="95">SUM(J241)</f>
        <v>0</v>
      </c>
      <c r="DU241" s="610">
        <f t="shared" ref="DU241" si="96">SUM(S241)</f>
        <v>0</v>
      </c>
      <c r="DV241" s="610"/>
      <c r="DW241" s="610"/>
      <c r="DX241" s="610"/>
    </row>
    <row r="242" spans="3:128"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606"/>
      <c r="CM242" s="1607"/>
      <c r="CN242" s="1607"/>
      <c r="CO242" s="1607"/>
      <c r="CP242" s="1607"/>
      <c r="CQ242" s="1607"/>
      <c r="CR242" s="1607"/>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80"/>
        <v>0</v>
      </c>
      <c r="DT242" s="610">
        <f t="shared" ref="DT242" si="97">SUM(DS241:DS242)</f>
        <v>0</v>
      </c>
      <c r="DU242" s="610"/>
      <c r="DV242" s="610"/>
      <c r="DW242" s="610"/>
      <c r="DX242" s="610"/>
    </row>
    <row r="243" spans="3:128" ht="12.95" customHeight="1">
      <c r="C243" s="951"/>
      <c r="D243" s="952"/>
      <c r="E243" s="1184" t="s">
        <v>268</v>
      </c>
      <c r="F243" s="1185"/>
      <c r="G243" s="1185"/>
      <c r="H243" s="1185"/>
      <c r="I243" s="1186"/>
      <c r="J243" s="1584">
        <f t="shared" ref="J243" si="98">S243+CL243+CL244</f>
        <v>0</v>
      </c>
      <c r="K243" s="1585"/>
      <c r="L243" s="1585"/>
      <c r="M243" s="1585"/>
      <c r="P243" s="1189"/>
      <c r="Q243" s="1190"/>
      <c r="R243" s="1191"/>
      <c r="S243" s="1598"/>
      <c r="T243" s="1599"/>
      <c r="U243" s="1599"/>
      <c r="V243" s="1599"/>
      <c r="W243" s="1599"/>
      <c r="X243" s="1600"/>
      <c r="Y243" s="1599"/>
      <c r="Z243" s="1599"/>
      <c r="AA243" s="1599"/>
      <c r="AB243" s="1601"/>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594"/>
      <c r="CM243" s="1595"/>
      <c r="CN243" s="1595"/>
      <c r="CO243" s="1595"/>
      <c r="CP243" s="1595"/>
      <c r="CQ243" s="1595"/>
      <c r="CR243" s="1595"/>
      <c r="CS243" s="143" t="s">
        <v>138</v>
      </c>
      <c r="CT243" s="143"/>
      <c r="CU243" s="143"/>
      <c r="CV243" s="142"/>
      <c r="CW243" s="237"/>
      <c r="CX243" s="161"/>
      <c r="CY243" s="161"/>
      <c r="CZ243" s="161"/>
      <c r="DA243" s="161"/>
      <c r="DB243" s="166"/>
      <c r="DC243" s="1602">
        <f t="shared" ref="DC243" si="99">DS243+DS244</f>
        <v>0</v>
      </c>
      <c r="DD243" s="1603"/>
      <c r="DE243" s="1603"/>
      <c r="DF243" s="44"/>
      <c r="DG243" s="176"/>
      <c r="DH243" s="1694">
        <f t="shared" ref="DH243" si="100">IFERROR((S243+DC243)*100/J243,0)</f>
        <v>0</v>
      </c>
      <c r="DI243" s="1695"/>
      <c r="DJ243" s="1695"/>
      <c r="DK243" s="1695"/>
      <c r="DL243" s="1695"/>
      <c r="DM243" s="217"/>
      <c r="DS243" s="610">
        <f t="shared" si="80"/>
        <v>0</v>
      </c>
      <c r="DT243" s="610">
        <f t="shared" ref="DT243" si="101">SUM(J243)</f>
        <v>0</v>
      </c>
      <c r="DU243" s="610">
        <f t="shared" ref="DU243" si="102">SUM(S243)</f>
        <v>0</v>
      </c>
      <c r="DV243" s="610"/>
      <c r="DW243" s="610"/>
      <c r="DX243" s="610"/>
    </row>
    <row r="244" spans="3:128"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606"/>
      <c r="CM244" s="1607"/>
      <c r="CN244" s="1607"/>
      <c r="CO244" s="1607"/>
      <c r="CP244" s="1607"/>
      <c r="CQ244" s="1607"/>
      <c r="CR244" s="1607"/>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80"/>
        <v>0</v>
      </c>
      <c r="DT244" s="610">
        <f t="shared" ref="DT244" si="103">SUM(DS243:DS244)</f>
        <v>0</v>
      </c>
      <c r="DU244" s="610"/>
      <c r="DV244" s="610"/>
      <c r="DW244" s="610"/>
      <c r="DX244" s="610"/>
    </row>
    <row r="245" spans="3:128" ht="12.95" customHeight="1">
      <c r="C245" s="951"/>
      <c r="D245" s="952"/>
      <c r="E245" s="703" t="s">
        <v>217</v>
      </c>
      <c r="F245" s="704"/>
      <c r="G245" s="704"/>
      <c r="H245" s="704"/>
      <c r="I245" s="705"/>
      <c r="J245" s="1584">
        <f>S245+AF245+CL245+CL246</f>
        <v>0</v>
      </c>
      <c r="K245" s="1585"/>
      <c r="L245" s="1585"/>
      <c r="M245" s="1585"/>
      <c r="P245" s="1189"/>
      <c r="Q245" s="1190"/>
      <c r="R245" s="1191"/>
      <c r="S245" s="1598"/>
      <c r="T245" s="1599"/>
      <c r="U245" s="1599"/>
      <c r="V245" s="1599"/>
      <c r="W245" s="1599"/>
      <c r="X245" s="1600"/>
      <c r="Y245" s="1599"/>
      <c r="Z245" s="1599"/>
      <c r="AA245" s="1599"/>
      <c r="AB245" s="1601"/>
      <c r="AC245" s="1293"/>
      <c r="AD245" s="1294"/>
      <c r="AE245" s="1295"/>
      <c r="AF245" s="1685"/>
      <c r="AG245" s="1686"/>
      <c r="AH245" s="1686"/>
      <c r="AI245" s="1686"/>
      <c r="AJ245" s="1687"/>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594"/>
      <c r="CM245" s="1595"/>
      <c r="CN245" s="1595"/>
      <c r="CO245" s="1595"/>
      <c r="CP245" s="1595"/>
      <c r="CQ245" s="1595"/>
      <c r="CR245" s="1595"/>
      <c r="CS245" s="2" t="s">
        <v>138</v>
      </c>
      <c r="CW245" s="1596"/>
      <c r="CX245" s="1597"/>
      <c r="CY245" s="1597"/>
      <c r="CZ245" s="1597"/>
      <c r="DB245" s="152" t="s">
        <v>138</v>
      </c>
      <c r="DC245" s="1602">
        <f t="shared" ref="DC245" si="104">DS245+DS246</f>
        <v>0</v>
      </c>
      <c r="DD245" s="1603"/>
      <c r="DE245" s="1603"/>
      <c r="DG245" s="152"/>
      <c r="DH245" s="1694">
        <f t="shared" ref="DH245" si="105">IFERROR((S245+DC245)*100/J245,0)</f>
        <v>0</v>
      </c>
      <c r="DI245" s="1695"/>
      <c r="DJ245" s="1695"/>
      <c r="DK245" s="1695"/>
      <c r="DL245" s="1695"/>
      <c r="DM245" s="215"/>
      <c r="DS245" s="610">
        <f t="shared" si="80"/>
        <v>0</v>
      </c>
      <c r="DT245" s="610">
        <f t="shared" ref="DT245" si="106">SUM(J245)</f>
        <v>0</v>
      </c>
      <c r="DU245" s="610">
        <f t="shared" ref="DU245" si="107">SUM(S245)</f>
        <v>0</v>
      </c>
      <c r="DV245" s="610">
        <f>SUM(AF245)</f>
        <v>0</v>
      </c>
      <c r="DW245" s="610"/>
      <c r="DX245" s="610"/>
    </row>
    <row r="246" spans="3:128"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606"/>
      <c r="CM246" s="1607"/>
      <c r="CN246" s="1607"/>
      <c r="CO246" s="1607"/>
      <c r="CP246" s="1607"/>
      <c r="CQ246" s="1607"/>
      <c r="CR246" s="1607"/>
      <c r="CS246" s="157" t="s">
        <v>138</v>
      </c>
      <c r="CT246" s="157"/>
      <c r="CU246" s="157"/>
      <c r="CV246" s="157"/>
      <c r="CW246" s="1608"/>
      <c r="CX246" s="1607"/>
      <c r="CY246" s="1607"/>
      <c r="CZ246" s="1607"/>
      <c r="DA246" s="157"/>
      <c r="DB246" s="158" t="s">
        <v>138</v>
      </c>
      <c r="DC246" s="1602"/>
      <c r="DD246" s="1603"/>
      <c r="DE246" s="1603"/>
      <c r="DF246" s="10"/>
      <c r="DG246" s="155" t="s">
        <v>138</v>
      </c>
      <c r="DH246" s="1696"/>
      <c r="DI246" s="1697"/>
      <c r="DJ246" s="1697"/>
      <c r="DK246" s="1697"/>
      <c r="DL246" s="1697"/>
      <c r="DM246" s="216" t="s">
        <v>66</v>
      </c>
      <c r="DS246" s="610">
        <f t="shared" si="80"/>
        <v>0</v>
      </c>
      <c r="DT246" s="610">
        <f t="shared" ref="DT246" si="108">SUM(DS245:DS246)</f>
        <v>0</v>
      </c>
      <c r="DU246" s="610"/>
      <c r="DV246" s="610"/>
      <c r="DW246" s="610"/>
      <c r="DX246" s="610"/>
    </row>
    <row r="247" spans="3:128" ht="12.95" customHeight="1">
      <c r="C247" s="951"/>
      <c r="D247" s="952"/>
      <c r="E247" s="703" t="s">
        <v>218</v>
      </c>
      <c r="F247" s="704"/>
      <c r="G247" s="704"/>
      <c r="H247" s="704"/>
      <c r="I247" s="705"/>
      <c r="J247" s="1584">
        <f t="shared" ref="J247" si="109">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594"/>
      <c r="CM247" s="1595"/>
      <c r="CN247" s="1595"/>
      <c r="CO247" s="1595"/>
      <c r="CP247" s="1595"/>
      <c r="CQ247" s="1595"/>
      <c r="CR247" s="1595"/>
      <c r="CS247" s="44" t="s">
        <v>138</v>
      </c>
      <c r="CT247" s="44"/>
      <c r="CU247" s="44"/>
      <c r="CV247" s="44"/>
      <c r="CW247" s="237"/>
      <c r="CX247" s="161"/>
      <c r="CY247" s="161"/>
      <c r="CZ247" s="161"/>
      <c r="DA247" s="161"/>
      <c r="DB247" s="166"/>
      <c r="DC247" s="1602">
        <f t="shared" ref="DC247" si="110">DS247+DS248</f>
        <v>0</v>
      </c>
      <c r="DD247" s="1603"/>
      <c r="DE247" s="1603"/>
      <c r="DF247" s="44"/>
      <c r="DG247" s="176"/>
      <c r="DH247" s="1694">
        <f t="shared" ref="DH247" si="111">IFERROR((S247+DC247)*100/J247,0)</f>
        <v>0</v>
      </c>
      <c r="DI247" s="1695"/>
      <c r="DJ247" s="1695"/>
      <c r="DK247" s="1695"/>
      <c r="DL247" s="1695"/>
      <c r="DM247" s="217"/>
      <c r="DS247" s="610">
        <f t="shared" si="80"/>
        <v>0</v>
      </c>
      <c r="DT247" s="610">
        <f t="shared" ref="DT247" si="112">SUM(J247)</f>
        <v>0</v>
      </c>
      <c r="DU247" s="610">
        <f t="shared" ref="DU247" si="113">SUM(S247)</f>
        <v>0</v>
      </c>
      <c r="DV247" s="610"/>
      <c r="DW247" s="610"/>
      <c r="DX247" s="610"/>
    </row>
    <row r="248" spans="3:128"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606"/>
      <c r="CM248" s="1607"/>
      <c r="CN248" s="1607"/>
      <c r="CO248" s="1607"/>
      <c r="CP248" s="1607"/>
      <c r="CQ248" s="1607"/>
      <c r="CR248" s="1607"/>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80"/>
        <v>0</v>
      </c>
      <c r="DT248" s="610">
        <f t="shared" ref="DT248" si="114">SUM(DS247:DS248)</f>
        <v>0</v>
      </c>
      <c r="DU248" s="610"/>
      <c r="DV248" s="610"/>
      <c r="DW248" s="610"/>
      <c r="DX248" s="610"/>
    </row>
    <row r="249" spans="3:128" ht="12.95" customHeight="1">
      <c r="C249" s="951"/>
      <c r="D249" s="952"/>
      <c r="E249" s="751" t="s">
        <v>219</v>
      </c>
      <c r="F249" s="752"/>
      <c r="G249" s="752"/>
      <c r="H249" s="752"/>
      <c r="I249" s="753"/>
      <c r="J249" s="1584">
        <f t="shared" ref="J249" si="115">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594"/>
      <c r="CM249" s="1595"/>
      <c r="CN249" s="1595"/>
      <c r="CO249" s="1595"/>
      <c r="CP249" s="1595"/>
      <c r="CQ249" s="1595"/>
      <c r="CR249" s="1595"/>
      <c r="CS249" s="44" t="s">
        <v>138</v>
      </c>
      <c r="CT249" s="44"/>
      <c r="CW249" s="241"/>
      <c r="CX249" s="149"/>
      <c r="CY249" s="149"/>
      <c r="CZ249" s="149"/>
      <c r="DA249" s="149"/>
      <c r="DB249" s="169"/>
      <c r="DC249" s="1602">
        <f t="shared" ref="DC249" si="116">DS249+DS250</f>
        <v>0</v>
      </c>
      <c r="DD249" s="1603"/>
      <c r="DE249" s="1603"/>
      <c r="DG249" s="152"/>
      <c r="DH249" s="1694">
        <f t="shared" ref="DH249" si="117">IFERROR((S249+DC249)*100/J249,0)</f>
        <v>0</v>
      </c>
      <c r="DI249" s="1695"/>
      <c r="DJ249" s="1695"/>
      <c r="DK249" s="1695"/>
      <c r="DL249" s="1695"/>
      <c r="DM249" s="215"/>
      <c r="DS249" s="610">
        <f t="shared" si="80"/>
        <v>0</v>
      </c>
      <c r="DT249" s="610">
        <f t="shared" ref="DT249" si="118">SUM(J249)</f>
        <v>0</v>
      </c>
      <c r="DU249" s="610">
        <f t="shared" ref="DU249" si="119">SUM(S249)</f>
        <v>0</v>
      </c>
      <c r="DV249" s="610"/>
      <c r="DW249" s="610"/>
      <c r="DX249" s="610"/>
    </row>
    <row r="250" spans="3:128"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606"/>
      <c r="CM250" s="1607"/>
      <c r="CN250" s="1607"/>
      <c r="CO250" s="1607"/>
      <c r="CP250" s="1607"/>
      <c r="CQ250" s="1607"/>
      <c r="CR250" s="1607"/>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80"/>
        <v>0</v>
      </c>
      <c r="DT250" s="610">
        <f t="shared" ref="DT250" si="120">SUM(DS249:DS250)</f>
        <v>0</v>
      </c>
      <c r="DU250" s="610"/>
      <c r="DV250" s="610"/>
      <c r="DW250" s="610"/>
      <c r="DX250" s="610"/>
    </row>
    <row r="251" spans="3:128" ht="12.95" customHeight="1">
      <c r="C251" s="951"/>
      <c r="D251" s="952"/>
      <c r="E251" s="1287" t="s">
        <v>220</v>
      </c>
      <c r="F251" s="1288"/>
      <c r="G251" s="1288"/>
      <c r="H251" s="1288"/>
      <c r="I251" s="1289"/>
      <c r="J251" s="1584">
        <f t="shared" ref="J251" si="121">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594"/>
      <c r="CM251" s="1595"/>
      <c r="CN251" s="1595"/>
      <c r="CO251" s="1595"/>
      <c r="CP251" s="1595"/>
      <c r="CQ251" s="1595"/>
      <c r="CR251" s="1595"/>
      <c r="CS251" s="44" t="s">
        <v>138</v>
      </c>
      <c r="CT251" s="44"/>
      <c r="CU251" s="44"/>
      <c r="CV251" s="44"/>
      <c r="CW251" s="237"/>
      <c r="CX251" s="161"/>
      <c r="CY251" s="161"/>
      <c r="CZ251" s="161"/>
      <c r="DA251" s="161"/>
      <c r="DB251" s="166"/>
      <c r="DC251" s="1602">
        <f t="shared" ref="DC251" si="122">DS251+DS252</f>
        <v>0</v>
      </c>
      <c r="DD251" s="1603"/>
      <c r="DE251" s="1603"/>
      <c r="DF251" s="44"/>
      <c r="DG251" s="176"/>
      <c r="DH251" s="1694">
        <f t="shared" ref="DH251" si="123">IFERROR((S251+DC251)*100/J251,0)</f>
        <v>0</v>
      </c>
      <c r="DI251" s="1695"/>
      <c r="DJ251" s="1695"/>
      <c r="DK251" s="1695"/>
      <c r="DL251" s="1695"/>
      <c r="DM251" s="217"/>
      <c r="DS251" s="610">
        <f t="shared" si="80"/>
        <v>0</v>
      </c>
      <c r="DT251" s="610">
        <f t="shared" ref="DT251" si="124">SUM(J251)</f>
        <v>0</v>
      </c>
      <c r="DU251" s="610">
        <f t="shared" ref="DU251" si="125">SUM(S251)</f>
        <v>0</v>
      </c>
      <c r="DV251" s="610"/>
      <c r="DW251" s="610"/>
      <c r="DX251" s="610"/>
    </row>
    <row r="252" spans="3:128"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606"/>
      <c r="CM252" s="1607"/>
      <c r="CN252" s="1607"/>
      <c r="CO252" s="1607"/>
      <c r="CP252" s="1607"/>
      <c r="CQ252" s="1607"/>
      <c r="CR252" s="1607"/>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80"/>
        <v>0</v>
      </c>
      <c r="DT252" s="610">
        <f t="shared" ref="DT252" si="126">SUM(DS251:DS252)</f>
        <v>0</v>
      </c>
      <c r="DU252" s="610"/>
      <c r="DV252" s="610"/>
      <c r="DW252" s="610"/>
      <c r="DX252" s="610"/>
    </row>
    <row r="253" spans="3:128" ht="12.95" customHeight="1">
      <c r="C253" s="951"/>
      <c r="D253" s="952"/>
      <c r="E253" s="703" t="s">
        <v>221</v>
      </c>
      <c r="F253" s="704"/>
      <c r="G253" s="704"/>
      <c r="H253" s="704"/>
      <c r="I253" s="705"/>
      <c r="J253" s="1584">
        <f t="shared" ref="J253" si="127">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594"/>
      <c r="CM253" s="1595"/>
      <c r="CN253" s="1595"/>
      <c r="CO253" s="1595"/>
      <c r="CP253" s="1595"/>
      <c r="CQ253" s="1595"/>
      <c r="CR253" s="1595"/>
      <c r="CS253" s="44" t="s">
        <v>138</v>
      </c>
      <c r="CT253" s="44"/>
      <c r="CU253" s="44"/>
      <c r="CV253" s="44"/>
      <c r="CW253" s="237"/>
      <c r="CX253" s="161"/>
      <c r="CY253" s="161"/>
      <c r="CZ253" s="161"/>
      <c r="DA253" s="161"/>
      <c r="DB253" s="166"/>
      <c r="DC253" s="1602">
        <f t="shared" ref="DC253" si="128">DS253+DS254</f>
        <v>0</v>
      </c>
      <c r="DD253" s="1603"/>
      <c r="DE253" s="1603"/>
      <c r="DF253" s="44"/>
      <c r="DG253" s="176"/>
      <c r="DH253" s="1694">
        <f t="shared" ref="DH253" si="129">IFERROR((S253+DC253)*100/J253,0)</f>
        <v>0</v>
      </c>
      <c r="DI253" s="1695"/>
      <c r="DJ253" s="1695"/>
      <c r="DK253" s="1695"/>
      <c r="DL253" s="1695"/>
      <c r="DM253" s="217"/>
      <c r="DS253" s="610">
        <f t="shared" si="80"/>
        <v>0</v>
      </c>
      <c r="DT253" s="610">
        <f t="shared" ref="DT253" si="130">SUM(J253)</f>
        <v>0</v>
      </c>
      <c r="DU253" s="610">
        <f t="shared" ref="DU253" si="131">SUM(S253)</f>
        <v>0</v>
      </c>
      <c r="DV253" s="610"/>
      <c r="DW253" s="610"/>
      <c r="DX253" s="610"/>
    </row>
    <row r="254" spans="3:128"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606"/>
      <c r="CM254" s="1607"/>
      <c r="CN254" s="1607"/>
      <c r="CO254" s="1607"/>
      <c r="CP254" s="1607"/>
      <c r="CQ254" s="1607"/>
      <c r="CR254" s="1607"/>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80"/>
        <v>0</v>
      </c>
      <c r="DT254" s="610">
        <f t="shared" ref="DT254" si="132">SUM(DS253:DS254)</f>
        <v>0</v>
      </c>
      <c r="DU254" s="610"/>
      <c r="DV254" s="610"/>
      <c r="DW254" s="610"/>
      <c r="DX254" s="610"/>
    </row>
    <row r="255" spans="3:128" ht="12.95" customHeight="1">
      <c r="C255" s="951"/>
      <c r="D255" s="952"/>
      <c r="E255" s="703" t="s">
        <v>222</v>
      </c>
      <c r="F255" s="704"/>
      <c r="G255" s="704"/>
      <c r="H255" s="704"/>
      <c r="I255" s="705"/>
      <c r="J255" s="1584">
        <f t="shared" ref="J255" si="13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594"/>
      <c r="CM255" s="1595"/>
      <c r="CN255" s="1595"/>
      <c r="CO255" s="1595"/>
      <c r="CP255" s="1595"/>
      <c r="CQ255" s="1595"/>
      <c r="CR255" s="1595"/>
      <c r="CS255" s="143" t="s">
        <v>138</v>
      </c>
      <c r="CT255" s="143"/>
      <c r="CU255" s="143"/>
      <c r="CV255" s="142"/>
      <c r="CW255" s="237"/>
      <c r="CX255" s="161"/>
      <c r="CY255" s="161"/>
      <c r="CZ255" s="161"/>
      <c r="DA255" s="161"/>
      <c r="DB255" s="166"/>
      <c r="DC255" s="1602">
        <f t="shared" ref="DC255" si="134">DS255+DS256</f>
        <v>0</v>
      </c>
      <c r="DD255" s="1603"/>
      <c r="DE255" s="1603"/>
      <c r="DF255" s="44"/>
      <c r="DG255" s="176"/>
      <c r="DH255" s="1694">
        <f t="shared" ref="DH255" si="135">IFERROR((S255+DC255)*100/J255,0)</f>
        <v>0</v>
      </c>
      <c r="DI255" s="1695"/>
      <c r="DJ255" s="1695"/>
      <c r="DK255" s="1695"/>
      <c r="DL255" s="1695"/>
      <c r="DM255" s="217"/>
      <c r="DS255" s="610">
        <f t="shared" si="80"/>
        <v>0</v>
      </c>
      <c r="DT255" s="610">
        <f t="shared" ref="DT255" si="136">SUM(J255)</f>
        <v>0</v>
      </c>
      <c r="DU255" s="610">
        <f t="shared" ref="DU255" si="137">SUM(S255)</f>
        <v>0</v>
      </c>
      <c r="DV255" s="610"/>
      <c r="DW255" s="610"/>
      <c r="DX255" s="610"/>
    </row>
    <row r="256" spans="3:128"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606"/>
      <c r="CM256" s="1607"/>
      <c r="CN256" s="1607"/>
      <c r="CO256" s="1607"/>
      <c r="CP256" s="1607"/>
      <c r="CQ256" s="1607"/>
      <c r="CR256" s="1607"/>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80"/>
        <v>0</v>
      </c>
      <c r="DT256" s="610">
        <f t="shared" ref="DT256" si="138">SUM(DS255:DS256)</f>
        <v>0</v>
      </c>
      <c r="DU256" s="610"/>
      <c r="DV256" s="610"/>
      <c r="DW256" s="610"/>
      <c r="DX256" s="610"/>
    </row>
    <row r="257" spans="3:128" ht="12.95" customHeight="1">
      <c r="C257" s="951"/>
      <c r="D257" s="952"/>
      <c r="E257" s="1300" t="s">
        <v>142</v>
      </c>
      <c r="F257" s="1301"/>
      <c r="G257" s="1301"/>
      <c r="H257" s="1301"/>
      <c r="I257" s="1302"/>
      <c r="J257" s="1584">
        <f t="shared" ref="J257" si="139">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594"/>
      <c r="CM257" s="1595"/>
      <c r="CN257" s="1595"/>
      <c r="CO257" s="1595"/>
      <c r="CP257" s="1595"/>
      <c r="CQ257" s="1595"/>
      <c r="CR257" s="1595"/>
      <c r="CS257" s="2" t="s">
        <v>138</v>
      </c>
      <c r="CW257" s="241"/>
      <c r="CX257" s="149"/>
      <c r="CY257" s="149"/>
      <c r="CZ257" s="149"/>
      <c r="DA257" s="149"/>
      <c r="DB257" s="169"/>
      <c r="DC257" s="1602">
        <f t="shared" ref="DC257" si="140">DS257+DS258</f>
        <v>0</v>
      </c>
      <c r="DD257" s="1603"/>
      <c r="DE257" s="1603"/>
      <c r="DG257" s="152"/>
      <c r="DH257" s="1694">
        <f t="shared" ref="DH257" si="141">IFERROR((S257+DC257)*100/J257,0)</f>
        <v>0</v>
      </c>
      <c r="DI257" s="1695"/>
      <c r="DJ257" s="1695"/>
      <c r="DK257" s="1695"/>
      <c r="DL257" s="1695"/>
      <c r="DM257" s="215"/>
      <c r="DS257" s="610">
        <f t="shared" si="80"/>
        <v>0</v>
      </c>
      <c r="DT257" s="610">
        <f t="shared" ref="DT257" si="142">SUM(J257)</f>
        <v>0</v>
      </c>
      <c r="DU257" s="610">
        <f t="shared" ref="DU257" si="143">SUM(S257)</f>
        <v>0</v>
      </c>
      <c r="DV257" s="610"/>
      <c r="DW257" s="610"/>
      <c r="DX257" s="610"/>
    </row>
    <row r="258" spans="3:128"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606"/>
      <c r="CM258" s="1607"/>
      <c r="CN258" s="1607"/>
      <c r="CO258" s="1607"/>
      <c r="CP258" s="1607"/>
      <c r="CQ258" s="1607"/>
      <c r="CR258" s="1607"/>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80"/>
        <v>0</v>
      </c>
      <c r="DT258" s="610">
        <f t="shared" ref="DT258" si="144">SUM(DS257:DS258)</f>
        <v>0</v>
      </c>
      <c r="DU258" s="610"/>
      <c r="DV258" s="610"/>
      <c r="DW258" s="610"/>
      <c r="DX258" s="610"/>
    </row>
    <row r="259" spans="3:128" ht="12.95" customHeight="1">
      <c r="C259" s="951"/>
      <c r="D259" s="952"/>
      <c r="E259" s="1287" t="s">
        <v>223</v>
      </c>
      <c r="F259" s="1288"/>
      <c r="G259" s="1288"/>
      <c r="H259" s="1288"/>
      <c r="I259" s="1289"/>
      <c r="J259" s="1584">
        <f t="shared" ref="J259" si="145">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594"/>
      <c r="CM259" s="1595"/>
      <c r="CN259" s="1595"/>
      <c r="CO259" s="1595"/>
      <c r="CP259" s="1595"/>
      <c r="CQ259" s="1595"/>
      <c r="CR259" s="1595"/>
      <c r="CS259" s="44" t="s">
        <v>138</v>
      </c>
      <c r="CT259" s="44"/>
      <c r="CU259" s="44"/>
      <c r="CV259" s="44"/>
      <c r="CW259" s="237"/>
      <c r="CX259" s="161"/>
      <c r="CY259" s="161"/>
      <c r="CZ259" s="161"/>
      <c r="DA259" s="161"/>
      <c r="DB259" s="166"/>
      <c r="DC259" s="1602">
        <f t="shared" ref="DC259" si="146">DS259+DS260</f>
        <v>0</v>
      </c>
      <c r="DD259" s="1603"/>
      <c r="DE259" s="1603"/>
      <c r="DF259" s="44"/>
      <c r="DG259" s="176"/>
      <c r="DH259" s="1694">
        <f t="shared" ref="DH259" si="147">IFERROR((S259+DC259)*100/J259,0)</f>
        <v>0</v>
      </c>
      <c r="DI259" s="1695"/>
      <c r="DJ259" s="1695"/>
      <c r="DK259" s="1695"/>
      <c r="DL259" s="1695"/>
      <c r="DM259" s="217"/>
      <c r="DS259" s="610">
        <f t="shared" si="80"/>
        <v>0</v>
      </c>
      <c r="DT259" s="610">
        <f t="shared" ref="DT259" si="148">SUM(J259)</f>
        <v>0</v>
      </c>
      <c r="DU259" s="610">
        <f t="shared" ref="DU259" si="149">SUM(S259)</f>
        <v>0</v>
      </c>
      <c r="DV259" s="610"/>
      <c r="DW259" s="610"/>
      <c r="DX259" s="610"/>
    </row>
    <row r="260" spans="3:128"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606"/>
      <c r="CM260" s="1607"/>
      <c r="CN260" s="1607"/>
      <c r="CO260" s="1607"/>
      <c r="CP260" s="1607"/>
      <c r="CQ260" s="1607"/>
      <c r="CR260" s="1607"/>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80"/>
        <v>0</v>
      </c>
      <c r="DT260" s="610">
        <f t="shared" ref="DT260" si="150">SUM(DS259:DS260)</f>
        <v>0</v>
      </c>
      <c r="DU260" s="610"/>
      <c r="DV260" s="610"/>
      <c r="DW260" s="610"/>
      <c r="DX260" s="610"/>
    </row>
    <row r="261" spans="3:128" ht="12.95" customHeight="1">
      <c r="C261" s="1278"/>
      <c r="D261" s="1279"/>
      <c r="E261" s="1055" t="s">
        <v>224</v>
      </c>
      <c r="F261" s="1056"/>
      <c r="G261" s="1056"/>
      <c r="H261" s="1056"/>
      <c r="I261" s="1057"/>
      <c r="J261" s="1584">
        <f t="shared" ref="J261" si="151">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594"/>
      <c r="CM261" s="1595"/>
      <c r="CN261" s="1595"/>
      <c r="CO261" s="1595"/>
      <c r="CP261" s="1595"/>
      <c r="CQ261" s="1595"/>
      <c r="CR261" s="1595"/>
      <c r="CS261" s="2" t="s">
        <v>138</v>
      </c>
      <c r="CW261" s="246"/>
      <c r="CX261" s="160"/>
      <c r="CY261" s="160"/>
      <c r="CZ261" s="160"/>
      <c r="DA261" s="160"/>
      <c r="DB261" s="170"/>
      <c r="DC261" s="1623">
        <f t="shared" ref="DC261" si="152">DS261+DS262</f>
        <v>0</v>
      </c>
      <c r="DD261" s="1624"/>
      <c r="DE261" s="1624"/>
      <c r="DG261" s="152"/>
      <c r="DH261" s="1696">
        <f t="shared" ref="DH261" si="153">IFERROR((S261+DC261)*100/J261,0)</f>
        <v>0</v>
      </c>
      <c r="DI261" s="1697"/>
      <c r="DJ261" s="1697"/>
      <c r="DK261" s="1697"/>
      <c r="DL261" s="1697"/>
      <c r="DM261" s="215"/>
      <c r="DS261" s="610">
        <f t="shared" si="80"/>
        <v>0</v>
      </c>
      <c r="DT261" s="610">
        <f t="shared" ref="DT261" si="154">SUM(J261)</f>
        <v>0</v>
      </c>
      <c r="DU261" s="610">
        <f>SUM(S261)</f>
        <v>0</v>
      </c>
      <c r="DV261" s="610"/>
      <c r="DW261" s="610"/>
      <c r="DX261" s="610"/>
    </row>
    <row r="262" spans="3:128"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625"/>
      <c r="CM262" s="1626"/>
      <c r="CN262" s="1626"/>
      <c r="CO262" s="1626"/>
      <c r="CP262" s="1626"/>
      <c r="CQ262" s="1626"/>
      <c r="CR262" s="1626"/>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80"/>
        <v>0</v>
      </c>
      <c r="DT262" s="610">
        <f t="shared" ref="DT262:DT276" si="155">SUM(DS261:DS262)</f>
        <v>0</v>
      </c>
      <c r="DU262" s="610"/>
      <c r="DV262" s="610"/>
      <c r="DW262" s="610"/>
      <c r="DX262" s="610"/>
    </row>
    <row r="263" spans="3:128" ht="12.95" customHeight="1">
      <c r="C263" s="102"/>
      <c r="E263" s="1339" t="s">
        <v>143</v>
      </c>
      <c r="F263" s="1106"/>
      <c r="G263" s="1106"/>
      <c r="H263" s="1106"/>
      <c r="I263" s="1340"/>
      <c r="J263" s="1627">
        <f>S263+CL263+CL264</f>
        <v>0</v>
      </c>
      <c r="K263" s="1628"/>
      <c r="L263" s="1628"/>
      <c r="M263" s="3"/>
      <c r="N263" s="3"/>
      <c r="O263" s="3"/>
      <c r="P263" s="1189"/>
      <c r="Q263" s="1190"/>
      <c r="R263" s="1191"/>
      <c r="S263" s="1598"/>
      <c r="T263" s="1599"/>
      <c r="U263" s="1599"/>
      <c r="V263" s="1599"/>
      <c r="W263" s="1599"/>
      <c r="X263" s="1700"/>
      <c r="Y263" s="1701"/>
      <c r="Z263" s="1701"/>
      <c r="AA263" s="1701"/>
      <c r="AB263" s="1702"/>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594"/>
      <c r="CM263" s="1595"/>
      <c r="CN263" s="1595"/>
      <c r="CO263" s="1595"/>
      <c r="CP263" s="1595"/>
      <c r="CQ263" s="1595"/>
      <c r="CR263" s="1595"/>
      <c r="CS263" s="3" t="s">
        <v>8696</v>
      </c>
      <c r="CT263" s="3"/>
      <c r="CU263" s="3"/>
      <c r="CV263" s="3"/>
      <c r="CW263" s="1619"/>
      <c r="CX263" s="1620"/>
      <c r="CY263" s="162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IF(CI263="8.ｽﾄ(無：国ｽﾄ)",0,IF(CI263="9.ｽﾄ(無：国ｽﾄ以外)",0,IF(CI263="12.最終覆外",0,IF(CI263="13.土捨場",0,IF(CI263="",0,CL263)))))</f>
        <v>0</v>
      </c>
      <c r="DT263" s="610">
        <f>SUM(J263)</f>
        <v>0</v>
      </c>
      <c r="DU263" s="610">
        <f>SUM(S263)</f>
        <v>0</v>
      </c>
      <c r="DV263" s="610"/>
      <c r="DW263" s="610"/>
      <c r="DX263" s="610"/>
    </row>
    <row r="264" spans="3:128"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606"/>
      <c r="CM264" s="1607"/>
      <c r="CN264" s="1607"/>
      <c r="CO264" s="1607"/>
      <c r="CP264" s="1607"/>
      <c r="CQ264" s="1607"/>
      <c r="CR264" s="1607"/>
      <c r="CS264" s="173" t="s">
        <v>8696</v>
      </c>
      <c r="CT264" s="173"/>
      <c r="CU264" s="173"/>
      <c r="CV264" s="173"/>
      <c r="CW264" s="1608"/>
      <c r="CX264" s="1607"/>
      <c r="CY264" s="1607"/>
      <c r="CZ264" s="173"/>
      <c r="DA264" s="173"/>
      <c r="DB264" s="174" t="s">
        <v>8696</v>
      </c>
      <c r="DC264" s="1623"/>
      <c r="DD264" s="1624"/>
      <c r="DG264" s="152" t="s">
        <v>8696</v>
      </c>
      <c r="DH264" s="1692"/>
      <c r="DI264" s="1693"/>
      <c r="DJ264" s="1693"/>
      <c r="DK264" s="1693"/>
      <c r="DL264" s="1693"/>
      <c r="DM264" s="219" t="s">
        <v>66</v>
      </c>
      <c r="DS264" s="610">
        <f t="shared" ref="DS264:DS276" si="156">IF(CI264="8.ｽﾄ(無：国ｽﾄ)",0,IF(CI264="9.ｽﾄ(無：国ｽﾄ以外)",0,IF(CI264="12.最終覆外",0,IF(CI264="13.土捨場",0,IF(CI264="",0,CL264)))))</f>
        <v>0</v>
      </c>
      <c r="DT264" s="610">
        <f>SUM(DS263:DS264)</f>
        <v>0</v>
      </c>
      <c r="DU264" s="610"/>
      <c r="DV264" s="610"/>
      <c r="DW264" s="610"/>
      <c r="DX264" s="610"/>
    </row>
    <row r="265" spans="3:128" ht="12.95" customHeight="1">
      <c r="C265" s="917"/>
      <c r="D265" s="708"/>
      <c r="E265" s="703" t="s">
        <v>144</v>
      </c>
      <c r="F265" s="704"/>
      <c r="G265" s="704"/>
      <c r="H265" s="704"/>
      <c r="I265" s="705"/>
      <c r="J265" s="1604">
        <f t="shared" ref="J265" si="157">S265+CL265+CL266</f>
        <v>0</v>
      </c>
      <c r="K265" s="1605"/>
      <c r="L265" s="1605"/>
      <c r="M265" s="44"/>
      <c r="N265" s="44"/>
      <c r="O265" s="44"/>
      <c r="P265" s="1189"/>
      <c r="Q265" s="1190"/>
      <c r="R265" s="1191"/>
      <c r="S265" s="1598"/>
      <c r="T265" s="1599"/>
      <c r="U265" s="1599"/>
      <c r="V265" s="1599"/>
      <c r="W265" s="1599"/>
      <c r="X265" s="1600"/>
      <c r="Y265" s="1599"/>
      <c r="Z265" s="1599"/>
      <c r="AA265" s="1599"/>
      <c r="AB265" s="1601"/>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594"/>
      <c r="CM265" s="1595"/>
      <c r="CN265" s="1595"/>
      <c r="CO265" s="1595"/>
      <c r="CP265" s="1595"/>
      <c r="CQ265" s="1595"/>
      <c r="CR265" s="1595"/>
      <c r="CS265" s="44" t="s">
        <v>8696</v>
      </c>
      <c r="CT265" s="44"/>
      <c r="CU265" s="44"/>
      <c r="CV265" s="44"/>
      <c r="CW265" s="1596"/>
      <c r="CX265" s="1597"/>
      <c r="CY265" s="1597"/>
      <c r="CZ265" s="44"/>
      <c r="DA265" s="44"/>
      <c r="DB265" s="176" t="s">
        <v>8696</v>
      </c>
      <c r="DC265" s="1602">
        <f>DS265+DS266</f>
        <v>0</v>
      </c>
      <c r="DD265" s="1603"/>
      <c r="DE265" s="44"/>
      <c r="DF265" s="44"/>
      <c r="DG265" s="176"/>
      <c r="DH265" s="1698">
        <f t="shared" ref="DH265" si="158">IFERROR((S265+DS265+DS266)/J265,0)*100</f>
        <v>0</v>
      </c>
      <c r="DI265" s="1699"/>
      <c r="DJ265" s="1699"/>
      <c r="DK265" s="1699"/>
      <c r="DL265" s="1699"/>
      <c r="DM265" s="217"/>
      <c r="DS265" s="610">
        <f t="shared" si="156"/>
        <v>0</v>
      </c>
      <c r="DT265" s="610">
        <f t="shared" ref="DT265" si="159">SUM(J265)</f>
        <v>0</v>
      </c>
      <c r="DU265" s="610">
        <f t="shared" ref="DU265" si="160">SUM(S265)</f>
        <v>0</v>
      </c>
      <c r="DV265" s="610"/>
      <c r="DW265" s="610"/>
      <c r="DX265" s="610"/>
    </row>
    <row r="266" spans="3:128"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606"/>
      <c r="CM266" s="1607"/>
      <c r="CN266" s="1607"/>
      <c r="CO266" s="1607"/>
      <c r="CP266" s="1607"/>
      <c r="CQ266" s="1607"/>
      <c r="CR266" s="1607"/>
      <c r="CS266" s="157" t="s">
        <v>8696</v>
      </c>
      <c r="CT266" s="157"/>
      <c r="CU266" s="157"/>
      <c r="CV266" s="157"/>
      <c r="CW266" s="1608"/>
      <c r="CX266" s="1607"/>
      <c r="CY266" s="1607"/>
      <c r="CZ266" s="157"/>
      <c r="DA266" s="157"/>
      <c r="DB266" s="158" t="s">
        <v>8696</v>
      </c>
      <c r="DC266" s="1602"/>
      <c r="DD266" s="1603"/>
      <c r="DG266" s="152" t="s">
        <v>8696</v>
      </c>
      <c r="DH266" s="1698"/>
      <c r="DI266" s="1699"/>
      <c r="DJ266" s="1699"/>
      <c r="DK266" s="1699"/>
      <c r="DL266" s="1699"/>
      <c r="DM266" s="219" t="s">
        <v>66</v>
      </c>
      <c r="DS266" s="610">
        <f t="shared" si="156"/>
        <v>0</v>
      </c>
      <c r="DT266" s="610">
        <f t="shared" si="155"/>
        <v>0</v>
      </c>
      <c r="DU266" s="610"/>
      <c r="DV266" s="610"/>
      <c r="DW266" s="610"/>
      <c r="DX266" s="610"/>
    </row>
    <row r="267" spans="3:128" ht="12.95" customHeight="1">
      <c r="C267" s="917" t="s">
        <v>228</v>
      </c>
      <c r="D267" s="708"/>
      <c r="E267" s="703" t="s">
        <v>145</v>
      </c>
      <c r="F267" s="704"/>
      <c r="G267" s="704"/>
      <c r="H267" s="704"/>
      <c r="I267" s="705"/>
      <c r="J267" s="1604">
        <f t="shared" ref="J267" si="161">S267+CL267+CL268</f>
        <v>0</v>
      </c>
      <c r="K267" s="1605"/>
      <c r="L267" s="1605"/>
      <c r="P267" s="1189"/>
      <c r="Q267" s="1190"/>
      <c r="R267" s="1191"/>
      <c r="S267" s="1598"/>
      <c r="T267" s="1599"/>
      <c r="U267" s="1599"/>
      <c r="V267" s="1599"/>
      <c r="W267" s="1599"/>
      <c r="X267" s="1600"/>
      <c r="Y267" s="1599"/>
      <c r="Z267" s="1599"/>
      <c r="AA267" s="1599"/>
      <c r="AB267" s="1601"/>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594"/>
      <c r="CM267" s="1595"/>
      <c r="CN267" s="1595"/>
      <c r="CO267" s="1595"/>
      <c r="CP267" s="1595"/>
      <c r="CQ267" s="1595"/>
      <c r="CR267" s="1595"/>
      <c r="CS267" s="44" t="s">
        <v>8696</v>
      </c>
      <c r="CT267" s="44"/>
      <c r="CU267" s="44"/>
      <c r="CV267" s="44"/>
      <c r="CW267" s="1596"/>
      <c r="CX267" s="1597"/>
      <c r="CY267" s="1597"/>
      <c r="CZ267" s="44"/>
      <c r="DA267" s="44"/>
      <c r="DB267" s="176" t="s">
        <v>8696</v>
      </c>
      <c r="DC267" s="1602">
        <f>DS267+DS268</f>
        <v>0</v>
      </c>
      <c r="DD267" s="1603"/>
      <c r="DE267" s="44"/>
      <c r="DF267" s="44"/>
      <c r="DG267" s="176"/>
      <c r="DH267" s="1698">
        <f t="shared" ref="DH267" si="162">IFERROR((S267+DS267+DS268)/J267,0)*100</f>
        <v>0</v>
      </c>
      <c r="DI267" s="1699"/>
      <c r="DJ267" s="1699"/>
      <c r="DK267" s="1699"/>
      <c r="DL267" s="1699"/>
      <c r="DM267" s="217"/>
      <c r="DS267" s="610">
        <f t="shared" si="156"/>
        <v>0</v>
      </c>
      <c r="DT267" s="610">
        <f t="shared" ref="DT267" si="163">SUM(J267)</f>
        <v>0</v>
      </c>
      <c r="DU267" s="610">
        <f t="shared" ref="DU267" si="164">SUM(S267)</f>
        <v>0</v>
      </c>
      <c r="DV267" s="610"/>
      <c r="DW267" s="610"/>
      <c r="DX267" s="610"/>
    </row>
    <row r="268" spans="3:128"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606"/>
      <c r="CM268" s="1607"/>
      <c r="CN268" s="1607"/>
      <c r="CO268" s="1607"/>
      <c r="CP268" s="1607"/>
      <c r="CQ268" s="1607"/>
      <c r="CR268" s="1607"/>
      <c r="CS268" s="120" t="s">
        <v>8696</v>
      </c>
      <c r="CT268" s="120"/>
      <c r="CU268" s="120"/>
      <c r="CV268" s="120"/>
      <c r="CW268" s="1608"/>
      <c r="CX268" s="1607"/>
      <c r="CY268" s="1607"/>
      <c r="CZ268" s="120"/>
      <c r="DA268" s="120"/>
      <c r="DB268" s="177" t="s">
        <v>8696</v>
      </c>
      <c r="DC268" s="1602"/>
      <c r="DD268" s="1603"/>
      <c r="DE268" s="10"/>
      <c r="DF268" s="10"/>
      <c r="DG268" s="155" t="s">
        <v>8696</v>
      </c>
      <c r="DH268" s="1698"/>
      <c r="DI268" s="1699"/>
      <c r="DJ268" s="1699"/>
      <c r="DK268" s="1699"/>
      <c r="DL268" s="1699"/>
      <c r="DM268" s="216" t="s">
        <v>66</v>
      </c>
      <c r="DS268" s="610">
        <f t="shared" si="156"/>
        <v>0</v>
      </c>
      <c r="DT268" s="610">
        <f t="shared" si="155"/>
        <v>0</v>
      </c>
      <c r="DU268" s="610"/>
      <c r="DV268" s="610"/>
      <c r="DW268" s="610"/>
      <c r="DX268" s="610"/>
    </row>
    <row r="269" spans="3:128" ht="12.95" customHeight="1">
      <c r="C269" s="917" t="s">
        <v>146</v>
      </c>
      <c r="D269" s="708"/>
      <c r="E269" s="703" t="s">
        <v>147</v>
      </c>
      <c r="F269" s="704"/>
      <c r="G269" s="704"/>
      <c r="H269" s="704"/>
      <c r="I269" s="705"/>
      <c r="J269" s="1604">
        <f t="shared" ref="J269" si="165">S269+CL269+CL270</f>
        <v>0</v>
      </c>
      <c r="K269" s="1605"/>
      <c r="L269" s="1605"/>
      <c r="M269" s="44"/>
      <c r="N269" s="44"/>
      <c r="O269" s="44"/>
      <c r="P269" s="1189"/>
      <c r="Q269" s="1190"/>
      <c r="R269" s="1191"/>
      <c r="S269" s="1598"/>
      <c r="T269" s="1599"/>
      <c r="U269" s="1599"/>
      <c r="V269" s="1599"/>
      <c r="W269" s="1599"/>
      <c r="X269" s="1600"/>
      <c r="Y269" s="1599"/>
      <c r="Z269" s="1599"/>
      <c r="AA269" s="1599"/>
      <c r="AB269" s="1601"/>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594"/>
      <c r="CM269" s="1595"/>
      <c r="CN269" s="1595"/>
      <c r="CO269" s="1595"/>
      <c r="CP269" s="1595"/>
      <c r="CQ269" s="1595"/>
      <c r="CR269" s="1595"/>
      <c r="CS269" s="44" t="s">
        <v>8696</v>
      </c>
      <c r="CT269" s="44"/>
      <c r="CU269" s="44"/>
      <c r="CV269" s="44"/>
      <c r="CW269" s="1596"/>
      <c r="CX269" s="1597"/>
      <c r="CY269" s="1597"/>
      <c r="CZ269" s="44"/>
      <c r="DA269" s="44"/>
      <c r="DB269" s="176" t="s">
        <v>8696</v>
      </c>
      <c r="DC269" s="1602">
        <f>DS269+DS270</f>
        <v>0</v>
      </c>
      <c r="DD269" s="1603"/>
      <c r="DE269" s="44"/>
      <c r="DF269" s="44"/>
      <c r="DG269" s="176"/>
      <c r="DH269" s="1698">
        <f t="shared" ref="DH269" si="166">IFERROR((S269+DS269+DS270)/J269,0)*100</f>
        <v>0</v>
      </c>
      <c r="DI269" s="1699"/>
      <c r="DJ269" s="1699"/>
      <c r="DK269" s="1699"/>
      <c r="DL269" s="1699"/>
      <c r="DM269" s="217"/>
      <c r="DS269" s="610">
        <f t="shared" si="156"/>
        <v>0</v>
      </c>
      <c r="DT269" s="610">
        <f t="shared" ref="DT269" si="167">SUM(J269)</f>
        <v>0</v>
      </c>
      <c r="DU269" s="610">
        <f t="shared" ref="DU269" si="168">SUM(S269)</f>
        <v>0</v>
      </c>
      <c r="DV269" s="610"/>
      <c r="DW269" s="610"/>
      <c r="DX269" s="610"/>
    </row>
    <row r="270" spans="3:128" ht="12.95" customHeight="1">
      <c r="C270" s="917" t="s">
        <v>148</v>
      </c>
      <c r="D270" s="708"/>
      <c r="E270" s="709" t="s">
        <v>226</v>
      </c>
      <c r="F270" s="710"/>
      <c r="G270" s="710"/>
      <c r="H270" s="710"/>
      <c r="I270" s="711"/>
      <c r="J270" s="1604"/>
      <c r="K270" s="1605"/>
      <c r="L270" s="1605"/>
      <c r="M270" s="10"/>
      <c r="N270" s="10"/>
      <c r="O270" s="154" t="s">
        <v>269</v>
      </c>
      <c r="P270" s="1177"/>
      <c r="Q270" s="1178"/>
      <c r="R270" s="1179"/>
      <c r="S270" s="356"/>
      <c r="T270" s="357"/>
      <c r="U270" s="357"/>
      <c r="V270" s="357"/>
      <c r="W270" s="358" t="s">
        <v>8696</v>
      </c>
      <c r="X270" s="359"/>
      <c r="Y270" s="357"/>
      <c r="Z270" s="357"/>
      <c r="AA270" s="357"/>
      <c r="AB270" s="360"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606"/>
      <c r="CM270" s="1607"/>
      <c r="CN270" s="1607"/>
      <c r="CO270" s="1607"/>
      <c r="CP270" s="1607"/>
      <c r="CQ270" s="1607"/>
      <c r="CR270" s="1607"/>
      <c r="CS270" s="157" t="s">
        <v>8696</v>
      </c>
      <c r="CT270" s="157"/>
      <c r="CU270" s="157"/>
      <c r="CV270" s="157"/>
      <c r="CW270" s="1608"/>
      <c r="CX270" s="1607"/>
      <c r="CY270" s="1607"/>
      <c r="CZ270" s="157"/>
      <c r="DA270" s="157"/>
      <c r="DB270" s="158" t="s">
        <v>8696</v>
      </c>
      <c r="DC270" s="1602"/>
      <c r="DD270" s="1603"/>
      <c r="DG270" s="152" t="s">
        <v>8696</v>
      </c>
      <c r="DH270" s="1698"/>
      <c r="DI270" s="1699"/>
      <c r="DJ270" s="1699"/>
      <c r="DK270" s="1699"/>
      <c r="DL270" s="1699"/>
      <c r="DM270" s="219" t="s">
        <v>66</v>
      </c>
      <c r="DS270" s="610">
        <f t="shared" si="156"/>
        <v>0</v>
      </c>
      <c r="DT270" s="610">
        <f t="shared" si="155"/>
        <v>0</v>
      </c>
      <c r="DU270" s="610"/>
      <c r="DV270" s="610"/>
      <c r="DW270" s="610"/>
      <c r="DX270" s="610"/>
    </row>
    <row r="271" spans="3:128" ht="12.95" customHeight="1">
      <c r="C271" s="917"/>
      <c r="D271" s="708"/>
      <c r="E271" s="1613" t="s">
        <v>9356</v>
      </c>
      <c r="F271" s="1614"/>
      <c r="G271" s="1614"/>
      <c r="H271" s="1614"/>
      <c r="I271" s="1615"/>
      <c r="J271" s="1604">
        <f t="shared" ref="J271" si="169">S271+CL271+CL272</f>
        <v>0</v>
      </c>
      <c r="K271" s="1605"/>
      <c r="L271" s="1605"/>
      <c r="M271" s="44"/>
      <c r="N271" s="44"/>
      <c r="O271" s="44"/>
      <c r="P271" s="1189"/>
      <c r="Q271" s="1190"/>
      <c r="R271" s="1191"/>
      <c r="S271" s="1598"/>
      <c r="T271" s="1599"/>
      <c r="U271" s="1599"/>
      <c r="V271" s="1599"/>
      <c r="W271" s="1599"/>
      <c r="X271" s="1600"/>
      <c r="Y271" s="1599"/>
      <c r="Z271" s="1599"/>
      <c r="AA271" s="1599"/>
      <c r="AB271" s="1601"/>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594"/>
      <c r="CM271" s="1595"/>
      <c r="CN271" s="1595"/>
      <c r="CO271" s="1595"/>
      <c r="CP271" s="1595"/>
      <c r="CQ271" s="1595"/>
      <c r="CR271" s="1595"/>
      <c r="CS271" s="44" t="s">
        <v>8696</v>
      </c>
      <c r="CT271" s="44"/>
      <c r="CU271" s="44"/>
      <c r="CV271" s="44"/>
      <c r="CW271" s="1596"/>
      <c r="CX271" s="1597"/>
      <c r="CY271" s="1597"/>
      <c r="CZ271" s="44"/>
      <c r="DA271" s="44"/>
      <c r="DB271" s="176" t="s">
        <v>8696</v>
      </c>
      <c r="DC271" s="1602">
        <f>DS271+DS272</f>
        <v>0</v>
      </c>
      <c r="DD271" s="1603"/>
      <c r="DE271" s="44"/>
      <c r="DF271" s="44"/>
      <c r="DG271" s="176"/>
      <c r="DH271" s="1698">
        <f t="shared" ref="DH271" si="170">IFERROR((S271+DS271+DS272)/J271,0)*100</f>
        <v>0</v>
      </c>
      <c r="DI271" s="1699"/>
      <c r="DJ271" s="1699"/>
      <c r="DK271" s="1699"/>
      <c r="DL271" s="1699"/>
      <c r="DM271" s="217"/>
      <c r="DS271" s="610">
        <f t="shared" si="156"/>
        <v>0</v>
      </c>
      <c r="DT271" s="610">
        <f t="shared" ref="DT271" si="171">SUM(J271)</f>
        <v>0</v>
      </c>
      <c r="DU271" s="610">
        <f t="shared" ref="DU271" si="172">SUM(S271)</f>
        <v>0</v>
      </c>
      <c r="DV271" s="610"/>
      <c r="DW271" s="610"/>
      <c r="DX271" s="610"/>
    </row>
    <row r="272" spans="3:128"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606"/>
      <c r="CM272" s="1607"/>
      <c r="CN272" s="1607"/>
      <c r="CO272" s="1607"/>
      <c r="CP272" s="1607"/>
      <c r="CQ272" s="1607"/>
      <c r="CR272" s="1607"/>
      <c r="CS272" s="157" t="s">
        <v>8696</v>
      </c>
      <c r="CT272" s="157"/>
      <c r="CU272" s="157"/>
      <c r="CV272" s="157"/>
      <c r="CW272" s="1608"/>
      <c r="CX272" s="1607"/>
      <c r="CY272" s="1607"/>
      <c r="CZ272" s="157"/>
      <c r="DA272" s="157"/>
      <c r="DB272" s="158" t="s">
        <v>8696</v>
      </c>
      <c r="DC272" s="1602"/>
      <c r="DD272" s="1603"/>
      <c r="DG272" s="152" t="s">
        <v>8696</v>
      </c>
      <c r="DH272" s="1698"/>
      <c r="DI272" s="1699"/>
      <c r="DJ272" s="1699"/>
      <c r="DK272" s="1699"/>
      <c r="DL272" s="1699"/>
      <c r="DM272" s="219" t="s">
        <v>66</v>
      </c>
      <c r="DS272" s="610">
        <f t="shared" si="156"/>
        <v>0</v>
      </c>
      <c r="DT272" s="610">
        <f t="shared" si="155"/>
        <v>0</v>
      </c>
      <c r="DU272" s="610"/>
      <c r="DV272" s="610"/>
      <c r="DW272" s="610"/>
      <c r="DX272" s="610"/>
    </row>
    <row r="273" spans="3:129" ht="12.95" customHeight="1">
      <c r="C273" s="102"/>
      <c r="E273" s="703" t="s">
        <v>230</v>
      </c>
      <c r="F273" s="704"/>
      <c r="G273" s="704"/>
      <c r="H273" s="704"/>
      <c r="I273" s="705"/>
      <c r="J273" s="1604">
        <f t="shared" ref="J273" si="173">S273+CL273+CL274</f>
        <v>0</v>
      </c>
      <c r="K273" s="1605"/>
      <c r="L273" s="1605"/>
      <c r="P273" s="1189"/>
      <c r="Q273" s="1190"/>
      <c r="R273" s="1191"/>
      <c r="S273" s="1598"/>
      <c r="T273" s="1599"/>
      <c r="U273" s="1599"/>
      <c r="V273" s="1599"/>
      <c r="W273" s="1599"/>
      <c r="X273" s="1600"/>
      <c r="Y273" s="1599"/>
      <c r="Z273" s="1599"/>
      <c r="AA273" s="1599"/>
      <c r="AB273" s="1601"/>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594"/>
      <c r="CM273" s="1595"/>
      <c r="CN273" s="1595"/>
      <c r="CO273" s="1595"/>
      <c r="CP273" s="1595"/>
      <c r="CQ273" s="1595"/>
      <c r="CR273" s="1595"/>
      <c r="CS273" s="44" t="s">
        <v>8696</v>
      </c>
      <c r="CT273" s="44"/>
      <c r="CU273" s="44"/>
      <c r="CV273" s="44"/>
      <c r="CW273" s="1596"/>
      <c r="CX273" s="1597"/>
      <c r="CY273" s="1597"/>
      <c r="CZ273" s="44"/>
      <c r="DA273" s="44"/>
      <c r="DB273" s="176" t="s">
        <v>8696</v>
      </c>
      <c r="DC273" s="1602">
        <f>DS273+DS274</f>
        <v>0</v>
      </c>
      <c r="DD273" s="1603"/>
      <c r="DE273" s="44"/>
      <c r="DF273" s="44"/>
      <c r="DG273" s="176"/>
      <c r="DH273" s="1698">
        <f t="shared" ref="DH273" si="174">IFERROR((S273+DS273+DS274)/J273,0)*100</f>
        <v>0</v>
      </c>
      <c r="DI273" s="1699"/>
      <c r="DJ273" s="1699"/>
      <c r="DK273" s="1699"/>
      <c r="DL273" s="1699"/>
      <c r="DM273" s="217"/>
      <c r="DS273" s="610">
        <f t="shared" si="156"/>
        <v>0</v>
      </c>
      <c r="DT273" s="610">
        <f t="shared" ref="DT273" si="175">SUM(J273)</f>
        <v>0</v>
      </c>
      <c r="DU273" s="610">
        <f>SUM(S273)</f>
        <v>0</v>
      </c>
      <c r="DV273" s="610"/>
      <c r="DW273" s="610"/>
      <c r="DX273" s="610"/>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606"/>
      <c r="CM274" s="1607"/>
      <c r="CN274" s="1607"/>
      <c r="CO274" s="1607"/>
      <c r="CP274" s="1607"/>
      <c r="CQ274" s="1607"/>
      <c r="CR274" s="1607"/>
      <c r="CS274" s="120" t="s">
        <v>8696</v>
      </c>
      <c r="CT274" s="120"/>
      <c r="CU274" s="120"/>
      <c r="CV274" s="120"/>
      <c r="CW274" s="1608"/>
      <c r="CX274" s="1607"/>
      <c r="CY274" s="1607"/>
      <c r="CZ274" s="120"/>
      <c r="DA274" s="120"/>
      <c r="DB274" s="177" t="s">
        <v>8696</v>
      </c>
      <c r="DC274" s="1602"/>
      <c r="DD274" s="1603"/>
      <c r="DE274" s="10"/>
      <c r="DF274" s="10"/>
      <c r="DG274" s="155" t="s">
        <v>8696</v>
      </c>
      <c r="DH274" s="1698"/>
      <c r="DI274" s="1699"/>
      <c r="DJ274" s="1699"/>
      <c r="DK274" s="1699"/>
      <c r="DL274" s="1699"/>
      <c r="DM274" s="216" t="s">
        <v>66</v>
      </c>
      <c r="DS274" s="610">
        <f t="shared" si="156"/>
        <v>0</v>
      </c>
      <c r="DT274" s="610">
        <f t="shared" si="155"/>
        <v>0</v>
      </c>
      <c r="DU274" s="610"/>
      <c r="DV274" s="610"/>
      <c r="DW274" s="610"/>
      <c r="DX274" s="610"/>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56"/>
        <v>0</v>
      </c>
      <c r="DT275" s="610">
        <f>SUM(J275)</f>
        <v>0</v>
      </c>
      <c r="DU275" s="610">
        <f>SUM(S275)</f>
        <v>0</v>
      </c>
      <c r="DV275" s="610">
        <f>SUM(X275)</f>
        <v>0</v>
      </c>
      <c r="DW275" s="610">
        <f>CL275</f>
        <v>0</v>
      </c>
      <c r="DX275" s="610">
        <f>CW275</f>
        <v>0</v>
      </c>
      <c r="DY275" s="258">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56"/>
        <v>0</v>
      </c>
      <c r="DT276" s="610">
        <f t="shared" si="155"/>
        <v>0</v>
      </c>
      <c r="DU276" s="610"/>
      <c r="DV276" s="610"/>
      <c r="DW276" s="610"/>
      <c r="DX276" s="610"/>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vNBIY2cp+Zafbd7gUORfeoTJd+VrQnqJbTsvanu3ip70xYVdmTFn4khqJDNkfizC55pThfY/vpd/jXmWjj4Pw==" saltValue="3ZnW0/f93CYswh2YBM44nQ=="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I17:L18">
    <cfRule type="expression" dxfId="944" priority="493">
      <formula>AND(I17="",Z17&lt;&gt;"")</formula>
    </cfRule>
    <cfRule type="expression" dxfId="943" priority="485">
      <formula>AND(I17="",OR(AK17&lt;&gt;"",AR17&lt;&gt;"",BC17&lt;&gt;"",BY17&lt;&gt;"",CG17&lt;&gt;"",DH17&lt;&gt;""))</formula>
    </cfRule>
  </conditionalFormatting>
  <conditionalFormatting sqref="I20:L21">
    <cfRule type="expression" dxfId="942" priority="29">
      <formula>AND(I20="",OR(AK20&lt;&gt;"",AR20&lt;&gt;"",BC20&lt;&gt;"",BY20&lt;&gt;"",CG20&lt;&gt;"",DH20&lt;&gt;""))</formula>
    </cfRule>
    <cfRule type="expression" dxfId="941" priority="43">
      <formula>AND(I20="",Z20&lt;&gt;"")</formula>
    </cfRule>
  </conditionalFormatting>
  <conditionalFormatting sqref="I23:L24">
    <cfRule type="expression" dxfId="940" priority="459">
      <formula>AND(I23="",Z23&lt;&gt;"")</formula>
    </cfRule>
    <cfRule type="expression" dxfId="939" priority="449">
      <formula>AND(I23="",OR(AK23&lt;&gt;"",AR23&lt;&gt;"",BY23&lt;&gt;"",CG23&lt;&gt;"",DH23&lt;&gt;""))</formula>
    </cfRule>
  </conditionalFormatting>
  <conditionalFormatting sqref="I26:L27">
    <cfRule type="expression" dxfId="938" priority="64">
      <formula>AND(I26="",Z26&lt;&gt;"")</formula>
    </cfRule>
    <cfRule type="expression" dxfId="937" priority="63">
      <formula>AND(I26="",OR(AK26&lt;&gt;"",AR26&lt;&gt;"",BY26&lt;&gt;"",CG26&lt;&gt;"",DH26&lt;&gt;""))</formula>
    </cfRule>
  </conditionalFormatting>
  <conditionalFormatting sqref="I29:L30">
    <cfRule type="expression" dxfId="936" priority="417">
      <formula>AND(I29="",OR(AK29&lt;&gt;"",AR29&lt;&gt;"",BC29&lt;&gt;"",BY29&lt;&gt;"",CG29&lt;&gt;"",DH29&lt;&gt;""))</formula>
    </cfRule>
    <cfRule type="expression" dxfId="935" priority="419">
      <formula>AND(I29="",Z29&lt;&gt;"")</formula>
    </cfRule>
  </conditionalFormatting>
  <conditionalFormatting sqref="I32:L33">
    <cfRule type="expression" dxfId="934" priority="397">
      <formula>AND(I32="",OR(AK32&lt;&gt;"",AR32&lt;&gt;"",BY32&lt;&gt;"",CG32&lt;&gt;"",DH32&lt;&gt;""))</formula>
    </cfRule>
    <cfRule type="expression" dxfId="933" priority="399">
      <formula>AND(I32="",Z32&lt;&gt;"")</formula>
    </cfRule>
  </conditionalFormatting>
  <conditionalFormatting sqref="I35:L36">
    <cfRule type="expression" dxfId="932" priority="379">
      <formula>AND(I35="",Z35&lt;&gt;"")</formula>
    </cfRule>
    <cfRule type="expression" dxfId="931" priority="377">
      <formula>AND(I35="",OR(AK35&lt;&gt;"",AR35&lt;&gt;"",BY35&lt;&gt;"",CG35&lt;&gt;"",DH35&lt;&gt;""))</formula>
    </cfRule>
  </conditionalFormatting>
  <conditionalFormatting sqref="I38:L39">
    <cfRule type="expression" dxfId="930" priority="357">
      <formula>AND(I38="",OR(AR38&lt;&gt;"",BY38&lt;&gt;"",CG38&lt;&gt;"",DH38&lt;&gt;""))</formula>
    </cfRule>
    <cfRule type="expression" dxfId="929" priority="359">
      <formula>AND(I38="",Z38&lt;&gt;"")</formula>
    </cfRule>
  </conditionalFormatting>
  <conditionalFormatting sqref="I41:L42">
    <cfRule type="expression" dxfId="928" priority="337">
      <formula>AND(I41="",Z41&lt;&gt;"")</formula>
    </cfRule>
    <cfRule type="expression" dxfId="927" priority="339">
      <formula>AND(I41="",OR(AK41&lt;&gt;"",AR41&lt;&gt;"",BC41&lt;&gt;"",BY41&lt;&gt;"",CG41&lt;&gt;"",DH41&lt;&gt;""))</formula>
    </cfRule>
  </conditionalFormatting>
  <conditionalFormatting sqref="I159:L160">
    <cfRule type="expression" dxfId="926" priority="267">
      <formula>AND(I159="",OR(AK159&lt;&gt;"",AR159&lt;&gt;"",BC159&lt;&gt;"",BY159&lt;&gt;"",CG159&lt;&gt;"",DH159&lt;&gt;""))</formula>
    </cfRule>
    <cfRule type="expression" dxfId="925" priority="275">
      <formula>AND(I159="",Z159&lt;&gt;"")</formula>
    </cfRule>
  </conditionalFormatting>
  <conditionalFormatting sqref="I162:L163">
    <cfRule type="expression" dxfId="924" priority="19">
      <formula>AND(I162="",OR(AK162&lt;&gt;"",AR162&lt;&gt;"",BC162&lt;&gt;"",BY162&lt;&gt;"",CG162&lt;&gt;"",DH162&lt;&gt;""))</formula>
    </cfRule>
    <cfRule type="expression" dxfId="923" priority="23">
      <formula>AND(I162="",Z162&lt;&gt;"")</formula>
    </cfRule>
  </conditionalFormatting>
  <conditionalFormatting sqref="I165:L166">
    <cfRule type="expression" dxfId="922" priority="241">
      <formula>AND(I165="",Z165&lt;&gt;"")</formula>
    </cfRule>
    <cfRule type="expression" dxfId="921" priority="231">
      <formula>AND(I165="",OR(AK165&lt;&gt;"",AR165&lt;&gt;"",BY165&lt;&gt;"",CG165&lt;&gt;"",DH165&lt;&gt;""))</formula>
    </cfRule>
  </conditionalFormatting>
  <conditionalFormatting sqref="I168:L169">
    <cfRule type="expression" dxfId="920" priority="53">
      <formula>AND(I168="",OR(AK168&lt;&gt;"",AR168&lt;&gt;"",BY168&lt;&gt;"",CG168&lt;&gt;"",DH168&lt;&gt;""))</formula>
    </cfRule>
    <cfRule type="expression" dxfId="919" priority="54">
      <formula>AND(I168="",Z168&lt;&gt;"")</formula>
    </cfRule>
  </conditionalFormatting>
  <conditionalFormatting sqref="I171:L172">
    <cfRule type="expression" dxfId="918" priority="199">
      <formula>AND(I171="",OR(AK171&lt;&gt;"",AR171&lt;&gt;"",BC171&lt;&gt;"",BY171&lt;&gt;"",CG171&lt;&gt;"",DH171&lt;&gt;""))</formula>
    </cfRule>
    <cfRule type="expression" dxfId="917" priority="201">
      <formula>AND(I171="",Z171&lt;&gt;"")</formula>
    </cfRule>
  </conditionalFormatting>
  <conditionalFormatting sqref="I174:L175">
    <cfRule type="expression" dxfId="916" priority="181">
      <formula>AND(I174="",Z174&lt;&gt;"")</formula>
    </cfRule>
    <cfRule type="expression" dxfId="915" priority="179">
      <formula>AND(I174="",OR(AK174&lt;&gt;"",AR174&lt;&gt;"",BY174&lt;&gt;"",CG174&lt;&gt;"",DH174&lt;&gt;""))</formula>
    </cfRule>
  </conditionalFormatting>
  <conditionalFormatting sqref="I177:L178">
    <cfRule type="expression" dxfId="914" priority="161">
      <formula>AND(I177="",Z177&lt;&gt;"")</formula>
    </cfRule>
    <cfRule type="expression" dxfId="913" priority="159">
      <formula>AND(I177="",OR(AK177&lt;&gt;"",AR177&lt;&gt;"",BY177&lt;&gt;"",CG177&lt;&gt;"",DH177&lt;&gt;""))</formula>
    </cfRule>
  </conditionalFormatting>
  <conditionalFormatting sqref="I180:L181">
    <cfRule type="expression" dxfId="912" priority="139">
      <formula>AND(I180="",OR(AR180&lt;&gt;"",BY180&lt;&gt;"",CG180&lt;&gt;"",DH180&lt;&gt;""))</formula>
    </cfRule>
    <cfRule type="expression" dxfId="911" priority="141">
      <formula>AND(I180="",Z180&lt;&gt;"")</formula>
    </cfRule>
  </conditionalFormatting>
  <conditionalFormatting sqref="I183:L184">
    <cfRule type="expression" dxfId="910" priority="121">
      <formula>AND(I183="",OR(AK183&lt;&gt;"",AR183&lt;&gt;"",BC183&lt;&gt;"",BY183&lt;&gt;"",CG183&lt;&gt;"",DH183&lt;&gt;""))</formula>
    </cfRule>
    <cfRule type="expression" dxfId="909" priority="119">
      <formula>AND(I183="",Z183&lt;&gt;"")</formula>
    </cfRule>
  </conditionalFormatting>
  <conditionalFormatting sqref="P93:R98">
    <cfRule type="expression" dxfId="908" priority="2134">
      <formula>AND(P93="",S93&lt;&gt;"")</formula>
    </cfRule>
  </conditionalFormatting>
  <conditionalFormatting sqref="P101:R104">
    <cfRule type="expression" dxfId="907" priority="2129">
      <formula>AND(P101="",S101&lt;&gt;"")</formula>
    </cfRule>
  </conditionalFormatting>
  <conditionalFormatting sqref="P121:R132">
    <cfRule type="expression" dxfId="906" priority="2115">
      <formula>AND(P121="",S121&lt;&gt;"")</formula>
    </cfRule>
  </conditionalFormatting>
  <conditionalFormatting sqref="P235:R240">
    <cfRule type="expression" dxfId="905" priority="1720">
      <formula>AND(P235="",S235&lt;&gt;"")</formula>
    </cfRule>
  </conditionalFormatting>
  <conditionalFormatting sqref="P243:R246">
    <cfRule type="expression" dxfId="904" priority="1718">
      <formula>AND(P243="",S243&lt;&gt;"")</formula>
    </cfRule>
  </conditionalFormatting>
  <conditionalFormatting sqref="P263:R274">
    <cfRule type="expression" dxfId="903" priority="1701">
      <formula>AND(P263="",S263&lt;&gt;"")</formula>
    </cfRule>
  </conditionalFormatting>
  <conditionalFormatting sqref="S93:W93">
    <cfRule type="expression" dxfId="902" priority="2133">
      <formula>AND(P93&lt;&gt;"",S93="")</formula>
    </cfRule>
  </conditionalFormatting>
  <conditionalFormatting sqref="S95:W95">
    <cfRule type="expression" dxfId="901" priority="2132">
      <formula>AND(P95&lt;&gt;"",S95="")</formula>
    </cfRule>
  </conditionalFormatting>
  <conditionalFormatting sqref="S97:W97">
    <cfRule type="expression" dxfId="900" priority="2131">
      <formula>AND(P97&lt;&gt;"",S97="")</formula>
    </cfRule>
  </conditionalFormatting>
  <conditionalFormatting sqref="S101:W101">
    <cfRule type="expression" dxfId="899" priority="2128">
      <formula>AND(P101&lt;&gt;"",S101="")</formula>
    </cfRule>
  </conditionalFormatting>
  <conditionalFormatting sqref="S103:W103">
    <cfRule type="expression" dxfId="898" priority="2127">
      <formula>AND(P103&lt;&gt;"",S103="")</formula>
    </cfRule>
  </conditionalFormatting>
  <conditionalFormatting sqref="S121:W121">
    <cfRule type="expression" dxfId="897" priority="2126">
      <formula>AND(P121&lt;&gt;"",S121="")</formula>
    </cfRule>
  </conditionalFormatting>
  <conditionalFormatting sqref="S123:W123">
    <cfRule type="expression" dxfId="896" priority="2125">
      <formula>AND(P123&lt;&gt;"",S123="")</formula>
    </cfRule>
  </conditionalFormatting>
  <conditionalFormatting sqref="S125:W125">
    <cfRule type="expression" dxfId="895" priority="2124">
      <formula>AND(P125&lt;&gt;"",S125="")</formula>
    </cfRule>
  </conditionalFormatting>
  <conditionalFormatting sqref="S127:W127">
    <cfRule type="expression" dxfId="894" priority="2123">
      <formula>AND(P127&lt;&gt;"",S127="")</formula>
    </cfRule>
  </conditionalFormatting>
  <conditionalFormatting sqref="S129:W129">
    <cfRule type="expression" dxfId="893" priority="2122">
      <formula>AND(P129&lt;&gt;"",S129="")</formula>
    </cfRule>
  </conditionalFormatting>
  <conditionalFormatting sqref="S131:W131">
    <cfRule type="expression" dxfId="892" priority="2121">
      <formula>AND(P131&lt;&gt;"",S131="")</formula>
    </cfRule>
  </conditionalFormatting>
  <conditionalFormatting sqref="S235:W235">
    <cfRule type="expression" dxfId="891" priority="1717">
      <formula>AND(P235&lt;&gt;"",S235="")</formula>
    </cfRule>
  </conditionalFormatting>
  <conditionalFormatting sqref="S237:W237">
    <cfRule type="expression" dxfId="890" priority="1716">
      <formula>AND(P237&lt;&gt;"",S237="")</formula>
    </cfRule>
  </conditionalFormatting>
  <conditionalFormatting sqref="S239:W239">
    <cfRule type="expression" dxfId="889" priority="1715">
      <formula>AND(P239&lt;&gt;"",S239="")</formula>
    </cfRule>
  </conditionalFormatting>
  <conditionalFormatting sqref="S243:W243">
    <cfRule type="expression" dxfId="888" priority="1714">
      <formula>AND(P243&lt;&gt;"",S243="")</formula>
    </cfRule>
  </conditionalFormatting>
  <conditionalFormatting sqref="S245:W245">
    <cfRule type="expression" dxfId="887" priority="1713">
      <formula>AND(P245&lt;&gt;"",S245="")</formula>
    </cfRule>
  </conditionalFormatting>
  <conditionalFormatting sqref="S263:W263">
    <cfRule type="expression" dxfId="886" priority="1712">
      <formula>AND(P263&lt;&gt;"",S263="")</formula>
    </cfRule>
  </conditionalFormatting>
  <conditionalFormatting sqref="S265:W265">
    <cfRule type="expression" dxfId="885" priority="1711">
      <formula>AND(P265&lt;&gt;"",S265="")</formula>
    </cfRule>
  </conditionalFormatting>
  <conditionalFormatting sqref="S267:W267">
    <cfRule type="expression" dxfId="884" priority="1710">
      <formula>AND(P267&lt;&gt;"",S267="")</formula>
    </cfRule>
  </conditionalFormatting>
  <conditionalFormatting sqref="S269:W269">
    <cfRule type="expression" dxfId="883" priority="1709">
      <formula>AND(P269&lt;&gt;"",S269="")</formula>
    </cfRule>
  </conditionalFormatting>
  <conditionalFormatting sqref="S271:W271">
    <cfRule type="expression" dxfId="882" priority="1708">
      <formula>AND(P271&lt;&gt;"",S271="")</formula>
    </cfRule>
  </conditionalFormatting>
  <conditionalFormatting sqref="S273:W273">
    <cfRule type="expression" dxfId="881" priority="1707">
      <formula>AND(P273&lt;&gt;"",S273="")</formula>
    </cfRule>
  </conditionalFormatting>
  <conditionalFormatting sqref="Z17:AF17">
    <cfRule type="expression" dxfId="880" priority="500">
      <formula>AND(I17&lt;&gt;"",Z17="")</formula>
    </cfRule>
  </conditionalFormatting>
  <conditionalFormatting sqref="Z17:AF18">
    <cfRule type="expression" dxfId="879" priority="483">
      <formula>AND(Z17="",OR(AK17&lt;&gt;"",AR17&lt;&gt;"",BC17&lt;&gt;"",BY17&lt;&gt;"",CG17&lt;&gt;"",DH17&lt;&gt;""))</formula>
    </cfRule>
  </conditionalFormatting>
  <conditionalFormatting sqref="Z18:AF18">
    <cfRule type="expression" dxfId="878" priority="492">
      <formula>AND(Z18="",I18&lt;&gt;"")</formula>
    </cfRule>
  </conditionalFormatting>
  <conditionalFormatting sqref="Z20:AF21">
    <cfRule type="expression" dxfId="877" priority="27">
      <formula>AND(Z20="",OR(AK20&lt;&gt;"",AR20&lt;&gt;"",BC20&lt;&gt;"",BY20&lt;&gt;"",CG20&lt;&gt;"",DH20&lt;&gt;""))</formula>
    </cfRule>
    <cfRule type="expression" dxfId="876" priority="41">
      <formula>AND(I20&lt;&gt;"",Z20="")</formula>
    </cfRule>
  </conditionalFormatting>
  <conditionalFormatting sqref="Z23:AF24">
    <cfRule type="expression" dxfId="875" priority="457">
      <formula>AND(I23&lt;&gt;"",Z23="")</formula>
    </cfRule>
    <cfRule type="expression" dxfId="874" priority="448">
      <formula>AND(Z23="",OR(AK23&lt;&gt;"",AR23&lt;&gt;"",BY23&lt;&gt;"",CG23&lt;&gt;"",DH23&lt;&gt;""))</formula>
    </cfRule>
  </conditionalFormatting>
  <conditionalFormatting sqref="Z26:AF27">
    <cfRule type="expression" dxfId="873" priority="60">
      <formula>AND(Z26="",OR(AK26&lt;&gt;"",AR26&lt;&gt;"",BY26&lt;&gt;"",CG26&lt;&gt;"",DH26&lt;&gt;""))</formula>
    </cfRule>
    <cfRule type="expression" dxfId="872" priority="61">
      <formula>AND(I26&lt;&gt;"",Z26="")</formula>
    </cfRule>
  </conditionalFormatting>
  <conditionalFormatting sqref="Z29:AF30">
    <cfRule type="expression" dxfId="871" priority="412">
      <formula>AND(Z29="",OR(AK29&lt;&gt;"",AR29&lt;&gt;"",BC29&lt;&gt;"",BY29&lt;&gt;"",CG29&lt;&gt;"",DH29&lt;&gt;""))</formula>
    </cfRule>
    <cfRule type="expression" dxfId="870" priority="414">
      <formula>AND(I29&lt;&gt;"",Z29="")</formula>
    </cfRule>
  </conditionalFormatting>
  <conditionalFormatting sqref="Z32:AF33">
    <cfRule type="expression" dxfId="869" priority="393">
      <formula>AND(I32&lt;&gt;"",Z32="")</formula>
    </cfRule>
    <cfRule type="expression" dxfId="868" priority="391">
      <formula>AND(Z32="",OR(AK32&lt;&gt;"",AR32&lt;&gt;"",BY32&lt;&gt;"",CG32&lt;&gt;"",DH32&lt;&gt;""))</formula>
    </cfRule>
  </conditionalFormatting>
  <conditionalFormatting sqref="Z35:AF36">
    <cfRule type="expression" dxfId="867" priority="371">
      <formula>AND(Z35="",OR(AK35&lt;&gt;"",AR35&lt;&gt;"",BY35&lt;&gt;"",CG35&lt;&gt;"",DH35&lt;&gt;""))</formula>
    </cfRule>
    <cfRule type="expression" dxfId="866" priority="373">
      <formula>AND(I35&lt;&gt;"",Z35="")</formula>
    </cfRule>
  </conditionalFormatting>
  <conditionalFormatting sqref="Z38:AF39">
    <cfRule type="expression" dxfId="865" priority="355">
      <formula>AND(I38&lt;&gt;"",Z38="")</formula>
    </cfRule>
    <cfRule type="expression" dxfId="864" priority="353">
      <formula>AND(Z38="",OR(AK38&lt;&gt;"",AR38&lt;&gt;"",BY38&lt;&gt;"",CG38&lt;&gt;"",DH38&lt;&gt;""))</formula>
    </cfRule>
  </conditionalFormatting>
  <conditionalFormatting sqref="Z41:AF42">
    <cfRule type="expression" dxfId="863" priority="335">
      <formula>AND(I41&lt;&gt;"",Z41="")</formula>
    </cfRule>
    <cfRule type="expression" dxfId="862" priority="333">
      <formula>AND(Z41="",OR(AK41&lt;&gt;"",AR41&lt;&gt;"",BC41&lt;&gt;"",BY41&lt;&gt;"",CG41&lt;&gt;"",DH41&lt;&gt;""))</formula>
    </cfRule>
  </conditionalFormatting>
  <conditionalFormatting sqref="Z159:AF159">
    <cfRule type="expression" dxfId="861" priority="282">
      <formula>AND(I159&lt;&gt;"",Z159="")</formula>
    </cfRule>
  </conditionalFormatting>
  <conditionalFormatting sqref="Z159:AF160">
    <cfRule type="expression" dxfId="860" priority="265">
      <formula>AND(Z159="",OR(AK159&lt;&gt;"",AR159&lt;&gt;"",BC159&lt;&gt;"",BY159&lt;&gt;"",CG159&lt;&gt;"",DH159&lt;&gt;""))</formula>
    </cfRule>
  </conditionalFormatting>
  <conditionalFormatting sqref="Z160:AF160">
    <cfRule type="expression" dxfId="859" priority="274">
      <formula>AND(Z160="",I160&lt;&gt;"")</formula>
    </cfRule>
  </conditionalFormatting>
  <conditionalFormatting sqref="Z162:AF163">
    <cfRule type="expression" dxfId="858" priority="17">
      <formula>AND(Z162="",OR(AK162&lt;&gt;"",AR162&lt;&gt;"",BC162&lt;&gt;"",BY162&lt;&gt;"",CG162&lt;&gt;"",DH162&lt;&gt;""))</formula>
    </cfRule>
    <cfRule type="expression" dxfId="857" priority="21">
      <formula>AND(I162&lt;&gt;"",Z162="")</formula>
    </cfRule>
  </conditionalFormatting>
  <conditionalFormatting sqref="Z165:AF166">
    <cfRule type="expression" dxfId="856" priority="239">
      <formula>AND(I165&lt;&gt;"",Z165="")</formula>
    </cfRule>
    <cfRule type="expression" dxfId="855" priority="230">
      <formula>AND(Z165="",OR(AK165&lt;&gt;"",AR165&lt;&gt;"",BY165&lt;&gt;"",CG165&lt;&gt;"",DH165&lt;&gt;""))</formula>
    </cfRule>
  </conditionalFormatting>
  <conditionalFormatting sqref="Z168:AF169">
    <cfRule type="expression" dxfId="854" priority="50">
      <formula>AND(Z168="",OR(AK168&lt;&gt;"",AR168&lt;&gt;"",BY168&lt;&gt;"",CG168&lt;&gt;"",DH168&lt;&gt;""))</formula>
    </cfRule>
    <cfRule type="expression" dxfId="853" priority="51">
      <formula>AND(I168&lt;&gt;"",Z168="")</formula>
    </cfRule>
  </conditionalFormatting>
  <conditionalFormatting sqref="Z171:AF172">
    <cfRule type="expression" dxfId="852" priority="194">
      <formula>AND(Z171="",OR(AK171&lt;&gt;"",AR171&lt;&gt;"",BC171&lt;&gt;"",BY171&lt;&gt;"",CG171&lt;&gt;"",DH171&lt;&gt;""))</formula>
    </cfRule>
    <cfRule type="expression" dxfId="851" priority="196">
      <formula>AND(I171&lt;&gt;"",Z171="")</formula>
    </cfRule>
  </conditionalFormatting>
  <conditionalFormatting sqref="Z174:AF175">
    <cfRule type="expression" dxfId="850" priority="175">
      <formula>AND(I174&lt;&gt;"",Z174="")</formula>
    </cfRule>
    <cfRule type="expression" dxfId="849" priority="173">
      <formula>AND(Z174="",OR(AK174&lt;&gt;"",AR174&lt;&gt;"",BY174&lt;&gt;"",CG174&lt;&gt;"",DH174&lt;&gt;""))</formula>
    </cfRule>
  </conditionalFormatting>
  <conditionalFormatting sqref="Z177:AF178">
    <cfRule type="expression" dxfId="848" priority="153">
      <formula>AND(Z177="",OR(AK177&lt;&gt;"",AR177&lt;&gt;"",BY177&lt;&gt;"",CG177&lt;&gt;"",DH177&lt;&gt;""))</formula>
    </cfRule>
    <cfRule type="expression" dxfId="847" priority="155">
      <formula>AND(I177&lt;&gt;"",Z177="")</formula>
    </cfRule>
  </conditionalFormatting>
  <conditionalFormatting sqref="Z180:AF181">
    <cfRule type="expression" dxfId="846" priority="135">
      <formula>AND(Z180="",OR(AK180&lt;&gt;"",AR180&lt;&gt;"",BY180&lt;&gt;"",CG180&lt;&gt;"",DH180&lt;&gt;""))</formula>
    </cfRule>
    <cfRule type="expression" dxfId="845" priority="137">
      <formula>AND(I180&lt;&gt;"",Z180="")</formula>
    </cfRule>
  </conditionalFormatting>
  <conditionalFormatting sqref="Z183:AF184">
    <cfRule type="expression" dxfId="844" priority="117">
      <formula>AND(I183&lt;&gt;"",Z183="")</formula>
    </cfRule>
    <cfRule type="expression" dxfId="843" priority="115">
      <formula>AND(Z183="",OR(AK183&lt;&gt;"",AR183&lt;&gt;"",BC183&lt;&gt;"",BY183&lt;&gt;"",CG183&lt;&gt;"",DH183&lt;&gt;""))</formula>
    </cfRule>
  </conditionalFormatting>
  <conditionalFormatting sqref="AK17:AQ18">
    <cfRule type="expression" dxfId="842" priority="491">
      <formula>AND(AK17="",OR(I17="2.再ｺ(H)",I17="3.再ｺ(M)",I17="4.再ｺ(L)",I17="5.再ｺ(他)",I17="7.無筋(ﾘ)",I17="8.再無(骨)",I17="9.再無(他)"))</formula>
    </cfRule>
  </conditionalFormatting>
  <conditionalFormatting sqref="AK20:AQ21">
    <cfRule type="expression" dxfId="841" priority="35">
      <formula>AND(AK20="",OR(I20="2.有筋(ﾘ)",I20="3.再有(骨)",I20="4.再有(他)"))</formula>
    </cfRule>
  </conditionalFormatting>
  <conditionalFormatting sqref="AK23:AQ24">
    <cfRule type="expression" dxfId="840" priority="447">
      <formula>AND(AK23="",OR(AR23&lt;&gt;"",BY23&lt;&gt;"",CG23&lt;&gt;"",DH23&lt;&gt;""))</formula>
    </cfRule>
  </conditionalFormatting>
  <conditionalFormatting sqref="AK26:AQ27">
    <cfRule type="expression" dxfId="839" priority="62">
      <formula>AND(AK26="",OR(AR26&lt;&gt;"",BY26&lt;&gt;"",CG26&lt;&gt;"",DH26&lt;&gt;""))</formula>
    </cfRule>
  </conditionalFormatting>
  <conditionalFormatting sqref="AK29:AQ30">
    <cfRule type="expression" dxfId="838" priority="406">
      <formula>AND(AK29="",OR(I29="1.一種",I29="2.二種",I29="3.三種",I29="4.四種",I29="5.泥土",I29="6.浚渫土",I29="7.改良土",I29="8.汚泥処",I29="9.再砂"))</formula>
    </cfRule>
  </conditionalFormatting>
  <conditionalFormatting sqref="AK32:AQ33">
    <cfRule type="expression" dxfId="837" priority="395">
      <formula>AND(AK32="",OR(AR32&lt;&gt;"",BY32&lt;&gt;"",CG32&lt;&gt;"",DH32&lt;&gt;""))</formula>
    </cfRule>
  </conditionalFormatting>
  <conditionalFormatting sqref="AK35:AQ36">
    <cfRule type="expression" dxfId="836" priority="375">
      <formula>AND(AK35="",OR(AR35&lt;&gt;"",BY35&lt;&gt;"",CG35&lt;&gt;"",DH35&lt;&gt;""))</formula>
    </cfRule>
  </conditionalFormatting>
  <conditionalFormatting sqref="AK41:AQ42">
    <cfRule type="expression" dxfId="835" priority="341">
      <formula>AND(AK41="",OR(AR41&lt;&gt;"",BY41&lt;&gt;"",CG41&lt;&gt;"",DH41&lt;&gt;""))</formula>
    </cfRule>
  </conditionalFormatting>
  <conditionalFormatting sqref="AK159:AQ160">
    <cfRule type="expression" dxfId="834" priority="273">
      <formula>AND(AK159="",OR(I159="2.再ｺ(H)",I159="3.再ｺ(M)",I159="4.再ｺ(L)",I159="5.再ｺ(他)",I159="7.無筋(ﾘ)",I159="8.再無(骨)",I159="9.再無(他)"))</formula>
    </cfRule>
  </conditionalFormatting>
  <conditionalFormatting sqref="AK162:AQ163">
    <cfRule type="expression" dxfId="833" priority="11">
      <formula>AND(AK162="",OR(I162="2.有筋(ﾘ)",I162="3.再有(骨)",I162="4.再有(他)"))</formula>
    </cfRule>
  </conditionalFormatting>
  <conditionalFormatting sqref="AK165:AQ166">
    <cfRule type="expression" dxfId="832" priority="229">
      <formula>AND(AK165="",OR(AR165&lt;&gt;"",BY165&lt;&gt;"",CG165&lt;&gt;"",DH165&lt;&gt;""))</formula>
    </cfRule>
  </conditionalFormatting>
  <conditionalFormatting sqref="AK168:AQ169">
    <cfRule type="expression" dxfId="831" priority="52">
      <formula>AND(AK168="",OR(AR168&lt;&gt;"",BY168&lt;&gt;"",CG168&lt;&gt;"",DH168&lt;&gt;""))</formula>
    </cfRule>
  </conditionalFormatting>
  <conditionalFormatting sqref="AK171:AQ172">
    <cfRule type="expression" dxfId="830" priority="188">
      <formula>AND(AK171="",OR(I171="1.一種",I171="2.二種",I171="3.三種",I171="4.四種",I171="5.泥土",I171="6.浚渫土",I171="7.改良土",I171="8.汚泥処",I171="9.再砂"))</formula>
    </cfRule>
  </conditionalFormatting>
  <conditionalFormatting sqref="AK174:AQ175">
    <cfRule type="expression" dxfId="829" priority="177">
      <formula>AND(AK174="",OR(AR174&lt;&gt;"",BY174&lt;&gt;"",CG174&lt;&gt;"",DH174&lt;&gt;""))</formula>
    </cfRule>
  </conditionalFormatting>
  <conditionalFormatting sqref="AK177:AQ178">
    <cfRule type="expression" dxfId="828" priority="157">
      <formula>AND(AK177="",OR(AR177&lt;&gt;"",BY177&lt;&gt;"",CG177&lt;&gt;"",DH177&lt;&gt;""))</formula>
    </cfRule>
  </conditionalFormatting>
  <conditionalFormatting sqref="AK183:AQ184">
    <cfRule type="expression" dxfId="827" priority="123">
      <formula>AND(AK183="",OR(AR183&lt;&gt;"",BY183&lt;&gt;"",CG183&lt;&gt;"",DH183&lt;&gt;""))</formula>
    </cfRule>
  </conditionalFormatting>
  <conditionalFormatting sqref="AO93:BA132">
    <cfRule type="expression" dxfId="826" priority="283">
      <formula>AND(AO93="",OR(BB93&lt;&gt;"",BK93&lt;&gt;"",BG93&lt;&gt;"",BX93&lt;&gt;"",CC93&lt;&gt;"",CI93&lt;&gt;"",CL93&lt;&gt;""))</formula>
    </cfRule>
  </conditionalFormatting>
  <conditionalFormatting sqref="AO235:BA274">
    <cfRule type="expression" dxfId="825" priority="65">
      <formula>AND(AO235="",OR(BB235&lt;&gt;"",BK235&lt;&gt;"",BG235&lt;&gt;"",BX235&lt;&gt;"",CC235&lt;&gt;"",CI235&lt;&gt;"",CL235&lt;&gt;""))</formula>
    </cfRule>
  </conditionalFormatting>
  <conditionalFormatting sqref="AR17:AX18">
    <cfRule type="expression" dxfId="824" priority="490">
      <formula>AND(AR17="",OR(I17="2.再ｺ(H)",I17="3.再ｺ(M)",I17="4.再ｺ(L)",I17="5.再ｺ(他)",I17="7.無筋(ﾘ)",I17="8.再無(骨)",I17="9.再無(他)"))</formula>
    </cfRule>
  </conditionalFormatting>
  <conditionalFormatting sqref="AR20:AX21">
    <cfRule type="expression" dxfId="823" priority="34">
      <formula>AND(AR20="",OR(I20="2.有筋(ﾘ)",I20="3.再有(骨)",I20="4.再有(他)"))</formula>
    </cfRule>
  </conditionalFormatting>
  <conditionalFormatting sqref="AR23:AX24">
    <cfRule type="expression" dxfId="822" priority="446">
      <formula>AND(AR23="",OR(AK23&lt;&gt;"",BY23&lt;&gt;"",CG23&lt;&gt;"",DH23&lt;&gt;""))</formula>
    </cfRule>
  </conditionalFormatting>
  <conditionalFormatting sqref="AR26:AX27">
    <cfRule type="expression" dxfId="821" priority="59">
      <formula>AND(AR26="",OR(AK26&lt;&gt;"",BY26&lt;&gt;"",CG26&lt;&gt;"",DH26&lt;&gt;""))</formula>
    </cfRule>
  </conditionalFormatting>
  <conditionalFormatting sqref="AR29:AX30">
    <cfRule type="expression" dxfId="820" priority="404">
      <formula>AND(AR29="",OR(I29="1.一種",I29="2.二種",I29="3.三種",I29="4.四種",I29="5.泥土",I29="6.浚渫土",I29="7.改良土",I29="8.汚泥処",I29="9.再砂"))</formula>
    </cfRule>
  </conditionalFormatting>
  <conditionalFormatting sqref="AR32:AX33">
    <cfRule type="expression" dxfId="819" priority="389">
      <formula>AND(AR32="",OR(AK32&lt;&gt;"",BY32&lt;&gt;"",CG32&lt;&gt;"",DH32&lt;&gt;""))</formula>
    </cfRule>
  </conditionalFormatting>
  <conditionalFormatting sqref="AR35:AX36">
    <cfRule type="expression" dxfId="818" priority="369">
      <formula>AND(AR35="",OR(AK35&lt;&gt;"",BY35&lt;&gt;"",CG35&lt;&gt;"",DH35&lt;&gt;""))</formula>
    </cfRule>
  </conditionalFormatting>
  <conditionalFormatting sqref="AR38:AX39">
    <cfRule type="expression" dxfId="817" priority="351">
      <formula>AND(AR38="",OR(AK38&lt;&gt;"",BY38&lt;&gt;"",CG38&lt;&gt;"",DH38&lt;&gt;""))</formula>
    </cfRule>
  </conditionalFormatting>
  <conditionalFormatting sqref="AR41:AX42">
    <cfRule type="expression" dxfId="816" priority="331">
      <formula>AND(AR41="",OR(AK41&lt;&gt;"",BY41&lt;&gt;"",CG41&lt;&gt;"",DH41&lt;&gt;""))</formula>
    </cfRule>
  </conditionalFormatting>
  <conditionalFormatting sqref="AR159:AX160">
    <cfRule type="expression" dxfId="815" priority="272">
      <formula>AND(AR159="",OR(I159="2.再ｺ(H)",I159="3.再ｺ(M)",I159="4.再ｺ(L)",I159="5.再ｺ(他)",I159="7.無筋(ﾘ)",I159="8.再無(骨)",I159="9.再無(他)"))</formula>
    </cfRule>
  </conditionalFormatting>
  <conditionalFormatting sqref="AR162:AX163">
    <cfRule type="expression" dxfId="814" priority="10">
      <formula>AND(AR162="",OR(I162="2.有筋(ﾘ)",I162="3.再有(骨)",I162="4.再有(他)"))</formula>
    </cfRule>
  </conditionalFormatting>
  <conditionalFormatting sqref="AR165:AX166">
    <cfRule type="expression" dxfId="813" priority="228">
      <formula>AND(AR165="",OR(AK165&lt;&gt;"",BY165&lt;&gt;"",CG165&lt;&gt;"",DH165&lt;&gt;""))</formula>
    </cfRule>
  </conditionalFormatting>
  <conditionalFormatting sqref="AR168:AX169">
    <cfRule type="expression" dxfId="812" priority="49">
      <formula>AND(AR168="",OR(AK168&lt;&gt;"",BY168&lt;&gt;"",CG168&lt;&gt;"",DH168&lt;&gt;""))</formula>
    </cfRule>
  </conditionalFormatting>
  <conditionalFormatting sqref="AR171:AX172">
    <cfRule type="expression" dxfId="811" priority="186">
      <formula>AND(AR171="",OR(I171="1.一種",I171="2.二種",I171="3.三種",I171="4.四種",I171="5.泥土",I171="6.浚渫土",I171="7.改良土",I171="8.汚泥処",I171="9.再砂"))</formula>
    </cfRule>
  </conditionalFormatting>
  <conditionalFormatting sqref="AR174:AX175">
    <cfRule type="expression" dxfId="810" priority="171">
      <formula>AND(AR174="",OR(AK174&lt;&gt;"",BY174&lt;&gt;"",CG174&lt;&gt;"",DH174&lt;&gt;""))</formula>
    </cfRule>
  </conditionalFormatting>
  <conditionalFormatting sqref="AR177:AX178">
    <cfRule type="expression" dxfId="809" priority="151">
      <formula>AND(AR177="",OR(AK177&lt;&gt;"",BY177&lt;&gt;"",CG177&lt;&gt;"",DH177&lt;&gt;""))</formula>
    </cfRule>
  </conditionalFormatting>
  <conditionalFormatting sqref="AR180:AX181">
    <cfRule type="expression" dxfId="808" priority="133">
      <formula>AND(AR180="",OR(AK180&lt;&gt;"",BY180&lt;&gt;"",CG180&lt;&gt;"",DH180&lt;&gt;""))</formula>
    </cfRule>
  </conditionalFormatting>
  <conditionalFormatting sqref="AR183:AX184">
    <cfRule type="expression" dxfId="807" priority="113">
      <formula>AND(AR183="",OR(AK183&lt;&gt;"",BY183&lt;&gt;"",CG183&lt;&gt;"",DH183&lt;&gt;""))</formula>
    </cfRule>
  </conditionalFormatting>
  <conditionalFormatting sqref="BC17:BX18">
    <cfRule type="expression" dxfId="806" priority="481">
      <formula>AND(BC17="",OR(I17="2.再ｺ(H)",I17="3.再ｺ(M)",I17="4.再ｺ(L)",I17="5.再ｺ(他)",I17="7.無筋(ﾘ)",I17="8.再無(骨)",I17="9.再無(他)"))</formula>
    </cfRule>
  </conditionalFormatting>
  <conditionalFormatting sqref="BC20:BX21">
    <cfRule type="expression" dxfId="805" priority="25">
      <formula>AND(BC20="",OR(I20="2.有筋(ﾘ)",I20="3.再有(骨)",I20="4.再有(他)"))</formula>
    </cfRule>
  </conditionalFormatting>
  <conditionalFormatting sqref="BC23:BX24">
    <cfRule type="expression" dxfId="804" priority="441">
      <formula>AND(BC23="",OR(AK23&lt;&gt;"",AR23&lt;&gt;"",BY23&lt;&gt;"",CG23&lt;&gt;"",DH23&lt;&gt;""))</formula>
    </cfRule>
  </conditionalFormatting>
  <conditionalFormatting sqref="BC26:BX27">
    <cfRule type="expression" dxfId="803" priority="55">
      <formula>AND(BC26="",OR(AK26&lt;&gt;"",AR26&lt;&gt;"",BY26&lt;&gt;"",CG26&lt;&gt;"",DH26&lt;&gt;""))</formula>
    </cfRule>
  </conditionalFormatting>
  <conditionalFormatting sqref="BC29:BX30">
    <cfRule type="expression" dxfId="802" priority="401">
      <formula>AND(BC29="",OR(I29="1.一種",I29="2.二種",I29="3.三種",I29="4.四種",I29="5.泥土",I29="6.浚渫土",I29="7.改良土",I29="8.汚泥処",I29="9.再砂"))</formula>
    </cfRule>
  </conditionalFormatting>
  <conditionalFormatting sqref="BC32:BX33">
    <cfRule type="expression" dxfId="801" priority="381">
      <formula>AND(BC32="",OR(AK32&lt;&gt;"",AR32&lt;&gt;"",BY32&lt;&gt;"",CG32&lt;&gt;"",DH32&lt;&gt;""))</formula>
    </cfRule>
  </conditionalFormatting>
  <conditionalFormatting sqref="BC35:BX36">
    <cfRule type="expression" dxfId="800" priority="361">
      <formula>AND(BC35="",OR(AK35&lt;&gt;"",AR35&lt;&gt;"",BY35&lt;&gt;"",CG35&lt;&gt;"",DH35&lt;&gt;""))</formula>
    </cfRule>
  </conditionalFormatting>
  <conditionalFormatting sqref="BC38:BX39">
    <cfRule type="expression" dxfId="799" priority="343">
      <formula>AND(BC38="",OR(AK38&lt;&gt;"",AR38&lt;&gt;"",BY38&lt;&gt;"",CG38&lt;&gt;"",DH38&lt;&gt;""))</formula>
    </cfRule>
  </conditionalFormatting>
  <conditionalFormatting sqref="BC41:BX42">
    <cfRule type="expression" dxfId="798" priority="323">
      <formula>AND(BC41="",OR(AK41&lt;&gt;"",AR41&lt;&gt;"",BY41&lt;&gt;"",CG41&lt;&gt;"",DH41&lt;&gt;""))</formula>
    </cfRule>
  </conditionalFormatting>
  <conditionalFormatting sqref="BC159:BX160">
    <cfRule type="expression" dxfId="797" priority="263">
      <formula>AND(BC159="",OR(I159="2.再ｺ(H)",I159="3.再ｺ(M)",I159="4.再ｺ(L)",I159="5.再ｺ(他)",I159="7.無筋(ﾘ)",I159="8.再無(骨)",I159="9.再無(他)"))</formula>
    </cfRule>
  </conditionalFormatting>
  <conditionalFormatting sqref="BC162:BX163">
    <cfRule type="expression" dxfId="796" priority="5">
      <formula>AND(BC162="",OR(I162="2.有筋(ﾘ)",I162="3.再有(骨)",I162="4.再有(他)"))</formula>
    </cfRule>
  </conditionalFormatting>
  <conditionalFormatting sqref="BC165:BX166">
    <cfRule type="expression" dxfId="795" priority="223">
      <formula>AND(BC165="",OR(AK165&lt;&gt;"",AR165&lt;&gt;"",BY165&lt;&gt;"",CG165&lt;&gt;"",DH165&lt;&gt;""))</formula>
    </cfRule>
  </conditionalFormatting>
  <conditionalFormatting sqref="BC168:BX169">
    <cfRule type="expression" dxfId="794" priority="45">
      <formula>AND(BC168="",OR(AK168&lt;&gt;"",AR168&lt;&gt;"",BY168&lt;&gt;"",CG168&lt;&gt;"",DH168&lt;&gt;""))</formula>
    </cfRule>
  </conditionalFormatting>
  <conditionalFormatting sqref="BC171:BX172">
    <cfRule type="expression" dxfId="793" priority="183">
      <formula>AND(BC171="",OR(I171="1.一種",I171="2.二種",I171="3.三種",I171="4.四種",I171="5.泥土",I171="6.浚渫土",I171="7.改良土",I171="8.汚泥処",I171="9.再砂"))</formula>
    </cfRule>
  </conditionalFormatting>
  <conditionalFormatting sqref="BC174:BX175">
    <cfRule type="expression" dxfId="792" priority="163">
      <formula>AND(BC174="",OR(AK174&lt;&gt;"",AR174&lt;&gt;"",BY174&lt;&gt;"",CG174&lt;&gt;"",DH174&lt;&gt;""))</formula>
    </cfRule>
  </conditionalFormatting>
  <conditionalFormatting sqref="BC177:BX178">
    <cfRule type="expression" dxfId="791" priority="143">
      <formula>AND(BC177="",OR(AK177&lt;&gt;"",AR177&lt;&gt;"",BY177&lt;&gt;"",CG177&lt;&gt;"",DH177&lt;&gt;""))</formula>
    </cfRule>
  </conditionalFormatting>
  <conditionalFormatting sqref="BC180:BX181">
    <cfRule type="expression" dxfId="790" priority="125">
      <formula>AND(BC180="",OR(AK180&lt;&gt;"",AR180&lt;&gt;"",BY180&lt;&gt;"",CG180&lt;&gt;"",DH180&lt;&gt;""))</formula>
    </cfRule>
  </conditionalFormatting>
  <conditionalFormatting sqref="BC183:BX184">
    <cfRule type="expression" dxfId="789" priority="105">
      <formula>AND(BC183="",OR(AK183&lt;&gt;"",AR183&lt;&gt;"",BY183&lt;&gt;"",CG183&lt;&gt;"",DH183&lt;&gt;""))</formula>
    </cfRule>
  </conditionalFormatting>
  <conditionalFormatting sqref="BK93:BW132">
    <cfRule type="expression" dxfId="788" priority="879">
      <formula>AND(BK93="",OR(AO93&lt;&gt;"",BB93&lt;&gt;"",BG93&lt;&gt;"",BX93&lt;&gt;"",CC93&lt;&gt;"",CI93&lt;&gt;"",CL93&lt;&gt;""))</formula>
    </cfRule>
  </conditionalFormatting>
  <conditionalFormatting sqref="BK235:BW274">
    <cfRule type="expression" dxfId="787" priority="527">
      <formula>AND(BK235="",OR(AO235&lt;&gt;"",BB235&lt;&gt;"",BG235&lt;&gt;"",BX235&lt;&gt;"",CC235&lt;&gt;"",CI235&lt;&gt;"",CL235&lt;&gt;""))</formula>
    </cfRule>
  </conditionalFormatting>
  <conditionalFormatting sqref="BX93:CB132">
    <cfRule type="expression" dxfId="786" priority="877">
      <formula>AND(BX93="",OR(AO93&lt;&gt;"",BB93&lt;&gt;"",BG93&lt;&gt;"",BK93&lt;&gt;"",CC93&lt;&gt;"",CI93&lt;&gt;"",CL93&lt;&gt;""))</formula>
    </cfRule>
  </conditionalFormatting>
  <conditionalFormatting sqref="BX235:CB274">
    <cfRule type="expression" dxfId="785" priority="525">
      <formula>AND(BX235="",OR(AO235&lt;&gt;"",BB235&lt;&gt;"",BG235&lt;&gt;"",BK235&lt;&gt;"",CC235&lt;&gt;"",CI235&lt;&gt;"",CL235&lt;&gt;""))</formula>
    </cfRule>
  </conditionalFormatting>
  <conditionalFormatting sqref="BY17:CB18">
    <cfRule type="expression" dxfId="784" priority="489">
      <formula>AND(BY17="",OR(I17="2.再ｺ(H)",I17="3.再ｺ(M)",I17="4.再ｺ(L)",I17="5.再ｺ(他)",I17="7.無筋(ﾘ)",I17="8.再無(骨)",I17="9.再無(他)"))</formula>
    </cfRule>
  </conditionalFormatting>
  <conditionalFormatting sqref="BY20:CB21">
    <cfRule type="expression" dxfId="783" priority="33">
      <formula>AND(BY20="",OR(I20="2.有筋(ﾘ)",I20="3.再有(骨)",I20="4.再有(他)"))</formula>
    </cfRule>
  </conditionalFormatting>
  <conditionalFormatting sqref="BY23:CB24">
    <cfRule type="expression" dxfId="782" priority="445">
      <formula>AND(BY23="",OR(AK23&lt;&gt;"",AR23&lt;&gt;"",CG23&lt;&gt;"",DH23&lt;&gt;""))</formula>
    </cfRule>
  </conditionalFormatting>
  <conditionalFormatting sqref="BY26:CB27">
    <cfRule type="expression" dxfId="781" priority="58">
      <formula>AND(BY26="",OR(AK26&lt;&gt;"",AR26&lt;&gt;"",CG26&lt;&gt;"",DH26&lt;&gt;""))</formula>
    </cfRule>
  </conditionalFormatting>
  <conditionalFormatting sqref="BY29:CB30">
    <cfRule type="expression" dxfId="780" priority="403">
      <formula>AND(BY29="",OR(I29="1.一種",I29="2.二種",I29="3.三種",I29="4.四種",I29="5.泥土",I29="6.浚渫土",I29="7.改良土",I29="8.汚泥処",I29="9.再砂"))</formula>
    </cfRule>
  </conditionalFormatting>
  <conditionalFormatting sqref="BY32:CB33">
    <cfRule type="expression" dxfId="779" priority="385">
      <formula>AND(BY32="",OR(AK32&lt;&gt;"",AR32&lt;&gt;"",CG32&lt;&gt;"",DH32&lt;&gt;""))</formula>
    </cfRule>
  </conditionalFormatting>
  <conditionalFormatting sqref="BY35:CB36">
    <cfRule type="expression" dxfId="778" priority="365">
      <formula>AND(BY35="",OR(AK35&lt;&gt;"",AR35&lt;&gt;"",CG35&lt;&gt;"",DH35&lt;&gt;""))</formula>
    </cfRule>
  </conditionalFormatting>
  <conditionalFormatting sqref="BY38:CB39">
    <cfRule type="expression" dxfId="777" priority="347">
      <formula>AND(BY38="",OR(AK38&lt;&gt;"",AR38&lt;&gt;"",CG38&lt;&gt;"",DH38&lt;&gt;""))</formula>
    </cfRule>
  </conditionalFormatting>
  <conditionalFormatting sqref="BY41:CB42">
    <cfRule type="expression" dxfId="776" priority="327">
      <formula>AND(BY41="",OR(AK41&lt;&gt;"",AR41&lt;&gt;"",CG41&lt;&gt;"",DH41&lt;&gt;""))</formula>
    </cfRule>
  </conditionalFormatting>
  <conditionalFormatting sqref="BY159:CB160">
    <cfRule type="expression" dxfId="775" priority="271">
      <formula>AND(BY159="",OR(I159="2.再ｺ(H)",I159="3.再ｺ(M)",I159="4.再ｺ(L)",I159="5.再ｺ(他)",I159="7.無筋(ﾘ)",I159="8.再無(骨)",I159="9.再無(他)"))</formula>
    </cfRule>
  </conditionalFormatting>
  <conditionalFormatting sqref="BY162:CB163">
    <cfRule type="expression" dxfId="774" priority="9">
      <formula>AND(BY162="",OR(I162="2.有筋(ﾘ)",I162="3.再有(骨)",I162="4.再有(他)"))</formula>
    </cfRule>
  </conditionalFormatting>
  <conditionalFormatting sqref="BY165:CB166">
    <cfRule type="expression" dxfId="773" priority="227">
      <formula>AND(BY165="",OR(AK165&lt;&gt;"",AR165&lt;&gt;"",CG165&lt;&gt;"",DH165&lt;&gt;""))</formula>
    </cfRule>
  </conditionalFormatting>
  <conditionalFormatting sqref="BY168:CB169">
    <cfRule type="expression" dxfId="772" priority="48">
      <formula>AND(BY168="",OR(AK168&lt;&gt;"",AR168&lt;&gt;"",CG168&lt;&gt;"",DH168&lt;&gt;""))</formula>
    </cfRule>
  </conditionalFormatting>
  <conditionalFormatting sqref="BY171:CB172">
    <cfRule type="expression" dxfId="771" priority="185">
      <formula>AND(BY171="",OR(I171="1.一種",I171="2.二種",I171="3.三種",I171="4.四種",I171="5.泥土",I171="6.浚渫土",I171="7.改良土",I171="8.汚泥処",I171="9.再砂"))</formula>
    </cfRule>
  </conditionalFormatting>
  <conditionalFormatting sqref="BY174:CB175">
    <cfRule type="expression" dxfId="770" priority="167">
      <formula>AND(BY174="",OR(AK174&lt;&gt;"",AR174&lt;&gt;"",CG174&lt;&gt;"",DH174&lt;&gt;""))</formula>
    </cfRule>
  </conditionalFormatting>
  <conditionalFormatting sqref="BY177:CB178">
    <cfRule type="expression" dxfId="769" priority="147">
      <formula>AND(BY177="",OR(AK177&lt;&gt;"",AR177&lt;&gt;"",CG177&lt;&gt;"",DH177&lt;&gt;""))</formula>
    </cfRule>
  </conditionalFormatting>
  <conditionalFormatting sqref="BY180:CB181">
    <cfRule type="expression" dxfId="768" priority="129">
      <formula>AND(BY180="",OR(AK180&lt;&gt;"",AR180&lt;&gt;"",CG180&lt;&gt;"",DH180&lt;&gt;""))</formula>
    </cfRule>
  </conditionalFormatting>
  <conditionalFormatting sqref="BY183:CB184">
    <cfRule type="expression" dxfId="767" priority="109">
      <formula>AND(BY183="",OR(AK183&lt;&gt;"",AR183&lt;&gt;"",CG183&lt;&gt;"",DH183&lt;&gt;""))</formula>
    </cfRule>
  </conditionalFormatting>
  <conditionalFormatting sqref="CC93:CF132">
    <cfRule type="expression" dxfId="766" priority="875">
      <formula>AND(CC93="",OR(AO93&lt;&gt;"",BB93&lt;&gt;"",BG93&lt;&gt;"",BK93&lt;&gt;"",BX93&lt;&gt;"",CI93&lt;&gt;"",CL93&lt;&gt;""))</formula>
    </cfRule>
  </conditionalFormatting>
  <conditionalFormatting sqref="CC235:CF274">
    <cfRule type="expression" dxfId="765" priority="523">
      <formula>AND(CC235="",OR(AO235&lt;&gt;"",BB235&lt;&gt;"",BG235&lt;&gt;"",BK235&lt;&gt;"",BX235&lt;&gt;"",CI235&lt;&gt;"",CL235&lt;&gt;""))</formula>
    </cfRule>
  </conditionalFormatting>
  <conditionalFormatting sqref="CG17:DG18">
    <cfRule type="expression" dxfId="764" priority="488">
      <formula>AND(CG17="",OR(I17="2.再ｺ(H)",I17="3.再ｺ(M)",I17="4.再ｺ(L)",I17="5.再ｺ(他)",I17="7.無筋(ﾘ)",I17="8.再無(骨)",I17="9.再無(他)"))</formula>
    </cfRule>
  </conditionalFormatting>
  <conditionalFormatting sqref="CG20:DG21">
    <cfRule type="expression" dxfId="763" priority="32">
      <formula>AND(CG20="",OR(I20="2.有筋(ﾘ)",I20="3.再有(骨)",I20="4.再有(他)"))</formula>
    </cfRule>
  </conditionalFormatting>
  <conditionalFormatting sqref="CG23:DG24">
    <cfRule type="expression" dxfId="762" priority="444">
      <formula>AND(CG23="",OR(AK23&lt;&gt;"",AR23&lt;&gt;"",BY23&lt;&gt;"",DH23&lt;&gt;""))</formula>
    </cfRule>
  </conditionalFormatting>
  <conditionalFormatting sqref="CG26:DG27">
    <cfRule type="expression" dxfId="761" priority="57">
      <formula>AND(CG26="",OR(AK26&lt;&gt;"",AR26&lt;&gt;"",BY26&lt;&gt;"",DH26&lt;&gt;""))</formula>
    </cfRule>
  </conditionalFormatting>
  <conditionalFormatting sqref="CG29:DG30">
    <cfRule type="expression" dxfId="760" priority="408">
      <formula>AND(CG29="",OR(I29="1.一種",I29="2.二種",I29="3.三種",I29="4.四種",I29="5.泥土",I29="6.浚渫土",I29="7.改良土",I29="8.汚泥処",I29="9.再砂"))</formula>
    </cfRule>
  </conditionalFormatting>
  <conditionalFormatting sqref="CG32:DG33">
    <cfRule type="expression" dxfId="759" priority="384">
      <formula>AND(CG32="",OR(AK32&lt;&gt;"",AR32&lt;&gt;"",BY32&lt;&gt;"",DH32&lt;&gt;""))</formula>
    </cfRule>
  </conditionalFormatting>
  <conditionalFormatting sqref="CG35:DG36">
    <cfRule type="expression" dxfId="758" priority="364">
      <formula>AND(CG35="",OR(AK35&lt;&gt;"",AR35&lt;&gt;"",BY35&lt;&gt;"",DH35&lt;&gt;""))</formula>
    </cfRule>
  </conditionalFormatting>
  <conditionalFormatting sqref="CG38:DG39">
    <cfRule type="expression" dxfId="757" priority="346">
      <formula>AND(CG38="",OR(AK38&lt;&gt;"",AR38&lt;&gt;"",BY38&lt;&gt;"",DH38&lt;&gt;""))</formula>
    </cfRule>
  </conditionalFormatting>
  <conditionalFormatting sqref="CG41:DG42">
    <cfRule type="expression" dxfId="756" priority="326">
      <formula>AND(CG41="",OR(AK41&lt;&gt;"",AR41&lt;&gt;"",BY41&lt;&gt;"",DH41&lt;&gt;""))</formula>
    </cfRule>
  </conditionalFormatting>
  <conditionalFormatting sqref="CG159:DG160">
    <cfRule type="expression" dxfId="755" priority="270">
      <formula>AND(CG159="",OR(I159="2.再ｺ(H)",I159="3.再ｺ(M)",I159="4.再ｺ(L)",I159="5.再ｺ(他)",I159="7.無筋(ﾘ)",I159="8.再無(骨)",I159="9.再無(他)"))</formula>
    </cfRule>
  </conditionalFormatting>
  <conditionalFormatting sqref="CG162:DG163">
    <cfRule type="expression" dxfId="754" priority="8">
      <formula>AND(CG162="",OR(I162="2.有筋(ﾘ)",I162="3.再有(骨)",I162="4.再有(他)"))</formula>
    </cfRule>
  </conditionalFormatting>
  <conditionalFormatting sqref="CG165:DG166">
    <cfRule type="expression" dxfId="753" priority="226">
      <formula>AND(CG165="",OR(AK165&lt;&gt;"",AR165&lt;&gt;"",BY165&lt;&gt;"",DH165&lt;&gt;""))</formula>
    </cfRule>
  </conditionalFormatting>
  <conditionalFormatting sqref="CG168:DG169">
    <cfRule type="expression" dxfId="752" priority="47">
      <formula>AND(CG168="",OR(AK168&lt;&gt;"",AR168&lt;&gt;"",BY168&lt;&gt;"",DH168&lt;&gt;""))</formula>
    </cfRule>
  </conditionalFormatting>
  <conditionalFormatting sqref="CG171:DG172">
    <cfRule type="expression" dxfId="751" priority="190">
      <formula>AND(CG171="",OR(I171="1.一種",I171="2.二種",I171="3.三種",I171="4.四種",I171="5.泥土",I171="6.浚渫土",I171="7.改良土",I171="8.汚泥処",I171="9.再砂"))</formula>
    </cfRule>
  </conditionalFormatting>
  <conditionalFormatting sqref="CG174:DG175">
    <cfRule type="expression" dxfId="750" priority="166">
      <formula>AND(CG174="",OR(AK174&lt;&gt;"",AR174&lt;&gt;"",BY174&lt;&gt;"",DH174&lt;&gt;""))</formula>
    </cfRule>
  </conditionalFormatting>
  <conditionalFormatting sqref="CG177:DG178">
    <cfRule type="expression" dxfId="749" priority="146">
      <formula>AND(CG177="",OR(AK177&lt;&gt;"",AR177&lt;&gt;"",BY177&lt;&gt;"",DH177&lt;&gt;""))</formula>
    </cfRule>
  </conditionalFormatting>
  <conditionalFormatting sqref="CG180:DG181">
    <cfRule type="expression" dxfId="748" priority="128">
      <formula>AND(CG180="",OR(AK180&lt;&gt;"",AR180&lt;&gt;"",BY180&lt;&gt;"",DH180&lt;&gt;""))</formula>
    </cfRule>
  </conditionalFormatting>
  <conditionalFormatting sqref="CG183:DG184">
    <cfRule type="expression" dxfId="747" priority="108">
      <formula>AND(CG183="",OR(AK183&lt;&gt;"",AR183&lt;&gt;"",BY183&lt;&gt;"",DH183&lt;&gt;""))</formula>
    </cfRule>
  </conditionalFormatting>
  <conditionalFormatting sqref="CI93:CK132">
    <cfRule type="expression" dxfId="746" priority="2">
      <formula>AND(CI93="",OR(AO93&lt;&gt;"",BB93&lt;&gt;"",BG93&lt;&gt;"",BK93&lt;&gt;"",BX93&lt;&gt;"",CC93&lt;&gt;"",CL93&lt;&gt;""))</formula>
    </cfRule>
  </conditionalFormatting>
  <conditionalFormatting sqref="CI235:CK274">
    <cfRule type="expression" dxfId="745" priority="1">
      <formula>AND(CI235="",OR(AO235&lt;&gt;"",BB235&lt;&gt;"",BG235&lt;&gt;"",BK235&lt;&gt;"",BX235&lt;&gt;"",CC235&lt;&gt;"",CL235&lt;&gt;""))</formula>
    </cfRule>
  </conditionalFormatting>
  <conditionalFormatting sqref="CL93:CR132">
    <cfRule type="expression" dxfId="744" priority="863">
      <formula>AND(CL93="",OR(AO93&lt;&gt;"",BB93&lt;&gt;"",BG93&lt;&gt;"",BK93&lt;&gt;"",BX93&lt;&gt;"",CC93&lt;&gt;"",CI93&lt;&gt;""))</formula>
    </cfRule>
  </conditionalFormatting>
  <conditionalFormatting sqref="CL235:CR274">
    <cfRule type="expression" dxfId="743" priority="511">
      <formula>AND(CL235="",OR(AO235&lt;&gt;"",BB235&lt;&gt;"",BG235&lt;&gt;"",BK235&lt;&gt;"",BX235&lt;&gt;"",CC235&lt;&gt;"",CI235&lt;&gt;""))</formula>
    </cfRule>
  </conditionalFormatting>
  <conditionalFormatting sqref="DH17:DL18">
    <cfRule type="expression" dxfId="742" priority="487">
      <formula>AND(DH17="",OR(I17="2.再ｺ(H)",I17="3.再ｺ(M)",I17="4.再ｺ(L)",I17="5.再ｺ(他)",I17="7.無筋(ﾘ)",I17="8.再無(骨)",I17="9.再無(他)"))</formula>
    </cfRule>
  </conditionalFormatting>
  <conditionalFormatting sqref="DH20:DL21">
    <cfRule type="expression" dxfId="741" priority="31">
      <formula>AND(DH20="",OR(I20="2.有筋(ﾘ)",I20="3.再有(骨)",I20="4.再有(他)"))</formula>
    </cfRule>
  </conditionalFormatting>
  <conditionalFormatting sqref="DH23:DL24">
    <cfRule type="expression" dxfId="740" priority="443">
      <formula>AND(DH23="",OR(AK23&lt;&gt;"",AR23&lt;&gt;"",BY23&lt;&gt;"",CG23&lt;&gt;""))</formula>
    </cfRule>
  </conditionalFormatting>
  <conditionalFormatting sqref="DH26:DL27">
    <cfRule type="expression" dxfId="739" priority="56">
      <formula>AND(DH26="",OR(AK26&lt;&gt;"",AR26&lt;&gt;"",BY26&lt;&gt;"",CG26&lt;&gt;""))</formula>
    </cfRule>
  </conditionalFormatting>
  <conditionalFormatting sqref="DH29:DL30">
    <cfRule type="expression" dxfId="738" priority="407">
      <formula>AND(DH29="",OR(I29="1.一種",I29="2.二種",I29="3.三種",I29="4.四種",I29="5.泥土",I29="6.浚渫土",I29="7.改良土",I29="8.汚泥処",I29="9.再砂"))</formula>
    </cfRule>
  </conditionalFormatting>
  <conditionalFormatting sqref="DH32:DL33">
    <cfRule type="expression" dxfId="737" priority="383">
      <formula>AND(DH32="",OR(AK32&lt;&gt;"",AR32&lt;&gt;"",BY32&lt;&gt;"",CG32&lt;&gt;""))</formula>
    </cfRule>
  </conditionalFormatting>
  <conditionalFormatting sqref="DH35:DL36">
    <cfRule type="expression" dxfId="736" priority="363">
      <formula>AND(DH35="",OR(AK35&lt;&gt;"",AR35&lt;&gt;"",BY35&lt;&gt;"",CG35&lt;&gt;""))</formula>
    </cfRule>
  </conditionalFormatting>
  <conditionalFormatting sqref="DH38:DL39">
    <cfRule type="expression" dxfId="735" priority="345">
      <formula>AND(DH38="",OR(AK38&lt;&gt;"",AR38&lt;&gt;"",BY38&lt;&gt;"",CG38&lt;&gt;""))</formula>
    </cfRule>
  </conditionalFormatting>
  <conditionalFormatting sqref="DH41:DL42">
    <cfRule type="expression" dxfId="734" priority="325">
      <formula>AND(DH41="",OR(AK41&lt;&gt;"",AR41&lt;&gt;"",BY41&lt;&gt;"",CG41&lt;&gt;""))</formula>
    </cfRule>
  </conditionalFormatting>
  <conditionalFormatting sqref="DH159:DL160">
    <cfRule type="expression" dxfId="733" priority="269">
      <formula>AND(DH159="",OR(I159="2.再ｺ(H)",I159="3.再ｺ(M)",I159="4.再ｺ(L)",I159="5.再ｺ(他)",I159="7.無筋(ﾘ)",I159="8.再無(骨)",I159="9.再無(他)"))</formula>
    </cfRule>
  </conditionalFormatting>
  <conditionalFormatting sqref="DH162:DL163">
    <cfRule type="expression" dxfId="732" priority="7">
      <formula>AND(DH162="",OR(I162="2.有筋(ﾘ)",I162="3.再有(骨)",I162="4.再有(他)"))</formula>
    </cfRule>
  </conditionalFormatting>
  <conditionalFormatting sqref="DH165:DL166">
    <cfRule type="expression" dxfId="731" priority="225">
      <formula>AND(DH165="",OR(AK165&lt;&gt;"",AR165&lt;&gt;"",BY165&lt;&gt;"",CG165&lt;&gt;""))</formula>
    </cfRule>
  </conditionalFormatting>
  <conditionalFormatting sqref="DH168:DL169">
    <cfRule type="expression" dxfId="730" priority="46">
      <formula>AND(DH168="",OR(AK168&lt;&gt;"",AR168&lt;&gt;"",BY168&lt;&gt;"",CG168&lt;&gt;""))</formula>
    </cfRule>
  </conditionalFormatting>
  <conditionalFormatting sqref="DH171:DL172">
    <cfRule type="expression" dxfId="729" priority="189">
      <formula>AND(DH171="",OR(I171="1.一種",I171="2.二種",I171="3.三種",I171="4.四種",I171="5.泥土",I171="6.浚渫土",I171="7.改良土",I171="8.汚泥処",I171="9.再砂"))</formula>
    </cfRule>
  </conditionalFormatting>
  <conditionalFormatting sqref="DH174:DL175">
    <cfRule type="expression" dxfId="728" priority="165">
      <formula>AND(DH174="",OR(AK174&lt;&gt;"",AR174&lt;&gt;"",BY174&lt;&gt;"",CG174&lt;&gt;""))</formula>
    </cfRule>
  </conditionalFormatting>
  <conditionalFormatting sqref="DH177:DL178">
    <cfRule type="expression" dxfId="727" priority="145">
      <formula>AND(DH177="",OR(AK177&lt;&gt;"",AR177&lt;&gt;"",BY177&lt;&gt;"",CG177&lt;&gt;""))</formula>
    </cfRule>
  </conditionalFormatting>
  <conditionalFormatting sqref="DH180:DL181">
    <cfRule type="expression" dxfId="726" priority="127">
      <formula>AND(DH180="",OR(AK180&lt;&gt;"",AR180&lt;&gt;"",BY180&lt;&gt;"",CG180&lt;&gt;""))</formula>
    </cfRule>
  </conditionalFormatting>
  <conditionalFormatting sqref="DH183:DL184">
    <cfRule type="expression" dxfId="725" priority="107">
      <formula>AND(DH183="",OR(AK183&lt;&gt;"",AR183&lt;&gt;"",BY183&lt;&gt;"",CG183&lt;&gt;""))</formula>
    </cfRule>
  </conditionalFormatting>
  <dataValidations disablePrompts="1"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235:BJ274 BG93:BJ132" xr:uid="{00000000-0002-0000-0300-000002000000}">
      <formula1>"指定利用等Ａ,指定利用等Ｂ,自由処分"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 type="list" allowBlank="1" showInputMessage="1" showErrorMessage="1" sqref="CI121:CK132 CI263:CK274" xr:uid="{EAF30676-E536-4F6D-AA6B-BEBB1B715D33}">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5.125" style="611" customWidth="1"/>
    <col min="124" max="129" width="5.125" style="610" customWidth="1"/>
    <col min="130" max="133" width="1.75" style="188" customWidth="1"/>
    <col min="134"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8695</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8695</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964"/>
      <c r="AA17" s="1711"/>
      <c r="AB17" s="1711"/>
      <c r="AC17" s="1711"/>
      <c r="AD17" s="1711"/>
      <c r="AE17" s="1711"/>
      <c r="AF17" s="1711"/>
      <c r="AG17" s="966" t="s">
        <v>65</v>
      </c>
      <c r="AH17" s="966"/>
      <c r="AI17" s="966"/>
      <c r="AJ17" s="967"/>
      <c r="AK17" s="1023"/>
      <c r="AL17" s="1226"/>
      <c r="AM17" s="1226"/>
      <c r="AN17" s="1226"/>
      <c r="AO17" s="1226"/>
      <c r="AP17" s="1226"/>
      <c r="AQ17" s="1227"/>
      <c r="AR17" s="1712"/>
      <c r="AS17" s="1713"/>
      <c r="AT17" s="1713"/>
      <c r="AU17" s="1713"/>
      <c r="AV17" s="1713"/>
      <c r="AW17" s="1713"/>
      <c r="AX17" s="1713"/>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709"/>
      <c r="AA18" s="1710"/>
      <c r="AB18" s="1710"/>
      <c r="AC18" s="1710"/>
      <c r="AD18" s="1710"/>
      <c r="AE18" s="1710"/>
      <c r="AF18" s="1710"/>
      <c r="AG18" s="1018" t="s">
        <v>65</v>
      </c>
      <c r="AH18" s="1018"/>
      <c r="AI18" s="1018"/>
      <c r="AJ18" s="1019"/>
      <c r="AK18" s="1020"/>
      <c r="AL18" s="1239"/>
      <c r="AM18" s="1239"/>
      <c r="AN18" s="1239"/>
      <c r="AO18" s="1239"/>
      <c r="AP18" s="1239"/>
      <c r="AQ18" s="1240"/>
      <c r="AR18" s="1709"/>
      <c r="AS18" s="1710"/>
      <c r="AT18" s="1710"/>
      <c r="AU18" s="1710"/>
      <c r="AV18" s="1710"/>
      <c r="AW18" s="1710"/>
      <c r="AX18" s="1710"/>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707">
        <f>SUM(Z17:AF18)</f>
        <v>0</v>
      </c>
      <c r="AA19" s="1708"/>
      <c r="AB19" s="1708"/>
      <c r="AC19" s="1708"/>
      <c r="AD19" s="1708"/>
      <c r="AE19" s="1708"/>
      <c r="AF19" s="1708"/>
      <c r="AG19" s="10" t="s">
        <v>65</v>
      </c>
      <c r="AH19" s="10"/>
      <c r="AI19" s="10"/>
      <c r="AJ19" s="10"/>
      <c r="AK19" s="472"/>
      <c r="AL19" s="473"/>
      <c r="AM19" s="473"/>
      <c r="AN19" s="473"/>
      <c r="AO19" s="473"/>
      <c r="AP19" s="473"/>
      <c r="AQ19" s="474"/>
      <c r="AR19" s="1707">
        <f>SUM(AR17:AX18)</f>
        <v>0</v>
      </c>
      <c r="AS19" s="1708"/>
      <c r="AT19" s="1708"/>
      <c r="AU19" s="1708"/>
      <c r="AV19" s="1708"/>
      <c r="AW19" s="1708"/>
      <c r="AX19" s="170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707">
        <f>SUM(Z20:AF21)</f>
        <v>0</v>
      </c>
      <c r="AA22" s="1708"/>
      <c r="AB22" s="1708"/>
      <c r="AC22" s="1708"/>
      <c r="AD22" s="1708"/>
      <c r="AE22" s="1708"/>
      <c r="AF22" s="1708"/>
      <c r="AG22" s="10" t="s">
        <v>65</v>
      </c>
      <c r="AH22" s="10"/>
      <c r="AI22" s="10"/>
      <c r="AJ22" s="10"/>
      <c r="AK22" s="472"/>
      <c r="AL22" s="473"/>
      <c r="AM22" s="473"/>
      <c r="AN22" s="473"/>
      <c r="AO22" s="473"/>
      <c r="AP22" s="473"/>
      <c r="AQ22" s="474"/>
      <c r="AR22" s="1707">
        <f>SUM(AR20:AX21)</f>
        <v>0</v>
      </c>
      <c r="AS22" s="1708"/>
      <c r="AT22" s="1708"/>
      <c r="AU22" s="1708"/>
      <c r="AV22" s="1708"/>
      <c r="AW22" s="1708"/>
      <c r="AX22" s="170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714"/>
      <c r="AA23" s="1715"/>
      <c r="AB23" s="1715"/>
      <c r="AC23" s="1715"/>
      <c r="AD23" s="1715"/>
      <c r="AE23" s="1715"/>
      <c r="AF23" s="1715"/>
      <c r="AG23" s="989" t="s">
        <v>65</v>
      </c>
      <c r="AH23" s="989"/>
      <c r="AI23" s="989"/>
      <c r="AJ23" s="990"/>
      <c r="AK23" s="979"/>
      <c r="AL23" s="1264"/>
      <c r="AM23" s="1264"/>
      <c r="AN23" s="1264"/>
      <c r="AO23" s="1264"/>
      <c r="AP23" s="1264"/>
      <c r="AQ23" s="1265"/>
      <c r="AR23" s="1714"/>
      <c r="AS23" s="1715"/>
      <c r="AT23" s="1715"/>
      <c r="AU23" s="1715"/>
      <c r="AV23" s="1715"/>
      <c r="AW23" s="1715"/>
      <c r="AX23" s="171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61"/>
      <c r="F24" s="40"/>
      <c r="G24" s="40"/>
      <c r="H24" s="292"/>
      <c r="I24" s="970"/>
      <c r="J24" s="1239"/>
      <c r="K24" s="1239"/>
      <c r="L24" s="1240"/>
      <c r="M24" s="973"/>
      <c r="N24" s="1215"/>
      <c r="O24" s="1215"/>
      <c r="P24" s="1215"/>
      <c r="Q24" s="1215"/>
      <c r="R24" s="1215"/>
      <c r="S24" s="1518"/>
      <c r="T24" s="208"/>
      <c r="U24" s="209"/>
      <c r="V24" s="209"/>
      <c r="W24" s="209"/>
      <c r="X24" s="209"/>
      <c r="Y24" s="210"/>
      <c r="Z24" s="1709"/>
      <c r="AA24" s="1710"/>
      <c r="AB24" s="1710"/>
      <c r="AC24" s="1710"/>
      <c r="AD24" s="1710"/>
      <c r="AE24" s="1710"/>
      <c r="AF24" s="1710"/>
      <c r="AG24" s="1018" t="s">
        <v>65</v>
      </c>
      <c r="AH24" s="1018"/>
      <c r="AI24" s="1018"/>
      <c r="AJ24" s="1019"/>
      <c r="AK24" s="1020"/>
      <c r="AL24" s="1239"/>
      <c r="AM24" s="1239"/>
      <c r="AN24" s="1239"/>
      <c r="AO24" s="1239"/>
      <c r="AP24" s="1239"/>
      <c r="AQ24" s="1240"/>
      <c r="AR24" s="1709"/>
      <c r="AS24" s="1710"/>
      <c r="AT24" s="1710"/>
      <c r="AU24" s="1710"/>
      <c r="AV24" s="1710"/>
      <c r="AW24" s="1710"/>
      <c r="AX24" s="1710"/>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707">
        <f>SUM(Z23:AF24)</f>
        <v>0</v>
      </c>
      <c r="AA25" s="1708"/>
      <c r="AB25" s="1708"/>
      <c r="AC25" s="1708"/>
      <c r="AD25" s="1708"/>
      <c r="AE25" s="1708"/>
      <c r="AF25" s="1708"/>
      <c r="AG25" s="10" t="s">
        <v>65</v>
      </c>
      <c r="AH25" s="10"/>
      <c r="AI25" s="10"/>
      <c r="AJ25" s="10"/>
      <c r="AK25" s="472"/>
      <c r="AL25" s="473"/>
      <c r="AM25" s="473"/>
      <c r="AN25" s="473"/>
      <c r="AO25" s="473"/>
      <c r="AP25" s="473"/>
      <c r="AQ25" s="474"/>
      <c r="AR25" s="1707">
        <f>SUM(AR23:AX24)</f>
        <v>0</v>
      </c>
      <c r="AS25" s="1708"/>
      <c r="AT25" s="1708"/>
      <c r="AU25" s="1708"/>
      <c r="AV25" s="1708"/>
      <c r="AW25" s="1708"/>
      <c r="AX25" s="170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709"/>
      <c r="AA27" s="1710"/>
      <c r="AB27" s="1710"/>
      <c r="AC27" s="1710"/>
      <c r="AD27" s="1710"/>
      <c r="AE27" s="1710"/>
      <c r="AF27" s="1710"/>
      <c r="AG27" s="1018" t="s">
        <v>65</v>
      </c>
      <c r="AH27" s="1018"/>
      <c r="AI27" s="1018"/>
      <c r="AJ27" s="1019"/>
      <c r="AK27" s="1020"/>
      <c r="AL27" s="1239"/>
      <c r="AM27" s="1239"/>
      <c r="AN27" s="1239"/>
      <c r="AO27" s="1239"/>
      <c r="AP27" s="1239"/>
      <c r="AQ27" s="1240"/>
      <c r="AR27" s="1709"/>
      <c r="AS27" s="1710"/>
      <c r="AT27" s="1710"/>
      <c r="AU27" s="1710"/>
      <c r="AV27" s="1710"/>
      <c r="AW27" s="1710"/>
      <c r="AX27" s="1710"/>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716">
        <f>SUM(Z26:AF27)</f>
        <v>0</v>
      </c>
      <c r="AA28" s="1717"/>
      <c r="AB28" s="1717"/>
      <c r="AC28" s="1717"/>
      <c r="AD28" s="1717"/>
      <c r="AE28" s="1717"/>
      <c r="AF28" s="1717"/>
      <c r="AG28" s="114" t="s">
        <v>65</v>
      </c>
      <c r="AH28" s="114"/>
      <c r="AI28" s="114"/>
      <c r="AJ28" s="114"/>
      <c r="AK28" s="262"/>
      <c r="AL28" s="263"/>
      <c r="AM28" s="263"/>
      <c r="AN28" s="263"/>
      <c r="AO28" s="263"/>
      <c r="AP28" s="263"/>
      <c r="AQ28" s="264"/>
      <c r="AR28" s="1716">
        <f>SUM(AR26:AX27)</f>
        <v>0</v>
      </c>
      <c r="AS28" s="1717"/>
      <c r="AT28" s="1717"/>
      <c r="AU28" s="1717"/>
      <c r="AV28" s="1717"/>
      <c r="AW28" s="1717"/>
      <c r="AX28" s="1717"/>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712"/>
      <c r="AA29" s="1713"/>
      <c r="AB29" s="1713"/>
      <c r="AC29" s="1713"/>
      <c r="AD29" s="1713"/>
      <c r="AE29" s="1713"/>
      <c r="AF29" s="1713"/>
      <c r="AG29" s="1125" t="s">
        <v>245</v>
      </c>
      <c r="AH29" s="1125"/>
      <c r="AI29" s="1125"/>
      <c r="AJ29" s="1126"/>
      <c r="AK29" s="1023"/>
      <c r="AL29" s="1226"/>
      <c r="AM29" s="1226"/>
      <c r="AN29" s="1226"/>
      <c r="AO29" s="1226"/>
      <c r="AP29" s="1226"/>
      <c r="AQ29" s="1227"/>
      <c r="AR29" s="1712"/>
      <c r="AS29" s="1713"/>
      <c r="AT29" s="1713"/>
      <c r="AU29" s="1713"/>
      <c r="AV29" s="1713"/>
      <c r="AW29" s="1713"/>
      <c r="AX29" s="1713"/>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61"/>
      <c r="F30" s="40"/>
      <c r="G30" s="40"/>
      <c r="H30" s="292"/>
      <c r="I30" s="970"/>
      <c r="J30" s="1239"/>
      <c r="K30" s="1239"/>
      <c r="L30" s="1240"/>
      <c r="M30" s="209"/>
      <c r="N30" s="209"/>
      <c r="O30" s="209"/>
      <c r="P30" s="209"/>
      <c r="Q30" s="209"/>
      <c r="R30" s="209"/>
      <c r="S30" s="209"/>
      <c r="T30" s="970"/>
      <c r="U30" s="1239"/>
      <c r="V30" s="1239"/>
      <c r="W30" s="1239"/>
      <c r="X30" s="1239"/>
      <c r="Y30" s="1240"/>
      <c r="Z30" s="1709"/>
      <c r="AA30" s="1710"/>
      <c r="AB30" s="1710"/>
      <c r="AC30" s="1710"/>
      <c r="AD30" s="1710"/>
      <c r="AE30" s="1710"/>
      <c r="AF30" s="1710"/>
      <c r="AG30" s="1058" t="s">
        <v>245</v>
      </c>
      <c r="AH30" s="1058"/>
      <c r="AI30" s="1058"/>
      <c r="AJ30" s="1059"/>
      <c r="AK30" s="1020"/>
      <c r="AL30" s="1239"/>
      <c r="AM30" s="1239"/>
      <c r="AN30" s="1239"/>
      <c r="AO30" s="1239"/>
      <c r="AP30" s="1239"/>
      <c r="AQ30" s="1240"/>
      <c r="AR30" s="1709"/>
      <c r="AS30" s="1710"/>
      <c r="AT30" s="1710"/>
      <c r="AU30" s="1710"/>
      <c r="AV30" s="1710"/>
      <c r="AW30" s="1710"/>
      <c r="AX30" s="1710"/>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707">
        <f>SUM(Z29:AF30)</f>
        <v>0</v>
      </c>
      <c r="AA31" s="1708"/>
      <c r="AB31" s="1708"/>
      <c r="AC31" s="1708"/>
      <c r="AD31" s="1708"/>
      <c r="AE31" s="1708"/>
      <c r="AF31" s="1708"/>
      <c r="AG31" s="462" t="s">
        <v>245</v>
      </c>
      <c r="AH31" s="462"/>
      <c r="AI31" s="462"/>
      <c r="AJ31" s="462"/>
      <c r="AK31" s="472"/>
      <c r="AL31" s="473"/>
      <c r="AM31" s="473"/>
      <c r="AN31" s="473"/>
      <c r="AO31" s="473"/>
      <c r="AP31" s="473"/>
      <c r="AQ31" s="474"/>
      <c r="AR31" s="1707">
        <f>SUM(AR29:AX30)</f>
        <v>0</v>
      </c>
      <c r="AS31" s="1708"/>
      <c r="AT31" s="1708"/>
      <c r="AU31" s="1708"/>
      <c r="AV31" s="1708"/>
      <c r="AW31" s="1708"/>
      <c r="AX31" s="170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714"/>
      <c r="AA32" s="1715"/>
      <c r="AB32" s="1715"/>
      <c r="AC32" s="1715"/>
      <c r="AD32" s="1715"/>
      <c r="AE32" s="1715"/>
      <c r="AF32" s="1715"/>
      <c r="AG32" s="1072" t="s">
        <v>246</v>
      </c>
      <c r="AH32" s="1072"/>
      <c r="AI32" s="1072"/>
      <c r="AJ32" s="1073"/>
      <c r="AK32" s="979"/>
      <c r="AL32" s="1264"/>
      <c r="AM32" s="1264"/>
      <c r="AN32" s="1264"/>
      <c r="AO32" s="1264"/>
      <c r="AP32" s="1264"/>
      <c r="AQ32" s="1265"/>
      <c r="AR32" s="1714"/>
      <c r="AS32" s="1715"/>
      <c r="AT32" s="1715"/>
      <c r="AU32" s="1715"/>
      <c r="AV32" s="1715"/>
      <c r="AW32" s="1715"/>
      <c r="AX32" s="171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61"/>
      <c r="F33" s="40"/>
      <c r="G33" s="40"/>
      <c r="H33" s="292"/>
      <c r="I33" s="970"/>
      <c r="J33" s="1239"/>
      <c r="K33" s="1239"/>
      <c r="L33" s="1240"/>
      <c r="M33" s="973"/>
      <c r="N33" s="1215"/>
      <c r="O33" s="1215"/>
      <c r="P33" s="1215"/>
      <c r="Q33" s="1215"/>
      <c r="R33" s="1215"/>
      <c r="S33" s="1518"/>
      <c r="T33" s="970"/>
      <c r="U33" s="1239"/>
      <c r="V33" s="1239"/>
      <c r="W33" s="1239"/>
      <c r="X33" s="1239"/>
      <c r="Y33" s="1240"/>
      <c r="Z33" s="1709"/>
      <c r="AA33" s="1710"/>
      <c r="AB33" s="1710"/>
      <c r="AC33" s="1710"/>
      <c r="AD33" s="1710"/>
      <c r="AE33" s="1710"/>
      <c r="AF33" s="1710"/>
      <c r="AG33" s="1066" t="s">
        <v>246</v>
      </c>
      <c r="AH33" s="1066"/>
      <c r="AI33" s="1066"/>
      <c r="AJ33" s="1067"/>
      <c r="AK33" s="1020"/>
      <c r="AL33" s="1239"/>
      <c r="AM33" s="1239"/>
      <c r="AN33" s="1239"/>
      <c r="AO33" s="1239"/>
      <c r="AP33" s="1239"/>
      <c r="AQ33" s="1240"/>
      <c r="AR33" s="1709"/>
      <c r="AS33" s="1710"/>
      <c r="AT33" s="1710"/>
      <c r="AU33" s="1710"/>
      <c r="AV33" s="1710"/>
      <c r="AW33" s="1710"/>
      <c r="AX33" s="1710"/>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707">
        <f>SUM(Z32:AF33)</f>
        <v>0</v>
      </c>
      <c r="AA34" s="1708"/>
      <c r="AB34" s="1708"/>
      <c r="AC34" s="1708"/>
      <c r="AD34" s="1708"/>
      <c r="AE34" s="1708"/>
      <c r="AF34" s="1708"/>
      <c r="AG34" s="1074" t="s">
        <v>246</v>
      </c>
      <c r="AH34" s="1074"/>
      <c r="AI34" s="1074"/>
      <c r="AJ34" s="1075"/>
      <c r="AK34" s="472"/>
      <c r="AL34" s="473"/>
      <c r="AM34" s="473"/>
      <c r="AN34" s="473"/>
      <c r="AO34" s="473"/>
      <c r="AP34" s="473"/>
      <c r="AQ34" s="474"/>
      <c r="AR34" s="1707">
        <f>SUM(AR32:AX33)</f>
        <v>0</v>
      </c>
      <c r="AS34" s="1708"/>
      <c r="AT34" s="1708"/>
      <c r="AU34" s="1708"/>
      <c r="AV34" s="1708"/>
      <c r="AW34" s="1708"/>
      <c r="AX34" s="1708"/>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714"/>
      <c r="AA35" s="1715"/>
      <c r="AB35" s="1715"/>
      <c r="AC35" s="1715"/>
      <c r="AD35" s="1715"/>
      <c r="AE35" s="1715"/>
      <c r="AF35" s="1715"/>
      <c r="AG35" s="989" t="s">
        <v>65</v>
      </c>
      <c r="AH35" s="989"/>
      <c r="AI35" s="989"/>
      <c r="AJ35" s="990"/>
      <c r="AK35" s="979"/>
      <c r="AL35" s="1264"/>
      <c r="AM35" s="1264"/>
      <c r="AN35" s="1264"/>
      <c r="AO35" s="1264"/>
      <c r="AP35" s="1264"/>
      <c r="AQ35" s="1265"/>
      <c r="AR35" s="1714"/>
      <c r="AS35" s="1715"/>
      <c r="AT35" s="1715"/>
      <c r="AU35" s="1715"/>
      <c r="AV35" s="1715"/>
      <c r="AW35" s="1715"/>
      <c r="AX35" s="171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709"/>
      <c r="AA36" s="1710"/>
      <c r="AB36" s="1710"/>
      <c r="AC36" s="1710"/>
      <c r="AD36" s="1710"/>
      <c r="AE36" s="1710"/>
      <c r="AF36" s="1710"/>
      <c r="AG36" s="1018" t="s">
        <v>65</v>
      </c>
      <c r="AH36" s="1018"/>
      <c r="AI36" s="1018"/>
      <c r="AJ36" s="1019"/>
      <c r="AK36" s="1020"/>
      <c r="AL36" s="1239"/>
      <c r="AM36" s="1239"/>
      <c r="AN36" s="1239"/>
      <c r="AO36" s="1239"/>
      <c r="AP36" s="1239"/>
      <c r="AQ36" s="1240"/>
      <c r="AR36" s="1709"/>
      <c r="AS36" s="1710"/>
      <c r="AT36" s="1710"/>
      <c r="AU36" s="1710"/>
      <c r="AV36" s="1710"/>
      <c r="AW36" s="1710"/>
      <c r="AX36" s="1710"/>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707">
        <f>SUM(Z35:AF36)</f>
        <v>0</v>
      </c>
      <c r="AA37" s="1708"/>
      <c r="AB37" s="1708"/>
      <c r="AC37" s="1708"/>
      <c r="AD37" s="1708"/>
      <c r="AE37" s="1708"/>
      <c r="AF37" s="1708"/>
      <c r="AG37" s="1032" t="s">
        <v>65</v>
      </c>
      <c r="AH37" s="1032"/>
      <c r="AI37" s="1032"/>
      <c r="AJ37" s="1078"/>
      <c r="AK37" s="472"/>
      <c r="AL37" s="473"/>
      <c r="AM37" s="473"/>
      <c r="AN37" s="473"/>
      <c r="AO37" s="473"/>
      <c r="AP37" s="473"/>
      <c r="AQ37" s="474"/>
      <c r="AR37" s="1707">
        <f>SUM(AR35:AX36)</f>
        <v>0</v>
      </c>
      <c r="AS37" s="1708"/>
      <c r="AT37" s="1708"/>
      <c r="AU37" s="1708"/>
      <c r="AV37" s="1708"/>
      <c r="AW37" s="1708"/>
      <c r="AX37" s="170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714"/>
      <c r="AA38" s="1715"/>
      <c r="AB38" s="1715"/>
      <c r="AC38" s="1715"/>
      <c r="AD38" s="1715"/>
      <c r="AE38" s="1715"/>
      <c r="AF38" s="1715"/>
      <c r="AG38" s="989" t="s">
        <v>65</v>
      </c>
      <c r="AH38" s="989"/>
      <c r="AI38" s="989"/>
      <c r="AJ38" s="990"/>
      <c r="AK38" s="483"/>
      <c r="AL38" s="265"/>
      <c r="AM38" s="265"/>
      <c r="AN38" s="265"/>
      <c r="AO38" s="265"/>
      <c r="AP38" s="265"/>
      <c r="AQ38" s="265"/>
      <c r="AR38" s="1714"/>
      <c r="AS38" s="1715"/>
      <c r="AT38" s="1715"/>
      <c r="AU38" s="1715"/>
      <c r="AV38" s="1715"/>
      <c r="AW38" s="1715"/>
      <c r="AX38" s="171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61"/>
      <c r="F39" s="40"/>
      <c r="G39" s="40"/>
      <c r="H39" s="292"/>
      <c r="I39" s="970"/>
      <c r="J39" s="1239"/>
      <c r="K39" s="1239"/>
      <c r="L39" s="1240"/>
      <c r="M39" s="973"/>
      <c r="N39" s="1215"/>
      <c r="O39" s="1215"/>
      <c r="P39" s="1215"/>
      <c r="Q39" s="1215"/>
      <c r="R39" s="1215"/>
      <c r="S39" s="1518"/>
      <c r="T39" s="970"/>
      <c r="U39" s="1239"/>
      <c r="V39" s="1239"/>
      <c r="W39" s="1239"/>
      <c r="X39" s="1239"/>
      <c r="Y39" s="1240"/>
      <c r="Z39" s="1709"/>
      <c r="AA39" s="1710"/>
      <c r="AB39" s="1710"/>
      <c r="AC39" s="1710"/>
      <c r="AD39" s="1710"/>
      <c r="AE39" s="1710"/>
      <c r="AF39" s="1710"/>
      <c r="AG39" s="1018" t="s">
        <v>65</v>
      </c>
      <c r="AH39" s="1018"/>
      <c r="AI39" s="1018"/>
      <c r="AJ39" s="1019"/>
      <c r="AK39" s="266"/>
      <c r="AL39" s="267"/>
      <c r="AM39" s="267"/>
      <c r="AN39" s="267"/>
      <c r="AO39" s="267"/>
      <c r="AP39" s="267"/>
      <c r="AQ39" s="268"/>
      <c r="AR39" s="1709"/>
      <c r="AS39" s="1710"/>
      <c r="AT39" s="1710"/>
      <c r="AU39" s="1710"/>
      <c r="AV39" s="1710"/>
      <c r="AW39" s="1710"/>
      <c r="AX39" s="1710"/>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707">
        <f>SUM(Z38:AF39)</f>
        <v>0</v>
      </c>
      <c r="AA40" s="1708"/>
      <c r="AB40" s="1708"/>
      <c r="AC40" s="1708"/>
      <c r="AD40" s="1708"/>
      <c r="AE40" s="1708"/>
      <c r="AF40" s="1708"/>
      <c r="AG40" s="5" t="s">
        <v>65</v>
      </c>
      <c r="AH40" s="10"/>
      <c r="AI40" s="10"/>
      <c r="AJ40" s="10"/>
      <c r="AK40" s="472"/>
      <c r="AL40" s="473"/>
      <c r="AM40" s="473"/>
      <c r="AN40" s="473"/>
      <c r="AO40" s="473"/>
      <c r="AP40" s="473"/>
      <c r="AQ40" s="474"/>
      <c r="AR40" s="1707">
        <f>SUM(AR38:AX39)</f>
        <v>0</v>
      </c>
      <c r="AS40" s="1708"/>
      <c r="AT40" s="1708"/>
      <c r="AU40" s="1708"/>
      <c r="AV40" s="1708"/>
      <c r="AW40" s="1708"/>
      <c r="AX40" s="170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714"/>
      <c r="AA41" s="1715"/>
      <c r="AB41" s="1715"/>
      <c r="AC41" s="1715"/>
      <c r="AD41" s="1715"/>
      <c r="AE41" s="1715"/>
      <c r="AF41" s="1715"/>
      <c r="AG41" s="989" t="s">
        <v>65</v>
      </c>
      <c r="AH41" s="989"/>
      <c r="AI41" s="989"/>
      <c r="AJ41" s="990"/>
      <c r="AK41" s="1080"/>
      <c r="AL41" s="1272"/>
      <c r="AM41" s="1272"/>
      <c r="AN41" s="1272"/>
      <c r="AO41" s="1272"/>
      <c r="AP41" s="1272"/>
      <c r="AQ41" s="1526"/>
      <c r="AR41" s="1714"/>
      <c r="AS41" s="1715"/>
      <c r="AT41" s="1715"/>
      <c r="AU41" s="1715"/>
      <c r="AV41" s="1715"/>
      <c r="AW41" s="1715"/>
      <c r="AX41" s="171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709"/>
      <c r="AA42" s="1710"/>
      <c r="AB42" s="1710"/>
      <c r="AC42" s="1710"/>
      <c r="AD42" s="1710"/>
      <c r="AE42" s="1710"/>
      <c r="AF42" s="1710"/>
      <c r="AG42" s="1018" t="s">
        <v>65</v>
      </c>
      <c r="AH42" s="1018"/>
      <c r="AI42" s="1018"/>
      <c r="AJ42" s="1019"/>
      <c r="AK42" s="1079"/>
      <c r="AL42" s="1215"/>
      <c r="AM42" s="1215"/>
      <c r="AN42" s="1215"/>
      <c r="AO42" s="1215"/>
      <c r="AP42" s="1215"/>
      <c r="AQ42" s="1518"/>
      <c r="AR42" s="1709"/>
      <c r="AS42" s="1710"/>
      <c r="AT42" s="1710"/>
      <c r="AU42" s="1710"/>
      <c r="AV42" s="1710"/>
      <c r="AW42" s="1710"/>
      <c r="AX42" s="1710"/>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18">
        <f>SUM(Z41:AF42)</f>
        <v>0</v>
      </c>
      <c r="AA43" s="1719"/>
      <c r="AB43" s="1719"/>
      <c r="AC43" s="1719"/>
      <c r="AD43" s="1719"/>
      <c r="AE43" s="1719"/>
      <c r="AF43" s="1719"/>
      <c r="AG43" s="87" t="s">
        <v>65</v>
      </c>
      <c r="AH43" s="87"/>
      <c r="AI43" s="87"/>
      <c r="AJ43" s="87"/>
      <c r="AK43" s="127"/>
      <c r="AL43" s="128"/>
      <c r="AM43" s="128"/>
      <c r="AN43" s="128"/>
      <c r="AO43" s="128"/>
      <c r="AP43" s="128"/>
      <c r="AQ43" s="129"/>
      <c r="AR43" s="1718">
        <f>SUM(AR41:AX42)</f>
        <v>0</v>
      </c>
      <c r="AS43" s="1719"/>
      <c r="AT43" s="1719"/>
      <c r="AU43" s="1719"/>
      <c r="AV43" s="1719"/>
      <c r="AW43" s="1719"/>
      <c r="AX43" s="1719"/>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8695</v>
      </c>
      <c r="DO77" s="707"/>
      <c r="DP77" s="707"/>
      <c r="DQ77" s="707"/>
      <c r="DR77" s="707"/>
    </row>
    <row r="78" spans="3:122" ht="24">
      <c r="C78" s="23" t="s">
        <v>256</v>
      </c>
      <c r="L78" s="14" t="s">
        <v>257</v>
      </c>
      <c r="DN78" s="707"/>
      <c r="DO78" s="707"/>
      <c r="DP78" s="707"/>
      <c r="DQ78" s="707"/>
      <c r="DR78" s="707"/>
    </row>
    <row r="79" spans="3:122" ht="8.1" customHeight="1" thickBot="1">
      <c r="D79" s="1679" t="s">
        <v>8695</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8" thickTop="1">
      <c r="C82" s="45"/>
      <c r="AR82" s="40"/>
      <c r="AS82" s="40"/>
      <c r="AT82" s="40"/>
      <c r="AU82" s="40"/>
      <c r="AV82" s="40"/>
      <c r="AW82" s="40"/>
      <c r="AX82" s="40"/>
      <c r="AY82" s="40"/>
      <c r="AZ82" s="40"/>
    </row>
    <row r="83" spans="3:125"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5" customHeight="1" thickTop="1">
      <c r="C93" s="1165" t="s">
        <v>266</v>
      </c>
      <c r="D93" s="1166"/>
      <c r="E93" s="1055" t="s">
        <v>135</v>
      </c>
      <c r="F93" s="1056"/>
      <c r="G93" s="1056"/>
      <c r="H93" s="1056"/>
      <c r="I93" s="1057"/>
      <c r="J93" s="1632">
        <f>S93+CL93+CL94</f>
        <v>0</v>
      </c>
      <c r="K93" s="1633"/>
      <c r="L93" s="1633"/>
      <c r="M93" s="1633"/>
      <c r="P93" s="1174"/>
      <c r="Q93" s="1175"/>
      <c r="R93" s="1176"/>
      <c r="S93" s="1726"/>
      <c r="T93" s="1727"/>
      <c r="U93" s="1727"/>
      <c r="V93" s="1727"/>
      <c r="W93" s="1727"/>
      <c r="X93" s="1728"/>
      <c r="Y93" s="1727"/>
      <c r="Z93" s="1727"/>
      <c r="AA93" s="1727"/>
      <c r="AB93" s="1729"/>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712"/>
      <c r="CM93" s="1713"/>
      <c r="CN93" s="1713"/>
      <c r="CO93" s="1713"/>
      <c r="CP93" s="1713"/>
      <c r="CQ93" s="1713"/>
      <c r="CR93" s="1713"/>
      <c r="CS93" s="2" t="s">
        <v>138</v>
      </c>
      <c r="CW93" s="1725"/>
      <c r="CX93" s="1713"/>
      <c r="CY93" s="1713"/>
      <c r="CZ93" s="1713"/>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row>
    <row r="94" spans="3:125" ht="12.95"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709"/>
      <c r="CM94" s="1710"/>
      <c r="CN94" s="1710"/>
      <c r="CO94" s="1710"/>
      <c r="CP94" s="1710"/>
      <c r="CQ94" s="1710"/>
      <c r="CR94" s="1710"/>
      <c r="CS94" s="157" t="s">
        <v>138</v>
      </c>
      <c r="CT94" s="157"/>
      <c r="CU94" s="157"/>
      <c r="CV94" s="157"/>
      <c r="CW94" s="1720"/>
      <c r="CX94" s="1710"/>
      <c r="CY94" s="1710"/>
      <c r="CZ94" s="1710"/>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5" customHeight="1">
      <c r="C95" s="1167"/>
      <c r="D95" s="1166"/>
      <c r="E95" s="1184" t="s">
        <v>267</v>
      </c>
      <c r="F95" s="1185"/>
      <c r="G95" s="1185"/>
      <c r="H95" s="1185"/>
      <c r="I95" s="1186"/>
      <c r="J95" s="1588">
        <f>S95+CL95+CL96</f>
        <v>0</v>
      </c>
      <c r="K95" s="1589"/>
      <c r="L95" s="1589"/>
      <c r="M95" s="1589"/>
      <c r="P95" s="1189"/>
      <c r="Q95" s="1190"/>
      <c r="R95" s="1191"/>
      <c r="S95" s="1721"/>
      <c r="T95" s="1722"/>
      <c r="U95" s="1722"/>
      <c r="V95" s="1722"/>
      <c r="W95" s="1722"/>
      <c r="X95" s="1723"/>
      <c r="Y95" s="1722"/>
      <c r="Z95" s="1722"/>
      <c r="AA95" s="1722"/>
      <c r="AB95" s="1724"/>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714"/>
      <c r="CM95" s="1715"/>
      <c r="CN95" s="1715"/>
      <c r="CO95" s="1715"/>
      <c r="CP95" s="1715"/>
      <c r="CQ95" s="1715"/>
      <c r="CR95" s="171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33" si="5">SUM(S95)</f>
        <v>0</v>
      </c>
    </row>
    <row r="96" spans="3:125" ht="12.95"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709"/>
      <c r="CM96" s="1710"/>
      <c r="CN96" s="1710"/>
      <c r="CO96" s="1710"/>
      <c r="CP96" s="1710"/>
      <c r="CQ96" s="1710"/>
      <c r="CR96" s="1710"/>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5" customHeight="1">
      <c r="C97" s="1167"/>
      <c r="D97" s="1166"/>
      <c r="E97" s="1287" t="s">
        <v>140</v>
      </c>
      <c r="F97" s="1288"/>
      <c r="G97" s="1288"/>
      <c r="H97" s="1288"/>
      <c r="I97" s="1289"/>
      <c r="J97" s="1584">
        <f t="shared" ref="J97" si="7">S97+CL97+CL98</f>
        <v>0</v>
      </c>
      <c r="K97" s="1585"/>
      <c r="L97" s="1585"/>
      <c r="M97" s="1585"/>
      <c r="P97" s="1189"/>
      <c r="Q97" s="1190"/>
      <c r="R97" s="1191"/>
      <c r="S97" s="1721"/>
      <c r="T97" s="1722"/>
      <c r="U97" s="1722"/>
      <c r="V97" s="1722"/>
      <c r="W97" s="1722"/>
      <c r="X97" s="1723"/>
      <c r="Y97" s="1722"/>
      <c r="Z97" s="1722"/>
      <c r="AA97" s="1722"/>
      <c r="AB97" s="1724"/>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714"/>
      <c r="CM97" s="1715"/>
      <c r="CN97" s="1715"/>
      <c r="CO97" s="1715"/>
      <c r="CP97" s="1715"/>
      <c r="CQ97" s="1715"/>
      <c r="CR97" s="1715"/>
      <c r="CS97" s="2" t="s">
        <v>138</v>
      </c>
      <c r="CW97" s="1730"/>
      <c r="CX97" s="1731"/>
      <c r="CY97" s="1731"/>
      <c r="CZ97" s="1731"/>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row>
    <row r="98" spans="3:126" ht="12.95"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709"/>
      <c r="CM98" s="1710"/>
      <c r="CN98" s="1710"/>
      <c r="CO98" s="1710"/>
      <c r="CP98" s="1710"/>
      <c r="CQ98" s="1710"/>
      <c r="CR98" s="1710"/>
      <c r="CS98" s="157" t="s">
        <v>138</v>
      </c>
      <c r="CT98" s="157"/>
      <c r="CU98" s="157"/>
      <c r="CV98" s="157"/>
      <c r="CW98" s="1720"/>
      <c r="CX98" s="1710"/>
      <c r="CY98" s="1710"/>
      <c r="CZ98" s="1710"/>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5"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714"/>
      <c r="CM99" s="1715"/>
      <c r="CN99" s="1715"/>
      <c r="CO99" s="1715"/>
      <c r="CP99" s="1715"/>
      <c r="CQ99" s="1715"/>
      <c r="CR99" s="171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row>
    <row r="100" spans="3:126" ht="12.95"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709"/>
      <c r="CM100" s="1710"/>
      <c r="CN100" s="1710"/>
      <c r="CO100" s="1710"/>
      <c r="CP100" s="1710"/>
      <c r="CQ100" s="1710"/>
      <c r="CR100" s="1710"/>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5" customHeight="1">
      <c r="C101" s="951"/>
      <c r="D101" s="952"/>
      <c r="E101" s="1184" t="s">
        <v>268</v>
      </c>
      <c r="F101" s="1185"/>
      <c r="G101" s="1185"/>
      <c r="H101" s="1185"/>
      <c r="I101" s="1186"/>
      <c r="J101" s="1584">
        <f t="shared" ref="J101" si="17">S101+CL101+CL102</f>
        <v>0</v>
      </c>
      <c r="K101" s="1585"/>
      <c r="L101" s="1585"/>
      <c r="M101" s="1585"/>
      <c r="P101" s="1189"/>
      <c r="Q101" s="1190"/>
      <c r="R101" s="1191"/>
      <c r="S101" s="1721"/>
      <c r="T101" s="1722"/>
      <c r="U101" s="1722"/>
      <c r="V101" s="1722"/>
      <c r="W101" s="1722"/>
      <c r="X101" s="1723"/>
      <c r="Y101" s="1722"/>
      <c r="Z101" s="1722"/>
      <c r="AA101" s="1722"/>
      <c r="AB101" s="1724"/>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714"/>
      <c r="CM101" s="1715"/>
      <c r="CN101" s="1715"/>
      <c r="CO101" s="1715"/>
      <c r="CP101" s="1715"/>
      <c r="CQ101" s="1715"/>
      <c r="CR101" s="171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row>
    <row r="102" spans="3:126" ht="12.95"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709"/>
      <c r="CM102" s="1710"/>
      <c r="CN102" s="1710"/>
      <c r="CO102" s="1710"/>
      <c r="CP102" s="1710"/>
      <c r="CQ102" s="1710"/>
      <c r="CR102" s="1710"/>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5" customHeight="1">
      <c r="C103" s="951"/>
      <c r="D103" s="952"/>
      <c r="E103" s="703" t="s">
        <v>217</v>
      </c>
      <c r="F103" s="704"/>
      <c r="G103" s="704"/>
      <c r="H103" s="704"/>
      <c r="I103" s="705"/>
      <c r="J103" s="1584">
        <f>S103+AF103+CL103+CL104</f>
        <v>0</v>
      </c>
      <c r="K103" s="1585"/>
      <c r="L103" s="1585"/>
      <c r="M103" s="1585"/>
      <c r="P103" s="1189"/>
      <c r="Q103" s="1190"/>
      <c r="R103" s="1191"/>
      <c r="S103" s="1721"/>
      <c r="T103" s="1722"/>
      <c r="U103" s="1722"/>
      <c r="V103" s="1722"/>
      <c r="W103" s="1722"/>
      <c r="X103" s="1723"/>
      <c r="Y103" s="1722"/>
      <c r="Z103" s="1722"/>
      <c r="AA103" s="1722"/>
      <c r="AB103" s="1724"/>
      <c r="AC103" s="1293"/>
      <c r="AD103" s="1294"/>
      <c r="AE103" s="1295"/>
      <c r="AF103" s="1732"/>
      <c r="AG103" s="1733"/>
      <c r="AH103" s="1733"/>
      <c r="AI103" s="1733"/>
      <c r="AJ103" s="1734"/>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714"/>
      <c r="CM103" s="1715"/>
      <c r="CN103" s="1715"/>
      <c r="CO103" s="1715"/>
      <c r="CP103" s="1715"/>
      <c r="CQ103" s="1715"/>
      <c r="CR103" s="1715"/>
      <c r="CS103" s="2" t="s">
        <v>138</v>
      </c>
      <c r="CW103" s="1730"/>
      <c r="CX103" s="1731"/>
      <c r="CY103" s="1731"/>
      <c r="CZ103" s="1731"/>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SUM(J103)</f>
        <v>0</v>
      </c>
      <c r="DU103" s="610">
        <f t="shared" si="5"/>
        <v>0</v>
      </c>
      <c r="DV103" s="610">
        <f>SUM(AF103)</f>
        <v>0</v>
      </c>
    </row>
    <row r="104" spans="3:126" ht="12.95"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709"/>
      <c r="CM104" s="1710"/>
      <c r="CN104" s="1710"/>
      <c r="CO104" s="1710"/>
      <c r="CP104" s="1710"/>
      <c r="CQ104" s="1710"/>
      <c r="CR104" s="1710"/>
      <c r="CS104" s="157" t="s">
        <v>138</v>
      </c>
      <c r="CT104" s="157"/>
      <c r="CU104" s="157"/>
      <c r="CV104" s="157"/>
      <c r="CW104" s="1720"/>
      <c r="CX104" s="1710"/>
      <c r="CY104" s="1710"/>
      <c r="CZ104" s="1710"/>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5"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714"/>
      <c r="CM105" s="1715"/>
      <c r="CN105" s="1715"/>
      <c r="CO105" s="1715"/>
      <c r="CP105" s="1715"/>
      <c r="CQ105" s="1715"/>
      <c r="CR105" s="1715"/>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SUM(J105)</f>
        <v>0</v>
      </c>
      <c r="DU105" s="610">
        <f t="shared" si="5"/>
        <v>0</v>
      </c>
    </row>
    <row r="106" spans="3:126" ht="12.95"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709"/>
      <c r="CM106" s="1710"/>
      <c r="CN106" s="1710"/>
      <c r="CO106" s="1710"/>
      <c r="CP106" s="1710"/>
      <c r="CQ106" s="1710"/>
      <c r="CR106" s="1710"/>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5"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714"/>
      <c r="CM107" s="1715"/>
      <c r="CN107" s="1715"/>
      <c r="CO107" s="1715"/>
      <c r="CP107" s="1715"/>
      <c r="CQ107" s="1715"/>
      <c r="CR107" s="1715"/>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SUM(J107)</f>
        <v>0</v>
      </c>
      <c r="DU107" s="610">
        <f t="shared" si="5"/>
        <v>0</v>
      </c>
    </row>
    <row r="108" spans="3:126" ht="12.95"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709"/>
      <c r="CM108" s="1710"/>
      <c r="CN108" s="1710"/>
      <c r="CO108" s="1710"/>
      <c r="CP108" s="1710"/>
      <c r="CQ108" s="1710"/>
      <c r="CR108" s="1710"/>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5"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714"/>
      <c r="CM109" s="1715"/>
      <c r="CN109" s="1715"/>
      <c r="CO109" s="1715"/>
      <c r="CP109" s="1715"/>
      <c r="CQ109" s="1715"/>
      <c r="CR109" s="1715"/>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SUM(J109)</f>
        <v>0</v>
      </c>
      <c r="DU109" s="610">
        <f t="shared" si="5"/>
        <v>0</v>
      </c>
    </row>
    <row r="110" spans="3:126" ht="12.95"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709"/>
      <c r="CM110" s="1710"/>
      <c r="CN110" s="1710"/>
      <c r="CO110" s="1710"/>
      <c r="CP110" s="1710"/>
      <c r="CQ110" s="1710"/>
      <c r="CR110" s="1710"/>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5"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714"/>
      <c r="CM111" s="1715"/>
      <c r="CN111" s="1715"/>
      <c r="CO111" s="1715"/>
      <c r="CP111" s="1715"/>
      <c r="CQ111" s="1715"/>
      <c r="CR111" s="1715"/>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SUM(J111)</f>
        <v>0</v>
      </c>
      <c r="DU111" s="610">
        <f t="shared" si="5"/>
        <v>0</v>
      </c>
    </row>
    <row r="112" spans="3:126" ht="12.95"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709"/>
      <c r="CM112" s="1710"/>
      <c r="CN112" s="1710"/>
      <c r="CO112" s="1710"/>
      <c r="CP112" s="1710"/>
      <c r="CQ112" s="1710"/>
      <c r="CR112" s="1710"/>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5"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714"/>
      <c r="CM113" s="1715"/>
      <c r="CN113" s="1715"/>
      <c r="CO113" s="1715"/>
      <c r="CP113" s="1715"/>
      <c r="CQ113" s="1715"/>
      <c r="CR113" s="1715"/>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SUM(J113)</f>
        <v>0</v>
      </c>
      <c r="DU113" s="610">
        <f t="shared" si="5"/>
        <v>0</v>
      </c>
    </row>
    <row r="114" spans="3:125" ht="12.95"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709"/>
      <c r="CM114" s="1710"/>
      <c r="CN114" s="1710"/>
      <c r="CO114" s="1710"/>
      <c r="CP114" s="1710"/>
      <c r="CQ114" s="1710"/>
      <c r="CR114" s="1710"/>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5"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714"/>
      <c r="CM115" s="1715"/>
      <c r="CN115" s="1715"/>
      <c r="CO115" s="1715"/>
      <c r="CP115" s="1715"/>
      <c r="CQ115" s="1715"/>
      <c r="CR115" s="1715"/>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SUM(J115)</f>
        <v>0</v>
      </c>
      <c r="DU115" s="610">
        <f t="shared" si="5"/>
        <v>0</v>
      </c>
    </row>
    <row r="116" spans="3:125" ht="12.95"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709"/>
      <c r="CM116" s="1710"/>
      <c r="CN116" s="1710"/>
      <c r="CO116" s="1710"/>
      <c r="CP116" s="1710"/>
      <c r="CQ116" s="1710"/>
      <c r="CR116" s="1710"/>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5"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714"/>
      <c r="CM117" s="1715"/>
      <c r="CN117" s="1715"/>
      <c r="CO117" s="1715"/>
      <c r="CP117" s="1715"/>
      <c r="CQ117" s="1715"/>
      <c r="CR117" s="1715"/>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SUM(J117)</f>
        <v>0</v>
      </c>
      <c r="DU117" s="610">
        <f t="shared" si="5"/>
        <v>0</v>
      </c>
    </row>
    <row r="118" spans="3:125" ht="12.95"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709"/>
      <c r="CM118" s="1710"/>
      <c r="CN118" s="1710"/>
      <c r="CO118" s="1710"/>
      <c r="CP118" s="1710"/>
      <c r="CQ118" s="1710"/>
      <c r="CR118" s="1710"/>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5"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714"/>
      <c r="CM119" s="1715"/>
      <c r="CN119" s="1715"/>
      <c r="CO119" s="1715"/>
      <c r="CP119" s="1715"/>
      <c r="CQ119" s="1715"/>
      <c r="CR119" s="1715"/>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3" si="64">SUM(J119)</f>
        <v>0</v>
      </c>
      <c r="DU119" s="610">
        <f t="shared" si="5"/>
        <v>0</v>
      </c>
    </row>
    <row r="120" spans="3:125" ht="12.95"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741"/>
      <c r="CM120" s="1742"/>
      <c r="CN120" s="1742"/>
      <c r="CO120" s="1742"/>
      <c r="CP120" s="1742"/>
      <c r="CQ120" s="1742"/>
      <c r="CR120" s="1742"/>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5" customHeight="1">
      <c r="C121" s="102"/>
      <c r="E121" s="1339" t="s">
        <v>143</v>
      </c>
      <c r="F121" s="1106"/>
      <c r="G121" s="1106"/>
      <c r="H121" s="1106"/>
      <c r="I121" s="1340"/>
      <c r="J121" s="1627">
        <f>S121+CL121+CL122</f>
        <v>0</v>
      </c>
      <c r="K121" s="1628"/>
      <c r="L121" s="1628"/>
      <c r="M121" s="3"/>
      <c r="N121" s="3"/>
      <c r="O121" s="3"/>
      <c r="P121" s="1189"/>
      <c r="Q121" s="1190"/>
      <c r="R121" s="1191"/>
      <c r="S121" s="1735"/>
      <c r="T121" s="1736"/>
      <c r="U121" s="1736"/>
      <c r="V121" s="1736"/>
      <c r="W121" s="1736"/>
      <c r="X121" s="1737"/>
      <c r="Y121" s="1736"/>
      <c r="Z121" s="1736"/>
      <c r="AA121" s="1736"/>
      <c r="AB121" s="1738"/>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714"/>
      <c r="CM121" s="1715"/>
      <c r="CN121" s="1715"/>
      <c r="CO121" s="1715"/>
      <c r="CP121" s="1715"/>
      <c r="CQ121" s="1715"/>
      <c r="CR121" s="1715"/>
      <c r="CS121" s="3" t="s">
        <v>8696</v>
      </c>
      <c r="CT121" s="3"/>
      <c r="CU121" s="3"/>
      <c r="CV121" s="3"/>
      <c r="CW121" s="1739"/>
      <c r="CX121" s="1740"/>
      <c r="CY121" s="174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709"/>
      <c r="CM122" s="1710"/>
      <c r="CN122" s="1710"/>
      <c r="CO122" s="1710"/>
      <c r="CP122" s="1710"/>
      <c r="CQ122" s="1710"/>
      <c r="CR122" s="1710"/>
      <c r="CS122" s="173" t="s">
        <v>8696</v>
      </c>
      <c r="CT122" s="173"/>
      <c r="CU122" s="173"/>
      <c r="CV122" s="173"/>
      <c r="CW122" s="1720"/>
      <c r="CX122" s="1710"/>
      <c r="CY122" s="1710"/>
      <c r="CZ122" s="173"/>
      <c r="DA122" s="173"/>
      <c r="DB122" s="174" t="s">
        <v>8696</v>
      </c>
      <c r="DC122" s="1623"/>
      <c r="DD122" s="1624"/>
      <c r="DG122" s="152" t="s">
        <v>8696</v>
      </c>
      <c r="DH122" s="1692"/>
      <c r="DI122" s="1693"/>
      <c r="DJ122" s="1693"/>
      <c r="DK122" s="1693"/>
      <c r="DL122" s="1693"/>
      <c r="DM122" s="219" t="s">
        <v>66</v>
      </c>
      <c r="DS122" s="610">
        <f t="shared" ref="DS122:DS133" si="66">IF(CI122="8.ｽﾄ(無：国ｽﾄ)",0,IF(CI122="9.ｽﾄ(無：国ｽﾄ以外)",0,IF(CI122="12.最終覆外",0,IF(CI122="13.土捨場",0,IF(CI122="",0,CL122)))))</f>
        <v>0</v>
      </c>
      <c r="DT122" s="610">
        <f t="shared" si="65"/>
        <v>0</v>
      </c>
    </row>
    <row r="123" spans="3:125" ht="12.95"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721"/>
      <c r="T123" s="1722"/>
      <c r="U123" s="1722"/>
      <c r="V123" s="1722"/>
      <c r="W123" s="1722"/>
      <c r="X123" s="1723"/>
      <c r="Y123" s="1722"/>
      <c r="Z123" s="1722"/>
      <c r="AA123" s="1722"/>
      <c r="AB123" s="1724"/>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714"/>
      <c r="CM123" s="1715"/>
      <c r="CN123" s="1715"/>
      <c r="CO123" s="1715"/>
      <c r="CP123" s="1715"/>
      <c r="CQ123" s="1715"/>
      <c r="CR123" s="1715"/>
      <c r="CS123" s="44" t="s">
        <v>8696</v>
      </c>
      <c r="CT123" s="44"/>
      <c r="CU123" s="44"/>
      <c r="CV123" s="44"/>
      <c r="CW123" s="1730"/>
      <c r="CX123" s="1731"/>
      <c r="CY123" s="1731"/>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si="5"/>
        <v>0</v>
      </c>
    </row>
    <row r="124" spans="3:125" ht="12.95"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709"/>
      <c r="CM124" s="1710"/>
      <c r="CN124" s="1710"/>
      <c r="CO124" s="1710"/>
      <c r="CP124" s="1710"/>
      <c r="CQ124" s="1710"/>
      <c r="CR124" s="1710"/>
      <c r="CS124" s="157" t="s">
        <v>8696</v>
      </c>
      <c r="CT124" s="157"/>
      <c r="CU124" s="157"/>
      <c r="CV124" s="157"/>
      <c r="CW124" s="1720"/>
      <c r="CX124" s="1710"/>
      <c r="CY124" s="1710"/>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5" customHeight="1">
      <c r="C125" s="917" t="s">
        <v>228</v>
      </c>
      <c r="D125" s="708"/>
      <c r="E125" s="703" t="s">
        <v>145</v>
      </c>
      <c r="F125" s="704"/>
      <c r="G125" s="704"/>
      <c r="H125" s="704"/>
      <c r="I125" s="705"/>
      <c r="J125" s="1604">
        <f t="shared" ref="J125" si="69">S125+CL125+CL126</f>
        <v>0</v>
      </c>
      <c r="K125" s="1605"/>
      <c r="L125" s="1605"/>
      <c r="P125" s="1189"/>
      <c r="Q125" s="1190"/>
      <c r="R125" s="1191"/>
      <c r="S125" s="1721"/>
      <c r="T125" s="1722"/>
      <c r="U125" s="1722"/>
      <c r="V125" s="1722"/>
      <c r="W125" s="1722"/>
      <c r="X125" s="1723"/>
      <c r="Y125" s="1722"/>
      <c r="Z125" s="1722"/>
      <c r="AA125" s="1722"/>
      <c r="AB125" s="1724"/>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714"/>
      <c r="CM125" s="1715"/>
      <c r="CN125" s="1715"/>
      <c r="CO125" s="1715"/>
      <c r="CP125" s="1715"/>
      <c r="CQ125" s="1715"/>
      <c r="CR125" s="1715"/>
      <c r="CS125" s="44" t="s">
        <v>8696</v>
      </c>
      <c r="CT125" s="44"/>
      <c r="CU125" s="44"/>
      <c r="CV125" s="44"/>
      <c r="CW125" s="1730"/>
      <c r="CX125" s="1731"/>
      <c r="CY125" s="1731"/>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6"/>
        <v>0</v>
      </c>
      <c r="DT125" s="610">
        <f t="shared" si="64"/>
        <v>0</v>
      </c>
      <c r="DU125" s="610">
        <f t="shared" si="5"/>
        <v>0</v>
      </c>
    </row>
    <row r="126" spans="3:125" ht="12.95"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709"/>
      <c r="CM126" s="1710"/>
      <c r="CN126" s="1710"/>
      <c r="CO126" s="1710"/>
      <c r="CP126" s="1710"/>
      <c r="CQ126" s="1710"/>
      <c r="CR126" s="1710"/>
      <c r="CS126" s="120" t="s">
        <v>8696</v>
      </c>
      <c r="CT126" s="120"/>
      <c r="CU126" s="120"/>
      <c r="CV126" s="120"/>
      <c r="CW126" s="1720"/>
      <c r="CX126" s="1710"/>
      <c r="CY126" s="1710"/>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5" customHeight="1">
      <c r="C127" s="917" t="s">
        <v>146</v>
      </c>
      <c r="D127" s="708"/>
      <c r="E127" s="703" t="s">
        <v>147</v>
      </c>
      <c r="F127" s="704"/>
      <c r="G127" s="704"/>
      <c r="H127" s="704"/>
      <c r="I127" s="705"/>
      <c r="J127" s="1604">
        <f t="shared" ref="J127" si="71">S127+CL127+CL128</f>
        <v>0</v>
      </c>
      <c r="K127" s="1605"/>
      <c r="L127" s="1605"/>
      <c r="M127" s="44"/>
      <c r="N127" s="44"/>
      <c r="O127" s="44"/>
      <c r="P127" s="1189"/>
      <c r="Q127" s="1190"/>
      <c r="R127" s="1191"/>
      <c r="S127" s="1721"/>
      <c r="T127" s="1722"/>
      <c r="U127" s="1722"/>
      <c r="V127" s="1722"/>
      <c r="W127" s="1722"/>
      <c r="X127" s="1723"/>
      <c r="Y127" s="1722"/>
      <c r="Z127" s="1722"/>
      <c r="AA127" s="1722"/>
      <c r="AB127" s="1724"/>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714"/>
      <c r="CM127" s="1715"/>
      <c r="CN127" s="1715"/>
      <c r="CO127" s="1715"/>
      <c r="CP127" s="1715"/>
      <c r="CQ127" s="1715"/>
      <c r="CR127" s="1715"/>
      <c r="CS127" s="44" t="s">
        <v>8696</v>
      </c>
      <c r="CT127" s="44"/>
      <c r="CU127" s="44"/>
      <c r="CV127" s="44"/>
      <c r="CW127" s="1730"/>
      <c r="CX127" s="1731"/>
      <c r="CY127" s="1731"/>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6"/>
        <v>0</v>
      </c>
      <c r="DT127" s="610">
        <f t="shared" si="64"/>
        <v>0</v>
      </c>
      <c r="DU127" s="610">
        <f t="shared" si="5"/>
        <v>0</v>
      </c>
    </row>
    <row r="128" spans="3:125" ht="12.95"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709"/>
      <c r="CM128" s="1710"/>
      <c r="CN128" s="1710"/>
      <c r="CO128" s="1710"/>
      <c r="CP128" s="1710"/>
      <c r="CQ128" s="1710"/>
      <c r="CR128" s="1710"/>
      <c r="CS128" s="157" t="s">
        <v>8696</v>
      </c>
      <c r="CT128" s="157"/>
      <c r="CU128" s="157"/>
      <c r="CV128" s="157"/>
      <c r="CW128" s="1720"/>
      <c r="CX128" s="1710"/>
      <c r="CY128" s="1710"/>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5" customHeight="1">
      <c r="C129" s="917"/>
      <c r="D129" s="708"/>
      <c r="E129" s="1613" t="s">
        <v>9356</v>
      </c>
      <c r="F129" s="1614"/>
      <c r="G129" s="1614"/>
      <c r="H129" s="1614"/>
      <c r="I129" s="1615"/>
      <c r="J129" s="1604">
        <f t="shared" ref="J129" si="73">S129+CL129+CL130</f>
        <v>0</v>
      </c>
      <c r="K129" s="1605"/>
      <c r="L129" s="1605"/>
      <c r="M129" s="44"/>
      <c r="N129" s="44"/>
      <c r="O129" s="44"/>
      <c r="P129" s="1189"/>
      <c r="Q129" s="1190"/>
      <c r="R129" s="1191"/>
      <c r="S129" s="1721"/>
      <c r="T129" s="1722"/>
      <c r="U129" s="1722"/>
      <c r="V129" s="1722"/>
      <c r="W129" s="1722"/>
      <c r="X129" s="1723"/>
      <c r="Y129" s="1722"/>
      <c r="Z129" s="1722"/>
      <c r="AA129" s="1722"/>
      <c r="AB129" s="1724"/>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714"/>
      <c r="CM129" s="1715"/>
      <c r="CN129" s="1715"/>
      <c r="CO129" s="1715"/>
      <c r="CP129" s="1715"/>
      <c r="CQ129" s="1715"/>
      <c r="CR129" s="1715"/>
      <c r="CS129" s="44" t="s">
        <v>8696</v>
      </c>
      <c r="CT129" s="44"/>
      <c r="CU129" s="44"/>
      <c r="CV129" s="44"/>
      <c r="CW129" s="1730"/>
      <c r="CX129" s="1731"/>
      <c r="CY129" s="1731"/>
      <c r="CZ129" s="44"/>
      <c r="DA129" s="44"/>
      <c r="DB129" s="176" t="s">
        <v>8696</v>
      </c>
      <c r="DC129" s="1602">
        <f>DS129+DS130</f>
        <v>0</v>
      </c>
      <c r="DD129" s="1603"/>
      <c r="DE129" s="44"/>
      <c r="DF129" s="44"/>
      <c r="DG129" s="176"/>
      <c r="DH129" s="1698">
        <f t="shared" ref="DH129" si="74">IFERROR((S129+DS129+DS130)/J129,0)*100</f>
        <v>0</v>
      </c>
      <c r="DI129" s="1699"/>
      <c r="DJ129" s="1699"/>
      <c r="DK129" s="1699"/>
      <c r="DL129" s="1699"/>
      <c r="DM129" s="217"/>
      <c r="DS129" s="610">
        <f t="shared" si="66"/>
        <v>0</v>
      </c>
      <c r="DT129" s="610">
        <f t="shared" si="64"/>
        <v>0</v>
      </c>
      <c r="DU129" s="610">
        <f t="shared" si="5"/>
        <v>0</v>
      </c>
    </row>
    <row r="130" spans="3:129" ht="12.95"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709"/>
      <c r="CM130" s="1710"/>
      <c r="CN130" s="1710"/>
      <c r="CO130" s="1710"/>
      <c r="CP130" s="1710"/>
      <c r="CQ130" s="1710"/>
      <c r="CR130" s="1710"/>
      <c r="CS130" s="157" t="s">
        <v>8696</v>
      </c>
      <c r="CT130" s="157"/>
      <c r="CU130" s="157"/>
      <c r="CV130" s="157"/>
      <c r="CW130" s="1720"/>
      <c r="CX130" s="1710"/>
      <c r="CY130" s="1710"/>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5" customHeight="1">
      <c r="C131" s="102"/>
      <c r="E131" s="703" t="s">
        <v>230</v>
      </c>
      <c r="F131" s="704"/>
      <c r="G131" s="704"/>
      <c r="H131" s="704"/>
      <c r="I131" s="705"/>
      <c r="J131" s="1604">
        <f t="shared" ref="J131" si="75">S131+CL131+CL132</f>
        <v>0</v>
      </c>
      <c r="K131" s="1605"/>
      <c r="L131" s="1605"/>
      <c r="P131" s="1189"/>
      <c r="Q131" s="1190"/>
      <c r="R131" s="1191"/>
      <c r="S131" s="1721"/>
      <c r="T131" s="1722"/>
      <c r="U131" s="1722"/>
      <c r="V131" s="1722"/>
      <c r="W131" s="1722"/>
      <c r="X131" s="1723"/>
      <c r="Y131" s="1722"/>
      <c r="Z131" s="1722"/>
      <c r="AA131" s="1722"/>
      <c r="AB131" s="1724"/>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714"/>
      <c r="CM131" s="1715"/>
      <c r="CN131" s="1715"/>
      <c r="CO131" s="1715"/>
      <c r="CP131" s="1715"/>
      <c r="CQ131" s="1715"/>
      <c r="CR131" s="1715"/>
      <c r="CS131" s="44" t="s">
        <v>8696</v>
      </c>
      <c r="CT131" s="44"/>
      <c r="CU131" s="44"/>
      <c r="CV131" s="44"/>
      <c r="CW131" s="1730"/>
      <c r="CX131" s="1731"/>
      <c r="CY131" s="1731"/>
      <c r="CZ131" s="44"/>
      <c r="DA131" s="44"/>
      <c r="DB131" s="176" t="s">
        <v>8696</v>
      </c>
      <c r="DC131" s="1602">
        <f>DS131+DS132</f>
        <v>0</v>
      </c>
      <c r="DD131" s="1603"/>
      <c r="DE131" s="44"/>
      <c r="DF131" s="44"/>
      <c r="DG131" s="176"/>
      <c r="DH131" s="1698">
        <f t="shared" ref="DH131" si="76">IFERROR((S131+DS131+DS132)/J131,0)*100</f>
        <v>0</v>
      </c>
      <c r="DI131" s="1699"/>
      <c r="DJ131" s="1699"/>
      <c r="DK131" s="1699"/>
      <c r="DL131" s="1699"/>
      <c r="DM131" s="217"/>
      <c r="DS131" s="610">
        <f t="shared" si="66"/>
        <v>0</v>
      </c>
      <c r="DT131" s="610">
        <f t="shared" si="64"/>
        <v>0</v>
      </c>
      <c r="DU131" s="610">
        <f t="shared" si="5"/>
        <v>0</v>
      </c>
    </row>
    <row r="132" spans="3:129" ht="12.95"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709"/>
      <c r="CM132" s="1710"/>
      <c r="CN132" s="1710"/>
      <c r="CO132" s="1710"/>
      <c r="CP132" s="1710"/>
      <c r="CQ132" s="1710"/>
      <c r="CR132" s="1710"/>
      <c r="CS132" s="120" t="s">
        <v>8696</v>
      </c>
      <c r="CT132" s="120"/>
      <c r="CU132" s="120"/>
      <c r="CV132" s="120"/>
      <c r="CW132" s="1720"/>
      <c r="CX132" s="1710"/>
      <c r="CY132" s="1710"/>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5"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IF(CI134="8.ｽﾄ(無：国ｽﾄ)",0,IF(CI134="9.ｽﾄ(無：国ｽﾄ以外)",0,IF(CI134="12.最終覆外",0,IF(CI134="13.土捨場",0,IF(CI134="",0,CL134)))))</f>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8695</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8695</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964"/>
      <c r="AA159" s="1711"/>
      <c r="AB159" s="1711"/>
      <c r="AC159" s="1711"/>
      <c r="AD159" s="1711"/>
      <c r="AE159" s="1711"/>
      <c r="AF159" s="1711"/>
      <c r="AG159" s="966" t="s">
        <v>65</v>
      </c>
      <c r="AH159" s="966"/>
      <c r="AI159" s="966"/>
      <c r="AJ159" s="967"/>
      <c r="AK159" s="1023"/>
      <c r="AL159" s="1226"/>
      <c r="AM159" s="1226"/>
      <c r="AN159" s="1226"/>
      <c r="AO159" s="1226"/>
      <c r="AP159" s="1226"/>
      <c r="AQ159" s="1227"/>
      <c r="AR159" s="1712"/>
      <c r="AS159" s="1713"/>
      <c r="AT159" s="1713"/>
      <c r="AU159" s="1713"/>
      <c r="AV159" s="1713"/>
      <c r="AW159" s="1713"/>
      <c r="AX159" s="1713"/>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7">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709"/>
      <c r="AA160" s="1710"/>
      <c r="AB160" s="1710"/>
      <c r="AC160" s="1710"/>
      <c r="AD160" s="1710"/>
      <c r="AE160" s="1710"/>
      <c r="AF160" s="1710"/>
      <c r="AG160" s="1018" t="s">
        <v>65</v>
      </c>
      <c r="AH160" s="1018"/>
      <c r="AI160" s="1018"/>
      <c r="AJ160" s="1019"/>
      <c r="AK160" s="1020"/>
      <c r="AL160" s="1239"/>
      <c r="AM160" s="1239"/>
      <c r="AN160" s="1239"/>
      <c r="AO160" s="1239"/>
      <c r="AP160" s="1239"/>
      <c r="AQ160" s="1240"/>
      <c r="AR160" s="1709"/>
      <c r="AS160" s="1710"/>
      <c r="AT160" s="1710"/>
      <c r="AU160" s="1710"/>
      <c r="AV160" s="1710"/>
      <c r="AW160" s="1710"/>
      <c r="AX160" s="1710"/>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7"/>
        <v>0</v>
      </c>
      <c r="DN160" s="1641"/>
      <c r="DO160" s="1641"/>
      <c r="DP160" s="1641"/>
      <c r="DQ160" s="120"/>
      <c r="DR160" s="121" t="s">
        <v>66</v>
      </c>
    </row>
    <row r="161" spans="3:122" ht="12" customHeight="1">
      <c r="C161" s="951"/>
      <c r="D161" s="952"/>
      <c r="E161" s="459"/>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707">
        <f>SUM(Z159:AF160)</f>
        <v>0</v>
      </c>
      <c r="AA161" s="1708"/>
      <c r="AB161" s="1708"/>
      <c r="AC161" s="1708"/>
      <c r="AD161" s="1708"/>
      <c r="AE161" s="1708"/>
      <c r="AF161" s="1708"/>
      <c r="AG161" s="10" t="s">
        <v>65</v>
      </c>
      <c r="AH161" s="10"/>
      <c r="AI161" s="10"/>
      <c r="AJ161" s="10"/>
      <c r="AK161" s="472"/>
      <c r="AL161" s="473"/>
      <c r="AM161" s="473"/>
      <c r="AN161" s="473"/>
      <c r="AO161" s="473"/>
      <c r="AP161" s="473"/>
      <c r="AQ161" s="474"/>
      <c r="AR161" s="1707">
        <f>SUM(AR159:AX160)</f>
        <v>0</v>
      </c>
      <c r="AS161" s="1708"/>
      <c r="AT161" s="1708"/>
      <c r="AU161" s="1708"/>
      <c r="AV161" s="1708"/>
      <c r="AW161" s="1708"/>
      <c r="AX161" s="1708"/>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7"/>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7"/>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7"/>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707">
        <f>SUM(Z162:AF163)</f>
        <v>0</v>
      </c>
      <c r="AA164" s="1708"/>
      <c r="AB164" s="1708"/>
      <c r="AC164" s="1708"/>
      <c r="AD164" s="1708"/>
      <c r="AE164" s="1708"/>
      <c r="AF164" s="1708"/>
      <c r="AG164" s="10" t="s">
        <v>65</v>
      </c>
      <c r="AH164" s="10"/>
      <c r="AI164" s="10"/>
      <c r="AJ164" s="10"/>
      <c r="AK164" s="472"/>
      <c r="AL164" s="473"/>
      <c r="AM164" s="473"/>
      <c r="AN164" s="473"/>
      <c r="AO164" s="473"/>
      <c r="AP164" s="473"/>
      <c r="AQ164" s="474"/>
      <c r="AR164" s="1707">
        <f>SUM(AR162:AX163)</f>
        <v>0</v>
      </c>
      <c r="AS164" s="1708"/>
      <c r="AT164" s="1708"/>
      <c r="AU164" s="1708"/>
      <c r="AV164" s="1708"/>
      <c r="AW164" s="1708"/>
      <c r="AX164" s="1708"/>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7"/>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714"/>
      <c r="AA165" s="1715"/>
      <c r="AB165" s="1715"/>
      <c r="AC165" s="1715"/>
      <c r="AD165" s="1715"/>
      <c r="AE165" s="1715"/>
      <c r="AF165" s="1715"/>
      <c r="AG165" s="989" t="s">
        <v>65</v>
      </c>
      <c r="AH165" s="989"/>
      <c r="AI165" s="989"/>
      <c r="AJ165" s="990"/>
      <c r="AK165" s="979"/>
      <c r="AL165" s="1264"/>
      <c r="AM165" s="1264"/>
      <c r="AN165" s="1264"/>
      <c r="AO165" s="1264"/>
      <c r="AP165" s="1264"/>
      <c r="AQ165" s="1265"/>
      <c r="AR165" s="1714"/>
      <c r="AS165" s="1715"/>
      <c r="AT165" s="1715"/>
      <c r="AU165" s="1715"/>
      <c r="AV165" s="1715"/>
      <c r="AW165" s="1715"/>
      <c r="AX165" s="171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7"/>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709"/>
      <c r="AA166" s="1710"/>
      <c r="AB166" s="1710"/>
      <c r="AC166" s="1710"/>
      <c r="AD166" s="1710"/>
      <c r="AE166" s="1710"/>
      <c r="AF166" s="1710"/>
      <c r="AG166" s="1018" t="s">
        <v>65</v>
      </c>
      <c r="AH166" s="1018"/>
      <c r="AI166" s="1018"/>
      <c r="AJ166" s="1019"/>
      <c r="AK166" s="1020"/>
      <c r="AL166" s="1239"/>
      <c r="AM166" s="1239"/>
      <c r="AN166" s="1239"/>
      <c r="AO166" s="1239"/>
      <c r="AP166" s="1239"/>
      <c r="AQ166" s="1240"/>
      <c r="AR166" s="1709"/>
      <c r="AS166" s="1710"/>
      <c r="AT166" s="1710"/>
      <c r="AU166" s="1710"/>
      <c r="AV166" s="1710"/>
      <c r="AW166" s="1710"/>
      <c r="AX166" s="1710"/>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7"/>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707">
        <f>SUM(Z165:AF166)</f>
        <v>0</v>
      </c>
      <c r="AA167" s="1708"/>
      <c r="AB167" s="1708"/>
      <c r="AC167" s="1708"/>
      <c r="AD167" s="1708"/>
      <c r="AE167" s="1708"/>
      <c r="AF167" s="1708"/>
      <c r="AG167" s="10" t="s">
        <v>65</v>
      </c>
      <c r="AH167" s="10"/>
      <c r="AI167" s="10"/>
      <c r="AJ167" s="10"/>
      <c r="AK167" s="472"/>
      <c r="AL167" s="473"/>
      <c r="AM167" s="473"/>
      <c r="AN167" s="473"/>
      <c r="AO167" s="473"/>
      <c r="AP167" s="473"/>
      <c r="AQ167" s="474"/>
      <c r="AR167" s="1707">
        <f>SUM(AR165:AX166)</f>
        <v>0</v>
      </c>
      <c r="AS167" s="1708"/>
      <c r="AT167" s="1708"/>
      <c r="AU167" s="1708"/>
      <c r="AV167" s="1708"/>
      <c r="AW167" s="1708"/>
      <c r="AX167" s="1708"/>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7"/>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7"/>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709"/>
      <c r="AA169" s="1710"/>
      <c r="AB169" s="1710"/>
      <c r="AC169" s="1710"/>
      <c r="AD169" s="1710"/>
      <c r="AE169" s="1710"/>
      <c r="AF169" s="1710"/>
      <c r="AG169" s="1018" t="s">
        <v>65</v>
      </c>
      <c r="AH169" s="1018"/>
      <c r="AI169" s="1018"/>
      <c r="AJ169" s="1019"/>
      <c r="AK169" s="1020"/>
      <c r="AL169" s="1239"/>
      <c r="AM169" s="1239"/>
      <c r="AN169" s="1239"/>
      <c r="AO169" s="1239"/>
      <c r="AP169" s="1239"/>
      <c r="AQ169" s="1240"/>
      <c r="AR169" s="1709"/>
      <c r="AS169" s="1710"/>
      <c r="AT169" s="1710"/>
      <c r="AU169" s="1710"/>
      <c r="AV169" s="1710"/>
      <c r="AW169" s="1710"/>
      <c r="AX169" s="1710"/>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7"/>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716">
        <f>SUM(Z168:AF169)</f>
        <v>0</v>
      </c>
      <c r="AA170" s="1717"/>
      <c r="AB170" s="1717"/>
      <c r="AC170" s="1717"/>
      <c r="AD170" s="1717"/>
      <c r="AE170" s="1717"/>
      <c r="AF170" s="1717"/>
      <c r="AG170" s="114" t="s">
        <v>65</v>
      </c>
      <c r="AH170" s="114"/>
      <c r="AI170" s="114"/>
      <c r="AJ170" s="114"/>
      <c r="AK170" s="262"/>
      <c r="AL170" s="263"/>
      <c r="AM170" s="263"/>
      <c r="AN170" s="263"/>
      <c r="AO170" s="263"/>
      <c r="AP170" s="263"/>
      <c r="AQ170" s="264"/>
      <c r="AR170" s="1716">
        <f>SUM(AR168:AX169)</f>
        <v>0</v>
      </c>
      <c r="AS170" s="1717"/>
      <c r="AT170" s="1717"/>
      <c r="AU170" s="1717"/>
      <c r="AV170" s="1717"/>
      <c r="AW170" s="1717"/>
      <c r="AX170" s="1717"/>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7"/>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712"/>
      <c r="AA171" s="1713"/>
      <c r="AB171" s="1713"/>
      <c r="AC171" s="1713"/>
      <c r="AD171" s="1713"/>
      <c r="AE171" s="1713"/>
      <c r="AF171" s="1713"/>
      <c r="AG171" s="1125" t="s">
        <v>245</v>
      </c>
      <c r="AH171" s="1125"/>
      <c r="AI171" s="1125"/>
      <c r="AJ171" s="1126"/>
      <c r="AK171" s="1023"/>
      <c r="AL171" s="1226"/>
      <c r="AM171" s="1226"/>
      <c r="AN171" s="1226"/>
      <c r="AO171" s="1226"/>
      <c r="AP171" s="1226"/>
      <c r="AQ171" s="1227"/>
      <c r="AR171" s="1712"/>
      <c r="AS171" s="1713"/>
      <c r="AT171" s="1713"/>
      <c r="AU171" s="1713"/>
      <c r="AV171" s="1713"/>
      <c r="AW171" s="1713"/>
      <c r="AX171" s="1713"/>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7"/>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709"/>
      <c r="AA172" s="1710"/>
      <c r="AB172" s="1710"/>
      <c r="AC172" s="1710"/>
      <c r="AD172" s="1710"/>
      <c r="AE172" s="1710"/>
      <c r="AF172" s="1710"/>
      <c r="AG172" s="1058" t="s">
        <v>245</v>
      </c>
      <c r="AH172" s="1058"/>
      <c r="AI172" s="1058"/>
      <c r="AJ172" s="1059"/>
      <c r="AK172" s="1020"/>
      <c r="AL172" s="1239"/>
      <c r="AM172" s="1239"/>
      <c r="AN172" s="1239"/>
      <c r="AO172" s="1239"/>
      <c r="AP172" s="1239"/>
      <c r="AQ172" s="1240"/>
      <c r="AR172" s="1709"/>
      <c r="AS172" s="1710"/>
      <c r="AT172" s="1710"/>
      <c r="AU172" s="1710"/>
      <c r="AV172" s="1710"/>
      <c r="AW172" s="1710"/>
      <c r="AX172" s="1710"/>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7"/>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707">
        <f>SUM(Z171:AF172)</f>
        <v>0</v>
      </c>
      <c r="AA173" s="1708"/>
      <c r="AB173" s="1708"/>
      <c r="AC173" s="1708"/>
      <c r="AD173" s="1708"/>
      <c r="AE173" s="1708"/>
      <c r="AF173" s="1708"/>
      <c r="AG173" s="462" t="s">
        <v>245</v>
      </c>
      <c r="AH173" s="462"/>
      <c r="AI173" s="462"/>
      <c r="AJ173" s="462"/>
      <c r="AK173" s="472"/>
      <c r="AL173" s="473"/>
      <c r="AM173" s="473"/>
      <c r="AN173" s="473"/>
      <c r="AO173" s="473"/>
      <c r="AP173" s="473"/>
      <c r="AQ173" s="474"/>
      <c r="AR173" s="1707">
        <f>SUM(AR171:AX172)</f>
        <v>0</v>
      </c>
      <c r="AS173" s="1708"/>
      <c r="AT173" s="1708"/>
      <c r="AU173" s="1708"/>
      <c r="AV173" s="1708"/>
      <c r="AW173" s="1708"/>
      <c r="AX173" s="1708"/>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7"/>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714"/>
      <c r="AA174" s="1715"/>
      <c r="AB174" s="1715"/>
      <c r="AC174" s="1715"/>
      <c r="AD174" s="1715"/>
      <c r="AE174" s="1715"/>
      <c r="AF174" s="1715"/>
      <c r="AG174" s="1072" t="s">
        <v>246</v>
      </c>
      <c r="AH174" s="1072"/>
      <c r="AI174" s="1072"/>
      <c r="AJ174" s="1073"/>
      <c r="AK174" s="979"/>
      <c r="AL174" s="1264"/>
      <c r="AM174" s="1264"/>
      <c r="AN174" s="1264"/>
      <c r="AO174" s="1264"/>
      <c r="AP174" s="1264"/>
      <c r="AQ174" s="1265"/>
      <c r="AR174" s="1714"/>
      <c r="AS174" s="1715"/>
      <c r="AT174" s="1715"/>
      <c r="AU174" s="1715"/>
      <c r="AV174" s="1715"/>
      <c r="AW174" s="1715"/>
      <c r="AX174" s="171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7"/>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709"/>
      <c r="AA175" s="1710"/>
      <c r="AB175" s="1710"/>
      <c r="AC175" s="1710"/>
      <c r="AD175" s="1710"/>
      <c r="AE175" s="1710"/>
      <c r="AF175" s="1710"/>
      <c r="AG175" s="1066" t="s">
        <v>246</v>
      </c>
      <c r="AH175" s="1066"/>
      <c r="AI175" s="1066"/>
      <c r="AJ175" s="1067"/>
      <c r="AK175" s="1020"/>
      <c r="AL175" s="1239"/>
      <c r="AM175" s="1239"/>
      <c r="AN175" s="1239"/>
      <c r="AO175" s="1239"/>
      <c r="AP175" s="1239"/>
      <c r="AQ175" s="1240"/>
      <c r="AR175" s="1709"/>
      <c r="AS175" s="1710"/>
      <c r="AT175" s="1710"/>
      <c r="AU175" s="1710"/>
      <c r="AV175" s="1710"/>
      <c r="AW175" s="1710"/>
      <c r="AX175" s="1710"/>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7"/>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707">
        <f>SUM(Z174:AF175)</f>
        <v>0</v>
      </c>
      <c r="AA176" s="1708"/>
      <c r="AB176" s="1708"/>
      <c r="AC176" s="1708"/>
      <c r="AD176" s="1708"/>
      <c r="AE176" s="1708"/>
      <c r="AF176" s="1708"/>
      <c r="AG176" s="1074" t="s">
        <v>246</v>
      </c>
      <c r="AH176" s="1074"/>
      <c r="AI176" s="1074"/>
      <c r="AJ176" s="1075"/>
      <c r="AK176" s="472"/>
      <c r="AL176" s="473"/>
      <c r="AM176" s="473"/>
      <c r="AN176" s="473"/>
      <c r="AO176" s="473"/>
      <c r="AP176" s="473"/>
      <c r="AQ176" s="474"/>
      <c r="AR176" s="1707">
        <f>SUM(AR174:AX175)</f>
        <v>0</v>
      </c>
      <c r="AS176" s="1708"/>
      <c r="AT176" s="1708"/>
      <c r="AU176" s="1708"/>
      <c r="AV176" s="1708"/>
      <c r="AW176" s="1708"/>
      <c r="AX176" s="1708"/>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7"/>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714"/>
      <c r="AA177" s="1715"/>
      <c r="AB177" s="1715"/>
      <c r="AC177" s="1715"/>
      <c r="AD177" s="1715"/>
      <c r="AE177" s="1715"/>
      <c r="AF177" s="1715"/>
      <c r="AG177" s="989" t="s">
        <v>65</v>
      </c>
      <c r="AH177" s="989"/>
      <c r="AI177" s="989"/>
      <c r="AJ177" s="990"/>
      <c r="AK177" s="979"/>
      <c r="AL177" s="1264"/>
      <c r="AM177" s="1264"/>
      <c r="AN177" s="1264"/>
      <c r="AO177" s="1264"/>
      <c r="AP177" s="1264"/>
      <c r="AQ177" s="1265"/>
      <c r="AR177" s="1714"/>
      <c r="AS177" s="1715"/>
      <c r="AT177" s="1715"/>
      <c r="AU177" s="1715"/>
      <c r="AV177" s="1715"/>
      <c r="AW177" s="1715"/>
      <c r="AX177" s="171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7"/>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709"/>
      <c r="AA178" s="1710"/>
      <c r="AB178" s="1710"/>
      <c r="AC178" s="1710"/>
      <c r="AD178" s="1710"/>
      <c r="AE178" s="1710"/>
      <c r="AF178" s="1710"/>
      <c r="AG178" s="1018" t="s">
        <v>65</v>
      </c>
      <c r="AH178" s="1018"/>
      <c r="AI178" s="1018"/>
      <c r="AJ178" s="1019"/>
      <c r="AK178" s="1020"/>
      <c r="AL178" s="1239"/>
      <c r="AM178" s="1239"/>
      <c r="AN178" s="1239"/>
      <c r="AO178" s="1239"/>
      <c r="AP178" s="1239"/>
      <c r="AQ178" s="1240"/>
      <c r="AR178" s="1709"/>
      <c r="AS178" s="1710"/>
      <c r="AT178" s="1710"/>
      <c r="AU178" s="1710"/>
      <c r="AV178" s="1710"/>
      <c r="AW178" s="1710"/>
      <c r="AX178" s="1710"/>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7"/>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707">
        <f>SUM(Z177:AF178)</f>
        <v>0</v>
      </c>
      <c r="AA179" s="1708"/>
      <c r="AB179" s="1708"/>
      <c r="AC179" s="1708"/>
      <c r="AD179" s="1708"/>
      <c r="AE179" s="1708"/>
      <c r="AF179" s="1708"/>
      <c r="AG179" s="1032" t="s">
        <v>65</v>
      </c>
      <c r="AH179" s="1032"/>
      <c r="AI179" s="1032"/>
      <c r="AJ179" s="1078"/>
      <c r="AK179" s="472"/>
      <c r="AL179" s="473"/>
      <c r="AM179" s="473"/>
      <c r="AN179" s="473"/>
      <c r="AO179" s="473"/>
      <c r="AP179" s="473"/>
      <c r="AQ179" s="474"/>
      <c r="AR179" s="1707">
        <f>SUM(AR177:AX178)</f>
        <v>0</v>
      </c>
      <c r="AS179" s="1708"/>
      <c r="AT179" s="1708"/>
      <c r="AU179" s="1708"/>
      <c r="AV179" s="1708"/>
      <c r="AW179" s="1708"/>
      <c r="AX179" s="1708"/>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7"/>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714"/>
      <c r="AA180" s="1715"/>
      <c r="AB180" s="1715"/>
      <c r="AC180" s="1715"/>
      <c r="AD180" s="1715"/>
      <c r="AE180" s="1715"/>
      <c r="AF180" s="1715"/>
      <c r="AG180" s="989" t="s">
        <v>65</v>
      </c>
      <c r="AH180" s="989"/>
      <c r="AI180" s="989"/>
      <c r="AJ180" s="990"/>
      <c r="AK180" s="483"/>
      <c r="AL180" s="265"/>
      <c r="AM180" s="265"/>
      <c r="AN180" s="265"/>
      <c r="AO180" s="265"/>
      <c r="AP180" s="265"/>
      <c r="AQ180" s="265"/>
      <c r="AR180" s="1714"/>
      <c r="AS180" s="1715"/>
      <c r="AT180" s="1715"/>
      <c r="AU180" s="1715"/>
      <c r="AV180" s="1715"/>
      <c r="AW180" s="1715"/>
      <c r="AX180" s="171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7"/>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709"/>
      <c r="AA181" s="1710"/>
      <c r="AB181" s="1710"/>
      <c r="AC181" s="1710"/>
      <c r="AD181" s="1710"/>
      <c r="AE181" s="1710"/>
      <c r="AF181" s="1710"/>
      <c r="AG181" s="1018" t="s">
        <v>65</v>
      </c>
      <c r="AH181" s="1018"/>
      <c r="AI181" s="1018"/>
      <c r="AJ181" s="1019"/>
      <c r="AK181" s="266"/>
      <c r="AL181" s="267"/>
      <c r="AM181" s="267"/>
      <c r="AN181" s="267"/>
      <c r="AO181" s="267"/>
      <c r="AP181" s="267"/>
      <c r="AQ181" s="268"/>
      <c r="AR181" s="1709"/>
      <c r="AS181" s="1710"/>
      <c r="AT181" s="1710"/>
      <c r="AU181" s="1710"/>
      <c r="AV181" s="1710"/>
      <c r="AW181" s="1710"/>
      <c r="AX181" s="1710"/>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7"/>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707">
        <f>SUM(Z180:AF181)</f>
        <v>0</v>
      </c>
      <c r="AA182" s="1708"/>
      <c r="AB182" s="1708"/>
      <c r="AC182" s="1708"/>
      <c r="AD182" s="1708"/>
      <c r="AE182" s="1708"/>
      <c r="AF182" s="1708"/>
      <c r="AG182" s="5" t="s">
        <v>65</v>
      </c>
      <c r="AH182" s="10"/>
      <c r="AI182" s="10"/>
      <c r="AJ182" s="10"/>
      <c r="AK182" s="472"/>
      <c r="AL182" s="473"/>
      <c r="AM182" s="473"/>
      <c r="AN182" s="473"/>
      <c r="AO182" s="473"/>
      <c r="AP182" s="473"/>
      <c r="AQ182" s="474"/>
      <c r="AR182" s="1707">
        <f>SUM(AR180:AX181)</f>
        <v>0</v>
      </c>
      <c r="AS182" s="1708"/>
      <c r="AT182" s="1708"/>
      <c r="AU182" s="1708"/>
      <c r="AV182" s="1708"/>
      <c r="AW182" s="1708"/>
      <c r="AX182" s="1708"/>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7"/>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714"/>
      <c r="AA183" s="1715"/>
      <c r="AB183" s="1715"/>
      <c r="AC183" s="1715"/>
      <c r="AD183" s="1715"/>
      <c r="AE183" s="1715"/>
      <c r="AF183" s="1715"/>
      <c r="AG183" s="989" t="s">
        <v>65</v>
      </c>
      <c r="AH183" s="989"/>
      <c r="AI183" s="989"/>
      <c r="AJ183" s="990"/>
      <c r="AK183" s="1080"/>
      <c r="AL183" s="1272"/>
      <c r="AM183" s="1272"/>
      <c r="AN183" s="1272"/>
      <c r="AO183" s="1272"/>
      <c r="AP183" s="1272"/>
      <c r="AQ183" s="1526"/>
      <c r="AR183" s="1714"/>
      <c r="AS183" s="1715"/>
      <c r="AT183" s="1715"/>
      <c r="AU183" s="1715"/>
      <c r="AV183" s="1715"/>
      <c r="AW183" s="1715"/>
      <c r="AX183" s="171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709"/>
      <c r="AA184" s="1710"/>
      <c r="AB184" s="1710"/>
      <c r="AC184" s="1710"/>
      <c r="AD184" s="1710"/>
      <c r="AE184" s="1710"/>
      <c r="AF184" s="1710"/>
      <c r="AG184" s="1018" t="s">
        <v>65</v>
      </c>
      <c r="AH184" s="1018"/>
      <c r="AI184" s="1018"/>
      <c r="AJ184" s="1019"/>
      <c r="AK184" s="1079"/>
      <c r="AL184" s="1215"/>
      <c r="AM184" s="1215"/>
      <c r="AN184" s="1215"/>
      <c r="AO184" s="1215"/>
      <c r="AP184" s="1215"/>
      <c r="AQ184" s="1518"/>
      <c r="AR184" s="1709"/>
      <c r="AS184" s="1710"/>
      <c r="AT184" s="1710"/>
      <c r="AU184" s="1710"/>
      <c r="AV184" s="1710"/>
      <c r="AW184" s="1710"/>
      <c r="AX184" s="1710"/>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18">
        <f>SUM(Z183:AF184)</f>
        <v>0</v>
      </c>
      <c r="AA185" s="1719"/>
      <c r="AB185" s="1719"/>
      <c r="AC185" s="1719"/>
      <c r="AD185" s="1719"/>
      <c r="AE185" s="1719"/>
      <c r="AF185" s="1719"/>
      <c r="AG185" s="87" t="s">
        <v>65</v>
      </c>
      <c r="AH185" s="87"/>
      <c r="AI185" s="87"/>
      <c r="AJ185" s="87"/>
      <c r="AK185" s="127"/>
      <c r="AL185" s="128"/>
      <c r="AM185" s="128"/>
      <c r="AN185" s="128"/>
      <c r="AO185" s="128"/>
      <c r="AP185" s="128"/>
      <c r="AQ185" s="129"/>
      <c r="AR185" s="1718">
        <f>SUM(AR183:AX184)</f>
        <v>0</v>
      </c>
      <c r="AS185" s="1719"/>
      <c r="AT185" s="1719"/>
      <c r="AU185" s="1719"/>
      <c r="AV185" s="1719"/>
      <c r="AW185" s="1719"/>
      <c r="AX185" s="1719"/>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8695</v>
      </c>
      <c r="DO219" s="707"/>
      <c r="DP219" s="707"/>
      <c r="DQ219" s="707"/>
      <c r="DR219" s="707"/>
    </row>
    <row r="220" spans="3:122" ht="24">
      <c r="C220" s="23" t="s">
        <v>161</v>
      </c>
      <c r="J220" s="14" t="s">
        <v>273</v>
      </c>
      <c r="DN220" s="707"/>
      <c r="DO220" s="707"/>
      <c r="DP220" s="707"/>
      <c r="DQ220" s="707"/>
      <c r="DR220" s="707"/>
    </row>
    <row r="221" spans="3:122" ht="8.1" customHeight="1" thickBot="1">
      <c r="D221" s="1679" t="s">
        <v>8695</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5"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726"/>
      <c r="T235" s="1727"/>
      <c r="U235" s="1727"/>
      <c r="V235" s="1727"/>
      <c r="W235" s="1727"/>
      <c r="X235" s="1728"/>
      <c r="Y235" s="1727"/>
      <c r="Z235" s="1727"/>
      <c r="AA235" s="1727"/>
      <c r="AB235" s="1729"/>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712"/>
      <c r="CM235" s="1713"/>
      <c r="CN235" s="1713"/>
      <c r="CO235" s="1713"/>
      <c r="CP235" s="1713"/>
      <c r="CQ235" s="1713"/>
      <c r="CR235" s="1713"/>
      <c r="CS235" s="2" t="s">
        <v>138</v>
      </c>
      <c r="CW235" s="1725"/>
      <c r="CX235" s="1713"/>
      <c r="CY235" s="1713"/>
      <c r="CZ235" s="1713"/>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709"/>
      <c r="CM236" s="1710"/>
      <c r="CN236" s="1710"/>
      <c r="CO236" s="1710"/>
      <c r="CP236" s="1710"/>
      <c r="CQ236" s="1710"/>
      <c r="CR236" s="1710"/>
      <c r="CS236" s="157" t="s">
        <v>138</v>
      </c>
      <c r="CT236" s="157"/>
      <c r="CU236" s="157"/>
      <c r="CV236" s="157"/>
      <c r="CW236" s="1720"/>
      <c r="CX236" s="1710"/>
      <c r="CY236" s="1710"/>
      <c r="CZ236" s="1710"/>
      <c r="DA236" s="157"/>
      <c r="DB236" s="158" t="s">
        <v>138</v>
      </c>
      <c r="DC236" s="1623"/>
      <c r="DD236" s="1624"/>
      <c r="DE236" s="1624"/>
      <c r="DF236" s="10"/>
      <c r="DG236" s="155" t="s">
        <v>138</v>
      </c>
      <c r="DH236" s="1696"/>
      <c r="DI236" s="1697"/>
      <c r="DJ236" s="1697"/>
      <c r="DK236" s="1697"/>
      <c r="DL236" s="1697"/>
      <c r="DM236" s="216" t="s">
        <v>66</v>
      </c>
      <c r="DS236" s="610">
        <f t="shared" ref="DS236:DS262" si="78">IF(CI236="7.焼却",0,IF(CI236="8.海面処分",0,IF(CI236="9.内陸処分",0,IF(CI236="",0,CL236))))</f>
        <v>0</v>
      </c>
      <c r="DT236" s="610">
        <f>SUM(DS235:DS236)</f>
        <v>0</v>
      </c>
    </row>
    <row r="237" spans="3:125" ht="12.95" customHeight="1">
      <c r="C237" s="1167"/>
      <c r="D237" s="1166"/>
      <c r="E237" s="1184" t="s">
        <v>267</v>
      </c>
      <c r="F237" s="1185"/>
      <c r="G237" s="1185"/>
      <c r="H237" s="1185"/>
      <c r="I237" s="1186"/>
      <c r="J237" s="1588">
        <f>S237+CL237+CL238</f>
        <v>0</v>
      </c>
      <c r="K237" s="1589"/>
      <c r="L237" s="1589"/>
      <c r="M237" s="1589"/>
      <c r="P237" s="1189"/>
      <c r="Q237" s="1190"/>
      <c r="R237" s="1191"/>
      <c r="S237" s="1721"/>
      <c r="T237" s="1722"/>
      <c r="U237" s="1722"/>
      <c r="V237" s="1722"/>
      <c r="W237" s="1722"/>
      <c r="X237" s="1723"/>
      <c r="Y237" s="1722"/>
      <c r="Z237" s="1722"/>
      <c r="AA237" s="1722"/>
      <c r="AB237" s="1724"/>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714"/>
      <c r="CM237" s="1715"/>
      <c r="CN237" s="1715"/>
      <c r="CO237" s="1715"/>
      <c r="CP237" s="1715"/>
      <c r="CQ237" s="1715"/>
      <c r="CR237" s="1715"/>
      <c r="CS237" s="143" t="s">
        <v>138</v>
      </c>
      <c r="CT237" s="143"/>
      <c r="CU237" s="143"/>
      <c r="CV237" s="142"/>
      <c r="CW237" s="237"/>
      <c r="CX237" s="161"/>
      <c r="CY237" s="161"/>
      <c r="CZ237" s="161"/>
      <c r="DA237" s="161"/>
      <c r="DB237" s="166"/>
      <c r="DC237" s="1602">
        <f t="shared" ref="DC237" si="79">DS237+DS238</f>
        <v>0</v>
      </c>
      <c r="DD237" s="1603"/>
      <c r="DE237" s="1603"/>
      <c r="DF237" s="44"/>
      <c r="DG237" s="176"/>
      <c r="DH237" s="1694">
        <f t="shared" ref="DH237" si="80">IFERROR((S237+DC237)*100/J237,0)</f>
        <v>0</v>
      </c>
      <c r="DI237" s="1695"/>
      <c r="DJ237" s="1695"/>
      <c r="DK237" s="1695"/>
      <c r="DL237" s="1695"/>
      <c r="DM237" s="217"/>
      <c r="DS237" s="610">
        <f t="shared" si="78"/>
        <v>0</v>
      </c>
      <c r="DT237" s="610">
        <f t="shared" ref="DT237" si="81">SUM(J237)</f>
        <v>0</v>
      </c>
      <c r="DU237" s="610">
        <f t="shared" ref="DU237:DU271" si="82">SUM(S237)</f>
        <v>0</v>
      </c>
    </row>
    <row r="238" spans="3:125"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709"/>
      <c r="CM238" s="1710"/>
      <c r="CN238" s="1710"/>
      <c r="CO238" s="1710"/>
      <c r="CP238" s="1710"/>
      <c r="CQ238" s="1710"/>
      <c r="CR238" s="1710"/>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78"/>
        <v>0</v>
      </c>
      <c r="DT238" s="610">
        <f t="shared" ref="DT238" si="83">SUM(DS237:DS238)</f>
        <v>0</v>
      </c>
    </row>
    <row r="239" spans="3:125" ht="12.95" customHeight="1">
      <c r="C239" s="1167"/>
      <c r="D239" s="1166"/>
      <c r="E239" s="1287" t="s">
        <v>140</v>
      </c>
      <c r="F239" s="1288"/>
      <c r="G239" s="1288"/>
      <c r="H239" s="1288"/>
      <c r="I239" s="1289"/>
      <c r="J239" s="1584">
        <f t="shared" ref="J239" si="84">S239+CL239+CL240</f>
        <v>0</v>
      </c>
      <c r="K239" s="1585"/>
      <c r="L239" s="1585"/>
      <c r="M239" s="1585"/>
      <c r="P239" s="1189"/>
      <c r="Q239" s="1190"/>
      <c r="R239" s="1191"/>
      <c r="S239" s="1721"/>
      <c r="T239" s="1722"/>
      <c r="U239" s="1722"/>
      <c r="V239" s="1722"/>
      <c r="W239" s="1722"/>
      <c r="X239" s="1723"/>
      <c r="Y239" s="1722"/>
      <c r="Z239" s="1722"/>
      <c r="AA239" s="1722"/>
      <c r="AB239" s="1724"/>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714"/>
      <c r="CM239" s="1715"/>
      <c r="CN239" s="1715"/>
      <c r="CO239" s="1715"/>
      <c r="CP239" s="1715"/>
      <c r="CQ239" s="1715"/>
      <c r="CR239" s="1715"/>
      <c r="CS239" s="2" t="s">
        <v>138</v>
      </c>
      <c r="CW239" s="1730"/>
      <c r="CX239" s="1731"/>
      <c r="CY239" s="1731"/>
      <c r="CZ239" s="1731"/>
      <c r="DB239" s="152" t="s">
        <v>138</v>
      </c>
      <c r="DC239" s="1602">
        <f t="shared" ref="DC239" si="85">DS239+DS240</f>
        <v>0</v>
      </c>
      <c r="DD239" s="1603"/>
      <c r="DE239" s="1603"/>
      <c r="DG239" s="152"/>
      <c r="DH239" s="1694">
        <f t="shared" ref="DH239" si="86">IFERROR((S239+DC239)*100/J239,0)</f>
        <v>0</v>
      </c>
      <c r="DI239" s="1695"/>
      <c r="DJ239" s="1695"/>
      <c r="DK239" s="1695"/>
      <c r="DL239" s="1695"/>
      <c r="DM239" s="215"/>
      <c r="DS239" s="610">
        <f t="shared" si="78"/>
        <v>0</v>
      </c>
      <c r="DT239" s="610">
        <f t="shared" ref="DT239" si="87">SUM(J239)</f>
        <v>0</v>
      </c>
      <c r="DU239" s="610">
        <f t="shared" si="82"/>
        <v>0</v>
      </c>
    </row>
    <row r="240" spans="3:125"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709"/>
      <c r="CM240" s="1710"/>
      <c r="CN240" s="1710"/>
      <c r="CO240" s="1710"/>
      <c r="CP240" s="1710"/>
      <c r="CQ240" s="1710"/>
      <c r="CR240" s="1710"/>
      <c r="CS240" s="157" t="s">
        <v>138</v>
      </c>
      <c r="CT240" s="157"/>
      <c r="CU240" s="157"/>
      <c r="CV240" s="157"/>
      <c r="CW240" s="1720"/>
      <c r="CX240" s="1710"/>
      <c r="CY240" s="1710"/>
      <c r="CZ240" s="1710"/>
      <c r="DA240" s="157"/>
      <c r="DB240" s="158" t="s">
        <v>138</v>
      </c>
      <c r="DC240" s="1602"/>
      <c r="DD240" s="1603"/>
      <c r="DE240" s="1603"/>
      <c r="DF240" s="10"/>
      <c r="DG240" s="155" t="s">
        <v>138</v>
      </c>
      <c r="DH240" s="1696"/>
      <c r="DI240" s="1697"/>
      <c r="DJ240" s="1697"/>
      <c r="DK240" s="1697"/>
      <c r="DL240" s="1697"/>
      <c r="DM240" s="216" t="s">
        <v>66</v>
      </c>
      <c r="DS240" s="610">
        <f t="shared" si="78"/>
        <v>0</v>
      </c>
      <c r="DT240" s="610">
        <f t="shared" ref="DT240" si="88">SUM(DS239:DS240)</f>
        <v>0</v>
      </c>
    </row>
    <row r="241" spans="3:126" ht="12.95" customHeight="1">
      <c r="C241" s="1276" t="s">
        <v>141</v>
      </c>
      <c r="D241" s="1277"/>
      <c r="E241" s="1184" t="s">
        <v>215</v>
      </c>
      <c r="F241" s="1185"/>
      <c r="G241" s="1185"/>
      <c r="H241" s="1185"/>
      <c r="I241" s="1186"/>
      <c r="J241" s="1584">
        <f t="shared" ref="J241" si="89">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714"/>
      <c r="CM241" s="1715"/>
      <c r="CN241" s="1715"/>
      <c r="CO241" s="1715"/>
      <c r="CP241" s="1715"/>
      <c r="CQ241" s="1715"/>
      <c r="CR241" s="1715"/>
      <c r="CS241" s="44" t="s">
        <v>138</v>
      </c>
      <c r="CT241" s="44"/>
      <c r="CU241" s="44"/>
      <c r="CV241" s="44"/>
      <c r="CW241" s="237"/>
      <c r="CX241" s="161"/>
      <c r="CY241" s="161"/>
      <c r="CZ241" s="161"/>
      <c r="DA241" s="161"/>
      <c r="DB241" s="166"/>
      <c r="DC241" s="1602">
        <f t="shared" ref="DC241" si="90">DS241+DS242</f>
        <v>0</v>
      </c>
      <c r="DD241" s="1603"/>
      <c r="DE241" s="1603"/>
      <c r="DF241" s="44"/>
      <c r="DG241" s="176"/>
      <c r="DH241" s="1694">
        <f t="shared" ref="DH241" si="91">IFERROR((S241+DC241)*100/J241,0)</f>
        <v>0</v>
      </c>
      <c r="DI241" s="1695"/>
      <c r="DJ241" s="1695"/>
      <c r="DK241" s="1695"/>
      <c r="DL241" s="1695"/>
      <c r="DM241" s="217"/>
      <c r="DS241" s="610">
        <f t="shared" si="78"/>
        <v>0</v>
      </c>
      <c r="DT241" s="610">
        <f t="shared" ref="DT241" si="92">SUM(J241)</f>
        <v>0</v>
      </c>
      <c r="DU241" s="610">
        <f t="shared" si="82"/>
        <v>0</v>
      </c>
    </row>
    <row r="242" spans="3:126"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709"/>
      <c r="CM242" s="1710"/>
      <c r="CN242" s="1710"/>
      <c r="CO242" s="1710"/>
      <c r="CP242" s="1710"/>
      <c r="CQ242" s="1710"/>
      <c r="CR242" s="1710"/>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78"/>
        <v>0</v>
      </c>
      <c r="DT242" s="610">
        <f t="shared" ref="DT242" si="93">SUM(DS241:DS242)</f>
        <v>0</v>
      </c>
    </row>
    <row r="243" spans="3:126" ht="12.95" customHeight="1">
      <c r="C243" s="951"/>
      <c r="D243" s="952"/>
      <c r="E243" s="1184" t="s">
        <v>268</v>
      </c>
      <c r="F243" s="1185"/>
      <c r="G243" s="1185"/>
      <c r="H243" s="1185"/>
      <c r="I243" s="1186"/>
      <c r="J243" s="1584">
        <f t="shared" ref="J243" si="94">S243+CL243+CL244</f>
        <v>0</v>
      </c>
      <c r="K243" s="1585"/>
      <c r="L243" s="1585"/>
      <c r="M243" s="1585"/>
      <c r="P243" s="1189"/>
      <c r="Q243" s="1190"/>
      <c r="R243" s="1191"/>
      <c r="S243" s="1721"/>
      <c r="T243" s="1722"/>
      <c r="U243" s="1722"/>
      <c r="V243" s="1722"/>
      <c r="W243" s="1722"/>
      <c r="X243" s="1723"/>
      <c r="Y243" s="1722"/>
      <c r="Z243" s="1722"/>
      <c r="AA243" s="1722"/>
      <c r="AB243" s="1724"/>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714"/>
      <c r="CM243" s="1715"/>
      <c r="CN243" s="1715"/>
      <c r="CO243" s="1715"/>
      <c r="CP243" s="1715"/>
      <c r="CQ243" s="1715"/>
      <c r="CR243" s="1715"/>
      <c r="CS243" s="143" t="s">
        <v>138</v>
      </c>
      <c r="CT243" s="143"/>
      <c r="CU243" s="143"/>
      <c r="CV243" s="142"/>
      <c r="CW243" s="237"/>
      <c r="CX243" s="161"/>
      <c r="CY243" s="161"/>
      <c r="CZ243" s="161"/>
      <c r="DA243" s="161"/>
      <c r="DB243" s="166"/>
      <c r="DC243" s="1602">
        <f t="shared" ref="DC243" si="95">DS243+DS244</f>
        <v>0</v>
      </c>
      <c r="DD243" s="1603"/>
      <c r="DE243" s="1603"/>
      <c r="DF243" s="44"/>
      <c r="DG243" s="176"/>
      <c r="DH243" s="1694">
        <f t="shared" ref="DH243" si="96">IFERROR((S243+DC243)*100/J243,0)</f>
        <v>0</v>
      </c>
      <c r="DI243" s="1695"/>
      <c r="DJ243" s="1695"/>
      <c r="DK243" s="1695"/>
      <c r="DL243" s="1695"/>
      <c r="DM243" s="217"/>
      <c r="DS243" s="610">
        <f t="shared" si="78"/>
        <v>0</v>
      </c>
      <c r="DT243" s="610">
        <f t="shared" ref="DT243" si="97">SUM(J243)</f>
        <v>0</v>
      </c>
      <c r="DU243" s="610">
        <f t="shared" si="82"/>
        <v>0</v>
      </c>
    </row>
    <row r="244" spans="3:126"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709"/>
      <c r="CM244" s="1710"/>
      <c r="CN244" s="1710"/>
      <c r="CO244" s="1710"/>
      <c r="CP244" s="1710"/>
      <c r="CQ244" s="1710"/>
      <c r="CR244" s="1710"/>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78"/>
        <v>0</v>
      </c>
      <c r="DT244" s="610">
        <f t="shared" ref="DT244" si="98">SUM(DS243:DS244)</f>
        <v>0</v>
      </c>
    </row>
    <row r="245" spans="3:126" ht="12.95" customHeight="1">
      <c r="C245" s="951"/>
      <c r="D245" s="952"/>
      <c r="E245" s="703" t="s">
        <v>217</v>
      </c>
      <c r="F245" s="704"/>
      <c r="G245" s="704"/>
      <c r="H245" s="704"/>
      <c r="I245" s="705"/>
      <c r="J245" s="1584">
        <f>S245+AF245+CL245+CL246</f>
        <v>0</v>
      </c>
      <c r="K245" s="1585"/>
      <c r="L245" s="1585"/>
      <c r="M245" s="1585"/>
      <c r="P245" s="1189"/>
      <c r="Q245" s="1190"/>
      <c r="R245" s="1191"/>
      <c r="S245" s="1721"/>
      <c r="T245" s="1722"/>
      <c r="U245" s="1722"/>
      <c r="V245" s="1722"/>
      <c r="W245" s="1722"/>
      <c r="X245" s="1723"/>
      <c r="Y245" s="1722"/>
      <c r="Z245" s="1722"/>
      <c r="AA245" s="1722"/>
      <c r="AB245" s="1724"/>
      <c r="AC245" s="1293"/>
      <c r="AD245" s="1294"/>
      <c r="AE245" s="1295"/>
      <c r="AF245" s="1732"/>
      <c r="AG245" s="1733"/>
      <c r="AH245" s="1733"/>
      <c r="AI245" s="1733"/>
      <c r="AJ245" s="1734"/>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714"/>
      <c r="CM245" s="1715"/>
      <c r="CN245" s="1715"/>
      <c r="CO245" s="1715"/>
      <c r="CP245" s="1715"/>
      <c r="CQ245" s="1715"/>
      <c r="CR245" s="1715"/>
      <c r="CS245" s="2" t="s">
        <v>138</v>
      </c>
      <c r="CW245" s="1730"/>
      <c r="CX245" s="1731"/>
      <c r="CY245" s="1731"/>
      <c r="CZ245" s="1731"/>
      <c r="DB245" s="152" t="s">
        <v>138</v>
      </c>
      <c r="DC245" s="1602">
        <f t="shared" ref="DC245" si="99">DS245+DS246</f>
        <v>0</v>
      </c>
      <c r="DD245" s="1603"/>
      <c r="DE245" s="1603"/>
      <c r="DG245" s="152"/>
      <c r="DH245" s="1694">
        <f t="shared" ref="DH245" si="100">IFERROR((S245+DC245)*100/J245,0)</f>
        <v>0</v>
      </c>
      <c r="DI245" s="1695"/>
      <c r="DJ245" s="1695"/>
      <c r="DK245" s="1695"/>
      <c r="DL245" s="1695"/>
      <c r="DM245" s="215"/>
      <c r="DS245" s="610">
        <f t="shared" si="78"/>
        <v>0</v>
      </c>
      <c r="DT245" s="610">
        <f t="shared" ref="DT245" si="101">SUM(J245)</f>
        <v>0</v>
      </c>
      <c r="DU245" s="610">
        <f t="shared" si="82"/>
        <v>0</v>
      </c>
      <c r="DV245" s="610">
        <f>SUM(AF245)</f>
        <v>0</v>
      </c>
    </row>
    <row r="246" spans="3:126"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709"/>
      <c r="CM246" s="1710"/>
      <c r="CN246" s="1710"/>
      <c r="CO246" s="1710"/>
      <c r="CP246" s="1710"/>
      <c r="CQ246" s="1710"/>
      <c r="CR246" s="1710"/>
      <c r="CS246" s="157" t="s">
        <v>138</v>
      </c>
      <c r="CT246" s="157"/>
      <c r="CU246" s="157"/>
      <c r="CV246" s="157"/>
      <c r="CW246" s="1720"/>
      <c r="CX246" s="1710"/>
      <c r="CY246" s="1710"/>
      <c r="CZ246" s="1710"/>
      <c r="DA246" s="157"/>
      <c r="DB246" s="158" t="s">
        <v>138</v>
      </c>
      <c r="DC246" s="1602"/>
      <c r="DD246" s="1603"/>
      <c r="DE246" s="1603"/>
      <c r="DF246" s="10"/>
      <c r="DG246" s="155" t="s">
        <v>138</v>
      </c>
      <c r="DH246" s="1696"/>
      <c r="DI246" s="1697"/>
      <c r="DJ246" s="1697"/>
      <c r="DK246" s="1697"/>
      <c r="DL246" s="1697"/>
      <c r="DM246" s="216" t="s">
        <v>66</v>
      </c>
      <c r="DS246" s="610">
        <f t="shared" si="78"/>
        <v>0</v>
      </c>
      <c r="DT246" s="610">
        <f t="shared" ref="DT246" si="102">SUM(DS245:DS246)</f>
        <v>0</v>
      </c>
    </row>
    <row r="247" spans="3:126" ht="12.95" customHeight="1">
      <c r="C247" s="951"/>
      <c r="D247" s="952"/>
      <c r="E247" s="703" t="s">
        <v>218</v>
      </c>
      <c r="F247" s="704"/>
      <c r="G247" s="704"/>
      <c r="H247" s="704"/>
      <c r="I247" s="705"/>
      <c r="J247" s="1584">
        <f t="shared" ref="J247" si="103">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714"/>
      <c r="CM247" s="1715"/>
      <c r="CN247" s="1715"/>
      <c r="CO247" s="1715"/>
      <c r="CP247" s="1715"/>
      <c r="CQ247" s="1715"/>
      <c r="CR247" s="1715"/>
      <c r="CS247" s="44" t="s">
        <v>138</v>
      </c>
      <c r="CT247" s="44"/>
      <c r="CU247" s="44"/>
      <c r="CV247" s="44"/>
      <c r="CW247" s="237"/>
      <c r="CX247" s="161"/>
      <c r="CY247" s="161"/>
      <c r="CZ247" s="161"/>
      <c r="DA247" s="161"/>
      <c r="DB247" s="166"/>
      <c r="DC247" s="1602">
        <f t="shared" ref="DC247" si="104">DS247+DS248</f>
        <v>0</v>
      </c>
      <c r="DD247" s="1603"/>
      <c r="DE247" s="1603"/>
      <c r="DF247" s="44"/>
      <c r="DG247" s="176"/>
      <c r="DH247" s="1694">
        <f t="shared" ref="DH247" si="105">IFERROR((S247+DC247)*100/J247,0)</f>
        <v>0</v>
      </c>
      <c r="DI247" s="1695"/>
      <c r="DJ247" s="1695"/>
      <c r="DK247" s="1695"/>
      <c r="DL247" s="1695"/>
      <c r="DM247" s="217"/>
      <c r="DS247" s="610">
        <f t="shared" si="78"/>
        <v>0</v>
      </c>
      <c r="DT247" s="610">
        <f t="shared" ref="DT247" si="106">SUM(J247)</f>
        <v>0</v>
      </c>
      <c r="DU247" s="610">
        <f t="shared" si="82"/>
        <v>0</v>
      </c>
    </row>
    <row r="248" spans="3:126"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709"/>
      <c r="CM248" s="1710"/>
      <c r="CN248" s="1710"/>
      <c r="CO248" s="1710"/>
      <c r="CP248" s="1710"/>
      <c r="CQ248" s="1710"/>
      <c r="CR248" s="1710"/>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78"/>
        <v>0</v>
      </c>
      <c r="DT248" s="610">
        <f t="shared" ref="DT248" si="107">SUM(DS247:DS248)</f>
        <v>0</v>
      </c>
    </row>
    <row r="249" spans="3:126" ht="12.95" customHeight="1">
      <c r="C249" s="951"/>
      <c r="D249" s="952"/>
      <c r="E249" s="751" t="s">
        <v>219</v>
      </c>
      <c r="F249" s="752"/>
      <c r="G249" s="752"/>
      <c r="H249" s="752"/>
      <c r="I249" s="753"/>
      <c r="J249" s="1584">
        <f t="shared" ref="J249" si="108">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714"/>
      <c r="CM249" s="1715"/>
      <c r="CN249" s="1715"/>
      <c r="CO249" s="1715"/>
      <c r="CP249" s="1715"/>
      <c r="CQ249" s="1715"/>
      <c r="CR249" s="1715"/>
      <c r="CS249" s="44" t="s">
        <v>138</v>
      </c>
      <c r="CT249" s="44"/>
      <c r="CW249" s="241"/>
      <c r="CX249" s="149"/>
      <c r="CY249" s="149"/>
      <c r="CZ249" s="149"/>
      <c r="DA249" s="149"/>
      <c r="DB249" s="169"/>
      <c r="DC249" s="1602">
        <f t="shared" ref="DC249" si="109">DS249+DS250</f>
        <v>0</v>
      </c>
      <c r="DD249" s="1603"/>
      <c r="DE249" s="1603"/>
      <c r="DG249" s="152"/>
      <c r="DH249" s="1694">
        <f t="shared" ref="DH249" si="110">IFERROR((S249+DC249)*100/J249,0)</f>
        <v>0</v>
      </c>
      <c r="DI249" s="1695"/>
      <c r="DJ249" s="1695"/>
      <c r="DK249" s="1695"/>
      <c r="DL249" s="1695"/>
      <c r="DM249" s="215"/>
      <c r="DS249" s="610">
        <f t="shared" si="78"/>
        <v>0</v>
      </c>
      <c r="DT249" s="610">
        <f t="shared" ref="DT249" si="111">SUM(J249)</f>
        <v>0</v>
      </c>
      <c r="DU249" s="610">
        <f t="shared" si="82"/>
        <v>0</v>
      </c>
    </row>
    <row r="250" spans="3:126"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709"/>
      <c r="CM250" s="1710"/>
      <c r="CN250" s="1710"/>
      <c r="CO250" s="1710"/>
      <c r="CP250" s="1710"/>
      <c r="CQ250" s="1710"/>
      <c r="CR250" s="1710"/>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78"/>
        <v>0</v>
      </c>
      <c r="DT250" s="610">
        <f t="shared" ref="DT250" si="112">SUM(DS249:DS250)</f>
        <v>0</v>
      </c>
    </row>
    <row r="251" spans="3:126" ht="12.95" customHeight="1">
      <c r="C251" s="951"/>
      <c r="D251" s="952"/>
      <c r="E251" s="1287" t="s">
        <v>220</v>
      </c>
      <c r="F251" s="1288"/>
      <c r="G251" s="1288"/>
      <c r="H251" s="1288"/>
      <c r="I251" s="1289"/>
      <c r="J251" s="1584">
        <f t="shared" ref="J251" si="113">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714"/>
      <c r="CM251" s="1715"/>
      <c r="CN251" s="1715"/>
      <c r="CO251" s="1715"/>
      <c r="CP251" s="1715"/>
      <c r="CQ251" s="1715"/>
      <c r="CR251" s="1715"/>
      <c r="CS251" s="44" t="s">
        <v>138</v>
      </c>
      <c r="CT251" s="44"/>
      <c r="CU251" s="44"/>
      <c r="CV251" s="44"/>
      <c r="CW251" s="237"/>
      <c r="CX251" s="161"/>
      <c r="CY251" s="161"/>
      <c r="CZ251" s="161"/>
      <c r="DA251" s="161"/>
      <c r="DB251" s="166"/>
      <c r="DC251" s="1602">
        <f t="shared" ref="DC251" si="114">DS251+DS252</f>
        <v>0</v>
      </c>
      <c r="DD251" s="1603"/>
      <c r="DE251" s="1603"/>
      <c r="DF251" s="44"/>
      <c r="DG251" s="176"/>
      <c r="DH251" s="1694">
        <f t="shared" ref="DH251" si="115">IFERROR((S251+DC251)*100/J251,0)</f>
        <v>0</v>
      </c>
      <c r="DI251" s="1695"/>
      <c r="DJ251" s="1695"/>
      <c r="DK251" s="1695"/>
      <c r="DL251" s="1695"/>
      <c r="DM251" s="217"/>
      <c r="DS251" s="610">
        <f t="shared" si="78"/>
        <v>0</v>
      </c>
      <c r="DT251" s="610">
        <f t="shared" ref="DT251" si="116">SUM(J251)</f>
        <v>0</v>
      </c>
      <c r="DU251" s="610">
        <f t="shared" si="82"/>
        <v>0</v>
      </c>
    </row>
    <row r="252" spans="3:126"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709"/>
      <c r="CM252" s="1710"/>
      <c r="CN252" s="1710"/>
      <c r="CO252" s="1710"/>
      <c r="CP252" s="1710"/>
      <c r="CQ252" s="1710"/>
      <c r="CR252" s="1710"/>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78"/>
        <v>0</v>
      </c>
      <c r="DT252" s="610">
        <f t="shared" ref="DT252" si="117">SUM(DS251:DS252)</f>
        <v>0</v>
      </c>
    </row>
    <row r="253" spans="3:126" ht="12.95" customHeight="1">
      <c r="C253" s="951"/>
      <c r="D253" s="952"/>
      <c r="E253" s="703" t="s">
        <v>221</v>
      </c>
      <c r="F253" s="704"/>
      <c r="G253" s="704"/>
      <c r="H253" s="704"/>
      <c r="I253" s="705"/>
      <c r="J253" s="1584">
        <f t="shared" ref="J253" si="11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714"/>
      <c r="CM253" s="1715"/>
      <c r="CN253" s="1715"/>
      <c r="CO253" s="1715"/>
      <c r="CP253" s="1715"/>
      <c r="CQ253" s="1715"/>
      <c r="CR253" s="1715"/>
      <c r="CS253" s="44" t="s">
        <v>138</v>
      </c>
      <c r="CT253" s="44"/>
      <c r="CU253" s="44"/>
      <c r="CV253" s="44"/>
      <c r="CW253" s="237"/>
      <c r="CX253" s="161"/>
      <c r="CY253" s="161"/>
      <c r="CZ253" s="161"/>
      <c r="DA253" s="161"/>
      <c r="DB253" s="166"/>
      <c r="DC253" s="1602">
        <f t="shared" ref="DC253" si="119">DS253+DS254</f>
        <v>0</v>
      </c>
      <c r="DD253" s="1603"/>
      <c r="DE253" s="1603"/>
      <c r="DF253" s="44"/>
      <c r="DG253" s="176"/>
      <c r="DH253" s="1694">
        <f t="shared" ref="DH253" si="120">IFERROR((S253+DC253)*100/J253,0)</f>
        <v>0</v>
      </c>
      <c r="DI253" s="1695"/>
      <c r="DJ253" s="1695"/>
      <c r="DK253" s="1695"/>
      <c r="DL253" s="1695"/>
      <c r="DM253" s="217"/>
      <c r="DS253" s="610">
        <f t="shared" si="78"/>
        <v>0</v>
      </c>
      <c r="DT253" s="610">
        <f t="shared" ref="DT253" si="121">SUM(J253)</f>
        <v>0</v>
      </c>
      <c r="DU253" s="610">
        <f t="shared" si="82"/>
        <v>0</v>
      </c>
    </row>
    <row r="254" spans="3:126"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709"/>
      <c r="CM254" s="1710"/>
      <c r="CN254" s="1710"/>
      <c r="CO254" s="1710"/>
      <c r="CP254" s="1710"/>
      <c r="CQ254" s="1710"/>
      <c r="CR254" s="1710"/>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78"/>
        <v>0</v>
      </c>
      <c r="DT254" s="610">
        <f t="shared" ref="DT254" si="122">SUM(DS253:DS254)</f>
        <v>0</v>
      </c>
    </row>
    <row r="255" spans="3:126" ht="12.95" customHeight="1">
      <c r="C255" s="951"/>
      <c r="D255" s="952"/>
      <c r="E255" s="703" t="s">
        <v>222</v>
      </c>
      <c r="F255" s="704"/>
      <c r="G255" s="704"/>
      <c r="H255" s="704"/>
      <c r="I255" s="705"/>
      <c r="J255" s="1584">
        <f t="shared" ref="J255" si="12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714"/>
      <c r="CM255" s="1715"/>
      <c r="CN255" s="1715"/>
      <c r="CO255" s="1715"/>
      <c r="CP255" s="1715"/>
      <c r="CQ255" s="1715"/>
      <c r="CR255" s="1715"/>
      <c r="CS255" s="143" t="s">
        <v>138</v>
      </c>
      <c r="CT255" s="143"/>
      <c r="CU255" s="143"/>
      <c r="CV255" s="142"/>
      <c r="CW255" s="237"/>
      <c r="CX255" s="161"/>
      <c r="CY255" s="161"/>
      <c r="CZ255" s="161"/>
      <c r="DA255" s="161"/>
      <c r="DB255" s="166"/>
      <c r="DC255" s="1602">
        <f t="shared" ref="DC255" si="124">DS255+DS256</f>
        <v>0</v>
      </c>
      <c r="DD255" s="1603"/>
      <c r="DE255" s="1603"/>
      <c r="DF255" s="44"/>
      <c r="DG255" s="176"/>
      <c r="DH255" s="1694">
        <f t="shared" ref="DH255" si="125">IFERROR((S255+DC255)*100/J255,0)</f>
        <v>0</v>
      </c>
      <c r="DI255" s="1695"/>
      <c r="DJ255" s="1695"/>
      <c r="DK255" s="1695"/>
      <c r="DL255" s="1695"/>
      <c r="DM255" s="217"/>
      <c r="DS255" s="610">
        <f t="shared" si="78"/>
        <v>0</v>
      </c>
      <c r="DT255" s="610">
        <f t="shared" ref="DT255" si="126">SUM(J255)</f>
        <v>0</v>
      </c>
      <c r="DU255" s="610">
        <f t="shared" si="82"/>
        <v>0</v>
      </c>
    </row>
    <row r="256" spans="3:126"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709"/>
      <c r="CM256" s="1710"/>
      <c r="CN256" s="1710"/>
      <c r="CO256" s="1710"/>
      <c r="CP256" s="1710"/>
      <c r="CQ256" s="1710"/>
      <c r="CR256" s="1710"/>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78"/>
        <v>0</v>
      </c>
      <c r="DT256" s="610">
        <f t="shared" ref="DT256" si="127">SUM(DS255:DS256)</f>
        <v>0</v>
      </c>
    </row>
    <row r="257" spans="3:125" ht="12.95" customHeight="1">
      <c r="C257" s="951"/>
      <c r="D257" s="952"/>
      <c r="E257" s="1300" t="s">
        <v>142</v>
      </c>
      <c r="F257" s="1301"/>
      <c r="G257" s="1301"/>
      <c r="H257" s="1301"/>
      <c r="I257" s="1302"/>
      <c r="J257" s="1584">
        <f t="shared" ref="J257" si="128">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714"/>
      <c r="CM257" s="1715"/>
      <c r="CN257" s="1715"/>
      <c r="CO257" s="1715"/>
      <c r="CP257" s="1715"/>
      <c r="CQ257" s="1715"/>
      <c r="CR257" s="1715"/>
      <c r="CS257" s="2" t="s">
        <v>138</v>
      </c>
      <c r="CW257" s="241"/>
      <c r="CX257" s="149"/>
      <c r="CY257" s="149"/>
      <c r="CZ257" s="149"/>
      <c r="DA257" s="149"/>
      <c r="DB257" s="169"/>
      <c r="DC257" s="1602">
        <f t="shared" ref="DC257" si="129">DS257+DS258</f>
        <v>0</v>
      </c>
      <c r="DD257" s="1603"/>
      <c r="DE257" s="1603"/>
      <c r="DG257" s="152"/>
      <c r="DH257" s="1694">
        <f t="shared" ref="DH257" si="130">IFERROR((S257+DC257)*100/J257,0)</f>
        <v>0</v>
      </c>
      <c r="DI257" s="1695"/>
      <c r="DJ257" s="1695"/>
      <c r="DK257" s="1695"/>
      <c r="DL257" s="1695"/>
      <c r="DM257" s="215"/>
      <c r="DS257" s="610">
        <f t="shared" si="78"/>
        <v>0</v>
      </c>
      <c r="DT257" s="610">
        <f t="shared" ref="DT257" si="131">SUM(J257)</f>
        <v>0</v>
      </c>
      <c r="DU257" s="610">
        <f t="shared" si="82"/>
        <v>0</v>
      </c>
    </row>
    <row r="258" spans="3:125"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709"/>
      <c r="CM258" s="1710"/>
      <c r="CN258" s="1710"/>
      <c r="CO258" s="1710"/>
      <c r="CP258" s="1710"/>
      <c r="CQ258" s="1710"/>
      <c r="CR258" s="1710"/>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78"/>
        <v>0</v>
      </c>
      <c r="DT258" s="610">
        <f t="shared" ref="DT258" si="132">SUM(DS257:DS258)</f>
        <v>0</v>
      </c>
    </row>
    <row r="259" spans="3:125" ht="12.95" customHeight="1">
      <c r="C259" s="951"/>
      <c r="D259" s="952"/>
      <c r="E259" s="1287" t="s">
        <v>223</v>
      </c>
      <c r="F259" s="1288"/>
      <c r="G259" s="1288"/>
      <c r="H259" s="1288"/>
      <c r="I259" s="1289"/>
      <c r="J259" s="1584">
        <f t="shared" ref="J259" si="133">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714"/>
      <c r="CM259" s="1715"/>
      <c r="CN259" s="1715"/>
      <c r="CO259" s="1715"/>
      <c r="CP259" s="1715"/>
      <c r="CQ259" s="1715"/>
      <c r="CR259" s="1715"/>
      <c r="CS259" s="44" t="s">
        <v>138</v>
      </c>
      <c r="CT259" s="44"/>
      <c r="CU259" s="44"/>
      <c r="CV259" s="44"/>
      <c r="CW259" s="237"/>
      <c r="CX259" s="161"/>
      <c r="CY259" s="161"/>
      <c r="CZ259" s="161"/>
      <c r="DA259" s="161"/>
      <c r="DB259" s="166"/>
      <c r="DC259" s="1602">
        <f t="shared" ref="DC259" si="134">DS259+DS260</f>
        <v>0</v>
      </c>
      <c r="DD259" s="1603"/>
      <c r="DE259" s="1603"/>
      <c r="DF259" s="44"/>
      <c r="DG259" s="176"/>
      <c r="DH259" s="1694">
        <f t="shared" ref="DH259" si="135">IFERROR((S259+DC259)*100/J259,0)</f>
        <v>0</v>
      </c>
      <c r="DI259" s="1695"/>
      <c r="DJ259" s="1695"/>
      <c r="DK259" s="1695"/>
      <c r="DL259" s="1695"/>
      <c r="DM259" s="217"/>
      <c r="DS259" s="610">
        <f t="shared" si="78"/>
        <v>0</v>
      </c>
      <c r="DT259" s="610">
        <f t="shared" ref="DT259" si="136">SUM(J259)</f>
        <v>0</v>
      </c>
      <c r="DU259" s="610">
        <f t="shared" si="82"/>
        <v>0</v>
      </c>
    </row>
    <row r="260" spans="3:125"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709"/>
      <c r="CM260" s="1710"/>
      <c r="CN260" s="1710"/>
      <c r="CO260" s="1710"/>
      <c r="CP260" s="1710"/>
      <c r="CQ260" s="1710"/>
      <c r="CR260" s="1710"/>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78"/>
        <v>0</v>
      </c>
      <c r="DT260" s="610">
        <f t="shared" ref="DT260" si="137">SUM(DS259:DS260)</f>
        <v>0</v>
      </c>
    </row>
    <row r="261" spans="3:125" ht="12.95" customHeight="1">
      <c r="C261" s="1278"/>
      <c r="D261" s="1279"/>
      <c r="E261" s="1055" t="s">
        <v>224</v>
      </c>
      <c r="F261" s="1056"/>
      <c r="G261" s="1056"/>
      <c r="H261" s="1056"/>
      <c r="I261" s="1057"/>
      <c r="J261" s="1584">
        <f t="shared" ref="J261" si="138">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714"/>
      <c r="CM261" s="1715"/>
      <c r="CN261" s="1715"/>
      <c r="CO261" s="1715"/>
      <c r="CP261" s="1715"/>
      <c r="CQ261" s="1715"/>
      <c r="CR261" s="1715"/>
      <c r="CS261" s="2" t="s">
        <v>138</v>
      </c>
      <c r="CW261" s="246"/>
      <c r="CX261" s="160"/>
      <c r="CY261" s="160"/>
      <c r="CZ261" s="160"/>
      <c r="DA261" s="160"/>
      <c r="DB261" s="170"/>
      <c r="DC261" s="1623">
        <f t="shared" ref="DC261" si="139">DS261+DS262</f>
        <v>0</v>
      </c>
      <c r="DD261" s="1624"/>
      <c r="DE261" s="1624"/>
      <c r="DG261" s="152"/>
      <c r="DH261" s="1696">
        <f t="shared" ref="DH261" si="140">IFERROR((S261+DC261)*100/J261,0)</f>
        <v>0</v>
      </c>
      <c r="DI261" s="1697"/>
      <c r="DJ261" s="1697"/>
      <c r="DK261" s="1697"/>
      <c r="DL261" s="1697"/>
      <c r="DM261" s="215"/>
      <c r="DS261" s="610">
        <f t="shared" si="78"/>
        <v>0</v>
      </c>
      <c r="DT261" s="610">
        <f t="shared" ref="DT261:DT273" si="141">SUM(J261)</f>
        <v>0</v>
      </c>
      <c r="DU261" s="610">
        <f>SUM(S261)</f>
        <v>0</v>
      </c>
    </row>
    <row r="262" spans="3:125"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741"/>
      <c r="CM262" s="1742"/>
      <c r="CN262" s="1742"/>
      <c r="CO262" s="1742"/>
      <c r="CP262" s="1742"/>
      <c r="CQ262" s="1742"/>
      <c r="CR262" s="1742"/>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78"/>
        <v>0</v>
      </c>
      <c r="DT262" s="610">
        <f t="shared" ref="DT262:DT276" si="142">SUM(DS261:DS262)</f>
        <v>0</v>
      </c>
    </row>
    <row r="263" spans="3:125" ht="12.95" customHeight="1">
      <c r="C263" s="102"/>
      <c r="E263" s="1339" t="s">
        <v>143</v>
      </c>
      <c r="F263" s="1106"/>
      <c r="G263" s="1106"/>
      <c r="H263" s="1106"/>
      <c r="I263" s="1340"/>
      <c r="J263" s="1627">
        <f>S263+CL263+CL264</f>
        <v>0</v>
      </c>
      <c r="K263" s="1628"/>
      <c r="L263" s="1628"/>
      <c r="M263" s="3"/>
      <c r="N263" s="3"/>
      <c r="O263" s="3"/>
      <c r="P263" s="1189"/>
      <c r="Q263" s="1190"/>
      <c r="R263" s="1191"/>
      <c r="S263" s="1721"/>
      <c r="T263" s="1722"/>
      <c r="U263" s="1722"/>
      <c r="V263" s="1722"/>
      <c r="W263" s="1722"/>
      <c r="X263" s="1737"/>
      <c r="Y263" s="1736"/>
      <c r="Z263" s="1736"/>
      <c r="AA263" s="1736"/>
      <c r="AB263" s="1738"/>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714"/>
      <c r="CM263" s="1715"/>
      <c r="CN263" s="1715"/>
      <c r="CO263" s="1715"/>
      <c r="CP263" s="1715"/>
      <c r="CQ263" s="1715"/>
      <c r="CR263" s="1715"/>
      <c r="CS263" s="3" t="s">
        <v>8696</v>
      </c>
      <c r="CT263" s="3"/>
      <c r="CU263" s="3"/>
      <c r="CV263" s="3"/>
      <c r="CW263" s="1739"/>
      <c r="CX263" s="1740"/>
      <c r="CY263" s="174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IF(CI263="8.ｽﾄ(無：国ｽﾄ)",0,IF(CI263="9.ｽﾄ(無：国ｽﾄ以外)",0,IF(CI263="12.最終覆外",0,IF(CI263="13.土捨場",0,IF(CI263="",0,CL263)))))</f>
        <v>0</v>
      </c>
      <c r="DT263" s="610">
        <f>SUM(J263)</f>
        <v>0</v>
      </c>
      <c r="DU263" s="610">
        <f t="shared" si="82"/>
        <v>0</v>
      </c>
    </row>
    <row r="264" spans="3:125"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709"/>
      <c r="CM264" s="1710"/>
      <c r="CN264" s="1710"/>
      <c r="CO264" s="1710"/>
      <c r="CP264" s="1710"/>
      <c r="CQ264" s="1710"/>
      <c r="CR264" s="1710"/>
      <c r="CS264" s="173" t="s">
        <v>8696</v>
      </c>
      <c r="CT264" s="173"/>
      <c r="CU264" s="173"/>
      <c r="CV264" s="173"/>
      <c r="CW264" s="1720"/>
      <c r="CX264" s="1710"/>
      <c r="CY264" s="1710"/>
      <c r="CZ264" s="173"/>
      <c r="DA264" s="173"/>
      <c r="DB264" s="174" t="s">
        <v>8696</v>
      </c>
      <c r="DC264" s="1623"/>
      <c r="DD264" s="1624"/>
      <c r="DG264" s="152" t="s">
        <v>8696</v>
      </c>
      <c r="DH264" s="1692"/>
      <c r="DI264" s="1693"/>
      <c r="DJ264" s="1693"/>
      <c r="DK264" s="1693"/>
      <c r="DL264" s="1693"/>
      <c r="DM264" s="219" t="s">
        <v>66</v>
      </c>
      <c r="DS264" s="610">
        <f t="shared" ref="DS264:DS276" si="143">IF(CI264="8.ｽﾄ(無：国ｽﾄ)",0,IF(CI264="9.ｽﾄ(無：国ｽﾄ以外)",0,IF(CI264="12.最終覆外",0,IF(CI264="13.土捨場",0,IF(CI264="",0,CL264)))))</f>
        <v>0</v>
      </c>
      <c r="DT264" s="610">
        <f>SUM(DS263:DS264)</f>
        <v>0</v>
      </c>
    </row>
    <row r="265" spans="3:125" ht="12.95" customHeight="1">
      <c r="C265" s="917"/>
      <c r="D265" s="708"/>
      <c r="E265" s="703" t="s">
        <v>144</v>
      </c>
      <c r="F265" s="704"/>
      <c r="G265" s="704"/>
      <c r="H265" s="704"/>
      <c r="I265" s="705"/>
      <c r="J265" s="1604">
        <f t="shared" ref="J265" si="144">S265+CL265+CL266</f>
        <v>0</v>
      </c>
      <c r="K265" s="1605"/>
      <c r="L265" s="1605"/>
      <c r="M265" s="44"/>
      <c r="N265" s="44"/>
      <c r="O265" s="44"/>
      <c r="P265" s="1189"/>
      <c r="Q265" s="1190"/>
      <c r="R265" s="1191"/>
      <c r="S265" s="1721"/>
      <c r="T265" s="1722"/>
      <c r="U265" s="1722"/>
      <c r="V265" s="1722"/>
      <c r="W265" s="1722"/>
      <c r="X265" s="1723"/>
      <c r="Y265" s="1722"/>
      <c r="Z265" s="1722"/>
      <c r="AA265" s="1722"/>
      <c r="AB265" s="1724"/>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714"/>
      <c r="CM265" s="1715"/>
      <c r="CN265" s="1715"/>
      <c r="CO265" s="1715"/>
      <c r="CP265" s="1715"/>
      <c r="CQ265" s="1715"/>
      <c r="CR265" s="1715"/>
      <c r="CS265" s="44" t="s">
        <v>8696</v>
      </c>
      <c r="CT265" s="44"/>
      <c r="CU265" s="44"/>
      <c r="CV265" s="44"/>
      <c r="CW265" s="1730"/>
      <c r="CX265" s="1731"/>
      <c r="CY265" s="1731"/>
      <c r="CZ265" s="44"/>
      <c r="DA265" s="44"/>
      <c r="DB265" s="176" t="s">
        <v>8696</v>
      </c>
      <c r="DC265" s="1602">
        <f>DS265+DS266</f>
        <v>0</v>
      </c>
      <c r="DD265" s="1603"/>
      <c r="DE265" s="44"/>
      <c r="DF265" s="44"/>
      <c r="DG265" s="176"/>
      <c r="DH265" s="1698">
        <f t="shared" ref="DH265" si="145">IFERROR((S265+DS265+DS266)/J265,0)*100</f>
        <v>0</v>
      </c>
      <c r="DI265" s="1699"/>
      <c r="DJ265" s="1699"/>
      <c r="DK265" s="1699"/>
      <c r="DL265" s="1699"/>
      <c r="DM265" s="217"/>
      <c r="DS265" s="610">
        <f t="shared" si="143"/>
        <v>0</v>
      </c>
      <c r="DT265" s="610">
        <f t="shared" si="141"/>
        <v>0</v>
      </c>
      <c r="DU265" s="610">
        <f t="shared" ref="DU265" si="146">SUM(S265)</f>
        <v>0</v>
      </c>
    </row>
    <row r="266" spans="3:125"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709"/>
      <c r="CM266" s="1710"/>
      <c r="CN266" s="1710"/>
      <c r="CO266" s="1710"/>
      <c r="CP266" s="1710"/>
      <c r="CQ266" s="1710"/>
      <c r="CR266" s="1710"/>
      <c r="CS266" s="157" t="s">
        <v>8696</v>
      </c>
      <c r="CT266" s="157"/>
      <c r="CU266" s="157"/>
      <c r="CV266" s="157"/>
      <c r="CW266" s="1720"/>
      <c r="CX266" s="1710"/>
      <c r="CY266" s="1710"/>
      <c r="CZ266" s="157"/>
      <c r="DA266" s="157"/>
      <c r="DB266" s="158" t="s">
        <v>8696</v>
      </c>
      <c r="DC266" s="1602"/>
      <c r="DD266" s="1603"/>
      <c r="DG266" s="152" t="s">
        <v>8696</v>
      </c>
      <c r="DH266" s="1698"/>
      <c r="DI266" s="1699"/>
      <c r="DJ266" s="1699"/>
      <c r="DK266" s="1699"/>
      <c r="DL266" s="1699"/>
      <c r="DM266" s="219" t="s">
        <v>66</v>
      </c>
      <c r="DS266" s="610">
        <f t="shared" si="143"/>
        <v>0</v>
      </c>
      <c r="DT266" s="610">
        <f t="shared" si="142"/>
        <v>0</v>
      </c>
    </row>
    <row r="267" spans="3:125" ht="12.95" customHeight="1">
      <c r="C267" s="917" t="s">
        <v>228</v>
      </c>
      <c r="D267" s="708"/>
      <c r="E267" s="703" t="s">
        <v>145</v>
      </c>
      <c r="F267" s="704"/>
      <c r="G267" s="704"/>
      <c r="H267" s="704"/>
      <c r="I267" s="705"/>
      <c r="J267" s="1604">
        <f t="shared" ref="J267" si="147">S267+CL267+CL268</f>
        <v>0</v>
      </c>
      <c r="K267" s="1605"/>
      <c r="L267" s="1605"/>
      <c r="P267" s="1189"/>
      <c r="Q267" s="1190"/>
      <c r="R267" s="1191"/>
      <c r="S267" s="1721"/>
      <c r="T267" s="1722"/>
      <c r="U267" s="1722"/>
      <c r="V267" s="1722"/>
      <c r="W267" s="1722"/>
      <c r="X267" s="1723"/>
      <c r="Y267" s="1722"/>
      <c r="Z267" s="1722"/>
      <c r="AA267" s="1722"/>
      <c r="AB267" s="1724"/>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714"/>
      <c r="CM267" s="1715"/>
      <c r="CN267" s="1715"/>
      <c r="CO267" s="1715"/>
      <c r="CP267" s="1715"/>
      <c r="CQ267" s="1715"/>
      <c r="CR267" s="1715"/>
      <c r="CS267" s="44" t="s">
        <v>8696</v>
      </c>
      <c r="CT267" s="44"/>
      <c r="CU267" s="44"/>
      <c r="CV267" s="44"/>
      <c r="CW267" s="1730"/>
      <c r="CX267" s="1731"/>
      <c r="CY267" s="1731"/>
      <c r="CZ267" s="44"/>
      <c r="DA267" s="44"/>
      <c r="DB267" s="176" t="s">
        <v>8696</v>
      </c>
      <c r="DC267" s="1602">
        <f>DS267+DS268</f>
        <v>0</v>
      </c>
      <c r="DD267" s="1603"/>
      <c r="DE267" s="44"/>
      <c r="DF267" s="44"/>
      <c r="DG267" s="176"/>
      <c r="DH267" s="1698">
        <f t="shared" ref="DH267" si="148">IFERROR((S267+DS267+DS268)/J267,0)*100</f>
        <v>0</v>
      </c>
      <c r="DI267" s="1699"/>
      <c r="DJ267" s="1699"/>
      <c r="DK267" s="1699"/>
      <c r="DL267" s="1699"/>
      <c r="DM267" s="217"/>
      <c r="DS267" s="610">
        <f t="shared" si="143"/>
        <v>0</v>
      </c>
      <c r="DT267" s="610">
        <f t="shared" si="141"/>
        <v>0</v>
      </c>
      <c r="DU267" s="610">
        <f t="shared" si="82"/>
        <v>0</v>
      </c>
    </row>
    <row r="268" spans="3:125"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709"/>
      <c r="CM268" s="1710"/>
      <c r="CN268" s="1710"/>
      <c r="CO268" s="1710"/>
      <c r="CP268" s="1710"/>
      <c r="CQ268" s="1710"/>
      <c r="CR268" s="1710"/>
      <c r="CS268" s="120" t="s">
        <v>8696</v>
      </c>
      <c r="CT268" s="120"/>
      <c r="CU268" s="120"/>
      <c r="CV268" s="120"/>
      <c r="CW268" s="1720"/>
      <c r="CX268" s="1710"/>
      <c r="CY268" s="1710"/>
      <c r="CZ268" s="120"/>
      <c r="DA268" s="120"/>
      <c r="DB268" s="177" t="s">
        <v>8696</v>
      </c>
      <c r="DC268" s="1602"/>
      <c r="DD268" s="1603"/>
      <c r="DE268" s="10"/>
      <c r="DF268" s="10"/>
      <c r="DG268" s="155" t="s">
        <v>8696</v>
      </c>
      <c r="DH268" s="1698"/>
      <c r="DI268" s="1699"/>
      <c r="DJ268" s="1699"/>
      <c r="DK268" s="1699"/>
      <c r="DL268" s="1699"/>
      <c r="DM268" s="216" t="s">
        <v>66</v>
      </c>
      <c r="DS268" s="610">
        <f t="shared" si="143"/>
        <v>0</v>
      </c>
      <c r="DT268" s="610">
        <f t="shared" si="142"/>
        <v>0</v>
      </c>
    </row>
    <row r="269" spans="3:125" ht="12.95" customHeight="1">
      <c r="C269" s="917" t="s">
        <v>146</v>
      </c>
      <c r="D269" s="708"/>
      <c r="E269" s="703" t="s">
        <v>147</v>
      </c>
      <c r="F269" s="704"/>
      <c r="G269" s="704"/>
      <c r="H269" s="704"/>
      <c r="I269" s="705"/>
      <c r="J269" s="1604">
        <f t="shared" ref="J269" si="149">S269+CL269+CL270</f>
        <v>0</v>
      </c>
      <c r="K269" s="1605"/>
      <c r="L269" s="1605"/>
      <c r="M269" s="44"/>
      <c r="N269" s="44"/>
      <c r="O269" s="44"/>
      <c r="P269" s="1189"/>
      <c r="Q269" s="1190"/>
      <c r="R269" s="1191"/>
      <c r="S269" s="1721"/>
      <c r="T269" s="1722"/>
      <c r="U269" s="1722"/>
      <c r="V269" s="1722"/>
      <c r="W269" s="1722"/>
      <c r="X269" s="1723"/>
      <c r="Y269" s="1722"/>
      <c r="Z269" s="1722"/>
      <c r="AA269" s="1722"/>
      <c r="AB269" s="1724"/>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714"/>
      <c r="CM269" s="1715"/>
      <c r="CN269" s="1715"/>
      <c r="CO269" s="1715"/>
      <c r="CP269" s="1715"/>
      <c r="CQ269" s="1715"/>
      <c r="CR269" s="1715"/>
      <c r="CS269" s="44" t="s">
        <v>8696</v>
      </c>
      <c r="CT269" s="44"/>
      <c r="CU269" s="44"/>
      <c r="CV269" s="44"/>
      <c r="CW269" s="1730"/>
      <c r="CX269" s="1731"/>
      <c r="CY269" s="1731"/>
      <c r="CZ269" s="44"/>
      <c r="DA269" s="44"/>
      <c r="DB269" s="176" t="s">
        <v>8696</v>
      </c>
      <c r="DC269" s="1602">
        <f>DS269+DS270</f>
        <v>0</v>
      </c>
      <c r="DD269" s="1603"/>
      <c r="DE269" s="44"/>
      <c r="DF269" s="44"/>
      <c r="DG269" s="176"/>
      <c r="DH269" s="1698">
        <f t="shared" ref="DH269" si="150">IFERROR((S269+DS269+DS270)/J269,0)*100</f>
        <v>0</v>
      </c>
      <c r="DI269" s="1699"/>
      <c r="DJ269" s="1699"/>
      <c r="DK269" s="1699"/>
      <c r="DL269" s="1699"/>
      <c r="DM269" s="217"/>
      <c r="DS269" s="610">
        <f t="shared" si="143"/>
        <v>0</v>
      </c>
      <c r="DT269" s="610">
        <f t="shared" si="141"/>
        <v>0</v>
      </c>
      <c r="DU269" s="610">
        <f t="shared" ref="DU269" si="151">SUM(S269)</f>
        <v>0</v>
      </c>
    </row>
    <row r="270" spans="3:125" ht="12.95"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709"/>
      <c r="CM270" s="1710"/>
      <c r="CN270" s="1710"/>
      <c r="CO270" s="1710"/>
      <c r="CP270" s="1710"/>
      <c r="CQ270" s="1710"/>
      <c r="CR270" s="1710"/>
      <c r="CS270" s="157" t="s">
        <v>8696</v>
      </c>
      <c r="CT270" s="157"/>
      <c r="CU270" s="157"/>
      <c r="CV270" s="157"/>
      <c r="CW270" s="1720"/>
      <c r="CX270" s="1710"/>
      <c r="CY270" s="1710"/>
      <c r="CZ270" s="157"/>
      <c r="DA270" s="157"/>
      <c r="DB270" s="158" t="s">
        <v>8696</v>
      </c>
      <c r="DC270" s="1602"/>
      <c r="DD270" s="1603"/>
      <c r="DG270" s="152" t="s">
        <v>8696</v>
      </c>
      <c r="DH270" s="1698"/>
      <c r="DI270" s="1699"/>
      <c r="DJ270" s="1699"/>
      <c r="DK270" s="1699"/>
      <c r="DL270" s="1699"/>
      <c r="DM270" s="219" t="s">
        <v>66</v>
      </c>
      <c r="DS270" s="610">
        <f t="shared" si="143"/>
        <v>0</v>
      </c>
      <c r="DT270" s="610">
        <f t="shared" si="142"/>
        <v>0</v>
      </c>
    </row>
    <row r="271" spans="3:125" ht="12.95" customHeight="1">
      <c r="C271" s="917"/>
      <c r="D271" s="708"/>
      <c r="E271" s="1613" t="s">
        <v>9356</v>
      </c>
      <c r="F271" s="1614"/>
      <c r="G271" s="1614"/>
      <c r="H271" s="1614"/>
      <c r="I271" s="1615"/>
      <c r="J271" s="1604">
        <f t="shared" ref="J271" si="152">S271+CL271+CL272</f>
        <v>0</v>
      </c>
      <c r="K271" s="1605"/>
      <c r="L271" s="1605"/>
      <c r="M271" s="44"/>
      <c r="N271" s="44"/>
      <c r="O271" s="44"/>
      <c r="P271" s="1189"/>
      <c r="Q271" s="1190"/>
      <c r="R271" s="1191"/>
      <c r="S271" s="1721"/>
      <c r="T271" s="1722"/>
      <c r="U271" s="1722"/>
      <c r="V271" s="1722"/>
      <c r="W271" s="1722"/>
      <c r="X271" s="1723"/>
      <c r="Y271" s="1722"/>
      <c r="Z271" s="1722"/>
      <c r="AA271" s="1722"/>
      <c r="AB271" s="1724"/>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714"/>
      <c r="CM271" s="1715"/>
      <c r="CN271" s="1715"/>
      <c r="CO271" s="1715"/>
      <c r="CP271" s="1715"/>
      <c r="CQ271" s="1715"/>
      <c r="CR271" s="1715"/>
      <c r="CS271" s="44" t="s">
        <v>8696</v>
      </c>
      <c r="CT271" s="44"/>
      <c r="CU271" s="44"/>
      <c r="CV271" s="44"/>
      <c r="CW271" s="1730"/>
      <c r="CX271" s="1731"/>
      <c r="CY271" s="1731"/>
      <c r="CZ271" s="44"/>
      <c r="DA271" s="44"/>
      <c r="DB271" s="176" t="s">
        <v>8696</v>
      </c>
      <c r="DC271" s="1602">
        <f>DS271+DS272</f>
        <v>0</v>
      </c>
      <c r="DD271" s="1603"/>
      <c r="DE271" s="44"/>
      <c r="DF271" s="44"/>
      <c r="DG271" s="176"/>
      <c r="DH271" s="1698">
        <f t="shared" ref="DH271" si="153">IFERROR((S271+DS271+DS272)/J271,0)*100</f>
        <v>0</v>
      </c>
      <c r="DI271" s="1699"/>
      <c r="DJ271" s="1699"/>
      <c r="DK271" s="1699"/>
      <c r="DL271" s="1699"/>
      <c r="DM271" s="217"/>
      <c r="DS271" s="610">
        <f t="shared" si="143"/>
        <v>0</v>
      </c>
      <c r="DT271" s="610">
        <f t="shared" si="141"/>
        <v>0</v>
      </c>
      <c r="DU271" s="610">
        <f t="shared" si="82"/>
        <v>0</v>
      </c>
    </row>
    <row r="272" spans="3:125"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709"/>
      <c r="CM272" s="1710"/>
      <c r="CN272" s="1710"/>
      <c r="CO272" s="1710"/>
      <c r="CP272" s="1710"/>
      <c r="CQ272" s="1710"/>
      <c r="CR272" s="1710"/>
      <c r="CS272" s="157" t="s">
        <v>8696</v>
      </c>
      <c r="CT272" s="157"/>
      <c r="CU272" s="157"/>
      <c r="CV272" s="157"/>
      <c r="CW272" s="1720"/>
      <c r="CX272" s="1710"/>
      <c r="CY272" s="1710"/>
      <c r="CZ272" s="157"/>
      <c r="DA272" s="157"/>
      <c r="DB272" s="158" t="s">
        <v>8696</v>
      </c>
      <c r="DC272" s="1602"/>
      <c r="DD272" s="1603"/>
      <c r="DG272" s="152" t="s">
        <v>8696</v>
      </c>
      <c r="DH272" s="1698"/>
      <c r="DI272" s="1699"/>
      <c r="DJ272" s="1699"/>
      <c r="DK272" s="1699"/>
      <c r="DL272" s="1699"/>
      <c r="DM272" s="219" t="s">
        <v>66</v>
      </c>
      <c r="DS272" s="610">
        <f t="shared" si="143"/>
        <v>0</v>
      </c>
      <c r="DT272" s="610">
        <f t="shared" si="142"/>
        <v>0</v>
      </c>
    </row>
    <row r="273" spans="3:129" ht="12.95" customHeight="1">
      <c r="C273" s="102"/>
      <c r="E273" s="703" t="s">
        <v>230</v>
      </c>
      <c r="F273" s="704"/>
      <c r="G273" s="704"/>
      <c r="H273" s="704"/>
      <c r="I273" s="705"/>
      <c r="J273" s="1604">
        <f t="shared" ref="J273" si="154">S273+CL273+CL274</f>
        <v>0</v>
      </c>
      <c r="K273" s="1605"/>
      <c r="L273" s="1605"/>
      <c r="P273" s="1189"/>
      <c r="Q273" s="1190"/>
      <c r="R273" s="1191"/>
      <c r="S273" s="1721"/>
      <c r="T273" s="1722"/>
      <c r="U273" s="1722"/>
      <c r="V273" s="1722"/>
      <c r="W273" s="1722"/>
      <c r="X273" s="1723"/>
      <c r="Y273" s="1722"/>
      <c r="Z273" s="1722"/>
      <c r="AA273" s="1722"/>
      <c r="AB273" s="1724"/>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714"/>
      <c r="CM273" s="1715"/>
      <c r="CN273" s="1715"/>
      <c r="CO273" s="1715"/>
      <c r="CP273" s="1715"/>
      <c r="CQ273" s="1715"/>
      <c r="CR273" s="1715"/>
      <c r="CS273" s="44" t="s">
        <v>8696</v>
      </c>
      <c r="CT273" s="44"/>
      <c r="CU273" s="44"/>
      <c r="CV273" s="44"/>
      <c r="CW273" s="1730"/>
      <c r="CX273" s="1731"/>
      <c r="CY273" s="1731"/>
      <c r="CZ273" s="44"/>
      <c r="DA273" s="44"/>
      <c r="DB273" s="176" t="s">
        <v>8696</v>
      </c>
      <c r="DC273" s="1602">
        <f>DS273+DS274</f>
        <v>0</v>
      </c>
      <c r="DD273" s="1603"/>
      <c r="DE273" s="44"/>
      <c r="DF273" s="44"/>
      <c r="DG273" s="176"/>
      <c r="DH273" s="1698">
        <f t="shared" ref="DH273" si="155">IFERROR((S273+DS273+DS274)/J273,0)*100</f>
        <v>0</v>
      </c>
      <c r="DI273" s="1699"/>
      <c r="DJ273" s="1699"/>
      <c r="DK273" s="1699"/>
      <c r="DL273" s="1699"/>
      <c r="DM273" s="217"/>
      <c r="DS273" s="610">
        <f t="shared" si="143"/>
        <v>0</v>
      </c>
      <c r="DT273" s="610">
        <f t="shared" si="141"/>
        <v>0</v>
      </c>
      <c r="DU273" s="610">
        <f>SUM(S273)</f>
        <v>0</v>
      </c>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709"/>
      <c r="CM274" s="1710"/>
      <c r="CN274" s="1710"/>
      <c r="CO274" s="1710"/>
      <c r="CP274" s="1710"/>
      <c r="CQ274" s="1710"/>
      <c r="CR274" s="1710"/>
      <c r="CS274" s="120" t="s">
        <v>8696</v>
      </c>
      <c r="CT274" s="120"/>
      <c r="CU274" s="120"/>
      <c r="CV274" s="120"/>
      <c r="CW274" s="1720"/>
      <c r="CX274" s="1710"/>
      <c r="CY274" s="1710"/>
      <c r="CZ274" s="120"/>
      <c r="DA274" s="120"/>
      <c r="DB274" s="177" t="s">
        <v>8696</v>
      </c>
      <c r="DC274" s="1602"/>
      <c r="DD274" s="1603"/>
      <c r="DE274" s="10"/>
      <c r="DF274" s="10"/>
      <c r="DG274" s="155" t="s">
        <v>8696</v>
      </c>
      <c r="DH274" s="1698"/>
      <c r="DI274" s="1699"/>
      <c r="DJ274" s="1699"/>
      <c r="DK274" s="1699"/>
      <c r="DL274" s="1699"/>
      <c r="DM274" s="216" t="s">
        <v>66</v>
      </c>
      <c r="DS274" s="610">
        <f t="shared" si="143"/>
        <v>0</v>
      </c>
      <c r="DT274" s="610">
        <f t="shared" si="142"/>
        <v>0</v>
      </c>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fbYM4Z4+9SktzFBK508W4xTdWYl6/PoGB5Uyk/QiztJvQxTk8TDmRHLJXZcefWMbtmzL7wlQo63naxfqmMFxIw==" saltValue="5kQyCkS6vdxX/XoDdQw+8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I17:L18">
    <cfRule type="expression" dxfId="724" priority="493">
      <formula>AND(I17="",Z17&lt;&gt;"")</formula>
    </cfRule>
    <cfRule type="expression" dxfId="723" priority="485">
      <formula>AND(I17="",OR(AK17&lt;&gt;"",AR17&lt;&gt;"",BC17&lt;&gt;"",BY17&lt;&gt;"",CG17&lt;&gt;"",DH17&lt;&gt;""))</formula>
    </cfRule>
  </conditionalFormatting>
  <conditionalFormatting sqref="I20:L21">
    <cfRule type="expression" dxfId="722" priority="29">
      <formula>AND(I20="",OR(AK20&lt;&gt;"",AR20&lt;&gt;"",BC20&lt;&gt;"",BY20&lt;&gt;"",CG20&lt;&gt;"",DH20&lt;&gt;""))</formula>
    </cfRule>
    <cfRule type="expression" dxfId="721" priority="43">
      <formula>AND(I20="",Z20&lt;&gt;"")</formula>
    </cfRule>
  </conditionalFormatting>
  <conditionalFormatting sqref="I23:L24">
    <cfRule type="expression" dxfId="720" priority="459">
      <formula>AND(I23="",Z23&lt;&gt;"")</formula>
    </cfRule>
    <cfRule type="expression" dxfId="719" priority="449">
      <formula>AND(I23="",OR(AK23&lt;&gt;"",AR23&lt;&gt;"",BY23&lt;&gt;"",CG23&lt;&gt;"",DH23&lt;&gt;""))</formula>
    </cfRule>
  </conditionalFormatting>
  <conditionalFormatting sqref="I26:L27">
    <cfRule type="expression" dxfId="718" priority="64">
      <formula>AND(I26="",Z26&lt;&gt;"")</formula>
    </cfRule>
    <cfRule type="expression" dxfId="717" priority="63">
      <formula>AND(I26="",OR(AK26&lt;&gt;"",AR26&lt;&gt;"",BY26&lt;&gt;"",CG26&lt;&gt;"",DH26&lt;&gt;""))</formula>
    </cfRule>
  </conditionalFormatting>
  <conditionalFormatting sqref="I29:L30">
    <cfRule type="expression" dxfId="716" priority="417">
      <formula>AND(I29="",OR(AK29&lt;&gt;"",AR29&lt;&gt;"",BC29&lt;&gt;"",BY29&lt;&gt;"",CG29&lt;&gt;"",DH29&lt;&gt;""))</formula>
    </cfRule>
    <cfRule type="expression" dxfId="715" priority="419">
      <formula>AND(I29="",Z29&lt;&gt;"")</formula>
    </cfRule>
  </conditionalFormatting>
  <conditionalFormatting sqref="I32:L33">
    <cfRule type="expression" dxfId="714" priority="397">
      <formula>AND(I32="",OR(AK32&lt;&gt;"",AR32&lt;&gt;"",BY32&lt;&gt;"",CG32&lt;&gt;"",DH32&lt;&gt;""))</formula>
    </cfRule>
    <cfRule type="expression" dxfId="713" priority="399">
      <formula>AND(I32="",Z32&lt;&gt;"")</formula>
    </cfRule>
  </conditionalFormatting>
  <conditionalFormatting sqref="I35:L36">
    <cfRule type="expression" dxfId="712" priority="379">
      <formula>AND(I35="",Z35&lt;&gt;"")</formula>
    </cfRule>
    <cfRule type="expression" dxfId="711" priority="377">
      <formula>AND(I35="",OR(AK35&lt;&gt;"",AR35&lt;&gt;"",BY35&lt;&gt;"",CG35&lt;&gt;"",DH35&lt;&gt;""))</formula>
    </cfRule>
  </conditionalFormatting>
  <conditionalFormatting sqref="I38:L39">
    <cfRule type="expression" dxfId="710" priority="357">
      <formula>AND(I38="",OR(AR38&lt;&gt;"",BY38&lt;&gt;"",CG38&lt;&gt;"",DH38&lt;&gt;""))</formula>
    </cfRule>
    <cfRule type="expression" dxfId="709" priority="359">
      <formula>AND(I38="",Z38&lt;&gt;"")</formula>
    </cfRule>
  </conditionalFormatting>
  <conditionalFormatting sqref="I41:L42">
    <cfRule type="expression" dxfId="708" priority="337">
      <formula>AND(I41="",Z41&lt;&gt;"")</formula>
    </cfRule>
    <cfRule type="expression" dxfId="707" priority="339">
      <formula>AND(I41="",OR(AK41&lt;&gt;"",AR41&lt;&gt;"",BC41&lt;&gt;"",BY41&lt;&gt;"",CG41&lt;&gt;"",DH41&lt;&gt;""))</formula>
    </cfRule>
  </conditionalFormatting>
  <conditionalFormatting sqref="I159:L160">
    <cfRule type="expression" dxfId="706" priority="267">
      <formula>AND(I159="",OR(AK159&lt;&gt;"",AR159&lt;&gt;"",BC159&lt;&gt;"",BY159&lt;&gt;"",CG159&lt;&gt;"",DH159&lt;&gt;""))</formula>
    </cfRule>
    <cfRule type="expression" dxfId="705" priority="275">
      <formula>AND(I159="",Z159&lt;&gt;"")</formula>
    </cfRule>
  </conditionalFormatting>
  <conditionalFormatting sqref="I162:L163">
    <cfRule type="expression" dxfId="704" priority="19">
      <formula>AND(I162="",OR(AK162&lt;&gt;"",AR162&lt;&gt;"",BC162&lt;&gt;"",BY162&lt;&gt;"",CG162&lt;&gt;"",DH162&lt;&gt;""))</formula>
    </cfRule>
    <cfRule type="expression" dxfId="703" priority="23">
      <formula>AND(I162="",Z162&lt;&gt;"")</formula>
    </cfRule>
  </conditionalFormatting>
  <conditionalFormatting sqref="I165:L166">
    <cfRule type="expression" dxfId="702" priority="241">
      <formula>AND(I165="",Z165&lt;&gt;"")</formula>
    </cfRule>
    <cfRule type="expression" dxfId="701" priority="231">
      <formula>AND(I165="",OR(AK165&lt;&gt;"",AR165&lt;&gt;"",BY165&lt;&gt;"",CG165&lt;&gt;"",DH165&lt;&gt;""))</formula>
    </cfRule>
  </conditionalFormatting>
  <conditionalFormatting sqref="I168:L169">
    <cfRule type="expression" dxfId="700" priority="53">
      <formula>AND(I168="",OR(AK168&lt;&gt;"",AR168&lt;&gt;"",BY168&lt;&gt;"",CG168&lt;&gt;"",DH168&lt;&gt;""))</formula>
    </cfRule>
    <cfRule type="expression" dxfId="699" priority="54">
      <formula>AND(I168="",Z168&lt;&gt;"")</formula>
    </cfRule>
  </conditionalFormatting>
  <conditionalFormatting sqref="I171:L172">
    <cfRule type="expression" dxfId="698" priority="199">
      <formula>AND(I171="",OR(AK171&lt;&gt;"",AR171&lt;&gt;"",BC171&lt;&gt;"",BY171&lt;&gt;"",CG171&lt;&gt;"",DH171&lt;&gt;""))</formula>
    </cfRule>
    <cfRule type="expression" dxfId="697" priority="201">
      <formula>AND(I171="",Z171&lt;&gt;"")</formula>
    </cfRule>
  </conditionalFormatting>
  <conditionalFormatting sqref="I174:L175">
    <cfRule type="expression" dxfId="696" priority="181">
      <formula>AND(I174="",Z174&lt;&gt;"")</formula>
    </cfRule>
    <cfRule type="expression" dxfId="695" priority="179">
      <formula>AND(I174="",OR(AK174&lt;&gt;"",AR174&lt;&gt;"",BY174&lt;&gt;"",CG174&lt;&gt;"",DH174&lt;&gt;""))</formula>
    </cfRule>
  </conditionalFormatting>
  <conditionalFormatting sqref="I177:L178">
    <cfRule type="expression" dxfId="694" priority="161">
      <formula>AND(I177="",Z177&lt;&gt;"")</formula>
    </cfRule>
    <cfRule type="expression" dxfId="693" priority="159">
      <formula>AND(I177="",OR(AK177&lt;&gt;"",AR177&lt;&gt;"",BY177&lt;&gt;"",CG177&lt;&gt;"",DH177&lt;&gt;""))</formula>
    </cfRule>
  </conditionalFormatting>
  <conditionalFormatting sqref="I180:L181">
    <cfRule type="expression" dxfId="692" priority="139">
      <formula>AND(I180="",OR(AR180&lt;&gt;"",BY180&lt;&gt;"",CG180&lt;&gt;"",DH180&lt;&gt;""))</formula>
    </cfRule>
    <cfRule type="expression" dxfId="691" priority="141">
      <formula>AND(I180="",Z180&lt;&gt;"")</formula>
    </cfRule>
  </conditionalFormatting>
  <conditionalFormatting sqref="I183:L184">
    <cfRule type="expression" dxfId="690" priority="121">
      <formula>AND(I183="",OR(AK183&lt;&gt;"",AR183&lt;&gt;"",BC183&lt;&gt;"",BY183&lt;&gt;"",CG183&lt;&gt;"",DH183&lt;&gt;""))</formula>
    </cfRule>
    <cfRule type="expression" dxfId="689" priority="119">
      <formula>AND(I183="",Z183&lt;&gt;"")</formula>
    </cfRule>
  </conditionalFormatting>
  <conditionalFormatting sqref="P93:R98">
    <cfRule type="expression" dxfId="688" priority="2134">
      <formula>AND(P93="",S93&lt;&gt;"")</formula>
    </cfRule>
  </conditionalFormatting>
  <conditionalFormatting sqref="P101:R104">
    <cfRule type="expression" dxfId="687" priority="2129">
      <formula>AND(P101="",S101&lt;&gt;"")</formula>
    </cfRule>
  </conditionalFormatting>
  <conditionalFormatting sqref="P121:R132">
    <cfRule type="expression" dxfId="686" priority="2115">
      <formula>AND(P121="",S121&lt;&gt;"")</formula>
    </cfRule>
  </conditionalFormatting>
  <conditionalFormatting sqref="P235:R240">
    <cfRule type="expression" dxfId="685" priority="1720">
      <formula>AND(P235="",S235&lt;&gt;"")</formula>
    </cfRule>
  </conditionalFormatting>
  <conditionalFormatting sqref="P243:R246">
    <cfRule type="expression" dxfId="684" priority="1718">
      <formula>AND(P243="",S243&lt;&gt;"")</formula>
    </cfRule>
  </conditionalFormatting>
  <conditionalFormatting sqref="P263:R274">
    <cfRule type="expression" dxfId="683" priority="1701">
      <formula>AND(P263="",S263&lt;&gt;"")</formula>
    </cfRule>
  </conditionalFormatting>
  <conditionalFormatting sqref="S93:W93">
    <cfRule type="expression" dxfId="682" priority="2133">
      <formula>AND(P93&lt;&gt;"",S93="")</formula>
    </cfRule>
  </conditionalFormatting>
  <conditionalFormatting sqref="S95:W95">
    <cfRule type="expression" dxfId="681" priority="2132">
      <formula>AND(P95&lt;&gt;"",S95="")</formula>
    </cfRule>
  </conditionalFormatting>
  <conditionalFormatting sqref="S97:W97">
    <cfRule type="expression" dxfId="680" priority="2131">
      <formula>AND(P97&lt;&gt;"",S97="")</formula>
    </cfRule>
  </conditionalFormatting>
  <conditionalFormatting sqref="S101:W101">
    <cfRule type="expression" dxfId="679" priority="2128">
      <formula>AND(P101&lt;&gt;"",S101="")</formula>
    </cfRule>
  </conditionalFormatting>
  <conditionalFormatting sqref="S103:W103">
    <cfRule type="expression" dxfId="678" priority="2127">
      <formula>AND(P103&lt;&gt;"",S103="")</formula>
    </cfRule>
  </conditionalFormatting>
  <conditionalFormatting sqref="S121:W121">
    <cfRule type="expression" dxfId="677" priority="2126">
      <formula>AND(P121&lt;&gt;"",S121="")</formula>
    </cfRule>
  </conditionalFormatting>
  <conditionalFormatting sqref="S123:W123">
    <cfRule type="expression" dxfId="676" priority="2125">
      <formula>AND(P123&lt;&gt;"",S123="")</formula>
    </cfRule>
  </conditionalFormatting>
  <conditionalFormatting sqref="S125:W125">
    <cfRule type="expression" dxfId="675" priority="2124">
      <formula>AND(P125&lt;&gt;"",S125="")</formula>
    </cfRule>
  </conditionalFormatting>
  <conditionalFormatting sqref="S127:W127">
    <cfRule type="expression" dxfId="674" priority="2123">
      <formula>AND(P127&lt;&gt;"",S127="")</formula>
    </cfRule>
  </conditionalFormatting>
  <conditionalFormatting sqref="S129:W129">
    <cfRule type="expression" dxfId="673" priority="2122">
      <formula>AND(P129&lt;&gt;"",S129="")</formula>
    </cfRule>
  </conditionalFormatting>
  <conditionalFormatting sqref="S131:W131">
    <cfRule type="expression" dxfId="672" priority="2121">
      <formula>AND(P131&lt;&gt;"",S131="")</formula>
    </cfRule>
  </conditionalFormatting>
  <conditionalFormatting sqref="S235:W235">
    <cfRule type="expression" dxfId="671" priority="1717">
      <formula>AND(P235&lt;&gt;"",S235="")</formula>
    </cfRule>
  </conditionalFormatting>
  <conditionalFormatting sqref="S237:W237">
    <cfRule type="expression" dxfId="670" priority="1716">
      <formula>AND(P237&lt;&gt;"",S237="")</formula>
    </cfRule>
  </conditionalFormatting>
  <conditionalFormatting sqref="S239:W239">
    <cfRule type="expression" dxfId="669" priority="1715">
      <formula>AND(P239&lt;&gt;"",S239="")</formula>
    </cfRule>
  </conditionalFormatting>
  <conditionalFormatting sqref="S243:W243">
    <cfRule type="expression" dxfId="668" priority="1714">
      <formula>AND(P243&lt;&gt;"",S243="")</formula>
    </cfRule>
  </conditionalFormatting>
  <conditionalFormatting sqref="S245:W245">
    <cfRule type="expression" dxfId="667" priority="1713">
      <formula>AND(P245&lt;&gt;"",S245="")</formula>
    </cfRule>
  </conditionalFormatting>
  <conditionalFormatting sqref="S263:W263">
    <cfRule type="expression" dxfId="666" priority="1712">
      <formula>AND(P263&lt;&gt;"",S263="")</formula>
    </cfRule>
  </conditionalFormatting>
  <conditionalFormatting sqref="S265:W265">
    <cfRule type="expression" dxfId="665" priority="1711">
      <formula>AND(P265&lt;&gt;"",S265="")</formula>
    </cfRule>
  </conditionalFormatting>
  <conditionalFormatting sqref="S267:W267">
    <cfRule type="expression" dxfId="664" priority="1710">
      <formula>AND(P267&lt;&gt;"",S267="")</formula>
    </cfRule>
  </conditionalFormatting>
  <conditionalFormatting sqref="S269:W269">
    <cfRule type="expression" dxfId="663" priority="1709">
      <formula>AND(P269&lt;&gt;"",S269="")</formula>
    </cfRule>
  </conditionalFormatting>
  <conditionalFormatting sqref="S271:W271">
    <cfRule type="expression" dxfId="662" priority="1708">
      <formula>AND(P271&lt;&gt;"",S271="")</formula>
    </cfRule>
  </conditionalFormatting>
  <conditionalFormatting sqref="S273:W273">
    <cfRule type="expression" dxfId="661" priority="1707">
      <formula>AND(P273&lt;&gt;"",S273="")</formula>
    </cfRule>
  </conditionalFormatting>
  <conditionalFormatting sqref="Z17:AF17">
    <cfRule type="expression" dxfId="660" priority="500">
      <formula>AND(I17&lt;&gt;"",Z17="")</formula>
    </cfRule>
  </conditionalFormatting>
  <conditionalFormatting sqref="Z17:AF18">
    <cfRule type="expression" dxfId="659" priority="483">
      <formula>AND(Z17="",OR(AK17&lt;&gt;"",AR17&lt;&gt;"",BC17&lt;&gt;"",BY17&lt;&gt;"",CG17&lt;&gt;"",DH17&lt;&gt;""))</formula>
    </cfRule>
  </conditionalFormatting>
  <conditionalFormatting sqref="Z18:AF18">
    <cfRule type="expression" dxfId="658" priority="492">
      <formula>AND(Z18="",I18&lt;&gt;"")</formula>
    </cfRule>
  </conditionalFormatting>
  <conditionalFormatting sqref="Z20:AF21">
    <cfRule type="expression" dxfId="657" priority="27">
      <formula>AND(Z20="",OR(AK20&lt;&gt;"",AR20&lt;&gt;"",BC20&lt;&gt;"",BY20&lt;&gt;"",CG20&lt;&gt;"",DH20&lt;&gt;""))</formula>
    </cfRule>
    <cfRule type="expression" dxfId="656" priority="41">
      <formula>AND(I20&lt;&gt;"",Z20="")</formula>
    </cfRule>
  </conditionalFormatting>
  <conditionalFormatting sqref="Z23:AF24">
    <cfRule type="expression" dxfId="655" priority="457">
      <formula>AND(I23&lt;&gt;"",Z23="")</formula>
    </cfRule>
    <cfRule type="expression" dxfId="654" priority="448">
      <formula>AND(Z23="",OR(AK23&lt;&gt;"",AR23&lt;&gt;"",BY23&lt;&gt;"",CG23&lt;&gt;"",DH23&lt;&gt;""))</formula>
    </cfRule>
  </conditionalFormatting>
  <conditionalFormatting sqref="Z26:AF27">
    <cfRule type="expression" dxfId="653" priority="60">
      <formula>AND(Z26="",OR(AK26&lt;&gt;"",AR26&lt;&gt;"",BY26&lt;&gt;"",CG26&lt;&gt;"",DH26&lt;&gt;""))</formula>
    </cfRule>
    <cfRule type="expression" dxfId="652" priority="61">
      <formula>AND(I26&lt;&gt;"",Z26="")</formula>
    </cfRule>
  </conditionalFormatting>
  <conditionalFormatting sqref="Z29:AF30">
    <cfRule type="expression" dxfId="651" priority="412">
      <formula>AND(Z29="",OR(AK29&lt;&gt;"",AR29&lt;&gt;"",BC29&lt;&gt;"",BY29&lt;&gt;"",CG29&lt;&gt;"",DH29&lt;&gt;""))</formula>
    </cfRule>
    <cfRule type="expression" dxfId="650" priority="414">
      <formula>AND(I29&lt;&gt;"",Z29="")</formula>
    </cfRule>
  </conditionalFormatting>
  <conditionalFormatting sqref="Z32:AF33">
    <cfRule type="expression" dxfId="649" priority="393">
      <formula>AND(I32&lt;&gt;"",Z32="")</formula>
    </cfRule>
    <cfRule type="expression" dxfId="648" priority="391">
      <formula>AND(Z32="",OR(AK32&lt;&gt;"",AR32&lt;&gt;"",BY32&lt;&gt;"",CG32&lt;&gt;"",DH32&lt;&gt;""))</formula>
    </cfRule>
  </conditionalFormatting>
  <conditionalFormatting sqref="Z35:AF36">
    <cfRule type="expression" dxfId="647" priority="371">
      <formula>AND(Z35="",OR(AK35&lt;&gt;"",AR35&lt;&gt;"",BY35&lt;&gt;"",CG35&lt;&gt;"",DH35&lt;&gt;""))</formula>
    </cfRule>
    <cfRule type="expression" dxfId="646" priority="373">
      <formula>AND(I35&lt;&gt;"",Z35="")</formula>
    </cfRule>
  </conditionalFormatting>
  <conditionalFormatting sqref="Z38:AF39">
    <cfRule type="expression" dxfId="645" priority="355">
      <formula>AND(I38&lt;&gt;"",Z38="")</formula>
    </cfRule>
    <cfRule type="expression" dxfId="644" priority="353">
      <formula>AND(Z38="",OR(AK38&lt;&gt;"",AR38&lt;&gt;"",BY38&lt;&gt;"",CG38&lt;&gt;"",DH38&lt;&gt;""))</formula>
    </cfRule>
  </conditionalFormatting>
  <conditionalFormatting sqref="Z41:AF42">
    <cfRule type="expression" dxfId="643" priority="335">
      <formula>AND(I41&lt;&gt;"",Z41="")</formula>
    </cfRule>
    <cfRule type="expression" dxfId="642" priority="333">
      <formula>AND(Z41="",OR(AK41&lt;&gt;"",AR41&lt;&gt;"",BC41&lt;&gt;"",BY41&lt;&gt;"",CG41&lt;&gt;"",DH41&lt;&gt;""))</formula>
    </cfRule>
  </conditionalFormatting>
  <conditionalFormatting sqref="Z159:AF159">
    <cfRule type="expression" dxfId="641" priority="282">
      <formula>AND(I159&lt;&gt;"",Z159="")</formula>
    </cfRule>
  </conditionalFormatting>
  <conditionalFormatting sqref="Z159:AF160">
    <cfRule type="expression" dxfId="640" priority="265">
      <formula>AND(Z159="",OR(AK159&lt;&gt;"",AR159&lt;&gt;"",BC159&lt;&gt;"",BY159&lt;&gt;"",CG159&lt;&gt;"",DH159&lt;&gt;""))</formula>
    </cfRule>
  </conditionalFormatting>
  <conditionalFormatting sqref="Z160:AF160">
    <cfRule type="expression" dxfId="639" priority="274">
      <formula>AND(Z160="",I160&lt;&gt;"")</formula>
    </cfRule>
  </conditionalFormatting>
  <conditionalFormatting sqref="Z162:AF163">
    <cfRule type="expression" dxfId="638" priority="17">
      <formula>AND(Z162="",OR(AK162&lt;&gt;"",AR162&lt;&gt;"",BC162&lt;&gt;"",BY162&lt;&gt;"",CG162&lt;&gt;"",DH162&lt;&gt;""))</formula>
    </cfRule>
    <cfRule type="expression" dxfId="637" priority="21">
      <formula>AND(I162&lt;&gt;"",Z162="")</formula>
    </cfRule>
  </conditionalFormatting>
  <conditionalFormatting sqref="Z165:AF166">
    <cfRule type="expression" dxfId="636" priority="239">
      <formula>AND(I165&lt;&gt;"",Z165="")</formula>
    </cfRule>
    <cfRule type="expression" dxfId="635" priority="230">
      <formula>AND(Z165="",OR(AK165&lt;&gt;"",AR165&lt;&gt;"",BY165&lt;&gt;"",CG165&lt;&gt;"",DH165&lt;&gt;""))</formula>
    </cfRule>
  </conditionalFormatting>
  <conditionalFormatting sqref="Z168:AF169">
    <cfRule type="expression" dxfId="634" priority="50">
      <formula>AND(Z168="",OR(AK168&lt;&gt;"",AR168&lt;&gt;"",BY168&lt;&gt;"",CG168&lt;&gt;"",DH168&lt;&gt;""))</formula>
    </cfRule>
    <cfRule type="expression" dxfId="633" priority="51">
      <formula>AND(I168&lt;&gt;"",Z168="")</formula>
    </cfRule>
  </conditionalFormatting>
  <conditionalFormatting sqref="Z171:AF172">
    <cfRule type="expression" dxfId="632" priority="194">
      <formula>AND(Z171="",OR(AK171&lt;&gt;"",AR171&lt;&gt;"",BC171&lt;&gt;"",BY171&lt;&gt;"",CG171&lt;&gt;"",DH171&lt;&gt;""))</formula>
    </cfRule>
    <cfRule type="expression" dxfId="631" priority="196">
      <formula>AND(I171&lt;&gt;"",Z171="")</formula>
    </cfRule>
  </conditionalFormatting>
  <conditionalFormatting sqref="Z174:AF175">
    <cfRule type="expression" dxfId="630" priority="175">
      <formula>AND(I174&lt;&gt;"",Z174="")</formula>
    </cfRule>
    <cfRule type="expression" dxfId="629" priority="173">
      <formula>AND(Z174="",OR(AK174&lt;&gt;"",AR174&lt;&gt;"",BY174&lt;&gt;"",CG174&lt;&gt;"",DH174&lt;&gt;""))</formula>
    </cfRule>
  </conditionalFormatting>
  <conditionalFormatting sqref="Z177:AF178">
    <cfRule type="expression" dxfId="628" priority="153">
      <formula>AND(Z177="",OR(AK177&lt;&gt;"",AR177&lt;&gt;"",BY177&lt;&gt;"",CG177&lt;&gt;"",DH177&lt;&gt;""))</formula>
    </cfRule>
    <cfRule type="expression" dxfId="627" priority="155">
      <formula>AND(I177&lt;&gt;"",Z177="")</formula>
    </cfRule>
  </conditionalFormatting>
  <conditionalFormatting sqref="Z180:AF181">
    <cfRule type="expression" dxfId="626" priority="135">
      <formula>AND(Z180="",OR(AK180&lt;&gt;"",AR180&lt;&gt;"",BY180&lt;&gt;"",CG180&lt;&gt;"",DH180&lt;&gt;""))</formula>
    </cfRule>
    <cfRule type="expression" dxfId="625" priority="137">
      <formula>AND(I180&lt;&gt;"",Z180="")</formula>
    </cfRule>
  </conditionalFormatting>
  <conditionalFormatting sqref="Z183:AF184">
    <cfRule type="expression" dxfId="624" priority="117">
      <formula>AND(I183&lt;&gt;"",Z183="")</formula>
    </cfRule>
    <cfRule type="expression" dxfId="623" priority="115">
      <formula>AND(Z183="",OR(AK183&lt;&gt;"",AR183&lt;&gt;"",BC183&lt;&gt;"",BY183&lt;&gt;"",CG183&lt;&gt;"",DH183&lt;&gt;""))</formula>
    </cfRule>
  </conditionalFormatting>
  <conditionalFormatting sqref="AK17:AQ18">
    <cfRule type="expression" dxfId="622" priority="491">
      <formula>AND(AK17="",OR(I17="2.再ｺ(H)",I17="3.再ｺ(M)",I17="4.再ｺ(L)",I17="5.再ｺ(他)",I17="7.無筋(ﾘ)",I17="8.再無(骨)",I17="9.再無(他)"))</formula>
    </cfRule>
  </conditionalFormatting>
  <conditionalFormatting sqref="AK20:AQ21">
    <cfRule type="expression" dxfId="621" priority="35">
      <formula>AND(AK20="",OR(I20="2.有筋(ﾘ)",I20="3.再有(骨)",I20="4.再有(他)"))</formula>
    </cfRule>
  </conditionalFormatting>
  <conditionalFormatting sqref="AK23:AQ24">
    <cfRule type="expression" dxfId="620" priority="447">
      <formula>AND(AK23="",OR(AR23&lt;&gt;"",BY23&lt;&gt;"",CG23&lt;&gt;"",DH23&lt;&gt;""))</formula>
    </cfRule>
  </conditionalFormatting>
  <conditionalFormatting sqref="AK26:AQ27">
    <cfRule type="expression" dxfId="619" priority="62">
      <formula>AND(AK26="",OR(AR26&lt;&gt;"",BY26&lt;&gt;"",CG26&lt;&gt;"",DH26&lt;&gt;""))</formula>
    </cfRule>
  </conditionalFormatting>
  <conditionalFormatting sqref="AK29:AQ30">
    <cfRule type="expression" dxfId="618" priority="406">
      <formula>AND(AK29="",OR(I29="1.一種",I29="2.二種",I29="3.三種",I29="4.四種",I29="5.泥土",I29="6.浚渫土",I29="7.改良土",I29="8.汚泥処",I29="9.再砂"))</formula>
    </cfRule>
  </conditionalFormatting>
  <conditionalFormatting sqref="AK32:AQ33">
    <cfRule type="expression" dxfId="617" priority="395">
      <formula>AND(AK32="",OR(AR32&lt;&gt;"",BY32&lt;&gt;"",CG32&lt;&gt;"",DH32&lt;&gt;""))</formula>
    </cfRule>
  </conditionalFormatting>
  <conditionalFormatting sqref="AK35:AQ36">
    <cfRule type="expression" dxfId="616" priority="375">
      <formula>AND(AK35="",OR(AR35&lt;&gt;"",BY35&lt;&gt;"",CG35&lt;&gt;"",DH35&lt;&gt;""))</formula>
    </cfRule>
  </conditionalFormatting>
  <conditionalFormatting sqref="AK41:AQ42">
    <cfRule type="expression" dxfId="615" priority="341">
      <formula>AND(AK41="",OR(AR41&lt;&gt;"",BY41&lt;&gt;"",CG41&lt;&gt;"",DH41&lt;&gt;""))</formula>
    </cfRule>
  </conditionalFormatting>
  <conditionalFormatting sqref="AK159:AQ160">
    <cfRule type="expression" dxfId="614" priority="273">
      <formula>AND(AK159="",OR(I159="2.再ｺ(H)",I159="3.再ｺ(M)",I159="4.再ｺ(L)",I159="5.再ｺ(他)",I159="7.無筋(ﾘ)",I159="8.再無(骨)",I159="9.再無(他)"))</formula>
    </cfRule>
  </conditionalFormatting>
  <conditionalFormatting sqref="AK162:AQ163">
    <cfRule type="expression" dxfId="613" priority="11">
      <formula>AND(AK162="",OR(I162="2.有筋(ﾘ)",I162="3.再有(骨)",I162="4.再有(他)"))</formula>
    </cfRule>
  </conditionalFormatting>
  <conditionalFormatting sqref="AK165:AQ166">
    <cfRule type="expression" dxfId="612" priority="229">
      <formula>AND(AK165="",OR(AR165&lt;&gt;"",BY165&lt;&gt;"",CG165&lt;&gt;"",DH165&lt;&gt;""))</formula>
    </cfRule>
  </conditionalFormatting>
  <conditionalFormatting sqref="AK168:AQ169">
    <cfRule type="expression" dxfId="611" priority="52">
      <formula>AND(AK168="",OR(AR168&lt;&gt;"",BY168&lt;&gt;"",CG168&lt;&gt;"",DH168&lt;&gt;""))</formula>
    </cfRule>
  </conditionalFormatting>
  <conditionalFormatting sqref="AK171:AQ172">
    <cfRule type="expression" dxfId="610" priority="188">
      <formula>AND(AK171="",OR(I171="1.一種",I171="2.二種",I171="3.三種",I171="4.四種",I171="5.泥土",I171="6.浚渫土",I171="7.改良土",I171="8.汚泥処",I171="9.再砂"))</formula>
    </cfRule>
  </conditionalFormatting>
  <conditionalFormatting sqref="AK174:AQ175">
    <cfRule type="expression" dxfId="609" priority="177">
      <formula>AND(AK174="",OR(AR174&lt;&gt;"",BY174&lt;&gt;"",CG174&lt;&gt;"",DH174&lt;&gt;""))</formula>
    </cfRule>
  </conditionalFormatting>
  <conditionalFormatting sqref="AK177:AQ178">
    <cfRule type="expression" dxfId="608" priority="157">
      <formula>AND(AK177="",OR(AR177&lt;&gt;"",BY177&lt;&gt;"",CG177&lt;&gt;"",DH177&lt;&gt;""))</formula>
    </cfRule>
  </conditionalFormatting>
  <conditionalFormatting sqref="AK183:AQ184">
    <cfRule type="expression" dxfId="607" priority="123">
      <formula>AND(AK183="",OR(AR183&lt;&gt;"",BY183&lt;&gt;"",CG183&lt;&gt;"",DH183&lt;&gt;""))</formula>
    </cfRule>
  </conditionalFormatting>
  <conditionalFormatting sqref="AO93:BA132">
    <cfRule type="expression" dxfId="606" priority="283">
      <formula>AND(AO93="",OR(BB93&lt;&gt;"",BK93&lt;&gt;"",BG93&lt;&gt;"",BX93&lt;&gt;"",CC93&lt;&gt;"",CI93&lt;&gt;"",CL93&lt;&gt;""))</formula>
    </cfRule>
  </conditionalFormatting>
  <conditionalFormatting sqref="AO235:BA274">
    <cfRule type="expression" dxfId="605" priority="65">
      <formula>AND(AO235="",OR(BB235&lt;&gt;"",BK235&lt;&gt;"",BG235&lt;&gt;"",BX235&lt;&gt;"",CC235&lt;&gt;"",CI235&lt;&gt;"",CL235&lt;&gt;""))</formula>
    </cfRule>
  </conditionalFormatting>
  <conditionalFormatting sqref="AR17:AX18">
    <cfRule type="expression" dxfId="604" priority="490">
      <formula>AND(AR17="",OR(I17="2.再ｺ(H)",I17="3.再ｺ(M)",I17="4.再ｺ(L)",I17="5.再ｺ(他)",I17="7.無筋(ﾘ)",I17="8.再無(骨)",I17="9.再無(他)"))</formula>
    </cfRule>
  </conditionalFormatting>
  <conditionalFormatting sqref="AR20:AX21">
    <cfRule type="expression" dxfId="603" priority="34">
      <formula>AND(AR20="",OR(I20="2.有筋(ﾘ)",I20="3.再有(骨)",I20="4.再有(他)"))</formula>
    </cfRule>
  </conditionalFormatting>
  <conditionalFormatting sqref="AR23:AX24">
    <cfRule type="expression" dxfId="602" priority="446">
      <formula>AND(AR23="",OR(AK23&lt;&gt;"",BY23&lt;&gt;"",CG23&lt;&gt;"",DH23&lt;&gt;""))</formula>
    </cfRule>
  </conditionalFormatting>
  <conditionalFormatting sqref="AR26:AX27">
    <cfRule type="expression" dxfId="601" priority="59">
      <formula>AND(AR26="",OR(AK26&lt;&gt;"",BY26&lt;&gt;"",CG26&lt;&gt;"",DH26&lt;&gt;""))</formula>
    </cfRule>
  </conditionalFormatting>
  <conditionalFormatting sqref="AR29:AX30">
    <cfRule type="expression" dxfId="600" priority="404">
      <formula>AND(AR29="",OR(I29="1.一種",I29="2.二種",I29="3.三種",I29="4.四種",I29="5.泥土",I29="6.浚渫土",I29="7.改良土",I29="8.汚泥処",I29="9.再砂"))</formula>
    </cfRule>
  </conditionalFormatting>
  <conditionalFormatting sqref="AR32:AX33">
    <cfRule type="expression" dxfId="599" priority="389">
      <formula>AND(AR32="",OR(AK32&lt;&gt;"",BY32&lt;&gt;"",CG32&lt;&gt;"",DH32&lt;&gt;""))</formula>
    </cfRule>
  </conditionalFormatting>
  <conditionalFormatting sqref="AR35:AX36">
    <cfRule type="expression" dxfId="598" priority="369">
      <formula>AND(AR35="",OR(AK35&lt;&gt;"",BY35&lt;&gt;"",CG35&lt;&gt;"",DH35&lt;&gt;""))</formula>
    </cfRule>
  </conditionalFormatting>
  <conditionalFormatting sqref="AR38:AX39">
    <cfRule type="expression" dxfId="597" priority="351">
      <formula>AND(AR38="",OR(AK38&lt;&gt;"",BY38&lt;&gt;"",CG38&lt;&gt;"",DH38&lt;&gt;""))</formula>
    </cfRule>
  </conditionalFormatting>
  <conditionalFormatting sqref="AR41:AX42">
    <cfRule type="expression" dxfId="596" priority="331">
      <formula>AND(AR41="",OR(AK41&lt;&gt;"",BY41&lt;&gt;"",CG41&lt;&gt;"",DH41&lt;&gt;""))</formula>
    </cfRule>
  </conditionalFormatting>
  <conditionalFormatting sqref="AR159:AX160">
    <cfRule type="expression" dxfId="595" priority="272">
      <formula>AND(AR159="",OR(I159="2.再ｺ(H)",I159="3.再ｺ(M)",I159="4.再ｺ(L)",I159="5.再ｺ(他)",I159="7.無筋(ﾘ)",I159="8.再無(骨)",I159="9.再無(他)"))</formula>
    </cfRule>
  </conditionalFormatting>
  <conditionalFormatting sqref="AR162:AX163">
    <cfRule type="expression" dxfId="594" priority="10">
      <formula>AND(AR162="",OR(I162="2.有筋(ﾘ)",I162="3.再有(骨)",I162="4.再有(他)"))</formula>
    </cfRule>
  </conditionalFormatting>
  <conditionalFormatting sqref="AR165:AX166">
    <cfRule type="expression" dxfId="593" priority="228">
      <formula>AND(AR165="",OR(AK165&lt;&gt;"",BY165&lt;&gt;"",CG165&lt;&gt;"",DH165&lt;&gt;""))</formula>
    </cfRule>
  </conditionalFormatting>
  <conditionalFormatting sqref="AR168:AX169">
    <cfRule type="expression" dxfId="592" priority="49">
      <formula>AND(AR168="",OR(AK168&lt;&gt;"",BY168&lt;&gt;"",CG168&lt;&gt;"",DH168&lt;&gt;""))</formula>
    </cfRule>
  </conditionalFormatting>
  <conditionalFormatting sqref="AR171:AX172">
    <cfRule type="expression" dxfId="591" priority="186">
      <formula>AND(AR171="",OR(I171="1.一種",I171="2.二種",I171="3.三種",I171="4.四種",I171="5.泥土",I171="6.浚渫土",I171="7.改良土",I171="8.汚泥処",I171="9.再砂"))</formula>
    </cfRule>
  </conditionalFormatting>
  <conditionalFormatting sqref="AR174:AX175">
    <cfRule type="expression" dxfId="590" priority="171">
      <formula>AND(AR174="",OR(AK174&lt;&gt;"",BY174&lt;&gt;"",CG174&lt;&gt;"",DH174&lt;&gt;""))</formula>
    </cfRule>
  </conditionalFormatting>
  <conditionalFormatting sqref="AR177:AX178">
    <cfRule type="expression" dxfId="589" priority="151">
      <formula>AND(AR177="",OR(AK177&lt;&gt;"",BY177&lt;&gt;"",CG177&lt;&gt;"",DH177&lt;&gt;""))</formula>
    </cfRule>
  </conditionalFormatting>
  <conditionalFormatting sqref="AR180:AX181">
    <cfRule type="expression" dxfId="588" priority="133">
      <formula>AND(AR180="",OR(AK180&lt;&gt;"",BY180&lt;&gt;"",CG180&lt;&gt;"",DH180&lt;&gt;""))</formula>
    </cfRule>
  </conditionalFormatting>
  <conditionalFormatting sqref="AR183:AX184">
    <cfRule type="expression" dxfId="587" priority="113">
      <formula>AND(AR183="",OR(AK183&lt;&gt;"",BY183&lt;&gt;"",CG183&lt;&gt;"",DH183&lt;&gt;""))</formula>
    </cfRule>
  </conditionalFormatting>
  <conditionalFormatting sqref="BC17:BX18">
    <cfRule type="expression" dxfId="586" priority="481">
      <formula>AND(BC17="",OR(I17="2.再ｺ(H)",I17="3.再ｺ(M)",I17="4.再ｺ(L)",I17="5.再ｺ(他)",I17="7.無筋(ﾘ)",I17="8.再無(骨)",I17="9.再無(他)"))</formula>
    </cfRule>
  </conditionalFormatting>
  <conditionalFormatting sqref="BC20:BX21">
    <cfRule type="expression" dxfId="585" priority="25">
      <formula>AND(BC20="",OR(I20="2.有筋(ﾘ)",I20="3.再有(骨)",I20="4.再有(他)"))</formula>
    </cfRule>
  </conditionalFormatting>
  <conditionalFormatting sqref="BC23:BX24">
    <cfRule type="expression" dxfId="584" priority="441">
      <formula>AND(BC23="",OR(AK23&lt;&gt;"",AR23&lt;&gt;"",BY23&lt;&gt;"",CG23&lt;&gt;"",DH23&lt;&gt;""))</formula>
    </cfRule>
  </conditionalFormatting>
  <conditionalFormatting sqref="BC26:BX27">
    <cfRule type="expression" dxfId="583" priority="55">
      <formula>AND(BC26="",OR(AK26&lt;&gt;"",AR26&lt;&gt;"",BY26&lt;&gt;"",CG26&lt;&gt;"",DH26&lt;&gt;""))</formula>
    </cfRule>
  </conditionalFormatting>
  <conditionalFormatting sqref="BC29:BX30">
    <cfRule type="expression" dxfId="582" priority="401">
      <formula>AND(BC29="",OR(I29="1.一種",I29="2.二種",I29="3.三種",I29="4.四種",I29="5.泥土",I29="6.浚渫土",I29="7.改良土",I29="8.汚泥処",I29="9.再砂"))</formula>
    </cfRule>
  </conditionalFormatting>
  <conditionalFormatting sqref="BC32:BX33">
    <cfRule type="expression" dxfId="581" priority="381">
      <formula>AND(BC32="",OR(AK32&lt;&gt;"",AR32&lt;&gt;"",BY32&lt;&gt;"",CG32&lt;&gt;"",DH32&lt;&gt;""))</formula>
    </cfRule>
  </conditionalFormatting>
  <conditionalFormatting sqref="BC35:BX36">
    <cfRule type="expression" dxfId="580" priority="361">
      <formula>AND(BC35="",OR(AK35&lt;&gt;"",AR35&lt;&gt;"",BY35&lt;&gt;"",CG35&lt;&gt;"",DH35&lt;&gt;""))</formula>
    </cfRule>
  </conditionalFormatting>
  <conditionalFormatting sqref="BC38:BX39">
    <cfRule type="expression" dxfId="579" priority="343">
      <formula>AND(BC38="",OR(AK38&lt;&gt;"",AR38&lt;&gt;"",BY38&lt;&gt;"",CG38&lt;&gt;"",DH38&lt;&gt;""))</formula>
    </cfRule>
  </conditionalFormatting>
  <conditionalFormatting sqref="BC41:BX42">
    <cfRule type="expression" dxfId="578" priority="323">
      <formula>AND(BC41="",OR(AK41&lt;&gt;"",AR41&lt;&gt;"",BY41&lt;&gt;"",CG41&lt;&gt;"",DH41&lt;&gt;""))</formula>
    </cfRule>
  </conditionalFormatting>
  <conditionalFormatting sqref="BC159:BX160">
    <cfRule type="expression" dxfId="577" priority="263">
      <formula>AND(BC159="",OR(I159="2.再ｺ(H)",I159="3.再ｺ(M)",I159="4.再ｺ(L)",I159="5.再ｺ(他)",I159="7.無筋(ﾘ)",I159="8.再無(骨)",I159="9.再無(他)"))</formula>
    </cfRule>
  </conditionalFormatting>
  <conditionalFormatting sqref="BC162:BX163">
    <cfRule type="expression" dxfId="576" priority="5">
      <formula>AND(BC162="",OR(I162="2.有筋(ﾘ)",I162="3.再有(骨)",I162="4.再有(他)"))</formula>
    </cfRule>
  </conditionalFormatting>
  <conditionalFormatting sqref="BC165:BX166">
    <cfRule type="expression" dxfId="575" priority="223">
      <formula>AND(BC165="",OR(AK165&lt;&gt;"",AR165&lt;&gt;"",BY165&lt;&gt;"",CG165&lt;&gt;"",DH165&lt;&gt;""))</formula>
    </cfRule>
  </conditionalFormatting>
  <conditionalFormatting sqref="BC168:BX169">
    <cfRule type="expression" dxfId="574" priority="45">
      <formula>AND(BC168="",OR(AK168&lt;&gt;"",AR168&lt;&gt;"",BY168&lt;&gt;"",CG168&lt;&gt;"",DH168&lt;&gt;""))</formula>
    </cfRule>
  </conditionalFormatting>
  <conditionalFormatting sqref="BC171:BX172">
    <cfRule type="expression" dxfId="573" priority="183">
      <formula>AND(BC171="",OR(I171="1.一種",I171="2.二種",I171="3.三種",I171="4.四種",I171="5.泥土",I171="6.浚渫土",I171="7.改良土",I171="8.汚泥処",I171="9.再砂"))</formula>
    </cfRule>
  </conditionalFormatting>
  <conditionalFormatting sqref="BC174:BX175">
    <cfRule type="expression" dxfId="572" priority="163">
      <formula>AND(BC174="",OR(AK174&lt;&gt;"",AR174&lt;&gt;"",BY174&lt;&gt;"",CG174&lt;&gt;"",DH174&lt;&gt;""))</formula>
    </cfRule>
  </conditionalFormatting>
  <conditionalFormatting sqref="BC177:BX178">
    <cfRule type="expression" dxfId="571" priority="143">
      <formula>AND(BC177="",OR(AK177&lt;&gt;"",AR177&lt;&gt;"",BY177&lt;&gt;"",CG177&lt;&gt;"",DH177&lt;&gt;""))</formula>
    </cfRule>
  </conditionalFormatting>
  <conditionalFormatting sqref="BC180:BX181">
    <cfRule type="expression" dxfId="570" priority="125">
      <formula>AND(BC180="",OR(AK180&lt;&gt;"",AR180&lt;&gt;"",BY180&lt;&gt;"",CG180&lt;&gt;"",DH180&lt;&gt;""))</formula>
    </cfRule>
  </conditionalFormatting>
  <conditionalFormatting sqref="BC183:BX184">
    <cfRule type="expression" dxfId="569" priority="105">
      <formula>AND(BC183="",OR(AK183&lt;&gt;"",AR183&lt;&gt;"",BY183&lt;&gt;"",CG183&lt;&gt;"",DH183&lt;&gt;""))</formula>
    </cfRule>
  </conditionalFormatting>
  <conditionalFormatting sqref="BK93:BW132">
    <cfRule type="expression" dxfId="568" priority="879">
      <formula>AND(BK93="",OR(AO93&lt;&gt;"",BB93&lt;&gt;"",BG93&lt;&gt;"",BX93&lt;&gt;"",CC93&lt;&gt;"",CI93&lt;&gt;"",CL93&lt;&gt;""))</formula>
    </cfRule>
  </conditionalFormatting>
  <conditionalFormatting sqref="BK235:BW274">
    <cfRule type="expression" dxfId="567" priority="527">
      <formula>AND(BK235="",OR(AO235&lt;&gt;"",BB235&lt;&gt;"",BG235&lt;&gt;"",BX235&lt;&gt;"",CC235&lt;&gt;"",CI235&lt;&gt;"",CL235&lt;&gt;""))</formula>
    </cfRule>
  </conditionalFormatting>
  <conditionalFormatting sqref="BX93:CB132">
    <cfRule type="expression" dxfId="566" priority="877">
      <formula>AND(BX93="",OR(AO93&lt;&gt;"",BB93&lt;&gt;"",BG93&lt;&gt;"",BK93&lt;&gt;"",CC93&lt;&gt;"",CI93&lt;&gt;"",CL93&lt;&gt;""))</formula>
    </cfRule>
  </conditionalFormatting>
  <conditionalFormatting sqref="BX235:CB274">
    <cfRule type="expression" dxfId="565" priority="525">
      <formula>AND(BX235="",OR(AO235&lt;&gt;"",BB235&lt;&gt;"",BG235&lt;&gt;"",BK235&lt;&gt;"",CC235&lt;&gt;"",CI235&lt;&gt;"",CL235&lt;&gt;""))</formula>
    </cfRule>
  </conditionalFormatting>
  <conditionalFormatting sqref="BY17:CB18">
    <cfRule type="expression" dxfId="564" priority="489">
      <formula>AND(BY17="",OR(I17="2.再ｺ(H)",I17="3.再ｺ(M)",I17="4.再ｺ(L)",I17="5.再ｺ(他)",I17="7.無筋(ﾘ)",I17="8.再無(骨)",I17="9.再無(他)"))</formula>
    </cfRule>
  </conditionalFormatting>
  <conditionalFormatting sqref="BY20:CB21">
    <cfRule type="expression" dxfId="563" priority="33">
      <formula>AND(BY20="",OR(I20="2.有筋(ﾘ)",I20="3.再有(骨)",I20="4.再有(他)"))</formula>
    </cfRule>
  </conditionalFormatting>
  <conditionalFormatting sqref="BY23:CB24">
    <cfRule type="expression" dxfId="562" priority="445">
      <formula>AND(BY23="",OR(AK23&lt;&gt;"",AR23&lt;&gt;"",CG23&lt;&gt;"",DH23&lt;&gt;""))</formula>
    </cfRule>
  </conditionalFormatting>
  <conditionalFormatting sqref="BY26:CB27">
    <cfRule type="expression" dxfId="561" priority="58">
      <formula>AND(BY26="",OR(AK26&lt;&gt;"",AR26&lt;&gt;"",CG26&lt;&gt;"",DH26&lt;&gt;""))</formula>
    </cfRule>
  </conditionalFormatting>
  <conditionalFormatting sqref="BY29:CB30">
    <cfRule type="expression" dxfId="560" priority="403">
      <formula>AND(BY29="",OR(I29="1.一種",I29="2.二種",I29="3.三種",I29="4.四種",I29="5.泥土",I29="6.浚渫土",I29="7.改良土",I29="8.汚泥処",I29="9.再砂"))</formula>
    </cfRule>
  </conditionalFormatting>
  <conditionalFormatting sqref="BY32:CB33">
    <cfRule type="expression" dxfId="559" priority="385">
      <formula>AND(BY32="",OR(AK32&lt;&gt;"",AR32&lt;&gt;"",CG32&lt;&gt;"",DH32&lt;&gt;""))</formula>
    </cfRule>
  </conditionalFormatting>
  <conditionalFormatting sqref="BY35:CB36">
    <cfRule type="expression" dxfId="558" priority="365">
      <formula>AND(BY35="",OR(AK35&lt;&gt;"",AR35&lt;&gt;"",CG35&lt;&gt;"",DH35&lt;&gt;""))</formula>
    </cfRule>
  </conditionalFormatting>
  <conditionalFormatting sqref="BY38:CB39">
    <cfRule type="expression" dxfId="557" priority="347">
      <formula>AND(BY38="",OR(AK38&lt;&gt;"",AR38&lt;&gt;"",CG38&lt;&gt;"",DH38&lt;&gt;""))</formula>
    </cfRule>
  </conditionalFormatting>
  <conditionalFormatting sqref="BY41:CB42">
    <cfRule type="expression" dxfId="556" priority="327">
      <formula>AND(BY41="",OR(AK41&lt;&gt;"",AR41&lt;&gt;"",CG41&lt;&gt;"",DH41&lt;&gt;""))</formula>
    </cfRule>
  </conditionalFormatting>
  <conditionalFormatting sqref="BY159:CB160">
    <cfRule type="expression" dxfId="555" priority="271">
      <formula>AND(BY159="",OR(I159="2.再ｺ(H)",I159="3.再ｺ(M)",I159="4.再ｺ(L)",I159="5.再ｺ(他)",I159="7.無筋(ﾘ)",I159="8.再無(骨)",I159="9.再無(他)"))</formula>
    </cfRule>
  </conditionalFormatting>
  <conditionalFormatting sqref="BY162:CB163">
    <cfRule type="expression" dxfId="554" priority="9">
      <formula>AND(BY162="",OR(I162="2.有筋(ﾘ)",I162="3.再有(骨)",I162="4.再有(他)"))</formula>
    </cfRule>
  </conditionalFormatting>
  <conditionalFormatting sqref="BY165:CB166">
    <cfRule type="expression" dxfId="553" priority="227">
      <formula>AND(BY165="",OR(AK165&lt;&gt;"",AR165&lt;&gt;"",CG165&lt;&gt;"",DH165&lt;&gt;""))</formula>
    </cfRule>
  </conditionalFormatting>
  <conditionalFormatting sqref="BY168:CB169">
    <cfRule type="expression" dxfId="552" priority="48">
      <formula>AND(BY168="",OR(AK168&lt;&gt;"",AR168&lt;&gt;"",CG168&lt;&gt;"",DH168&lt;&gt;""))</formula>
    </cfRule>
  </conditionalFormatting>
  <conditionalFormatting sqref="BY171:CB172">
    <cfRule type="expression" dxfId="551" priority="185">
      <formula>AND(BY171="",OR(I171="1.一種",I171="2.二種",I171="3.三種",I171="4.四種",I171="5.泥土",I171="6.浚渫土",I171="7.改良土",I171="8.汚泥処",I171="9.再砂"))</formula>
    </cfRule>
  </conditionalFormatting>
  <conditionalFormatting sqref="BY174:CB175">
    <cfRule type="expression" dxfId="550" priority="167">
      <formula>AND(BY174="",OR(AK174&lt;&gt;"",AR174&lt;&gt;"",CG174&lt;&gt;"",DH174&lt;&gt;""))</formula>
    </cfRule>
  </conditionalFormatting>
  <conditionalFormatting sqref="BY177:CB178">
    <cfRule type="expression" dxfId="549" priority="147">
      <formula>AND(BY177="",OR(AK177&lt;&gt;"",AR177&lt;&gt;"",CG177&lt;&gt;"",DH177&lt;&gt;""))</formula>
    </cfRule>
  </conditionalFormatting>
  <conditionalFormatting sqref="BY180:CB181">
    <cfRule type="expression" dxfId="548" priority="129">
      <formula>AND(BY180="",OR(AK180&lt;&gt;"",AR180&lt;&gt;"",CG180&lt;&gt;"",DH180&lt;&gt;""))</formula>
    </cfRule>
  </conditionalFormatting>
  <conditionalFormatting sqref="BY183:CB184">
    <cfRule type="expression" dxfId="547" priority="109">
      <formula>AND(BY183="",OR(AK183&lt;&gt;"",AR183&lt;&gt;"",CG183&lt;&gt;"",DH183&lt;&gt;""))</formula>
    </cfRule>
  </conditionalFormatting>
  <conditionalFormatting sqref="CC93:CF132">
    <cfRule type="expression" dxfId="546" priority="875">
      <formula>AND(CC93="",OR(AO93&lt;&gt;"",BB93&lt;&gt;"",BG93&lt;&gt;"",BK93&lt;&gt;"",BX93&lt;&gt;"",CI93&lt;&gt;"",CL93&lt;&gt;""))</formula>
    </cfRule>
  </conditionalFormatting>
  <conditionalFormatting sqref="CC235:CF274">
    <cfRule type="expression" dxfId="545" priority="523">
      <formula>AND(CC235="",OR(AO235&lt;&gt;"",BB235&lt;&gt;"",BG235&lt;&gt;"",BK235&lt;&gt;"",BX235&lt;&gt;"",CI235&lt;&gt;"",CL235&lt;&gt;""))</formula>
    </cfRule>
  </conditionalFormatting>
  <conditionalFormatting sqref="CG17:DG18">
    <cfRule type="expression" dxfId="544" priority="488">
      <formula>AND(CG17="",OR(I17="2.再ｺ(H)",I17="3.再ｺ(M)",I17="4.再ｺ(L)",I17="5.再ｺ(他)",I17="7.無筋(ﾘ)",I17="8.再無(骨)",I17="9.再無(他)"))</formula>
    </cfRule>
  </conditionalFormatting>
  <conditionalFormatting sqref="CG20:DG21">
    <cfRule type="expression" dxfId="543" priority="32">
      <formula>AND(CG20="",OR(I20="2.有筋(ﾘ)",I20="3.再有(骨)",I20="4.再有(他)"))</formula>
    </cfRule>
  </conditionalFormatting>
  <conditionalFormatting sqref="CG23:DG24">
    <cfRule type="expression" dxfId="542" priority="444">
      <formula>AND(CG23="",OR(AK23&lt;&gt;"",AR23&lt;&gt;"",BY23&lt;&gt;"",DH23&lt;&gt;""))</formula>
    </cfRule>
  </conditionalFormatting>
  <conditionalFormatting sqref="CG26:DG27">
    <cfRule type="expression" dxfId="541" priority="57">
      <formula>AND(CG26="",OR(AK26&lt;&gt;"",AR26&lt;&gt;"",BY26&lt;&gt;"",DH26&lt;&gt;""))</formula>
    </cfRule>
  </conditionalFormatting>
  <conditionalFormatting sqref="CG29:DG30">
    <cfRule type="expression" dxfId="540" priority="408">
      <formula>AND(CG29="",OR(I29="1.一種",I29="2.二種",I29="3.三種",I29="4.四種",I29="5.泥土",I29="6.浚渫土",I29="7.改良土",I29="8.汚泥処",I29="9.再砂"))</formula>
    </cfRule>
  </conditionalFormatting>
  <conditionalFormatting sqref="CG32:DG33">
    <cfRule type="expression" dxfId="539" priority="384">
      <formula>AND(CG32="",OR(AK32&lt;&gt;"",AR32&lt;&gt;"",BY32&lt;&gt;"",DH32&lt;&gt;""))</formula>
    </cfRule>
  </conditionalFormatting>
  <conditionalFormatting sqref="CG35:DG36">
    <cfRule type="expression" dxfId="538" priority="364">
      <formula>AND(CG35="",OR(AK35&lt;&gt;"",AR35&lt;&gt;"",BY35&lt;&gt;"",DH35&lt;&gt;""))</formula>
    </cfRule>
  </conditionalFormatting>
  <conditionalFormatting sqref="CG38:DG39">
    <cfRule type="expression" dxfId="537" priority="346">
      <formula>AND(CG38="",OR(AK38&lt;&gt;"",AR38&lt;&gt;"",BY38&lt;&gt;"",DH38&lt;&gt;""))</formula>
    </cfRule>
  </conditionalFormatting>
  <conditionalFormatting sqref="CG41:DG42">
    <cfRule type="expression" dxfId="536" priority="326">
      <formula>AND(CG41="",OR(AK41&lt;&gt;"",AR41&lt;&gt;"",BY41&lt;&gt;"",DH41&lt;&gt;""))</formula>
    </cfRule>
  </conditionalFormatting>
  <conditionalFormatting sqref="CG159:DG160">
    <cfRule type="expression" dxfId="535" priority="270">
      <formula>AND(CG159="",OR(I159="2.再ｺ(H)",I159="3.再ｺ(M)",I159="4.再ｺ(L)",I159="5.再ｺ(他)",I159="7.無筋(ﾘ)",I159="8.再無(骨)",I159="9.再無(他)"))</formula>
    </cfRule>
  </conditionalFormatting>
  <conditionalFormatting sqref="CG162:DG163">
    <cfRule type="expression" dxfId="534" priority="8">
      <formula>AND(CG162="",OR(I162="2.有筋(ﾘ)",I162="3.再有(骨)",I162="4.再有(他)"))</formula>
    </cfRule>
  </conditionalFormatting>
  <conditionalFormatting sqref="CG165:DG166">
    <cfRule type="expression" dxfId="533" priority="226">
      <formula>AND(CG165="",OR(AK165&lt;&gt;"",AR165&lt;&gt;"",BY165&lt;&gt;"",DH165&lt;&gt;""))</formula>
    </cfRule>
  </conditionalFormatting>
  <conditionalFormatting sqref="CG168:DG169">
    <cfRule type="expression" dxfId="532" priority="47">
      <formula>AND(CG168="",OR(AK168&lt;&gt;"",AR168&lt;&gt;"",BY168&lt;&gt;"",DH168&lt;&gt;""))</formula>
    </cfRule>
  </conditionalFormatting>
  <conditionalFormatting sqref="CG171:DG172">
    <cfRule type="expression" dxfId="531" priority="190">
      <formula>AND(CG171="",OR(I171="1.一種",I171="2.二種",I171="3.三種",I171="4.四種",I171="5.泥土",I171="6.浚渫土",I171="7.改良土",I171="8.汚泥処",I171="9.再砂"))</formula>
    </cfRule>
  </conditionalFormatting>
  <conditionalFormatting sqref="CG174:DG175">
    <cfRule type="expression" dxfId="530" priority="166">
      <formula>AND(CG174="",OR(AK174&lt;&gt;"",AR174&lt;&gt;"",BY174&lt;&gt;"",DH174&lt;&gt;""))</formula>
    </cfRule>
  </conditionalFormatting>
  <conditionalFormatting sqref="CG177:DG178">
    <cfRule type="expression" dxfId="529" priority="146">
      <formula>AND(CG177="",OR(AK177&lt;&gt;"",AR177&lt;&gt;"",BY177&lt;&gt;"",DH177&lt;&gt;""))</formula>
    </cfRule>
  </conditionalFormatting>
  <conditionalFormatting sqref="CG180:DG181">
    <cfRule type="expression" dxfId="528" priority="128">
      <formula>AND(CG180="",OR(AK180&lt;&gt;"",AR180&lt;&gt;"",BY180&lt;&gt;"",DH180&lt;&gt;""))</formula>
    </cfRule>
  </conditionalFormatting>
  <conditionalFormatting sqref="CG183:DG184">
    <cfRule type="expression" dxfId="527" priority="108">
      <formula>AND(CG183="",OR(AK183&lt;&gt;"",AR183&lt;&gt;"",BY183&lt;&gt;"",DH183&lt;&gt;""))</formula>
    </cfRule>
  </conditionalFormatting>
  <conditionalFormatting sqref="CI93:CK132">
    <cfRule type="expression" dxfId="526" priority="2">
      <formula>AND(CI93="",OR(AO93&lt;&gt;"",BB93&lt;&gt;"",BG93&lt;&gt;"",BK93&lt;&gt;"",BX93&lt;&gt;"",CC93&lt;&gt;"",CL93&lt;&gt;""))</formula>
    </cfRule>
  </conditionalFormatting>
  <conditionalFormatting sqref="CI235:CK274">
    <cfRule type="expression" dxfId="525" priority="1">
      <formula>AND(CI235="",OR(AO235&lt;&gt;"",BB235&lt;&gt;"",BG235&lt;&gt;"",BK235&lt;&gt;"",BX235&lt;&gt;"",CC235&lt;&gt;"",CL235&lt;&gt;""))</formula>
    </cfRule>
  </conditionalFormatting>
  <conditionalFormatting sqref="CL93:CR132">
    <cfRule type="expression" dxfId="524" priority="863">
      <formula>AND(CL93="",OR(AO93&lt;&gt;"",BB93&lt;&gt;"",BG93&lt;&gt;"",BK93&lt;&gt;"",BX93&lt;&gt;"",CC93&lt;&gt;"",CI93&lt;&gt;""))</formula>
    </cfRule>
  </conditionalFormatting>
  <conditionalFormatting sqref="CL235:CR274">
    <cfRule type="expression" dxfId="523" priority="511">
      <formula>AND(CL235="",OR(AO235&lt;&gt;"",BB235&lt;&gt;"",BG235&lt;&gt;"",BK235&lt;&gt;"",BX235&lt;&gt;"",CC235&lt;&gt;"",CI235&lt;&gt;""))</formula>
    </cfRule>
  </conditionalFormatting>
  <conditionalFormatting sqref="DH17:DL18">
    <cfRule type="expression" dxfId="522" priority="487">
      <formula>AND(DH17="",OR(I17="2.再ｺ(H)",I17="3.再ｺ(M)",I17="4.再ｺ(L)",I17="5.再ｺ(他)",I17="7.無筋(ﾘ)",I17="8.再無(骨)",I17="9.再無(他)"))</formula>
    </cfRule>
  </conditionalFormatting>
  <conditionalFormatting sqref="DH20:DL21">
    <cfRule type="expression" dxfId="521" priority="31">
      <formula>AND(DH20="",OR(I20="2.有筋(ﾘ)",I20="3.再有(骨)",I20="4.再有(他)"))</formula>
    </cfRule>
  </conditionalFormatting>
  <conditionalFormatting sqref="DH23:DL24">
    <cfRule type="expression" dxfId="520" priority="443">
      <formula>AND(DH23="",OR(AK23&lt;&gt;"",AR23&lt;&gt;"",BY23&lt;&gt;"",CG23&lt;&gt;""))</formula>
    </cfRule>
  </conditionalFormatting>
  <conditionalFormatting sqref="DH26:DL27">
    <cfRule type="expression" dxfId="519" priority="56">
      <formula>AND(DH26="",OR(AK26&lt;&gt;"",AR26&lt;&gt;"",BY26&lt;&gt;"",CG26&lt;&gt;""))</formula>
    </cfRule>
  </conditionalFormatting>
  <conditionalFormatting sqref="DH29:DL30">
    <cfRule type="expression" dxfId="518" priority="407">
      <formula>AND(DH29="",OR(I29="1.一種",I29="2.二種",I29="3.三種",I29="4.四種",I29="5.泥土",I29="6.浚渫土",I29="7.改良土",I29="8.汚泥処",I29="9.再砂"))</formula>
    </cfRule>
  </conditionalFormatting>
  <conditionalFormatting sqref="DH32:DL33">
    <cfRule type="expression" dxfId="517" priority="383">
      <formula>AND(DH32="",OR(AK32&lt;&gt;"",AR32&lt;&gt;"",BY32&lt;&gt;"",CG32&lt;&gt;""))</formula>
    </cfRule>
  </conditionalFormatting>
  <conditionalFormatting sqref="DH35:DL36">
    <cfRule type="expression" dxfId="516" priority="363">
      <formula>AND(DH35="",OR(AK35&lt;&gt;"",AR35&lt;&gt;"",BY35&lt;&gt;"",CG35&lt;&gt;""))</formula>
    </cfRule>
  </conditionalFormatting>
  <conditionalFormatting sqref="DH38:DL39">
    <cfRule type="expression" dxfId="515" priority="345">
      <formula>AND(DH38="",OR(AK38&lt;&gt;"",AR38&lt;&gt;"",BY38&lt;&gt;"",CG38&lt;&gt;""))</formula>
    </cfRule>
  </conditionalFormatting>
  <conditionalFormatting sqref="DH41:DL42">
    <cfRule type="expression" dxfId="514" priority="325">
      <formula>AND(DH41="",OR(AK41&lt;&gt;"",AR41&lt;&gt;"",BY41&lt;&gt;"",CG41&lt;&gt;""))</formula>
    </cfRule>
  </conditionalFormatting>
  <conditionalFormatting sqref="DH159:DL160">
    <cfRule type="expression" dxfId="513" priority="269">
      <formula>AND(DH159="",OR(I159="2.再ｺ(H)",I159="3.再ｺ(M)",I159="4.再ｺ(L)",I159="5.再ｺ(他)",I159="7.無筋(ﾘ)",I159="8.再無(骨)",I159="9.再無(他)"))</formula>
    </cfRule>
  </conditionalFormatting>
  <conditionalFormatting sqref="DH162:DL163">
    <cfRule type="expression" dxfId="512" priority="7">
      <formula>AND(DH162="",OR(I162="2.有筋(ﾘ)",I162="3.再有(骨)",I162="4.再有(他)"))</formula>
    </cfRule>
  </conditionalFormatting>
  <conditionalFormatting sqref="DH165:DL166">
    <cfRule type="expression" dxfId="511" priority="225">
      <formula>AND(DH165="",OR(AK165&lt;&gt;"",AR165&lt;&gt;"",BY165&lt;&gt;"",CG165&lt;&gt;""))</formula>
    </cfRule>
  </conditionalFormatting>
  <conditionalFormatting sqref="DH168:DL169">
    <cfRule type="expression" dxfId="510" priority="46">
      <formula>AND(DH168="",OR(AK168&lt;&gt;"",AR168&lt;&gt;"",BY168&lt;&gt;"",CG168&lt;&gt;""))</formula>
    </cfRule>
  </conditionalFormatting>
  <conditionalFormatting sqref="DH171:DL172">
    <cfRule type="expression" dxfId="509" priority="189">
      <formula>AND(DH171="",OR(I171="1.一種",I171="2.二種",I171="3.三種",I171="4.四種",I171="5.泥土",I171="6.浚渫土",I171="7.改良土",I171="8.汚泥処",I171="9.再砂"))</formula>
    </cfRule>
  </conditionalFormatting>
  <conditionalFormatting sqref="DH174:DL175">
    <cfRule type="expression" dxfId="508" priority="165">
      <formula>AND(DH174="",OR(AK174&lt;&gt;"",AR174&lt;&gt;"",BY174&lt;&gt;"",CG174&lt;&gt;""))</formula>
    </cfRule>
  </conditionalFormatting>
  <conditionalFormatting sqref="DH177:DL178">
    <cfRule type="expression" dxfId="507" priority="145">
      <formula>AND(DH177="",OR(AK177&lt;&gt;"",AR177&lt;&gt;"",BY177&lt;&gt;"",CG177&lt;&gt;""))</formula>
    </cfRule>
  </conditionalFormatting>
  <conditionalFormatting sqref="DH180:DL181">
    <cfRule type="expression" dxfId="506" priority="127">
      <formula>AND(DH180="",OR(AK180&lt;&gt;"",AR180&lt;&gt;"",BY180&lt;&gt;"",CG180&lt;&gt;""))</formula>
    </cfRule>
  </conditionalFormatting>
  <conditionalFormatting sqref="DH183:DL184">
    <cfRule type="expression" dxfId="505" priority="107">
      <formula>AND(DH183="",OR(AK183&lt;&gt;"",AR183&lt;&gt;"",BY183&lt;&gt;"",CG183&lt;&gt;""))</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235:BJ274 BG93:BJ132" xr:uid="{00000000-0002-0000-0400-000013000000}">
      <formula1>"指定利用等Ａ,指定利用等Ｂ,自由処分"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 type="list" allowBlank="1" showInputMessage="1" showErrorMessage="1" sqref="CI121:CK132 CI263:CK274" xr:uid="{8097FFFE-4E96-4F64-B8FC-2F34AA616946}">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1" width="1.5" style="188" customWidth="1"/>
    <col min="132" max="148" width="1.625" style="188"/>
    <col min="149"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8694</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8694</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964"/>
      <c r="AA17" s="1711"/>
      <c r="AB17" s="1711"/>
      <c r="AC17" s="1711"/>
      <c r="AD17" s="1711"/>
      <c r="AE17" s="1711"/>
      <c r="AF17" s="1711"/>
      <c r="AG17" s="966" t="s">
        <v>65</v>
      </c>
      <c r="AH17" s="966"/>
      <c r="AI17" s="966"/>
      <c r="AJ17" s="967"/>
      <c r="AK17" s="1023"/>
      <c r="AL17" s="1226"/>
      <c r="AM17" s="1226"/>
      <c r="AN17" s="1226"/>
      <c r="AO17" s="1226"/>
      <c r="AP17" s="1226"/>
      <c r="AQ17" s="1227"/>
      <c r="AR17" s="1712"/>
      <c r="AS17" s="1713"/>
      <c r="AT17" s="1713"/>
      <c r="AU17" s="1713"/>
      <c r="AV17" s="1713"/>
      <c r="AW17" s="1713"/>
      <c r="AX17" s="1713"/>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709"/>
      <c r="AA18" s="1710"/>
      <c r="AB18" s="1710"/>
      <c r="AC18" s="1710"/>
      <c r="AD18" s="1710"/>
      <c r="AE18" s="1710"/>
      <c r="AF18" s="1710"/>
      <c r="AG18" s="1018" t="s">
        <v>65</v>
      </c>
      <c r="AH18" s="1018"/>
      <c r="AI18" s="1018"/>
      <c r="AJ18" s="1019"/>
      <c r="AK18" s="1020"/>
      <c r="AL18" s="1239"/>
      <c r="AM18" s="1239"/>
      <c r="AN18" s="1239"/>
      <c r="AO18" s="1239"/>
      <c r="AP18" s="1239"/>
      <c r="AQ18" s="1240"/>
      <c r="AR18" s="1709"/>
      <c r="AS18" s="1710"/>
      <c r="AT18" s="1710"/>
      <c r="AU18" s="1710"/>
      <c r="AV18" s="1710"/>
      <c r="AW18" s="1710"/>
      <c r="AX18" s="1710"/>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707">
        <f>SUM(Z17:AF18)</f>
        <v>0</v>
      </c>
      <c r="AA19" s="1708"/>
      <c r="AB19" s="1708"/>
      <c r="AC19" s="1708"/>
      <c r="AD19" s="1708"/>
      <c r="AE19" s="1708"/>
      <c r="AF19" s="1708"/>
      <c r="AG19" s="10" t="s">
        <v>65</v>
      </c>
      <c r="AH19" s="10"/>
      <c r="AI19" s="10"/>
      <c r="AJ19" s="10"/>
      <c r="AK19" s="472"/>
      <c r="AL19" s="473"/>
      <c r="AM19" s="473"/>
      <c r="AN19" s="473"/>
      <c r="AO19" s="473"/>
      <c r="AP19" s="473"/>
      <c r="AQ19" s="474"/>
      <c r="AR19" s="1707">
        <f>SUM(AR17:AX18)</f>
        <v>0</v>
      </c>
      <c r="AS19" s="1708"/>
      <c r="AT19" s="1708"/>
      <c r="AU19" s="1708"/>
      <c r="AV19" s="1708"/>
      <c r="AW19" s="1708"/>
      <c r="AX19" s="170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707">
        <f>SUM(Z20:AF21)</f>
        <v>0</v>
      </c>
      <c r="AA22" s="1708"/>
      <c r="AB22" s="1708"/>
      <c r="AC22" s="1708"/>
      <c r="AD22" s="1708"/>
      <c r="AE22" s="1708"/>
      <c r="AF22" s="1708"/>
      <c r="AG22" s="10" t="s">
        <v>65</v>
      </c>
      <c r="AH22" s="10"/>
      <c r="AI22" s="10"/>
      <c r="AJ22" s="10"/>
      <c r="AK22" s="472"/>
      <c r="AL22" s="473"/>
      <c r="AM22" s="473"/>
      <c r="AN22" s="473"/>
      <c r="AO22" s="473"/>
      <c r="AP22" s="473"/>
      <c r="AQ22" s="474"/>
      <c r="AR22" s="1707">
        <f>SUM(AR20:AX21)</f>
        <v>0</v>
      </c>
      <c r="AS22" s="1708"/>
      <c r="AT22" s="1708"/>
      <c r="AU22" s="1708"/>
      <c r="AV22" s="1708"/>
      <c r="AW22" s="1708"/>
      <c r="AX22" s="170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714"/>
      <c r="AA23" s="1715"/>
      <c r="AB23" s="1715"/>
      <c r="AC23" s="1715"/>
      <c r="AD23" s="1715"/>
      <c r="AE23" s="1715"/>
      <c r="AF23" s="1715"/>
      <c r="AG23" s="989" t="s">
        <v>65</v>
      </c>
      <c r="AH23" s="989"/>
      <c r="AI23" s="989"/>
      <c r="AJ23" s="990"/>
      <c r="AK23" s="979"/>
      <c r="AL23" s="1264"/>
      <c r="AM23" s="1264"/>
      <c r="AN23" s="1264"/>
      <c r="AO23" s="1264"/>
      <c r="AP23" s="1264"/>
      <c r="AQ23" s="1265"/>
      <c r="AR23" s="1714"/>
      <c r="AS23" s="1715"/>
      <c r="AT23" s="1715"/>
      <c r="AU23" s="1715"/>
      <c r="AV23" s="1715"/>
      <c r="AW23" s="1715"/>
      <c r="AX23" s="171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0"/>
      <c r="F24" s="40"/>
      <c r="G24" s="40"/>
      <c r="H24" s="292"/>
      <c r="I24" s="970"/>
      <c r="J24" s="1239"/>
      <c r="K24" s="1239"/>
      <c r="L24" s="1240"/>
      <c r="M24" s="973"/>
      <c r="N24" s="1215"/>
      <c r="O24" s="1215"/>
      <c r="P24" s="1215"/>
      <c r="Q24" s="1215"/>
      <c r="R24" s="1215"/>
      <c r="S24" s="1518"/>
      <c r="T24" s="208"/>
      <c r="U24" s="209"/>
      <c r="V24" s="209"/>
      <c r="W24" s="209"/>
      <c r="X24" s="209"/>
      <c r="Y24" s="210"/>
      <c r="Z24" s="1709"/>
      <c r="AA24" s="1710"/>
      <c r="AB24" s="1710"/>
      <c r="AC24" s="1710"/>
      <c r="AD24" s="1710"/>
      <c r="AE24" s="1710"/>
      <c r="AF24" s="1710"/>
      <c r="AG24" s="1018" t="s">
        <v>65</v>
      </c>
      <c r="AH24" s="1018"/>
      <c r="AI24" s="1018"/>
      <c r="AJ24" s="1019"/>
      <c r="AK24" s="1020"/>
      <c r="AL24" s="1239"/>
      <c r="AM24" s="1239"/>
      <c r="AN24" s="1239"/>
      <c r="AO24" s="1239"/>
      <c r="AP24" s="1239"/>
      <c r="AQ24" s="1240"/>
      <c r="AR24" s="1709"/>
      <c r="AS24" s="1710"/>
      <c r="AT24" s="1710"/>
      <c r="AU24" s="1710"/>
      <c r="AV24" s="1710"/>
      <c r="AW24" s="1710"/>
      <c r="AX24" s="1710"/>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707">
        <f>SUM(Z23:AF24)</f>
        <v>0</v>
      </c>
      <c r="AA25" s="1708"/>
      <c r="AB25" s="1708"/>
      <c r="AC25" s="1708"/>
      <c r="AD25" s="1708"/>
      <c r="AE25" s="1708"/>
      <c r="AF25" s="1708"/>
      <c r="AG25" s="10" t="s">
        <v>65</v>
      </c>
      <c r="AH25" s="10"/>
      <c r="AI25" s="10"/>
      <c r="AJ25" s="10"/>
      <c r="AK25" s="472"/>
      <c r="AL25" s="473"/>
      <c r="AM25" s="473"/>
      <c r="AN25" s="473"/>
      <c r="AO25" s="473"/>
      <c r="AP25" s="473"/>
      <c r="AQ25" s="474"/>
      <c r="AR25" s="1707">
        <f>SUM(AR23:AX24)</f>
        <v>0</v>
      </c>
      <c r="AS25" s="1708"/>
      <c r="AT25" s="1708"/>
      <c r="AU25" s="1708"/>
      <c r="AV25" s="1708"/>
      <c r="AW25" s="1708"/>
      <c r="AX25" s="170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709"/>
      <c r="AA27" s="1710"/>
      <c r="AB27" s="1710"/>
      <c r="AC27" s="1710"/>
      <c r="AD27" s="1710"/>
      <c r="AE27" s="1710"/>
      <c r="AF27" s="1710"/>
      <c r="AG27" s="1018" t="s">
        <v>65</v>
      </c>
      <c r="AH27" s="1018"/>
      <c r="AI27" s="1018"/>
      <c r="AJ27" s="1019"/>
      <c r="AK27" s="1020"/>
      <c r="AL27" s="1239"/>
      <c r="AM27" s="1239"/>
      <c r="AN27" s="1239"/>
      <c r="AO27" s="1239"/>
      <c r="AP27" s="1239"/>
      <c r="AQ27" s="1240"/>
      <c r="AR27" s="1709"/>
      <c r="AS27" s="1710"/>
      <c r="AT27" s="1710"/>
      <c r="AU27" s="1710"/>
      <c r="AV27" s="1710"/>
      <c r="AW27" s="1710"/>
      <c r="AX27" s="1710"/>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716">
        <f>SUM(Z26:AF27)</f>
        <v>0</v>
      </c>
      <c r="AA28" s="1717"/>
      <c r="AB28" s="1717"/>
      <c r="AC28" s="1717"/>
      <c r="AD28" s="1717"/>
      <c r="AE28" s="1717"/>
      <c r="AF28" s="1717"/>
      <c r="AG28" s="114" t="s">
        <v>65</v>
      </c>
      <c r="AH28" s="114"/>
      <c r="AI28" s="114"/>
      <c r="AJ28" s="114"/>
      <c r="AK28" s="262"/>
      <c r="AL28" s="263"/>
      <c r="AM28" s="263"/>
      <c r="AN28" s="263"/>
      <c r="AO28" s="263"/>
      <c r="AP28" s="263"/>
      <c r="AQ28" s="264"/>
      <c r="AR28" s="1716">
        <f>SUM(AR26:AX27)</f>
        <v>0</v>
      </c>
      <c r="AS28" s="1717"/>
      <c r="AT28" s="1717"/>
      <c r="AU28" s="1717"/>
      <c r="AV28" s="1717"/>
      <c r="AW28" s="1717"/>
      <c r="AX28" s="1717"/>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712"/>
      <c r="AA29" s="1713"/>
      <c r="AB29" s="1713"/>
      <c r="AC29" s="1713"/>
      <c r="AD29" s="1713"/>
      <c r="AE29" s="1713"/>
      <c r="AF29" s="1713"/>
      <c r="AG29" s="1125" t="s">
        <v>245</v>
      </c>
      <c r="AH29" s="1125"/>
      <c r="AI29" s="1125"/>
      <c r="AJ29" s="1126"/>
      <c r="AK29" s="1023"/>
      <c r="AL29" s="1226"/>
      <c r="AM29" s="1226"/>
      <c r="AN29" s="1226"/>
      <c r="AO29" s="1226"/>
      <c r="AP29" s="1226"/>
      <c r="AQ29" s="1227"/>
      <c r="AR29" s="1712"/>
      <c r="AS29" s="1713"/>
      <c r="AT29" s="1713"/>
      <c r="AU29" s="1713"/>
      <c r="AV29" s="1713"/>
      <c r="AW29" s="1713"/>
      <c r="AX29" s="1713"/>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709"/>
      <c r="AA30" s="1710"/>
      <c r="AB30" s="1710"/>
      <c r="AC30" s="1710"/>
      <c r="AD30" s="1710"/>
      <c r="AE30" s="1710"/>
      <c r="AF30" s="1710"/>
      <c r="AG30" s="1058" t="s">
        <v>245</v>
      </c>
      <c r="AH30" s="1058"/>
      <c r="AI30" s="1058"/>
      <c r="AJ30" s="1059"/>
      <c r="AK30" s="1020"/>
      <c r="AL30" s="1239"/>
      <c r="AM30" s="1239"/>
      <c r="AN30" s="1239"/>
      <c r="AO30" s="1239"/>
      <c r="AP30" s="1239"/>
      <c r="AQ30" s="1240"/>
      <c r="AR30" s="1709"/>
      <c r="AS30" s="1710"/>
      <c r="AT30" s="1710"/>
      <c r="AU30" s="1710"/>
      <c r="AV30" s="1710"/>
      <c r="AW30" s="1710"/>
      <c r="AX30" s="1710"/>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707">
        <f>SUM(Z29:AF30)</f>
        <v>0</v>
      </c>
      <c r="AA31" s="1708"/>
      <c r="AB31" s="1708"/>
      <c r="AC31" s="1708"/>
      <c r="AD31" s="1708"/>
      <c r="AE31" s="1708"/>
      <c r="AF31" s="1708"/>
      <c r="AG31" s="462" t="s">
        <v>245</v>
      </c>
      <c r="AH31" s="462"/>
      <c r="AI31" s="462"/>
      <c r="AJ31" s="462"/>
      <c r="AK31" s="472"/>
      <c r="AL31" s="473"/>
      <c r="AM31" s="473"/>
      <c r="AN31" s="473"/>
      <c r="AO31" s="473"/>
      <c r="AP31" s="473"/>
      <c r="AQ31" s="474"/>
      <c r="AR31" s="1707">
        <f>SUM(AR29:AX30)</f>
        <v>0</v>
      </c>
      <c r="AS31" s="1708"/>
      <c r="AT31" s="1708"/>
      <c r="AU31" s="1708"/>
      <c r="AV31" s="1708"/>
      <c r="AW31" s="1708"/>
      <c r="AX31" s="170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714"/>
      <c r="AA32" s="1715"/>
      <c r="AB32" s="1715"/>
      <c r="AC32" s="1715"/>
      <c r="AD32" s="1715"/>
      <c r="AE32" s="1715"/>
      <c r="AF32" s="1715"/>
      <c r="AG32" s="1072" t="s">
        <v>246</v>
      </c>
      <c r="AH32" s="1072"/>
      <c r="AI32" s="1072"/>
      <c r="AJ32" s="1073"/>
      <c r="AK32" s="979"/>
      <c r="AL32" s="1264"/>
      <c r="AM32" s="1264"/>
      <c r="AN32" s="1264"/>
      <c r="AO32" s="1264"/>
      <c r="AP32" s="1264"/>
      <c r="AQ32" s="1265"/>
      <c r="AR32" s="1714"/>
      <c r="AS32" s="1715"/>
      <c r="AT32" s="1715"/>
      <c r="AU32" s="1715"/>
      <c r="AV32" s="1715"/>
      <c r="AW32" s="1715"/>
      <c r="AX32" s="171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709"/>
      <c r="AA33" s="1710"/>
      <c r="AB33" s="1710"/>
      <c r="AC33" s="1710"/>
      <c r="AD33" s="1710"/>
      <c r="AE33" s="1710"/>
      <c r="AF33" s="1710"/>
      <c r="AG33" s="1066" t="s">
        <v>246</v>
      </c>
      <c r="AH33" s="1066"/>
      <c r="AI33" s="1066"/>
      <c r="AJ33" s="1067"/>
      <c r="AK33" s="1020"/>
      <c r="AL33" s="1239"/>
      <c r="AM33" s="1239"/>
      <c r="AN33" s="1239"/>
      <c r="AO33" s="1239"/>
      <c r="AP33" s="1239"/>
      <c r="AQ33" s="1240"/>
      <c r="AR33" s="1709"/>
      <c r="AS33" s="1710"/>
      <c r="AT33" s="1710"/>
      <c r="AU33" s="1710"/>
      <c r="AV33" s="1710"/>
      <c r="AW33" s="1710"/>
      <c r="AX33" s="1710"/>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707">
        <f>SUM(Z32:AF33)</f>
        <v>0</v>
      </c>
      <c r="AA34" s="1708"/>
      <c r="AB34" s="1708"/>
      <c r="AC34" s="1708"/>
      <c r="AD34" s="1708"/>
      <c r="AE34" s="1708"/>
      <c r="AF34" s="1708"/>
      <c r="AG34" s="1074" t="s">
        <v>246</v>
      </c>
      <c r="AH34" s="1074"/>
      <c r="AI34" s="1074"/>
      <c r="AJ34" s="1075"/>
      <c r="AK34" s="472"/>
      <c r="AL34" s="473"/>
      <c r="AM34" s="473"/>
      <c r="AN34" s="473"/>
      <c r="AO34" s="473"/>
      <c r="AP34" s="473"/>
      <c r="AQ34" s="474"/>
      <c r="AR34" s="1707">
        <f>SUM(AR32:AX33)</f>
        <v>0</v>
      </c>
      <c r="AS34" s="1708"/>
      <c r="AT34" s="1708"/>
      <c r="AU34" s="1708"/>
      <c r="AV34" s="1708"/>
      <c r="AW34" s="1708"/>
      <c r="AX34" s="1708"/>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714"/>
      <c r="AA35" s="1715"/>
      <c r="AB35" s="1715"/>
      <c r="AC35" s="1715"/>
      <c r="AD35" s="1715"/>
      <c r="AE35" s="1715"/>
      <c r="AF35" s="1715"/>
      <c r="AG35" s="989" t="s">
        <v>65</v>
      </c>
      <c r="AH35" s="989"/>
      <c r="AI35" s="989"/>
      <c r="AJ35" s="990"/>
      <c r="AK35" s="979"/>
      <c r="AL35" s="1264"/>
      <c r="AM35" s="1264"/>
      <c r="AN35" s="1264"/>
      <c r="AO35" s="1264"/>
      <c r="AP35" s="1264"/>
      <c r="AQ35" s="1265"/>
      <c r="AR35" s="1714"/>
      <c r="AS35" s="1715"/>
      <c r="AT35" s="1715"/>
      <c r="AU35" s="1715"/>
      <c r="AV35" s="1715"/>
      <c r="AW35" s="1715"/>
      <c r="AX35" s="171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709"/>
      <c r="AA36" s="1710"/>
      <c r="AB36" s="1710"/>
      <c r="AC36" s="1710"/>
      <c r="AD36" s="1710"/>
      <c r="AE36" s="1710"/>
      <c r="AF36" s="1710"/>
      <c r="AG36" s="1018" t="s">
        <v>65</v>
      </c>
      <c r="AH36" s="1018"/>
      <c r="AI36" s="1018"/>
      <c r="AJ36" s="1019"/>
      <c r="AK36" s="1020"/>
      <c r="AL36" s="1239"/>
      <c r="AM36" s="1239"/>
      <c r="AN36" s="1239"/>
      <c r="AO36" s="1239"/>
      <c r="AP36" s="1239"/>
      <c r="AQ36" s="1240"/>
      <c r="AR36" s="1709"/>
      <c r="AS36" s="1710"/>
      <c r="AT36" s="1710"/>
      <c r="AU36" s="1710"/>
      <c r="AV36" s="1710"/>
      <c r="AW36" s="1710"/>
      <c r="AX36" s="1710"/>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707">
        <f>SUM(Z35:AF36)</f>
        <v>0</v>
      </c>
      <c r="AA37" s="1708"/>
      <c r="AB37" s="1708"/>
      <c r="AC37" s="1708"/>
      <c r="AD37" s="1708"/>
      <c r="AE37" s="1708"/>
      <c r="AF37" s="1708"/>
      <c r="AG37" s="1032" t="s">
        <v>65</v>
      </c>
      <c r="AH37" s="1032"/>
      <c r="AI37" s="1032"/>
      <c r="AJ37" s="1078"/>
      <c r="AK37" s="472"/>
      <c r="AL37" s="473"/>
      <c r="AM37" s="473"/>
      <c r="AN37" s="473"/>
      <c r="AO37" s="473"/>
      <c r="AP37" s="473"/>
      <c r="AQ37" s="474"/>
      <c r="AR37" s="1707">
        <f>SUM(AR35:AX36)</f>
        <v>0</v>
      </c>
      <c r="AS37" s="1708"/>
      <c r="AT37" s="1708"/>
      <c r="AU37" s="1708"/>
      <c r="AV37" s="1708"/>
      <c r="AW37" s="1708"/>
      <c r="AX37" s="170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714"/>
      <c r="AA38" s="1715"/>
      <c r="AB38" s="1715"/>
      <c r="AC38" s="1715"/>
      <c r="AD38" s="1715"/>
      <c r="AE38" s="1715"/>
      <c r="AF38" s="1715"/>
      <c r="AG38" s="989" t="s">
        <v>65</v>
      </c>
      <c r="AH38" s="989"/>
      <c r="AI38" s="989"/>
      <c r="AJ38" s="990"/>
      <c r="AK38" s="483"/>
      <c r="AL38" s="265"/>
      <c r="AM38" s="265"/>
      <c r="AN38" s="265"/>
      <c r="AO38" s="265"/>
      <c r="AP38" s="265"/>
      <c r="AQ38" s="265"/>
      <c r="AR38" s="1714"/>
      <c r="AS38" s="1715"/>
      <c r="AT38" s="1715"/>
      <c r="AU38" s="1715"/>
      <c r="AV38" s="1715"/>
      <c r="AW38" s="1715"/>
      <c r="AX38" s="171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709"/>
      <c r="AA39" s="1710"/>
      <c r="AB39" s="1710"/>
      <c r="AC39" s="1710"/>
      <c r="AD39" s="1710"/>
      <c r="AE39" s="1710"/>
      <c r="AF39" s="1710"/>
      <c r="AG39" s="1018" t="s">
        <v>65</v>
      </c>
      <c r="AH39" s="1018"/>
      <c r="AI39" s="1018"/>
      <c r="AJ39" s="1019"/>
      <c r="AK39" s="266"/>
      <c r="AL39" s="267"/>
      <c r="AM39" s="267"/>
      <c r="AN39" s="267"/>
      <c r="AO39" s="267"/>
      <c r="AP39" s="267"/>
      <c r="AQ39" s="268"/>
      <c r="AR39" s="1709"/>
      <c r="AS39" s="1710"/>
      <c r="AT39" s="1710"/>
      <c r="AU39" s="1710"/>
      <c r="AV39" s="1710"/>
      <c r="AW39" s="1710"/>
      <c r="AX39" s="1710"/>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707">
        <f>SUM(Z38:AF39)</f>
        <v>0</v>
      </c>
      <c r="AA40" s="1708"/>
      <c r="AB40" s="1708"/>
      <c r="AC40" s="1708"/>
      <c r="AD40" s="1708"/>
      <c r="AE40" s="1708"/>
      <c r="AF40" s="1708"/>
      <c r="AG40" s="5" t="s">
        <v>65</v>
      </c>
      <c r="AH40" s="10"/>
      <c r="AI40" s="10"/>
      <c r="AJ40" s="10"/>
      <c r="AK40" s="472"/>
      <c r="AL40" s="473"/>
      <c r="AM40" s="473"/>
      <c r="AN40" s="473"/>
      <c r="AO40" s="473"/>
      <c r="AP40" s="473"/>
      <c r="AQ40" s="474"/>
      <c r="AR40" s="1707">
        <f>SUM(AR38:AX39)</f>
        <v>0</v>
      </c>
      <c r="AS40" s="1708"/>
      <c r="AT40" s="1708"/>
      <c r="AU40" s="1708"/>
      <c r="AV40" s="1708"/>
      <c r="AW40" s="1708"/>
      <c r="AX40" s="170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714"/>
      <c r="AA41" s="1715"/>
      <c r="AB41" s="1715"/>
      <c r="AC41" s="1715"/>
      <c r="AD41" s="1715"/>
      <c r="AE41" s="1715"/>
      <c r="AF41" s="1715"/>
      <c r="AG41" s="989" t="s">
        <v>65</v>
      </c>
      <c r="AH41" s="989"/>
      <c r="AI41" s="989"/>
      <c r="AJ41" s="990"/>
      <c r="AK41" s="1080"/>
      <c r="AL41" s="1272"/>
      <c r="AM41" s="1272"/>
      <c r="AN41" s="1272"/>
      <c r="AO41" s="1272"/>
      <c r="AP41" s="1272"/>
      <c r="AQ41" s="1526"/>
      <c r="AR41" s="1714"/>
      <c r="AS41" s="1715"/>
      <c r="AT41" s="1715"/>
      <c r="AU41" s="1715"/>
      <c r="AV41" s="1715"/>
      <c r="AW41" s="1715"/>
      <c r="AX41" s="171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709"/>
      <c r="AA42" s="1710"/>
      <c r="AB42" s="1710"/>
      <c r="AC42" s="1710"/>
      <c r="AD42" s="1710"/>
      <c r="AE42" s="1710"/>
      <c r="AF42" s="1710"/>
      <c r="AG42" s="1018" t="s">
        <v>65</v>
      </c>
      <c r="AH42" s="1018"/>
      <c r="AI42" s="1018"/>
      <c r="AJ42" s="1019"/>
      <c r="AK42" s="1079"/>
      <c r="AL42" s="1215"/>
      <c r="AM42" s="1215"/>
      <c r="AN42" s="1215"/>
      <c r="AO42" s="1215"/>
      <c r="AP42" s="1215"/>
      <c r="AQ42" s="1518"/>
      <c r="AR42" s="1709"/>
      <c r="AS42" s="1710"/>
      <c r="AT42" s="1710"/>
      <c r="AU42" s="1710"/>
      <c r="AV42" s="1710"/>
      <c r="AW42" s="1710"/>
      <c r="AX42" s="1710"/>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18">
        <f>SUM(Z41:AF42)</f>
        <v>0</v>
      </c>
      <c r="AA43" s="1719"/>
      <c r="AB43" s="1719"/>
      <c r="AC43" s="1719"/>
      <c r="AD43" s="1719"/>
      <c r="AE43" s="1719"/>
      <c r="AF43" s="1719"/>
      <c r="AG43" s="87" t="s">
        <v>65</v>
      </c>
      <c r="AH43" s="87"/>
      <c r="AI43" s="87"/>
      <c r="AJ43" s="87"/>
      <c r="AK43" s="127"/>
      <c r="AL43" s="128"/>
      <c r="AM43" s="128"/>
      <c r="AN43" s="128"/>
      <c r="AO43" s="128"/>
      <c r="AP43" s="128"/>
      <c r="AQ43" s="129"/>
      <c r="AR43" s="1718">
        <f>SUM(AR41:AX42)</f>
        <v>0</v>
      </c>
      <c r="AS43" s="1719"/>
      <c r="AT43" s="1719"/>
      <c r="AU43" s="1719"/>
      <c r="AV43" s="1719"/>
      <c r="AW43" s="1719"/>
      <c r="AX43" s="1719"/>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8694</v>
      </c>
      <c r="DO77" s="707"/>
      <c r="DP77" s="707"/>
      <c r="DQ77" s="707"/>
      <c r="DR77" s="707"/>
    </row>
    <row r="78" spans="3:122" ht="24">
      <c r="C78" s="23" t="s">
        <v>256</v>
      </c>
      <c r="L78" s="14" t="s">
        <v>257</v>
      </c>
      <c r="DN78" s="707"/>
      <c r="DO78" s="707"/>
      <c r="DP78" s="707"/>
      <c r="DQ78" s="707"/>
      <c r="DR78" s="707"/>
    </row>
    <row r="79" spans="3:122" ht="8.1" customHeight="1" thickBot="1">
      <c r="D79" s="1679" t="s">
        <v>8694</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8" thickTop="1">
      <c r="C82" s="45"/>
      <c r="AR82" s="40"/>
      <c r="AS82" s="40"/>
      <c r="AT82" s="40"/>
      <c r="AU82" s="40"/>
      <c r="AV82" s="40"/>
      <c r="AW82" s="40"/>
      <c r="AX82" s="40"/>
      <c r="AY82" s="40"/>
      <c r="AZ82" s="40"/>
    </row>
    <row r="83" spans="3:125"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5" customHeight="1" thickTop="1">
      <c r="C93" s="1165" t="s">
        <v>266</v>
      </c>
      <c r="D93" s="1166"/>
      <c r="E93" s="1055" t="s">
        <v>135</v>
      </c>
      <c r="F93" s="1056"/>
      <c r="G93" s="1056"/>
      <c r="H93" s="1056"/>
      <c r="I93" s="1057"/>
      <c r="J93" s="1632">
        <f>S93+CL93+CL94</f>
        <v>0</v>
      </c>
      <c r="K93" s="1633"/>
      <c r="L93" s="1633"/>
      <c r="M93" s="1633"/>
      <c r="P93" s="1174"/>
      <c r="Q93" s="1175"/>
      <c r="R93" s="1176"/>
      <c r="S93" s="1180"/>
      <c r="T93" s="1181"/>
      <c r="U93" s="1181"/>
      <c r="V93" s="1181"/>
      <c r="W93" s="1181"/>
      <c r="X93" s="1182"/>
      <c r="Y93" s="1181"/>
      <c r="Z93" s="1181"/>
      <c r="AA93" s="1181"/>
      <c r="AB93" s="1183"/>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024"/>
      <c r="CM93" s="1228"/>
      <c r="CN93" s="1228"/>
      <c r="CO93" s="1228"/>
      <c r="CP93" s="1228"/>
      <c r="CQ93" s="1228"/>
      <c r="CR93" s="1228"/>
      <c r="CS93" s="2" t="s">
        <v>138</v>
      </c>
      <c r="CW93" s="1229"/>
      <c r="CX93" s="1228"/>
      <c r="CY93" s="1228"/>
      <c r="CZ93" s="1228"/>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 J93)</f>
        <v>0</v>
      </c>
      <c r="DU93" s="610">
        <f>SUM(S93)</f>
        <v>0</v>
      </c>
    </row>
    <row r="94" spans="3:125" ht="12.95"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016"/>
      <c r="CM94" s="1241"/>
      <c r="CN94" s="1241"/>
      <c r="CO94" s="1241"/>
      <c r="CP94" s="1241"/>
      <c r="CQ94" s="1241"/>
      <c r="CR94" s="1241"/>
      <c r="CS94" s="157" t="s">
        <v>138</v>
      </c>
      <c r="CT94" s="157"/>
      <c r="CU94" s="157"/>
      <c r="CV94" s="157"/>
      <c r="CW94" s="1242"/>
      <c r="CX94" s="1241"/>
      <c r="CY94" s="1241"/>
      <c r="CZ94" s="1241"/>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5" customHeight="1">
      <c r="C95" s="1167"/>
      <c r="D95" s="1166"/>
      <c r="E95" s="1184" t="s">
        <v>267</v>
      </c>
      <c r="F95" s="1185"/>
      <c r="G95" s="1185"/>
      <c r="H95" s="1185"/>
      <c r="I95" s="1186"/>
      <c r="J95" s="1588">
        <f>S95+CL95+CL96</f>
        <v>0</v>
      </c>
      <c r="K95" s="1589"/>
      <c r="L95" s="1589"/>
      <c r="M95" s="1589"/>
      <c r="P95" s="1189"/>
      <c r="Q95" s="1190"/>
      <c r="R95" s="1191"/>
      <c r="S95" s="1192"/>
      <c r="T95" s="1193"/>
      <c r="U95" s="1193"/>
      <c r="V95" s="1193"/>
      <c r="W95" s="1193"/>
      <c r="X95" s="1267"/>
      <c r="Y95" s="1193"/>
      <c r="Z95" s="1193"/>
      <c r="AA95" s="1193"/>
      <c r="AB95" s="1268"/>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987"/>
      <c r="CM95" s="1266"/>
      <c r="CN95" s="1266"/>
      <c r="CO95" s="1266"/>
      <c r="CP95" s="1266"/>
      <c r="CQ95" s="1266"/>
      <c r="CR95" s="1266"/>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 J95)</f>
        <v>0</v>
      </c>
      <c r="DU95" s="610">
        <f t="shared" ref="DU95:DU133" si="5">SUM(S95)</f>
        <v>0</v>
      </c>
    </row>
    <row r="96" spans="3:125" ht="12.95"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016"/>
      <c r="CM96" s="1241"/>
      <c r="CN96" s="1241"/>
      <c r="CO96" s="1241"/>
      <c r="CP96" s="1241"/>
      <c r="CQ96" s="1241"/>
      <c r="CR96" s="1241"/>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5" customHeight="1">
      <c r="C97" s="1167"/>
      <c r="D97" s="1166"/>
      <c r="E97" s="1287" t="s">
        <v>140</v>
      </c>
      <c r="F97" s="1288"/>
      <c r="G97" s="1288"/>
      <c r="H97" s="1288"/>
      <c r="I97" s="1289"/>
      <c r="J97" s="1584">
        <f t="shared" ref="J97" si="7">S97+CL97+CL98</f>
        <v>0</v>
      </c>
      <c r="K97" s="1585"/>
      <c r="L97" s="1585"/>
      <c r="M97" s="1585"/>
      <c r="P97" s="1189"/>
      <c r="Q97" s="1190"/>
      <c r="R97" s="1191"/>
      <c r="S97" s="1192"/>
      <c r="T97" s="1193"/>
      <c r="U97" s="1193"/>
      <c r="V97" s="1193"/>
      <c r="W97" s="1193"/>
      <c r="X97" s="1267"/>
      <c r="Y97" s="1193"/>
      <c r="Z97" s="1193"/>
      <c r="AA97" s="1193"/>
      <c r="AB97" s="1268"/>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987"/>
      <c r="CM97" s="1266"/>
      <c r="CN97" s="1266"/>
      <c r="CO97" s="1266"/>
      <c r="CP97" s="1266"/>
      <c r="CQ97" s="1266"/>
      <c r="CR97" s="1266"/>
      <c r="CS97" s="2" t="s">
        <v>138</v>
      </c>
      <c r="CW97" s="1348"/>
      <c r="CX97" s="1349"/>
      <c r="CY97" s="1349"/>
      <c r="CZ97" s="1349"/>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 J97)</f>
        <v>0</v>
      </c>
      <c r="DU97" s="610">
        <f t="shared" si="5"/>
        <v>0</v>
      </c>
    </row>
    <row r="98" spans="3:126" ht="12.95"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016"/>
      <c r="CM98" s="1241"/>
      <c r="CN98" s="1241"/>
      <c r="CO98" s="1241"/>
      <c r="CP98" s="1241"/>
      <c r="CQ98" s="1241"/>
      <c r="CR98" s="1241"/>
      <c r="CS98" s="157" t="s">
        <v>138</v>
      </c>
      <c r="CT98" s="157"/>
      <c r="CU98" s="157"/>
      <c r="CV98" s="157"/>
      <c r="CW98" s="1242"/>
      <c r="CX98" s="1241"/>
      <c r="CY98" s="1241"/>
      <c r="CZ98" s="1241"/>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5"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987"/>
      <c r="CM99" s="1266"/>
      <c r="CN99" s="1266"/>
      <c r="CO99" s="1266"/>
      <c r="CP99" s="1266"/>
      <c r="CQ99" s="1266"/>
      <c r="CR99" s="1266"/>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 J99)</f>
        <v>0</v>
      </c>
      <c r="DU99" s="610">
        <f t="shared" si="5"/>
        <v>0</v>
      </c>
    </row>
    <row r="100" spans="3:126" ht="12.95"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016"/>
      <c r="CM100" s="1241"/>
      <c r="CN100" s="1241"/>
      <c r="CO100" s="1241"/>
      <c r="CP100" s="1241"/>
      <c r="CQ100" s="1241"/>
      <c r="CR100" s="1241"/>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5" customHeight="1">
      <c r="C101" s="951"/>
      <c r="D101" s="952"/>
      <c r="E101" s="1184" t="s">
        <v>268</v>
      </c>
      <c r="F101" s="1185"/>
      <c r="G101" s="1185"/>
      <c r="H101" s="1185"/>
      <c r="I101" s="1186"/>
      <c r="J101" s="1584">
        <f t="shared" ref="J101" si="17">S101+CL101+CL102</f>
        <v>0</v>
      </c>
      <c r="K101" s="1585"/>
      <c r="L101" s="1585"/>
      <c r="M101" s="1585"/>
      <c r="P101" s="1189"/>
      <c r="Q101" s="1190"/>
      <c r="R101" s="1191"/>
      <c r="S101" s="1192"/>
      <c r="T101" s="1193"/>
      <c r="U101" s="1193"/>
      <c r="V101" s="1193"/>
      <c r="W101" s="1193"/>
      <c r="X101" s="1267"/>
      <c r="Y101" s="1193"/>
      <c r="Z101" s="1193"/>
      <c r="AA101" s="1193"/>
      <c r="AB101" s="1268"/>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987"/>
      <c r="CM101" s="1266"/>
      <c r="CN101" s="1266"/>
      <c r="CO101" s="1266"/>
      <c r="CP101" s="1266"/>
      <c r="CQ101" s="1266"/>
      <c r="CR101" s="1266"/>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 J101)</f>
        <v>0</v>
      </c>
      <c r="DU101" s="610">
        <f t="shared" si="5"/>
        <v>0</v>
      </c>
    </row>
    <row r="102" spans="3:126" ht="12.95"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016"/>
      <c r="CM102" s="1241"/>
      <c r="CN102" s="1241"/>
      <c r="CO102" s="1241"/>
      <c r="CP102" s="1241"/>
      <c r="CQ102" s="1241"/>
      <c r="CR102" s="1241"/>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5" customHeight="1">
      <c r="C103" s="951"/>
      <c r="D103" s="952"/>
      <c r="E103" s="703" t="s">
        <v>217</v>
      </c>
      <c r="F103" s="704"/>
      <c r="G103" s="704"/>
      <c r="H103" s="704"/>
      <c r="I103" s="705"/>
      <c r="J103" s="1584">
        <f>S103+AF103+CL103+CL104</f>
        <v>0</v>
      </c>
      <c r="K103" s="1585"/>
      <c r="L103" s="1585"/>
      <c r="M103" s="1585"/>
      <c r="P103" s="1189"/>
      <c r="Q103" s="1190"/>
      <c r="R103" s="1191"/>
      <c r="S103" s="1192"/>
      <c r="T103" s="1193"/>
      <c r="U103" s="1193"/>
      <c r="V103" s="1193"/>
      <c r="W103" s="1193"/>
      <c r="X103" s="1267"/>
      <c r="Y103" s="1193"/>
      <c r="Z103" s="1193"/>
      <c r="AA103" s="1193"/>
      <c r="AB103" s="1268"/>
      <c r="AC103" s="1293"/>
      <c r="AD103" s="1294"/>
      <c r="AE103" s="1295"/>
      <c r="AF103" s="1297"/>
      <c r="AG103" s="1298"/>
      <c r="AH103" s="1298"/>
      <c r="AI103" s="1298"/>
      <c r="AJ103" s="1299"/>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987"/>
      <c r="CM103" s="1266"/>
      <c r="CN103" s="1266"/>
      <c r="CO103" s="1266"/>
      <c r="CP103" s="1266"/>
      <c r="CQ103" s="1266"/>
      <c r="CR103" s="1266"/>
      <c r="CS103" s="2" t="s">
        <v>138</v>
      </c>
      <c r="CW103" s="1348"/>
      <c r="CX103" s="1349"/>
      <c r="CY103" s="1349"/>
      <c r="CZ103" s="1349"/>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 J103)</f>
        <v>0</v>
      </c>
      <c r="DU103" s="610">
        <f t="shared" si="5"/>
        <v>0</v>
      </c>
      <c r="DV103" s="610">
        <f>SUM(AF103)</f>
        <v>0</v>
      </c>
    </row>
    <row r="104" spans="3:126" ht="12.95"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016"/>
      <c r="CM104" s="1241"/>
      <c r="CN104" s="1241"/>
      <c r="CO104" s="1241"/>
      <c r="CP104" s="1241"/>
      <c r="CQ104" s="1241"/>
      <c r="CR104" s="1241"/>
      <c r="CS104" s="157" t="s">
        <v>138</v>
      </c>
      <c r="CT104" s="157"/>
      <c r="CU104" s="157"/>
      <c r="CV104" s="157"/>
      <c r="CW104" s="1242"/>
      <c r="CX104" s="1241"/>
      <c r="CY104" s="1241"/>
      <c r="CZ104" s="1241"/>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5"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987"/>
      <c r="CM105" s="1266"/>
      <c r="CN105" s="1266"/>
      <c r="CO105" s="1266"/>
      <c r="CP105" s="1266"/>
      <c r="CQ105" s="1266"/>
      <c r="CR105" s="1266"/>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 J105)</f>
        <v>0</v>
      </c>
      <c r="DU105" s="610">
        <f t="shared" si="5"/>
        <v>0</v>
      </c>
    </row>
    <row r="106" spans="3:126" ht="12.95"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016"/>
      <c r="CM106" s="1241"/>
      <c r="CN106" s="1241"/>
      <c r="CO106" s="1241"/>
      <c r="CP106" s="1241"/>
      <c r="CQ106" s="1241"/>
      <c r="CR106" s="1241"/>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5"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987"/>
      <c r="CM107" s="1266"/>
      <c r="CN107" s="1266"/>
      <c r="CO107" s="1266"/>
      <c r="CP107" s="1266"/>
      <c r="CQ107" s="1266"/>
      <c r="CR107" s="1266"/>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 J107)</f>
        <v>0</v>
      </c>
      <c r="DU107" s="610">
        <f t="shared" si="5"/>
        <v>0</v>
      </c>
    </row>
    <row r="108" spans="3:126" ht="12.95"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016"/>
      <c r="CM108" s="1241"/>
      <c r="CN108" s="1241"/>
      <c r="CO108" s="1241"/>
      <c r="CP108" s="1241"/>
      <c r="CQ108" s="1241"/>
      <c r="CR108" s="1241"/>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5"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987"/>
      <c r="CM109" s="1266"/>
      <c r="CN109" s="1266"/>
      <c r="CO109" s="1266"/>
      <c r="CP109" s="1266"/>
      <c r="CQ109" s="1266"/>
      <c r="CR109" s="1266"/>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 J109)</f>
        <v>0</v>
      </c>
      <c r="DU109" s="610">
        <f t="shared" si="5"/>
        <v>0</v>
      </c>
    </row>
    <row r="110" spans="3:126" ht="12.95"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016"/>
      <c r="CM110" s="1241"/>
      <c r="CN110" s="1241"/>
      <c r="CO110" s="1241"/>
      <c r="CP110" s="1241"/>
      <c r="CQ110" s="1241"/>
      <c r="CR110" s="1241"/>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5"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987"/>
      <c r="CM111" s="1266"/>
      <c r="CN111" s="1266"/>
      <c r="CO111" s="1266"/>
      <c r="CP111" s="1266"/>
      <c r="CQ111" s="1266"/>
      <c r="CR111" s="1266"/>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 J111)</f>
        <v>0</v>
      </c>
      <c r="DU111" s="610">
        <f t="shared" si="5"/>
        <v>0</v>
      </c>
    </row>
    <row r="112" spans="3:126" ht="12.95"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016"/>
      <c r="CM112" s="1241"/>
      <c r="CN112" s="1241"/>
      <c r="CO112" s="1241"/>
      <c r="CP112" s="1241"/>
      <c r="CQ112" s="1241"/>
      <c r="CR112" s="1241"/>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5"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987"/>
      <c r="CM113" s="1266"/>
      <c r="CN113" s="1266"/>
      <c r="CO113" s="1266"/>
      <c r="CP113" s="1266"/>
      <c r="CQ113" s="1266"/>
      <c r="CR113" s="1266"/>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 J113)</f>
        <v>0</v>
      </c>
      <c r="DU113" s="610">
        <f t="shared" si="5"/>
        <v>0</v>
      </c>
    </row>
    <row r="114" spans="3:125" ht="12.95"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016"/>
      <c r="CM114" s="1241"/>
      <c r="CN114" s="1241"/>
      <c r="CO114" s="1241"/>
      <c r="CP114" s="1241"/>
      <c r="CQ114" s="1241"/>
      <c r="CR114" s="1241"/>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5"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987"/>
      <c r="CM115" s="1266"/>
      <c r="CN115" s="1266"/>
      <c r="CO115" s="1266"/>
      <c r="CP115" s="1266"/>
      <c r="CQ115" s="1266"/>
      <c r="CR115" s="1266"/>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 J115)</f>
        <v>0</v>
      </c>
      <c r="DU115" s="610">
        <f t="shared" si="5"/>
        <v>0</v>
      </c>
    </row>
    <row r="116" spans="3:125" ht="12.95"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016"/>
      <c r="CM116" s="1241"/>
      <c r="CN116" s="1241"/>
      <c r="CO116" s="1241"/>
      <c r="CP116" s="1241"/>
      <c r="CQ116" s="1241"/>
      <c r="CR116" s="1241"/>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5"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987"/>
      <c r="CM117" s="1266"/>
      <c r="CN117" s="1266"/>
      <c r="CO117" s="1266"/>
      <c r="CP117" s="1266"/>
      <c r="CQ117" s="1266"/>
      <c r="CR117" s="1266"/>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 J117)</f>
        <v>0</v>
      </c>
      <c r="DU117" s="610">
        <f t="shared" si="5"/>
        <v>0</v>
      </c>
    </row>
    <row r="118" spans="3:125" ht="12.95"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016"/>
      <c r="CM118" s="1241"/>
      <c r="CN118" s="1241"/>
      <c r="CO118" s="1241"/>
      <c r="CP118" s="1241"/>
      <c r="CQ118" s="1241"/>
      <c r="CR118" s="1241"/>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5"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987"/>
      <c r="CM119" s="1266"/>
      <c r="CN119" s="1266"/>
      <c r="CO119" s="1266"/>
      <c r="CP119" s="1266"/>
      <c r="CQ119" s="1266"/>
      <c r="CR119" s="1266"/>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3" si="64">SUM( J119)</f>
        <v>0</v>
      </c>
      <c r="DU119" s="610">
        <f t="shared" si="5"/>
        <v>0</v>
      </c>
    </row>
    <row r="120" spans="3:125" ht="12.95"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329"/>
      <c r="CM120" s="1330"/>
      <c r="CN120" s="1330"/>
      <c r="CO120" s="1330"/>
      <c r="CP120" s="1330"/>
      <c r="CQ120" s="1330"/>
      <c r="CR120" s="1330"/>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5" customHeight="1">
      <c r="C121" s="102"/>
      <c r="E121" s="1339" t="s">
        <v>143</v>
      </c>
      <c r="F121" s="1106"/>
      <c r="G121" s="1106"/>
      <c r="H121" s="1106"/>
      <c r="I121" s="1340"/>
      <c r="J121" s="1627">
        <f>S121+CL121+CL122</f>
        <v>0</v>
      </c>
      <c r="K121" s="1628"/>
      <c r="L121" s="1628"/>
      <c r="M121" s="3"/>
      <c r="N121" s="3"/>
      <c r="O121" s="3"/>
      <c r="P121" s="1189"/>
      <c r="Q121" s="1190"/>
      <c r="R121" s="1191"/>
      <c r="S121" s="1343"/>
      <c r="T121" s="1344"/>
      <c r="U121" s="1344"/>
      <c r="V121" s="1344"/>
      <c r="W121" s="1344"/>
      <c r="X121" s="1562"/>
      <c r="Y121" s="1344"/>
      <c r="Z121" s="1344"/>
      <c r="AA121" s="1344"/>
      <c r="AB121" s="1345"/>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987"/>
      <c r="CM121" s="1266"/>
      <c r="CN121" s="1266"/>
      <c r="CO121" s="1266"/>
      <c r="CP121" s="1266"/>
      <c r="CQ121" s="1266"/>
      <c r="CR121" s="1266"/>
      <c r="CS121" s="3" t="s">
        <v>8696</v>
      </c>
      <c r="CT121" s="3"/>
      <c r="CU121" s="3"/>
      <c r="CV121" s="3"/>
      <c r="CW121" s="1333"/>
      <c r="CX121" s="1334"/>
      <c r="CY121" s="1334"/>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016"/>
      <c r="CM122" s="1241"/>
      <c r="CN122" s="1241"/>
      <c r="CO122" s="1241"/>
      <c r="CP122" s="1241"/>
      <c r="CQ122" s="1241"/>
      <c r="CR122" s="1241"/>
      <c r="CS122" s="173" t="s">
        <v>8696</v>
      </c>
      <c r="CT122" s="173"/>
      <c r="CU122" s="173"/>
      <c r="CV122" s="173"/>
      <c r="CW122" s="1242"/>
      <c r="CX122" s="1241"/>
      <c r="CY122" s="1241"/>
      <c r="CZ122" s="173"/>
      <c r="DA122" s="173"/>
      <c r="DB122" s="174" t="s">
        <v>8696</v>
      </c>
      <c r="DC122" s="1623"/>
      <c r="DD122" s="1624"/>
      <c r="DG122" s="152" t="s">
        <v>8696</v>
      </c>
      <c r="DH122" s="1692"/>
      <c r="DI122" s="1693"/>
      <c r="DJ122" s="1693"/>
      <c r="DK122" s="1693"/>
      <c r="DL122" s="1693"/>
      <c r="DM122" s="219" t="s">
        <v>66</v>
      </c>
      <c r="DS122" s="610">
        <f t="shared" ref="DS122:DS134" si="66">IF(CI122="8.ｽﾄ(無：国ｽﾄ)",0,IF(CI122="9.ｽﾄ(無：国ｽﾄ以外)",0,IF(CI122="12.最終覆外",0,IF(CI122="13.土捨場",0,IF(CI122="",0,CL122)))))</f>
        <v>0</v>
      </c>
      <c r="DT122" s="610">
        <f t="shared" si="65"/>
        <v>0</v>
      </c>
    </row>
    <row r="123" spans="3:125" ht="12.95"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192"/>
      <c r="T123" s="1193"/>
      <c r="U123" s="1193"/>
      <c r="V123" s="1193"/>
      <c r="W123" s="1193"/>
      <c r="X123" s="1267"/>
      <c r="Y123" s="1193"/>
      <c r="Z123" s="1193"/>
      <c r="AA123" s="1193"/>
      <c r="AB123" s="1268"/>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987"/>
      <c r="CM123" s="1266"/>
      <c r="CN123" s="1266"/>
      <c r="CO123" s="1266"/>
      <c r="CP123" s="1266"/>
      <c r="CQ123" s="1266"/>
      <c r="CR123" s="1266"/>
      <c r="CS123" s="44" t="s">
        <v>8696</v>
      </c>
      <c r="CT123" s="44"/>
      <c r="CU123" s="44"/>
      <c r="CV123" s="44"/>
      <c r="CW123" s="1348"/>
      <c r="CX123" s="1349"/>
      <c r="CY123" s="1349"/>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si="5"/>
        <v>0</v>
      </c>
    </row>
    <row r="124" spans="3:125" ht="12.95"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016"/>
      <c r="CM124" s="1241"/>
      <c r="CN124" s="1241"/>
      <c r="CO124" s="1241"/>
      <c r="CP124" s="1241"/>
      <c r="CQ124" s="1241"/>
      <c r="CR124" s="1241"/>
      <c r="CS124" s="157" t="s">
        <v>8696</v>
      </c>
      <c r="CT124" s="157"/>
      <c r="CU124" s="157"/>
      <c r="CV124" s="157"/>
      <c r="CW124" s="1242"/>
      <c r="CX124" s="1241"/>
      <c r="CY124" s="1241"/>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5" customHeight="1">
      <c r="C125" s="917" t="s">
        <v>228</v>
      </c>
      <c r="D125" s="708"/>
      <c r="E125" s="703" t="s">
        <v>145</v>
      </c>
      <c r="F125" s="704"/>
      <c r="G125" s="704"/>
      <c r="H125" s="704"/>
      <c r="I125" s="705"/>
      <c r="J125" s="1604">
        <f t="shared" ref="J125" si="69">S125+CL125+CL126</f>
        <v>0</v>
      </c>
      <c r="K125" s="1605"/>
      <c r="L125" s="1605"/>
      <c r="P125" s="1189"/>
      <c r="Q125" s="1190"/>
      <c r="R125" s="1191"/>
      <c r="S125" s="1192"/>
      <c r="T125" s="1193"/>
      <c r="U125" s="1193"/>
      <c r="V125" s="1193"/>
      <c r="W125" s="1193"/>
      <c r="X125" s="1267"/>
      <c r="Y125" s="1193"/>
      <c r="Z125" s="1193"/>
      <c r="AA125" s="1193"/>
      <c r="AB125" s="1268"/>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987"/>
      <c r="CM125" s="1266"/>
      <c r="CN125" s="1266"/>
      <c r="CO125" s="1266"/>
      <c r="CP125" s="1266"/>
      <c r="CQ125" s="1266"/>
      <c r="CR125" s="1266"/>
      <c r="CS125" s="44" t="s">
        <v>8696</v>
      </c>
      <c r="CT125" s="44"/>
      <c r="CU125" s="44"/>
      <c r="CV125" s="44"/>
      <c r="CW125" s="1348"/>
      <c r="CX125" s="1349"/>
      <c r="CY125" s="1349"/>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6"/>
        <v>0</v>
      </c>
      <c r="DT125" s="610">
        <f t="shared" si="64"/>
        <v>0</v>
      </c>
      <c r="DU125" s="610">
        <f t="shared" si="5"/>
        <v>0</v>
      </c>
    </row>
    <row r="126" spans="3:125" ht="12.95"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016"/>
      <c r="CM126" s="1241"/>
      <c r="CN126" s="1241"/>
      <c r="CO126" s="1241"/>
      <c r="CP126" s="1241"/>
      <c r="CQ126" s="1241"/>
      <c r="CR126" s="1241"/>
      <c r="CS126" s="120" t="s">
        <v>8696</v>
      </c>
      <c r="CT126" s="120"/>
      <c r="CU126" s="120"/>
      <c r="CV126" s="120"/>
      <c r="CW126" s="1242"/>
      <c r="CX126" s="1241"/>
      <c r="CY126" s="1241"/>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5" customHeight="1">
      <c r="C127" s="917" t="s">
        <v>146</v>
      </c>
      <c r="D127" s="708"/>
      <c r="E127" s="703" t="s">
        <v>147</v>
      </c>
      <c r="F127" s="704"/>
      <c r="G127" s="704"/>
      <c r="H127" s="704"/>
      <c r="I127" s="705"/>
      <c r="J127" s="1604">
        <f t="shared" ref="J127" si="71">S127+CL127+CL128</f>
        <v>0</v>
      </c>
      <c r="K127" s="1605"/>
      <c r="L127" s="1605"/>
      <c r="M127" s="44"/>
      <c r="N127" s="44"/>
      <c r="O127" s="44"/>
      <c r="P127" s="1189"/>
      <c r="Q127" s="1190"/>
      <c r="R127" s="1191"/>
      <c r="S127" s="1192"/>
      <c r="T127" s="1193"/>
      <c r="U127" s="1193"/>
      <c r="V127" s="1193"/>
      <c r="W127" s="1193"/>
      <c r="X127" s="1267"/>
      <c r="Y127" s="1193"/>
      <c r="Z127" s="1193"/>
      <c r="AA127" s="1193"/>
      <c r="AB127" s="1268"/>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987"/>
      <c r="CM127" s="1266"/>
      <c r="CN127" s="1266"/>
      <c r="CO127" s="1266"/>
      <c r="CP127" s="1266"/>
      <c r="CQ127" s="1266"/>
      <c r="CR127" s="1266"/>
      <c r="CS127" s="44" t="s">
        <v>8696</v>
      </c>
      <c r="CT127" s="44"/>
      <c r="CU127" s="44"/>
      <c r="CV127" s="44"/>
      <c r="CW127" s="1348"/>
      <c r="CX127" s="1349"/>
      <c r="CY127" s="1349"/>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6"/>
        <v>0</v>
      </c>
      <c r="DT127" s="610">
        <f t="shared" si="64"/>
        <v>0</v>
      </c>
      <c r="DU127" s="610">
        <f t="shared" si="5"/>
        <v>0</v>
      </c>
    </row>
    <row r="128" spans="3:125" ht="12.95"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016"/>
      <c r="CM128" s="1241"/>
      <c r="CN128" s="1241"/>
      <c r="CO128" s="1241"/>
      <c r="CP128" s="1241"/>
      <c r="CQ128" s="1241"/>
      <c r="CR128" s="1241"/>
      <c r="CS128" s="157" t="s">
        <v>8696</v>
      </c>
      <c r="CT128" s="157"/>
      <c r="CU128" s="157"/>
      <c r="CV128" s="157"/>
      <c r="CW128" s="1242"/>
      <c r="CX128" s="1241"/>
      <c r="CY128" s="1241"/>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5" customHeight="1">
      <c r="C129" s="917"/>
      <c r="D129" s="708"/>
      <c r="E129" s="1613" t="s">
        <v>9356</v>
      </c>
      <c r="F129" s="1614"/>
      <c r="G129" s="1614"/>
      <c r="H129" s="1614"/>
      <c r="I129" s="1615"/>
      <c r="J129" s="1604">
        <f t="shared" ref="J129" si="73">S129+CL129+CL130</f>
        <v>0</v>
      </c>
      <c r="K129" s="1605"/>
      <c r="L129" s="1605"/>
      <c r="M129" s="44"/>
      <c r="N129" s="44"/>
      <c r="O129" s="44"/>
      <c r="P129" s="1189"/>
      <c r="Q129" s="1190"/>
      <c r="R129" s="1191"/>
      <c r="S129" s="1192"/>
      <c r="T129" s="1193"/>
      <c r="U129" s="1193"/>
      <c r="V129" s="1193"/>
      <c r="W129" s="1193"/>
      <c r="X129" s="1267"/>
      <c r="Y129" s="1193"/>
      <c r="Z129" s="1193"/>
      <c r="AA129" s="1193"/>
      <c r="AB129" s="1268"/>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987"/>
      <c r="CM129" s="1266"/>
      <c r="CN129" s="1266"/>
      <c r="CO129" s="1266"/>
      <c r="CP129" s="1266"/>
      <c r="CQ129" s="1266"/>
      <c r="CR129" s="1266"/>
      <c r="CS129" s="44" t="s">
        <v>8696</v>
      </c>
      <c r="CT129" s="44"/>
      <c r="CU129" s="44"/>
      <c r="CV129" s="44"/>
      <c r="CW129" s="1348"/>
      <c r="CX129" s="1349"/>
      <c r="CY129" s="1349"/>
      <c r="CZ129" s="44"/>
      <c r="DA129" s="44"/>
      <c r="DB129" s="176" t="s">
        <v>8696</v>
      </c>
      <c r="DC129" s="1602">
        <f>DS129+DS130</f>
        <v>0</v>
      </c>
      <c r="DD129" s="1603"/>
      <c r="DE129" s="44"/>
      <c r="DF129" s="44"/>
      <c r="DG129" s="176"/>
      <c r="DH129" s="1698">
        <f t="shared" ref="DH129" si="74">IFERROR((S129+DS129+DS130)/J129,0)*100</f>
        <v>0</v>
      </c>
      <c r="DI129" s="1699"/>
      <c r="DJ129" s="1699"/>
      <c r="DK129" s="1699"/>
      <c r="DL129" s="1699"/>
      <c r="DM129" s="217"/>
      <c r="DS129" s="610">
        <f t="shared" si="66"/>
        <v>0</v>
      </c>
      <c r="DT129" s="610">
        <f t="shared" si="64"/>
        <v>0</v>
      </c>
      <c r="DU129" s="610">
        <f t="shared" si="5"/>
        <v>0</v>
      </c>
    </row>
    <row r="130" spans="3:129" ht="12.95"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016"/>
      <c r="CM130" s="1241"/>
      <c r="CN130" s="1241"/>
      <c r="CO130" s="1241"/>
      <c r="CP130" s="1241"/>
      <c r="CQ130" s="1241"/>
      <c r="CR130" s="1241"/>
      <c r="CS130" s="157" t="s">
        <v>8696</v>
      </c>
      <c r="CT130" s="157"/>
      <c r="CU130" s="157"/>
      <c r="CV130" s="157"/>
      <c r="CW130" s="1242"/>
      <c r="CX130" s="1241"/>
      <c r="CY130" s="1241"/>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5" customHeight="1">
      <c r="C131" s="102"/>
      <c r="E131" s="703" t="s">
        <v>230</v>
      </c>
      <c r="F131" s="704"/>
      <c r="G131" s="704"/>
      <c r="H131" s="704"/>
      <c r="I131" s="705"/>
      <c r="J131" s="1604">
        <f t="shared" ref="J131" si="75">S131+CL131+CL132</f>
        <v>0</v>
      </c>
      <c r="K131" s="1605"/>
      <c r="L131" s="1605"/>
      <c r="P131" s="1189"/>
      <c r="Q131" s="1190"/>
      <c r="R131" s="1191"/>
      <c r="S131" s="1192"/>
      <c r="T131" s="1193"/>
      <c r="U131" s="1193"/>
      <c r="V131" s="1193"/>
      <c r="W131" s="1193"/>
      <c r="X131" s="1267"/>
      <c r="Y131" s="1193"/>
      <c r="Z131" s="1193"/>
      <c r="AA131" s="1193"/>
      <c r="AB131" s="1268"/>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987"/>
      <c r="CM131" s="1266"/>
      <c r="CN131" s="1266"/>
      <c r="CO131" s="1266"/>
      <c r="CP131" s="1266"/>
      <c r="CQ131" s="1266"/>
      <c r="CR131" s="1266"/>
      <c r="CS131" s="44" t="s">
        <v>8696</v>
      </c>
      <c r="CT131" s="44"/>
      <c r="CU131" s="44"/>
      <c r="CV131" s="44"/>
      <c r="CW131" s="1348"/>
      <c r="CX131" s="1349"/>
      <c r="CY131" s="1349"/>
      <c r="CZ131" s="44"/>
      <c r="DA131" s="44"/>
      <c r="DB131" s="176" t="s">
        <v>8696</v>
      </c>
      <c r="DC131" s="1602">
        <f>DS131+DS132</f>
        <v>0</v>
      </c>
      <c r="DD131" s="1603"/>
      <c r="DE131" s="44"/>
      <c r="DF131" s="44"/>
      <c r="DG131" s="176"/>
      <c r="DH131" s="1698">
        <f t="shared" ref="DH131" si="76">IFERROR((S131+DS131+DS132)/J131,0)*100</f>
        <v>0</v>
      </c>
      <c r="DI131" s="1699"/>
      <c r="DJ131" s="1699"/>
      <c r="DK131" s="1699"/>
      <c r="DL131" s="1699"/>
      <c r="DM131" s="217"/>
      <c r="DS131" s="610">
        <f t="shared" si="66"/>
        <v>0</v>
      </c>
      <c r="DT131" s="610">
        <f t="shared" si="64"/>
        <v>0</v>
      </c>
      <c r="DU131" s="610">
        <f t="shared" si="5"/>
        <v>0</v>
      </c>
    </row>
    <row r="132" spans="3:129" ht="12.95"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016"/>
      <c r="CM132" s="1241"/>
      <c r="CN132" s="1241"/>
      <c r="CO132" s="1241"/>
      <c r="CP132" s="1241"/>
      <c r="CQ132" s="1241"/>
      <c r="CR132" s="1241"/>
      <c r="CS132" s="120" t="s">
        <v>8696</v>
      </c>
      <c r="CT132" s="120"/>
      <c r="CU132" s="120"/>
      <c r="CV132" s="120"/>
      <c r="CW132" s="1242"/>
      <c r="CX132" s="1241"/>
      <c r="CY132" s="1241"/>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5"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8694</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8694</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747"/>
      <c r="AA159" s="1748"/>
      <c r="AB159" s="1748"/>
      <c r="AC159" s="1748"/>
      <c r="AD159" s="1748"/>
      <c r="AE159" s="1748"/>
      <c r="AF159" s="1748"/>
      <c r="AG159" s="966" t="s">
        <v>65</v>
      </c>
      <c r="AH159" s="966"/>
      <c r="AI159" s="966"/>
      <c r="AJ159" s="967"/>
      <c r="AK159" s="1023"/>
      <c r="AL159" s="1226"/>
      <c r="AM159" s="1226"/>
      <c r="AN159" s="1226"/>
      <c r="AO159" s="1226"/>
      <c r="AP159" s="1226"/>
      <c r="AQ159" s="1227"/>
      <c r="AR159" s="1024"/>
      <c r="AS159" s="1228"/>
      <c r="AT159" s="1228"/>
      <c r="AU159" s="1228"/>
      <c r="AV159" s="1228"/>
      <c r="AW159" s="1228"/>
      <c r="AX159" s="1228"/>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7">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016"/>
      <c r="AA160" s="1241"/>
      <c r="AB160" s="1241"/>
      <c r="AC160" s="1241"/>
      <c r="AD160" s="1241"/>
      <c r="AE160" s="1241"/>
      <c r="AF160" s="1241"/>
      <c r="AG160" s="1018" t="s">
        <v>65</v>
      </c>
      <c r="AH160" s="1018"/>
      <c r="AI160" s="1018"/>
      <c r="AJ160" s="1019"/>
      <c r="AK160" s="1020"/>
      <c r="AL160" s="1239"/>
      <c r="AM160" s="1239"/>
      <c r="AN160" s="1239"/>
      <c r="AO160" s="1239"/>
      <c r="AP160" s="1239"/>
      <c r="AQ160" s="1240"/>
      <c r="AR160" s="1016"/>
      <c r="AS160" s="1241"/>
      <c r="AT160" s="1241"/>
      <c r="AU160" s="1241"/>
      <c r="AV160" s="1241"/>
      <c r="AW160" s="1241"/>
      <c r="AX160" s="1241"/>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7"/>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743">
        <f>SUM(Z159:AF160)</f>
        <v>0</v>
      </c>
      <c r="AA161" s="1744"/>
      <c r="AB161" s="1744"/>
      <c r="AC161" s="1744"/>
      <c r="AD161" s="1744"/>
      <c r="AE161" s="1744"/>
      <c r="AF161" s="1744"/>
      <c r="AG161" s="10" t="s">
        <v>65</v>
      </c>
      <c r="AH161" s="10"/>
      <c r="AI161" s="10"/>
      <c r="AJ161" s="10"/>
      <c r="AK161" s="472"/>
      <c r="AL161" s="473"/>
      <c r="AM161" s="473"/>
      <c r="AN161" s="473"/>
      <c r="AO161" s="473"/>
      <c r="AP161" s="473"/>
      <c r="AQ161" s="474"/>
      <c r="AR161" s="1743">
        <f>SUM(AR159:AX160)</f>
        <v>0</v>
      </c>
      <c r="AS161" s="1744"/>
      <c r="AT161" s="1744"/>
      <c r="AU161" s="1744"/>
      <c r="AV161" s="1744"/>
      <c r="AW161" s="1744"/>
      <c r="AX161" s="1744"/>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7"/>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7"/>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7"/>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743">
        <f>SUM(Z162:AF163)</f>
        <v>0</v>
      </c>
      <c r="AA164" s="1744"/>
      <c r="AB164" s="1744"/>
      <c r="AC164" s="1744"/>
      <c r="AD164" s="1744"/>
      <c r="AE164" s="1744"/>
      <c r="AF164" s="1744"/>
      <c r="AG164" s="10" t="s">
        <v>65</v>
      </c>
      <c r="AH164" s="10"/>
      <c r="AI164" s="10"/>
      <c r="AJ164" s="10"/>
      <c r="AK164" s="472"/>
      <c r="AL164" s="473"/>
      <c r="AM164" s="473"/>
      <c r="AN164" s="473"/>
      <c r="AO164" s="473"/>
      <c r="AP164" s="473"/>
      <c r="AQ164" s="474"/>
      <c r="AR164" s="1743">
        <f>SUM(AR162:AX163)</f>
        <v>0</v>
      </c>
      <c r="AS164" s="1744"/>
      <c r="AT164" s="1744"/>
      <c r="AU164" s="1744"/>
      <c r="AV164" s="1744"/>
      <c r="AW164" s="1744"/>
      <c r="AX164" s="1744"/>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7"/>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987"/>
      <c r="AA165" s="1266"/>
      <c r="AB165" s="1266"/>
      <c r="AC165" s="1266"/>
      <c r="AD165" s="1266"/>
      <c r="AE165" s="1266"/>
      <c r="AF165" s="1266"/>
      <c r="AG165" s="989" t="s">
        <v>65</v>
      </c>
      <c r="AH165" s="989"/>
      <c r="AI165" s="989"/>
      <c r="AJ165" s="990"/>
      <c r="AK165" s="979"/>
      <c r="AL165" s="1264"/>
      <c r="AM165" s="1264"/>
      <c r="AN165" s="1264"/>
      <c r="AO165" s="1264"/>
      <c r="AP165" s="1264"/>
      <c r="AQ165" s="1265"/>
      <c r="AR165" s="987"/>
      <c r="AS165" s="1266"/>
      <c r="AT165" s="1266"/>
      <c r="AU165" s="1266"/>
      <c r="AV165" s="1266"/>
      <c r="AW165" s="1266"/>
      <c r="AX165" s="1266"/>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7"/>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016"/>
      <c r="AA166" s="1241"/>
      <c r="AB166" s="1241"/>
      <c r="AC166" s="1241"/>
      <c r="AD166" s="1241"/>
      <c r="AE166" s="1241"/>
      <c r="AF166" s="1241"/>
      <c r="AG166" s="1018" t="s">
        <v>65</v>
      </c>
      <c r="AH166" s="1018"/>
      <c r="AI166" s="1018"/>
      <c r="AJ166" s="1019"/>
      <c r="AK166" s="1020"/>
      <c r="AL166" s="1239"/>
      <c r="AM166" s="1239"/>
      <c r="AN166" s="1239"/>
      <c r="AO166" s="1239"/>
      <c r="AP166" s="1239"/>
      <c r="AQ166" s="1240"/>
      <c r="AR166" s="1016"/>
      <c r="AS166" s="1241"/>
      <c r="AT166" s="1241"/>
      <c r="AU166" s="1241"/>
      <c r="AV166" s="1241"/>
      <c r="AW166" s="1241"/>
      <c r="AX166" s="1241"/>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7"/>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743">
        <f>SUM(Z165:AF166)</f>
        <v>0</v>
      </c>
      <c r="AA167" s="1744"/>
      <c r="AB167" s="1744"/>
      <c r="AC167" s="1744"/>
      <c r="AD167" s="1744"/>
      <c r="AE167" s="1744"/>
      <c r="AF167" s="1744"/>
      <c r="AG167" s="10" t="s">
        <v>65</v>
      </c>
      <c r="AH167" s="10"/>
      <c r="AI167" s="10"/>
      <c r="AJ167" s="10"/>
      <c r="AK167" s="472"/>
      <c r="AL167" s="473"/>
      <c r="AM167" s="473"/>
      <c r="AN167" s="473"/>
      <c r="AO167" s="473"/>
      <c r="AP167" s="473"/>
      <c r="AQ167" s="474"/>
      <c r="AR167" s="1743">
        <f>SUM(AR165:AX166)</f>
        <v>0</v>
      </c>
      <c r="AS167" s="1744"/>
      <c r="AT167" s="1744"/>
      <c r="AU167" s="1744"/>
      <c r="AV167" s="1744"/>
      <c r="AW167" s="1744"/>
      <c r="AX167" s="1744"/>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7"/>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7"/>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016"/>
      <c r="AA169" s="1241"/>
      <c r="AB169" s="1241"/>
      <c r="AC169" s="1241"/>
      <c r="AD169" s="1241"/>
      <c r="AE169" s="1241"/>
      <c r="AF169" s="1241"/>
      <c r="AG169" s="1018" t="s">
        <v>65</v>
      </c>
      <c r="AH169" s="1018"/>
      <c r="AI169" s="1018"/>
      <c r="AJ169" s="1019"/>
      <c r="AK169" s="1020"/>
      <c r="AL169" s="1239"/>
      <c r="AM169" s="1239"/>
      <c r="AN169" s="1239"/>
      <c r="AO169" s="1239"/>
      <c r="AP169" s="1239"/>
      <c r="AQ169" s="1240"/>
      <c r="AR169" s="1016"/>
      <c r="AS169" s="1241"/>
      <c r="AT169" s="1241"/>
      <c r="AU169" s="1241"/>
      <c r="AV169" s="1241"/>
      <c r="AW169" s="1241"/>
      <c r="AX169" s="1241"/>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7"/>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745">
        <f>SUM(Z168:AF169)</f>
        <v>0</v>
      </c>
      <c r="AA170" s="1746"/>
      <c r="AB170" s="1746"/>
      <c r="AC170" s="1746"/>
      <c r="AD170" s="1746"/>
      <c r="AE170" s="1746"/>
      <c r="AF170" s="1746"/>
      <c r="AG170" s="114" t="s">
        <v>65</v>
      </c>
      <c r="AH170" s="114"/>
      <c r="AI170" s="114"/>
      <c r="AJ170" s="114"/>
      <c r="AK170" s="262"/>
      <c r="AL170" s="263"/>
      <c r="AM170" s="263"/>
      <c r="AN170" s="263"/>
      <c r="AO170" s="263"/>
      <c r="AP170" s="263"/>
      <c r="AQ170" s="264"/>
      <c r="AR170" s="1745">
        <f>SUM(AR168:AX169)</f>
        <v>0</v>
      </c>
      <c r="AS170" s="1746"/>
      <c r="AT170" s="1746"/>
      <c r="AU170" s="1746"/>
      <c r="AV170" s="1746"/>
      <c r="AW170" s="1746"/>
      <c r="AX170" s="1746"/>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7"/>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024"/>
      <c r="AA171" s="1228"/>
      <c r="AB171" s="1228"/>
      <c r="AC171" s="1228"/>
      <c r="AD171" s="1228"/>
      <c r="AE171" s="1228"/>
      <c r="AF171" s="1228"/>
      <c r="AG171" s="1125" t="s">
        <v>245</v>
      </c>
      <c r="AH171" s="1125"/>
      <c r="AI171" s="1125"/>
      <c r="AJ171" s="1126"/>
      <c r="AK171" s="1023"/>
      <c r="AL171" s="1226"/>
      <c r="AM171" s="1226"/>
      <c r="AN171" s="1226"/>
      <c r="AO171" s="1226"/>
      <c r="AP171" s="1226"/>
      <c r="AQ171" s="1227"/>
      <c r="AR171" s="1024"/>
      <c r="AS171" s="1228"/>
      <c r="AT171" s="1228"/>
      <c r="AU171" s="1228"/>
      <c r="AV171" s="1228"/>
      <c r="AW171" s="1228"/>
      <c r="AX171" s="1228"/>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7"/>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016"/>
      <c r="AA172" s="1241"/>
      <c r="AB172" s="1241"/>
      <c r="AC172" s="1241"/>
      <c r="AD172" s="1241"/>
      <c r="AE172" s="1241"/>
      <c r="AF172" s="1241"/>
      <c r="AG172" s="1058" t="s">
        <v>245</v>
      </c>
      <c r="AH172" s="1058"/>
      <c r="AI172" s="1058"/>
      <c r="AJ172" s="1059"/>
      <c r="AK172" s="1020"/>
      <c r="AL172" s="1239"/>
      <c r="AM172" s="1239"/>
      <c r="AN172" s="1239"/>
      <c r="AO172" s="1239"/>
      <c r="AP172" s="1239"/>
      <c r="AQ172" s="1240"/>
      <c r="AR172" s="1016"/>
      <c r="AS172" s="1241"/>
      <c r="AT172" s="1241"/>
      <c r="AU172" s="1241"/>
      <c r="AV172" s="1241"/>
      <c r="AW172" s="1241"/>
      <c r="AX172" s="1241"/>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7"/>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743">
        <f>SUM(Z171:AF172)</f>
        <v>0</v>
      </c>
      <c r="AA173" s="1744"/>
      <c r="AB173" s="1744"/>
      <c r="AC173" s="1744"/>
      <c r="AD173" s="1744"/>
      <c r="AE173" s="1744"/>
      <c r="AF173" s="1744"/>
      <c r="AG173" s="462" t="s">
        <v>245</v>
      </c>
      <c r="AH173" s="462"/>
      <c r="AI173" s="462"/>
      <c r="AJ173" s="462"/>
      <c r="AK173" s="472"/>
      <c r="AL173" s="473"/>
      <c r="AM173" s="473"/>
      <c r="AN173" s="473"/>
      <c r="AO173" s="473"/>
      <c r="AP173" s="473"/>
      <c r="AQ173" s="474"/>
      <c r="AR173" s="1743">
        <f>SUM(AR171:AX172)</f>
        <v>0</v>
      </c>
      <c r="AS173" s="1744"/>
      <c r="AT173" s="1744"/>
      <c r="AU173" s="1744"/>
      <c r="AV173" s="1744"/>
      <c r="AW173" s="1744"/>
      <c r="AX173" s="1744"/>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7"/>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987"/>
      <c r="AA174" s="1266"/>
      <c r="AB174" s="1266"/>
      <c r="AC174" s="1266"/>
      <c r="AD174" s="1266"/>
      <c r="AE174" s="1266"/>
      <c r="AF174" s="1266"/>
      <c r="AG174" s="1072" t="s">
        <v>246</v>
      </c>
      <c r="AH174" s="1072"/>
      <c r="AI174" s="1072"/>
      <c r="AJ174" s="1073"/>
      <c r="AK174" s="979"/>
      <c r="AL174" s="1264"/>
      <c r="AM174" s="1264"/>
      <c r="AN174" s="1264"/>
      <c r="AO174" s="1264"/>
      <c r="AP174" s="1264"/>
      <c r="AQ174" s="1265"/>
      <c r="AR174" s="987"/>
      <c r="AS174" s="1266"/>
      <c r="AT174" s="1266"/>
      <c r="AU174" s="1266"/>
      <c r="AV174" s="1266"/>
      <c r="AW174" s="1266"/>
      <c r="AX174" s="1266"/>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7"/>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016"/>
      <c r="AA175" s="1241"/>
      <c r="AB175" s="1241"/>
      <c r="AC175" s="1241"/>
      <c r="AD175" s="1241"/>
      <c r="AE175" s="1241"/>
      <c r="AF175" s="1241"/>
      <c r="AG175" s="1066" t="s">
        <v>246</v>
      </c>
      <c r="AH175" s="1066"/>
      <c r="AI175" s="1066"/>
      <c r="AJ175" s="1067"/>
      <c r="AK175" s="1020"/>
      <c r="AL175" s="1239"/>
      <c r="AM175" s="1239"/>
      <c r="AN175" s="1239"/>
      <c r="AO175" s="1239"/>
      <c r="AP175" s="1239"/>
      <c r="AQ175" s="1240"/>
      <c r="AR175" s="1016"/>
      <c r="AS175" s="1241"/>
      <c r="AT175" s="1241"/>
      <c r="AU175" s="1241"/>
      <c r="AV175" s="1241"/>
      <c r="AW175" s="1241"/>
      <c r="AX175" s="1241"/>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7"/>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743">
        <f>SUM(Z174:AF175)</f>
        <v>0</v>
      </c>
      <c r="AA176" s="1744"/>
      <c r="AB176" s="1744"/>
      <c r="AC176" s="1744"/>
      <c r="AD176" s="1744"/>
      <c r="AE176" s="1744"/>
      <c r="AF176" s="1744"/>
      <c r="AG176" s="1074" t="s">
        <v>246</v>
      </c>
      <c r="AH176" s="1074"/>
      <c r="AI176" s="1074"/>
      <c r="AJ176" s="1075"/>
      <c r="AK176" s="472"/>
      <c r="AL176" s="473"/>
      <c r="AM176" s="473"/>
      <c r="AN176" s="473"/>
      <c r="AO176" s="473"/>
      <c r="AP176" s="473"/>
      <c r="AQ176" s="474"/>
      <c r="AR176" s="1743">
        <f>SUM(AR174:AX175)</f>
        <v>0</v>
      </c>
      <c r="AS176" s="1744"/>
      <c r="AT176" s="1744"/>
      <c r="AU176" s="1744"/>
      <c r="AV176" s="1744"/>
      <c r="AW176" s="1744"/>
      <c r="AX176" s="1744"/>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7"/>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987"/>
      <c r="AA177" s="1266"/>
      <c r="AB177" s="1266"/>
      <c r="AC177" s="1266"/>
      <c r="AD177" s="1266"/>
      <c r="AE177" s="1266"/>
      <c r="AF177" s="1266"/>
      <c r="AG177" s="989" t="s">
        <v>65</v>
      </c>
      <c r="AH177" s="989"/>
      <c r="AI177" s="989"/>
      <c r="AJ177" s="990"/>
      <c r="AK177" s="979"/>
      <c r="AL177" s="1264"/>
      <c r="AM177" s="1264"/>
      <c r="AN177" s="1264"/>
      <c r="AO177" s="1264"/>
      <c r="AP177" s="1264"/>
      <c r="AQ177" s="1265"/>
      <c r="AR177" s="987"/>
      <c r="AS177" s="1266"/>
      <c r="AT177" s="1266"/>
      <c r="AU177" s="1266"/>
      <c r="AV177" s="1266"/>
      <c r="AW177" s="1266"/>
      <c r="AX177" s="1266"/>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7"/>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016"/>
      <c r="AA178" s="1241"/>
      <c r="AB178" s="1241"/>
      <c r="AC178" s="1241"/>
      <c r="AD178" s="1241"/>
      <c r="AE178" s="1241"/>
      <c r="AF178" s="1241"/>
      <c r="AG178" s="1018" t="s">
        <v>65</v>
      </c>
      <c r="AH178" s="1018"/>
      <c r="AI178" s="1018"/>
      <c r="AJ178" s="1019"/>
      <c r="AK178" s="1020"/>
      <c r="AL178" s="1239"/>
      <c r="AM178" s="1239"/>
      <c r="AN178" s="1239"/>
      <c r="AO178" s="1239"/>
      <c r="AP178" s="1239"/>
      <c r="AQ178" s="1240"/>
      <c r="AR178" s="1016"/>
      <c r="AS178" s="1241"/>
      <c r="AT178" s="1241"/>
      <c r="AU178" s="1241"/>
      <c r="AV178" s="1241"/>
      <c r="AW178" s="1241"/>
      <c r="AX178" s="1241"/>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7"/>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743">
        <f>SUM(Z177:AF178)</f>
        <v>0</v>
      </c>
      <c r="AA179" s="1744"/>
      <c r="AB179" s="1744"/>
      <c r="AC179" s="1744"/>
      <c r="AD179" s="1744"/>
      <c r="AE179" s="1744"/>
      <c r="AF179" s="1744"/>
      <c r="AG179" s="1032" t="s">
        <v>65</v>
      </c>
      <c r="AH179" s="1032"/>
      <c r="AI179" s="1032"/>
      <c r="AJ179" s="1078"/>
      <c r="AK179" s="472"/>
      <c r="AL179" s="473"/>
      <c r="AM179" s="473"/>
      <c r="AN179" s="473"/>
      <c r="AO179" s="473"/>
      <c r="AP179" s="473"/>
      <c r="AQ179" s="474"/>
      <c r="AR179" s="1743">
        <f>SUM(AR177:AX178)</f>
        <v>0</v>
      </c>
      <c r="AS179" s="1744"/>
      <c r="AT179" s="1744"/>
      <c r="AU179" s="1744"/>
      <c r="AV179" s="1744"/>
      <c r="AW179" s="1744"/>
      <c r="AX179" s="1744"/>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7"/>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987"/>
      <c r="AA180" s="1266"/>
      <c r="AB180" s="1266"/>
      <c r="AC180" s="1266"/>
      <c r="AD180" s="1266"/>
      <c r="AE180" s="1266"/>
      <c r="AF180" s="1266"/>
      <c r="AG180" s="989" t="s">
        <v>65</v>
      </c>
      <c r="AH180" s="989"/>
      <c r="AI180" s="989"/>
      <c r="AJ180" s="990"/>
      <c r="AK180" s="483"/>
      <c r="AL180" s="265"/>
      <c r="AM180" s="265"/>
      <c r="AN180" s="265"/>
      <c r="AO180" s="265"/>
      <c r="AP180" s="265"/>
      <c r="AQ180" s="265"/>
      <c r="AR180" s="987"/>
      <c r="AS180" s="1266"/>
      <c r="AT180" s="1266"/>
      <c r="AU180" s="1266"/>
      <c r="AV180" s="1266"/>
      <c r="AW180" s="1266"/>
      <c r="AX180" s="1266"/>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7"/>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016"/>
      <c r="AA181" s="1241"/>
      <c r="AB181" s="1241"/>
      <c r="AC181" s="1241"/>
      <c r="AD181" s="1241"/>
      <c r="AE181" s="1241"/>
      <c r="AF181" s="1241"/>
      <c r="AG181" s="1018" t="s">
        <v>65</v>
      </c>
      <c r="AH181" s="1018"/>
      <c r="AI181" s="1018"/>
      <c r="AJ181" s="1019"/>
      <c r="AK181" s="266"/>
      <c r="AL181" s="267"/>
      <c r="AM181" s="267"/>
      <c r="AN181" s="267"/>
      <c r="AO181" s="267"/>
      <c r="AP181" s="267"/>
      <c r="AQ181" s="268"/>
      <c r="AR181" s="1016"/>
      <c r="AS181" s="1241"/>
      <c r="AT181" s="1241"/>
      <c r="AU181" s="1241"/>
      <c r="AV181" s="1241"/>
      <c r="AW181" s="1241"/>
      <c r="AX181" s="1241"/>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7"/>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743">
        <f>SUM(Z180:AF181)</f>
        <v>0</v>
      </c>
      <c r="AA182" s="1744"/>
      <c r="AB182" s="1744"/>
      <c r="AC182" s="1744"/>
      <c r="AD182" s="1744"/>
      <c r="AE182" s="1744"/>
      <c r="AF182" s="1744"/>
      <c r="AG182" s="5" t="s">
        <v>65</v>
      </c>
      <c r="AH182" s="10"/>
      <c r="AI182" s="10"/>
      <c r="AJ182" s="10"/>
      <c r="AK182" s="472"/>
      <c r="AL182" s="473"/>
      <c r="AM182" s="473"/>
      <c r="AN182" s="473"/>
      <c r="AO182" s="473"/>
      <c r="AP182" s="473"/>
      <c r="AQ182" s="474"/>
      <c r="AR182" s="1743">
        <f>SUM(AR180:AX181)</f>
        <v>0</v>
      </c>
      <c r="AS182" s="1744"/>
      <c r="AT182" s="1744"/>
      <c r="AU182" s="1744"/>
      <c r="AV182" s="1744"/>
      <c r="AW182" s="1744"/>
      <c r="AX182" s="1744"/>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7"/>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987"/>
      <c r="AA183" s="1266"/>
      <c r="AB183" s="1266"/>
      <c r="AC183" s="1266"/>
      <c r="AD183" s="1266"/>
      <c r="AE183" s="1266"/>
      <c r="AF183" s="1266"/>
      <c r="AG183" s="989" t="s">
        <v>65</v>
      </c>
      <c r="AH183" s="989"/>
      <c r="AI183" s="989"/>
      <c r="AJ183" s="990"/>
      <c r="AK183" s="1080"/>
      <c r="AL183" s="1272"/>
      <c r="AM183" s="1272"/>
      <c r="AN183" s="1272"/>
      <c r="AO183" s="1272"/>
      <c r="AP183" s="1272"/>
      <c r="AQ183" s="1526"/>
      <c r="AR183" s="987"/>
      <c r="AS183" s="1266"/>
      <c r="AT183" s="1266"/>
      <c r="AU183" s="1266"/>
      <c r="AV183" s="1266"/>
      <c r="AW183" s="1266"/>
      <c r="AX183" s="1266"/>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016"/>
      <c r="AA184" s="1241"/>
      <c r="AB184" s="1241"/>
      <c r="AC184" s="1241"/>
      <c r="AD184" s="1241"/>
      <c r="AE184" s="1241"/>
      <c r="AF184" s="1241"/>
      <c r="AG184" s="1018" t="s">
        <v>65</v>
      </c>
      <c r="AH184" s="1018"/>
      <c r="AI184" s="1018"/>
      <c r="AJ184" s="1019"/>
      <c r="AK184" s="1079"/>
      <c r="AL184" s="1215"/>
      <c r="AM184" s="1215"/>
      <c r="AN184" s="1215"/>
      <c r="AO184" s="1215"/>
      <c r="AP184" s="1215"/>
      <c r="AQ184" s="1518"/>
      <c r="AR184" s="1016"/>
      <c r="AS184" s="1241"/>
      <c r="AT184" s="1241"/>
      <c r="AU184" s="1241"/>
      <c r="AV184" s="1241"/>
      <c r="AW184" s="1241"/>
      <c r="AX184" s="1241"/>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49">
        <f>SUM(Z183:AF184)</f>
        <v>0</v>
      </c>
      <c r="AA185" s="1750"/>
      <c r="AB185" s="1750"/>
      <c r="AC185" s="1750"/>
      <c r="AD185" s="1750"/>
      <c r="AE185" s="1750"/>
      <c r="AF185" s="1750"/>
      <c r="AG185" s="87" t="s">
        <v>65</v>
      </c>
      <c r="AH185" s="87"/>
      <c r="AI185" s="87"/>
      <c r="AJ185" s="87"/>
      <c r="AK185" s="127"/>
      <c r="AL185" s="128"/>
      <c r="AM185" s="128"/>
      <c r="AN185" s="128"/>
      <c r="AO185" s="128"/>
      <c r="AP185" s="128"/>
      <c r="AQ185" s="129"/>
      <c r="AR185" s="1749">
        <f>SUM(AR183:AX184)</f>
        <v>0</v>
      </c>
      <c r="AS185" s="1750"/>
      <c r="AT185" s="1750"/>
      <c r="AU185" s="1750"/>
      <c r="AV185" s="1750"/>
      <c r="AW185" s="1750"/>
      <c r="AX185" s="175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8694</v>
      </c>
      <c r="DO219" s="707"/>
      <c r="DP219" s="707"/>
      <c r="DQ219" s="707"/>
      <c r="DR219" s="707"/>
    </row>
    <row r="220" spans="3:122" ht="24">
      <c r="C220" s="23" t="s">
        <v>161</v>
      </c>
      <c r="J220" s="14" t="s">
        <v>273</v>
      </c>
      <c r="DN220" s="707"/>
      <c r="DO220" s="707"/>
      <c r="DP220" s="707"/>
      <c r="DQ220" s="707"/>
      <c r="DR220" s="707"/>
    </row>
    <row r="221" spans="3:122" ht="8.1" customHeight="1" thickBot="1">
      <c r="D221" s="1679" t="s">
        <v>8694</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5"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180"/>
      <c r="T235" s="1181"/>
      <c r="U235" s="1181"/>
      <c r="V235" s="1181"/>
      <c r="W235" s="1181"/>
      <c r="X235" s="1182"/>
      <c r="Y235" s="1181"/>
      <c r="Z235" s="1181"/>
      <c r="AA235" s="1181"/>
      <c r="AB235" s="1183"/>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024"/>
      <c r="CM235" s="1228"/>
      <c r="CN235" s="1228"/>
      <c r="CO235" s="1228"/>
      <c r="CP235" s="1228"/>
      <c r="CQ235" s="1228"/>
      <c r="CR235" s="1228"/>
      <c r="CS235" s="2" t="s">
        <v>138</v>
      </c>
      <c r="CW235" s="1229"/>
      <c r="CX235" s="1228"/>
      <c r="CY235" s="1228"/>
      <c r="CZ235" s="1228"/>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016"/>
      <c r="CM236" s="1241"/>
      <c r="CN236" s="1241"/>
      <c r="CO236" s="1241"/>
      <c r="CP236" s="1241"/>
      <c r="CQ236" s="1241"/>
      <c r="CR236" s="1241"/>
      <c r="CS236" s="157" t="s">
        <v>138</v>
      </c>
      <c r="CT236" s="157"/>
      <c r="CU236" s="157"/>
      <c r="CV236" s="157"/>
      <c r="CW236" s="1242"/>
      <c r="CX236" s="1241"/>
      <c r="CY236" s="1241"/>
      <c r="CZ236" s="1241"/>
      <c r="DA236" s="157"/>
      <c r="DB236" s="158" t="s">
        <v>138</v>
      </c>
      <c r="DC236" s="1623"/>
      <c r="DD236" s="1624"/>
      <c r="DE236" s="1624"/>
      <c r="DF236" s="10"/>
      <c r="DG236" s="155" t="s">
        <v>138</v>
      </c>
      <c r="DH236" s="1696"/>
      <c r="DI236" s="1697"/>
      <c r="DJ236" s="1697"/>
      <c r="DK236" s="1697"/>
      <c r="DL236" s="1697"/>
      <c r="DM236" s="216" t="s">
        <v>66</v>
      </c>
      <c r="DS236" s="610">
        <f t="shared" ref="DS236:DS262" si="78">IF(CI236="7.焼却",0,IF(CI236="8.海面処分",0,IF(CI236="9.内陸処分",0,IF(CI236="",0,CL236))))</f>
        <v>0</v>
      </c>
      <c r="DT236" s="610">
        <f>SUM(DS235:DS236)</f>
        <v>0</v>
      </c>
    </row>
    <row r="237" spans="3:125" ht="12.95" customHeight="1">
      <c r="C237" s="1167"/>
      <c r="D237" s="1166"/>
      <c r="E237" s="1184" t="s">
        <v>267</v>
      </c>
      <c r="F237" s="1185"/>
      <c r="G237" s="1185"/>
      <c r="H237" s="1185"/>
      <c r="I237" s="1186"/>
      <c r="J237" s="1588">
        <f>S237+CL237+CL238</f>
        <v>0</v>
      </c>
      <c r="K237" s="1589"/>
      <c r="L237" s="1589"/>
      <c r="M237" s="1589"/>
      <c r="P237" s="1189"/>
      <c r="Q237" s="1190"/>
      <c r="R237" s="1191"/>
      <c r="S237" s="1192"/>
      <c r="T237" s="1193"/>
      <c r="U237" s="1193"/>
      <c r="V237" s="1193"/>
      <c r="W237" s="1193"/>
      <c r="X237" s="1267"/>
      <c r="Y237" s="1193"/>
      <c r="Z237" s="1193"/>
      <c r="AA237" s="1193"/>
      <c r="AB237" s="1268"/>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987"/>
      <c r="CM237" s="1266"/>
      <c r="CN237" s="1266"/>
      <c r="CO237" s="1266"/>
      <c r="CP237" s="1266"/>
      <c r="CQ237" s="1266"/>
      <c r="CR237" s="1266"/>
      <c r="CS237" s="143" t="s">
        <v>138</v>
      </c>
      <c r="CT237" s="143"/>
      <c r="CU237" s="143"/>
      <c r="CV237" s="142"/>
      <c r="CW237" s="237"/>
      <c r="CX237" s="161"/>
      <c r="CY237" s="161"/>
      <c r="CZ237" s="161"/>
      <c r="DA237" s="161"/>
      <c r="DB237" s="166"/>
      <c r="DC237" s="1602">
        <f t="shared" ref="DC237" si="79">DS237+DS238</f>
        <v>0</v>
      </c>
      <c r="DD237" s="1603"/>
      <c r="DE237" s="1603"/>
      <c r="DF237" s="44"/>
      <c r="DG237" s="176"/>
      <c r="DH237" s="1694">
        <f t="shared" ref="DH237" si="80">IFERROR((S237+DC237)*100/J237,0)</f>
        <v>0</v>
      </c>
      <c r="DI237" s="1695"/>
      <c r="DJ237" s="1695"/>
      <c r="DK237" s="1695"/>
      <c r="DL237" s="1695"/>
      <c r="DM237" s="217"/>
      <c r="DS237" s="610">
        <f t="shared" si="78"/>
        <v>0</v>
      </c>
      <c r="DT237" s="610">
        <f t="shared" ref="DT237" si="81">SUM(J237)</f>
        <v>0</v>
      </c>
      <c r="DU237" s="610">
        <f t="shared" ref="DU237:DU271" si="82">SUM(S237)</f>
        <v>0</v>
      </c>
    </row>
    <row r="238" spans="3:125"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016"/>
      <c r="CM238" s="1241"/>
      <c r="CN238" s="1241"/>
      <c r="CO238" s="1241"/>
      <c r="CP238" s="1241"/>
      <c r="CQ238" s="1241"/>
      <c r="CR238" s="1241"/>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78"/>
        <v>0</v>
      </c>
      <c r="DT238" s="610">
        <f t="shared" ref="DT238" si="83">SUM(DS237:DS238)</f>
        <v>0</v>
      </c>
    </row>
    <row r="239" spans="3:125" ht="12.95" customHeight="1">
      <c r="C239" s="1167"/>
      <c r="D239" s="1166"/>
      <c r="E239" s="1287" t="s">
        <v>140</v>
      </c>
      <c r="F239" s="1288"/>
      <c r="G239" s="1288"/>
      <c r="H239" s="1288"/>
      <c r="I239" s="1289"/>
      <c r="J239" s="1584">
        <f t="shared" ref="J239" si="84">S239+CL239+CL240</f>
        <v>0</v>
      </c>
      <c r="K239" s="1585"/>
      <c r="L239" s="1585"/>
      <c r="M239" s="1585"/>
      <c r="P239" s="1189"/>
      <c r="Q239" s="1190"/>
      <c r="R239" s="1191"/>
      <c r="S239" s="1192"/>
      <c r="T239" s="1193"/>
      <c r="U239" s="1193"/>
      <c r="V239" s="1193"/>
      <c r="W239" s="1193"/>
      <c r="X239" s="1267"/>
      <c r="Y239" s="1193"/>
      <c r="Z239" s="1193"/>
      <c r="AA239" s="1193"/>
      <c r="AB239" s="1268"/>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987"/>
      <c r="CM239" s="1266"/>
      <c r="CN239" s="1266"/>
      <c r="CO239" s="1266"/>
      <c r="CP239" s="1266"/>
      <c r="CQ239" s="1266"/>
      <c r="CR239" s="1266"/>
      <c r="CS239" s="2" t="s">
        <v>138</v>
      </c>
      <c r="CW239" s="1348"/>
      <c r="CX239" s="1349"/>
      <c r="CY239" s="1349"/>
      <c r="CZ239" s="1349"/>
      <c r="DB239" s="152" t="s">
        <v>138</v>
      </c>
      <c r="DC239" s="1602">
        <f t="shared" ref="DC239" si="85">DS239+DS240</f>
        <v>0</v>
      </c>
      <c r="DD239" s="1603"/>
      <c r="DE239" s="1603"/>
      <c r="DG239" s="152"/>
      <c r="DH239" s="1694">
        <f t="shared" ref="DH239" si="86">IFERROR((S239+DC239)*100/J239,0)</f>
        <v>0</v>
      </c>
      <c r="DI239" s="1695"/>
      <c r="DJ239" s="1695"/>
      <c r="DK239" s="1695"/>
      <c r="DL239" s="1695"/>
      <c r="DM239" s="215"/>
      <c r="DS239" s="610">
        <f t="shared" si="78"/>
        <v>0</v>
      </c>
      <c r="DT239" s="610">
        <f t="shared" ref="DT239" si="87">SUM(J239)</f>
        <v>0</v>
      </c>
      <c r="DU239" s="610">
        <f t="shared" si="82"/>
        <v>0</v>
      </c>
    </row>
    <row r="240" spans="3:125"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016"/>
      <c r="CM240" s="1241"/>
      <c r="CN240" s="1241"/>
      <c r="CO240" s="1241"/>
      <c r="CP240" s="1241"/>
      <c r="CQ240" s="1241"/>
      <c r="CR240" s="1241"/>
      <c r="CS240" s="157" t="s">
        <v>138</v>
      </c>
      <c r="CT240" s="157"/>
      <c r="CU240" s="157"/>
      <c r="CV240" s="157"/>
      <c r="CW240" s="1242"/>
      <c r="CX240" s="1241"/>
      <c r="CY240" s="1241"/>
      <c r="CZ240" s="1241"/>
      <c r="DA240" s="157"/>
      <c r="DB240" s="158" t="s">
        <v>138</v>
      </c>
      <c r="DC240" s="1602"/>
      <c r="DD240" s="1603"/>
      <c r="DE240" s="1603"/>
      <c r="DF240" s="10"/>
      <c r="DG240" s="155" t="s">
        <v>138</v>
      </c>
      <c r="DH240" s="1696"/>
      <c r="DI240" s="1697"/>
      <c r="DJ240" s="1697"/>
      <c r="DK240" s="1697"/>
      <c r="DL240" s="1697"/>
      <c r="DM240" s="216" t="s">
        <v>66</v>
      </c>
      <c r="DS240" s="610">
        <f t="shared" si="78"/>
        <v>0</v>
      </c>
      <c r="DT240" s="610">
        <f t="shared" ref="DT240" si="88">SUM(DS239:DS240)</f>
        <v>0</v>
      </c>
    </row>
    <row r="241" spans="3:126" ht="12.95" customHeight="1">
      <c r="C241" s="1276" t="s">
        <v>141</v>
      </c>
      <c r="D241" s="1277"/>
      <c r="E241" s="1184" t="s">
        <v>215</v>
      </c>
      <c r="F241" s="1185"/>
      <c r="G241" s="1185"/>
      <c r="H241" s="1185"/>
      <c r="I241" s="1186"/>
      <c r="J241" s="1584">
        <f t="shared" ref="J241" si="89">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987"/>
      <c r="CM241" s="1266"/>
      <c r="CN241" s="1266"/>
      <c r="CO241" s="1266"/>
      <c r="CP241" s="1266"/>
      <c r="CQ241" s="1266"/>
      <c r="CR241" s="1266"/>
      <c r="CS241" s="44" t="s">
        <v>138</v>
      </c>
      <c r="CT241" s="44"/>
      <c r="CU241" s="44"/>
      <c r="CV241" s="44"/>
      <c r="CW241" s="237"/>
      <c r="CX241" s="161"/>
      <c r="CY241" s="161"/>
      <c r="CZ241" s="161"/>
      <c r="DA241" s="161"/>
      <c r="DB241" s="166"/>
      <c r="DC241" s="1602">
        <f t="shared" ref="DC241" si="90">DS241+DS242</f>
        <v>0</v>
      </c>
      <c r="DD241" s="1603"/>
      <c r="DE241" s="1603"/>
      <c r="DF241" s="44"/>
      <c r="DG241" s="176"/>
      <c r="DH241" s="1694">
        <f t="shared" ref="DH241" si="91">IFERROR((S241+DC241)*100/J241,0)</f>
        <v>0</v>
      </c>
      <c r="DI241" s="1695"/>
      <c r="DJ241" s="1695"/>
      <c r="DK241" s="1695"/>
      <c r="DL241" s="1695"/>
      <c r="DM241" s="217"/>
      <c r="DS241" s="610">
        <f t="shared" si="78"/>
        <v>0</v>
      </c>
      <c r="DT241" s="610">
        <f t="shared" ref="DT241" si="92">SUM(J241)</f>
        <v>0</v>
      </c>
      <c r="DU241" s="610">
        <f t="shared" si="82"/>
        <v>0</v>
      </c>
    </row>
    <row r="242" spans="3:126"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016"/>
      <c r="CM242" s="1241"/>
      <c r="CN242" s="1241"/>
      <c r="CO242" s="1241"/>
      <c r="CP242" s="1241"/>
      <c r="CQ242" s="1241"/>
      <c r="CR242" s="1241"/>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78"/>
        <v>0</v>
      </c>
      <c r="DT242" s="610">
        <f t="shared" ref="DT242" si="93">SUM(DS241:DS242)</f>
        <v>0</v>
      </c>
    </row>
    <row r="243" spans="3:126" ht="12.95" customHeight="1">
      <c r="C243" s="951"/>
      <c r="D243" s="952"/>
      <c r="E243" s="1184" t="s">
        <v>268</v>
      </c>
      <c r="F243" s="1185"/>
      <c r="G243" s="1185"/>
      <c r="H243" s="1185"/>
      <c r="I243" s="1186"/>
      <c r="J243" s="1584">
        <f t="shared" ref="J243" si="94">S243+CL243+CL244</f>
        <v>0</v>
      </c>
      <c r="K243" s="1585"/>
      <c r="L243" s="1585"/>
      <c r="M243" s="1585"/>
      <c r="P243" s="1189"/>
      <c r="Q243" s="1190"/>
      <c r="R243" s="1191"/>
      <c r="S243" s="1192"/>
      <c r="T243" s="1193"/>
      <c r="U243" s="1193"/>
      <c r="V243" s="1193"/>
      <c r="W243" s="1193"/>
      <c r="X243" s="1267"/>
      <c r="Y243" s="1193"/>
      <c r="Z243" s="1193"/>
      <c r="AA243" s="1193"/>
      <c r="AB243" s="1268"/>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987"/>
      <c r="CM243" s="1266"/>
      <c r="CN243" s="1266"/>
      <c r="CO243" s="1266"/>
      <c r="CP243" s="1266"/>
      <c r="CQ243" s="1266"/>
      <c r="CR243" s="1266"/>
      <c r="CS243" s="143" t="s">
        <v>138</v>
      </c>
      <c r="CT243" s="143"/>
      <c r="CU243" s="143"/>
      <c r="CV243" s="142"/>
      <c r="CW243" s="237"/>
      <c r="CX243" s="161"/>
      <c r="CY243" s="161"/>
      <c r="CZ243" s="161"/>
      <c r="DA243" s="161"/>
      <c r="DB243" s="166"/>
      <c r="DC243" s="1602">
        <f t="shared" ref="DC243" si="95">DS243+DS244</f>
        <v>0</v>
      </c>
      <c r="DD243" s="1603"/>
      <c r="DE243" s="1603"/>
      <c r="DF243" s="44"/>
      <c r="DG243" s="176"/>
      <c r="DH243" s="1694">
        <f t="shared" ref="DH243" si="96">IFERROR((S243+DC243)*100/J243,0)</f>
        <v>0</v>
      </c>
      <c r="DI243" s="1695"/>
      <c r="DJ243" s="1695"/>
      <c r="DK243" s="1695"/>
      <c r="DL243" s="1695"/>
      <c r="DM243" s="217"/>
      <c r="DS243" s="610">
        <f t="shared" si="78"/>
        <v>0</v>
      </c>
      <c r="DT243" s="610">
        <f t="shared" ref="DT243" si="97">SUM(J243)</f>
        <v>0</v>
      </c>
      <c r="DU243" s="610">
        <f t="shared" si="82"/>
        <v>0</v>
      </c>
    </row>
    <row r="244" spans="3:126"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016"/>
      <c r="CM244" s="1241"/>
      <c r="CN244" s="1241"/>
      <c r="CO244" s="1241"/>
      <c r="CP244" s="1241"/>
      <c r="CQ244" s="1241"/>
      <c r="CR244" s="1241"/>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78"/>
        <v>0</v>
      </c>
      <c r="DT244" s="610">
        <f t="shared" ref="DT244" si="98">SUM(DS243:DS244)</f>
        <v>0</v>
      </c>
    </row>
    <row r="245" spans="3:126" ht="12.95" customHeight="1">
      <c r="C245" s="951"/>
      <c r="D245" s="952"/>
      <c r="E245" s="703" t="s">
        <v>217</v>
      </c>
      <c r="F245" s="704"/>
      <c r="G245" s="704"/>
      <c r="H245" s="704"/>
      <c r="I245" s="705"/>
      <c r="J245" s="1584">
        <f>S245+AF245+CL245+CL246</f>
        <v>0</v>
      </c>
      <c r="K245" s="1585"/>
      <c r="L245" s="1585"/>
      <c r="M245" s="1585"/>
      <c r="P245" s="1189"/>
      <c r="Q245" s="1190"/>
      <c r="R245" s="1191"/>
      <c r="S245" s="1192"/>
      <c r="T245" s="1193"/>
      <c r="U245" s="1193"/>
      <c r="V245" s="1193"/>
      <c r="W245" s="1193"/>
      <c r="X245" s="1267"/>
      <c r="Y245" s="1193"/>
      <c r="Z245" s="1193"/>
      <c r="AA245" s="1193"/>
      <c r="AB245" s="1268"/>
      <c r="AC245" s="1293"/>
      <c r="AD245" s="1294"/>
      <c r="AE245" s="1295"/>
      <c r="AF245" s="1297"/>
      <c r="AG245" s="1298"/>
      <c r="AH245" s="1298"/>
      <c r="AI245" s="1298"/>
      <c r="AJ245" s="1299"/>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987"/>
      <c r="CM245" s="1266"/>
      <c r="CN245" s="1266"/>
      <c r="CO245" s="1266"/>
      <c r="CP245" s="1266"/>
      <c r="CQ245" s="1266"/>
      <c r="CR245" s="1266"/>
      <c r="CS245" s="2" t="s">
        <v>138</v>
      </c>
      <c r="CW245" s="1348"/>
      <c r="CX245" s="1349"/>
      <c r="CY245" s="1349"/>
      <c r="CZ245" s="1349"/>
      <c r="DB245" s="152" t="s">
        <v>138</v>
      </c>
      <c r="DC245" s="1602">
        <f t="shared" ref="DC245" si="99">DS245+DS246</f>
        <v>0</v>
      </c>
      <c r="DD245" s="1603"/>
      <c r="DE245" s="1603"/>
      <c r="DG245" s="152"/>
      <c r="DH245" s="1694">
        <f t="shared" ref="DH245" si="100">IFERROR((S245+DC245)*100/J245,0)</f>
        <v>0</v>
      </c>
      <c r="DI245" s="1695"/>
      <c r="DJ245" s="1695"/>
      <c r="DK245" s="1695"/>
      <c r="DL245" s="1695"/>
      <c r="DM245" s="215"/>
      <c r="DS245" s="610">
        <f t="shared" si="78"/>
        <v>0</v>
      </c>
      <c r="DT245" s="610">
        <f t="shared" ref="DT245" si="101">SUM(J245)</f>
        <v>0</v>
      </c>
      <c r="DU245" s="610">
        <f t="shared" si="82"/>
        <v>0</v>
      </c>
      <c r="DV245" s="610">
        <f>SUM(AF245)</f>
        <v>0</v>
      </c>
    </row>
    <row r="246" spans="3:126"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016"/>
      <c r="CM246" s="1241"/>
      <c r="CN246" s="1241"/>
      <c r="CO246" s="1241"/>
      <c r="CP246" s="1241"/>
      <c r="CQ246" s="1241"/>
      <c r="CR246" s="1241"/>
      <c r="CS246" s="157" t="s">
        <v>138</v>
      </c>
      <c r="CT246" s="157"/>
      <c r="CU246" s="157"/>
      <c r="CV246" s="157"/>
      <c r="CW246" s="1242"/>
      <c r="CX246" s="1241"/>
      <c r="CY246" s="1241"/>
      <c r="CZ246" s="1241"/>
      <c r="DA246" s="157"/>
      <c r="DB246" s="158" t="s">
        <v>138</v>
      </c>
      <c r="DC246" s="1602"/>
      <c r="DD246" s="1603"/>
      <c r="DE246" s="1603"/>
      <c r="DF246" s="10"/>
      <c r="DG246" s="155" t="s">
        <v>138</v>
      </c>
      <c r="DH246" s="1696"/>
      <c r="DI246" s="1697"/>
      <c r="DJ246" s="1697"/>
      <c r="DK246" s="1697"/>
      <c r="DL246" s="1697"/>
      <c r="DM246" s="216" t="s">
        <v>66</v>
      </c>
      <c r="DS246" s="610">
        <f t="shared" si="78"/>
        <v>0</v>
      </c>
      <c r="DT246" s="610">
        <f t="shared" ref="DT246" si="102">SUM(DS245:DS246)</f>
        <v>0</v>
      </c>
    </row>
    <row r="247" spans="3:126" ht="12.95" customHeight="1">
      <c r="C247" s="951"/>
      <c r="D247" s="952"/>
      <c r="E247" s="703" t="s">
        <v>218</v>
      </c>
      <c r="F247" s="704"/>
      <c r="G247" s="704"/>
      <c r="H247" s="704"/>
      <c r="I247" s="705"/>
      <c r="J247" s="1584">
        <f t="shared" ref="J247" si="103">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987"/>
      <c r="CM247" s="1266"/>
      <c r="CN247" s="1266"/>
      <c r="CO247" s="1266"/>
      <c r="CP247" s="1266"/>
      <c r="CQ247" s="1266"/>
      <c r="CR247" s="1266"/>
      <c r="CS247" s="44" t="s">
        <v>138</v>
      </c>
      <c r="CT247" s="44"/>
      <c r="CU247" s="44"/>
      <c r="CV247" s="44"/>
      <c r="CW247" s="237"/>
      <c r="CX247" s="161"/>
      <c r="CY247" s="161"/>
      <c r="CZ247" s="161"/>
      <c r="DA247" s="161"/>
      <c r="DB247" s="166"/>
      <c r="DC247" s="1602">
        <f t="shared" ref="DC247" si="104">DS247+DS248</f>
        <v>0</v>
      </c>
      <c r="DD247" s="1603"/>
      <c r="DE247" s="1603"/>
      <c r="DF247" s="44"/>
      <c r="DG247" s="176"/>
      <c r="DH247" s="1694">
        <f t="shared" ref="DH247" si="105">IFERROR((S247+DC247)*100/J247,0)</f>
        <v>0</v>
      </c>
      <c r="DI247" s="1695"/>
      <c r="DJ247" s="1695"/>
      <c r="DK247" s="1695"/>
      <c r="DL247" s="1695"/>
      <c r="DM247" s="217"/>
      <c r="DS247" s="610">
        <f t="shared" si="78"/>
        <v>0</v>
      </c>
      <c r="DT247" s="610">
        <f t="shared" ref="DT247" si="106">SUM(J247)</f>
        <v>0</v>
      </c>
      <c r="DU247" s="610">
        <f t="shared" si="82"/>
        <v>0</v>
      </c>
    </row>
    <row r="248" spans="3:126"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016"/>
      <c r="CM248" s="1241"/>
      <c r="CN248" s="1241"/>
      <c r="CO248" s="1241"/>
      <c r="CP248" s="1241"/>
      <c r="CQ248" s="1241"/>
      <c r="CR248" s="1241"/>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78"/>
        <v>0</v>
      </c>
      <c r="DT248" s="610">
        <f t="shared" ref="DT248" si="107">SUM(DS247:DS248)</f>
        <v>0</v>
      </c>
    </row>
    <row r="249" spans="3:126" ht="12.95" customHeight="1">
      <c r="C249" s="951"/>
      <c r="D249" s="952"/>
      <c r="E249" s="751" t="s">
        <v>219</v>
      </c>
      <c r="F249" s="752"/>
      <c r="G249" s="752"/>
      <c r="H249" s="752"/>
      <c r="I249" s="753"/>
      <c r="J249" s="1584">
        <f t="shared" ref="J249" si="108">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987"/>
      <c r="CM249" s="1266"/>
      <c r="CN249" s="1266"/>
      <c r="CO249" s="1266"/>
      <c r="CP249" s="1266"/>
      <c r="CQ249" s="1266"/>
      <c r="CR249" s="1266"/>
      <c r="CS249" s="44" t="s">
        <v>138</v>
      </c>
      <c r="CT249" s="44"/>
      <c r="CW249" s="241"/>
      <c r="CX249" s="149"/>
      <c r="CY249" s="149"/>
      <c r="CZ249" s="149"/>
      <c r="DA249" s="149"/>
      <c r="DB249" s="169"/>
      <c r="DC249" s="1602">
        <f t="shared" ref="DC249" si="109">DS249+DS250</f>
        <v>0</v>
      </c>
      <c r="DD249" s="1603"/>
      <c r="DE249" s="1603"/>
      <c r="DG249" s="152"/>
      <c r="DH249" s="1694">
        <f t="shared" ref="DH249" si="110">IFERROR((S249+DC249)*100/J249,0)</f>
        <v>0</v>
      </c>
      <c r="DI249" s="1695"/>
      <c r="DJ249" s="1695"/>
      <c r="DK249" s="1695"/>
      <c r="DL249" s="1695"/>
      <c r="DM249" s="215"/>
      <c r="DS249" s="610">
        <f t="shared" si="78"/>
        <v>0</v>
      </c>
      <c r="DT249" s="610">
        <f t="shared" ref="DT249" si="111">SUM(J249)</f>
        <v>0</v>
      </c>
      <c r="DU249" s="610">
        <f t="shared" si="82"/>
        <v>0</v>
      </c>
    </row>
    <row r="250" spans="3:126"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016"/>
      <c r="CM250" s="1241"/>
      <c r="CN250" s="1241"/>
      <c r="CO250" s="1241"/>
      <c r="CP250" s="1241"/>
      <c r="CQ250" s="1241"/>
      <c r="CR250" s="1241"/>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78"/>
        <v>0</v>
      </c>
      <c r="DT250" s="610">
        <f t="shared" ref="DT250" si="112">SUM(DS249:DS250)</f>
        <v>0</v>
      </c>
    </row>
    <row r="251" spans="3:126" ht="12.95" customHeight="1">
      <c r="C251" s="951"/>
      <c r="D251" s="952"/>
      <c r="E251" s="1287" t="s">
        <v>220</v>
      </c>
      <c r="F251" s="1288"/>
      <c r="G251" s="1288"/>
      <c r="H251" s="1288"/>
      <c r="I251" s="1289"/>
      <c r="J251" s="1584">
        <f t="shared" ref="J251" si="113">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987"/>
      <c r="CM251" s="1266"/>
      <c r="CN251" s="1266"/>
      <c r="CO251" s="1266"/>
      <c r="CP251" s="1266"/>
      <c r="CQ251" s="1266"/>
      <c r="CR251" s="1266"/>
      <c r="CS251" s="44" t="s">
        <v>138</v>
      </c>
      <c r="CT251" s="44"/>
      <c r="CU251" s="44"/>
      <c r="CV251" s="44"/>
      <c r="CW251" s="237"/>
      <c r="CX251" s="161"/>
      <c r="CY251" s="161"/>
      <c r="CZ251" s="161"/>
      <c r="DA251" s="161"/>
      <c r="DB251" s="166"/>
      <c r="DC251" s="1602">
        <f t="shared" ref="DC251" si="114">DS251+DS252</f>
        <v>0</v>
      </c>
      <c r="DD251" s="1603"/>
      <c r="DE251" s="1603"/>
      <c r="DF251" s="44"/>
      <c r="DG251" s="176"/>
      <c r="DH251" s="1694">
        <f t="shared" ref="DH251" si="115">IFERROR((S251+DC251)*100/J251,0)</f>
        <v>0</v>
      </c>
      <c r="DI251" s="1695"/>
      <c r="DJ251" s="1695"/>
      <c r="DK251" s="1695"/>
      <c r="DL251" s="1695"/>
      <c r="DM251" s="217"/>
      <c r="DS251" s="610">
        <f t="shared" si="78"/>
        <v>0</v>
      </c>
      <c r="DT251" s="610">
        <f t="shared" ref="DT251" si="116">SUM(J251)</f>
        <v>0</v>
      </c>
      <c r="DU251" s="610">
        <f t="shared" si="82"/>
        <v>0</v>
      </c>
    </row>
    <row r="252" spans="3:126"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016"/>
      <c r="CM252" s="1241"/>
      <c r="CN252" s="1241"/>
      <c r="CO252" s="1241"/>
      <c r="CP252" s="1241"/>
      <c r="CQ252" s="1241"/>
      <c r="CR252" s="1241"/>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78"/>
        <v>0</v>
      </c>
      <c r="DT252" s="610">
        <f t="shared" ref="DT252" si="117">SUM(DS251:DS252)</f>
        <v>0</v>
      </c>
    </row>
    <row r="253" spans="3:126" ht="12.95" customHeight="1">
      <c r="C253" s="951"/>
      <c r="D253" s="952"/>
      <c r="E253" s="703" t="s">
        <v>221</v>
      </c>
      <c r="F253" s="704"/>
      <c r="G253" s="704"/>
      <c r="H253" s="704"/>
      <c r="I253" s="705"/>
      <c r="J253" s="1584">
        <f t="shared" ref="J253" si="11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987"/>
      <c r="CM253" s="1266"/>
      <c r="CN253" s="1266"/>
      <c r="CO253" s="1266"/>
      <c r="CP253" s="1266"/>
      <c r="CQ253" s="1266"/>
      <c r="CR253" s="1266"/>
      <c r="CS253" s="44" t="s">
        <v>138</v>
      </c>
      <c r="CT253" s="44"/>
      <c r="CU253" s="44"/>
      <c r="CV253" s="44"/>
      <c r="CW253" s="237"/>
      <c r="CX253" s="161"/>
      <c r="CY253" s="161"/>
      <c r="CZ253" s="161"/>
      <c r="DA253" s="161"/>
      <c r="DB253" s="166"/>
      <c r="DC253" s="1602">
        <f t="shared" ref="DC253" si="119">DS253+DS254</f>
        <v>0</v>
      </c>
      <c r="DD253" s="1603"/>
      <c r="DE253" s="1603"/>
      <c r="DF253" s="44"/>
      <c r="DG253" s="176"/>
      <c r="DH253" s="1694">
        <f t="shared" ref="DH253" si="120">IFERROR((S253+DC253)*100/J253,0)</f>
        <v>0</v>
      </c>
      <c r="DI253" s="1695"/>
      <c r="DJ253" s="1695"/>
      <c r="DK253" s="1695"/>
      <c r="DL253" s="1695"/>
      <c r="DM253" s="217"/>
      <c r="DS253" s="610">
        <f t="shared" si="78"/>
        <v>0</v>
      </c>
      <c r="DT253" s="610">
        <f t="shared" ref="DT253" si="121">SUM(J253)</f>
        <v>0</v>
      </c>
      <c r="DU253" s="610">
        <f t="shared" si="82"/>
        <v>0</v>
      </c>
    </row>
    <row r="254" spans="3:126"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016"/>
      <c r="CM254" s="1241"/>
      <c r="CN254" s="1241"/>
      <c r="CO254" s="1241"/>
      <c r="CP254" s="1241"/>
      <c r="CQ254" s="1241"/>
      <c r="CR254" s="1241"/>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78"/>
        <v>0</v>
      </c>
      <c r="DT254" s="610">
        <f t="shared" ref="DT254" si="122">SUM(DS253:DS254)</f>
        <v>0</v>
      </c>
    </row>
    <row r="255" spans="3:126" ht="12.95" customHeight="1">
      <c r="C255" s="951"/>
      <c r="D255" s="952"/>
      <c r="E255" s="703" t="s">
        <v>222</v>
      </c>
      <c r="F255" s="704"/>
      <c r="G255" s="704"/>
      <c r="H255" s="704"/>
      <c r="I255" s="705"/>
      <c r="J255" s="1584">
        <f t="shared" ref="J255" si="12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987"/>
      <c r="CM255" s="1266"/>
      <c r="CN255" s="1266"/>
      <c r="CO255" s="1266"/>
      <c r="CP255" s="1266"/>
      <c r="CQ255" s="1266"/>
      <c r="CR255" s="1266"/>
      <c r="CS255" s="143" t="s">
        <v>138</v>
      </c>
      <c r="CT255" s="143"/>
      <c r="CU255" s="143"/>
      <c r="CV255" s="142"/>
      <c r="CW255" s="237"/>
      <c r="CX255" s="161"/>
      <c r="CY255" s="161"/>
      <c r="CZ255" s="161"/>
      <c r="DA255" s="161"/>
      <c r="DB255" s="166"/>
      <c r="DC255" s="1602">
        <f t="shared" ref="DC255" si="124">DS255+DS256</f>
        <v>0</v>
      </c>
      <c r="DD255" s="1603"/>
      <c r="DE255" s="1603"/>
      <c r="DF255" s="44"/>
      <c r="DG255" s="176"/>
      <c r="DH255" s="1694">
        <f t="shared" ref="DH255" si="125">IFERROR((S255+DC255)*100/J255,0)</f>
        <v>0</v>
      </c>
      <c r="DI255" s="1695"/>
      <c r="DJ255" s="1695"/>
      <c r="DK255" s="1695"/>
      <c r="DL255" s="1695"/>
      <c r="DM255" s="217"/>
      <c r="DS255" s="610">
        <f t="shared" si="78"/>
        <v>0</v>
      </c>
      <c r="DT255" s="610">
        <f t="shared" ref="DT255" si="126">SUM(J255)</f>
        <v>0</v>
      </c>
      <c r="DU255" s="610">
        <f t="shared" si="82"/>
        <v>0</v>
      </c>
    </row>
    <row r="256" spans="3:126"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016"/>
      <c r="CM256" s="1241"/>
      <c r="CN256" s="1241"/>
      <c r="CO256" s="1241"/>
      <c r="CP256" s="1241"/>
      <c r="CQ256" s="1241"/>
      <c r="CR256" s="1241"/>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78"/>
        <v>0</v>
      </c>
      <c r="DT256" s="610">
        <f t="shared" ref="DT256" si="127">SUM(DS255:DS256)</f>
        <v>0</v>
      </c>
    </row>
    <row r="257" spans="3:125" ht="12.95" customHeight="1">
      <c r="C257" s="951"/>
      <c r="D257" s="952"/>
      <c r="E257" s="1300" t="s">
        <v>142</v>
      </c>
      <c r="F257" s="1301"/>
      <c r="G257" s="1301"/>
      <c r="H257" s="1301"/>
      <c r="I257" s="1302"/>
      <c r="J257" s="1584">
        <f t="shared" ref="J257" si="128">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987"/>
      <c r="CM257" s="1266"/>
      <c r="CN257" s="1266"/>
      <c r="CO257" s="1266"/>
      <c r="CP257" s="1266"/>
      <c r="CQ257" s="1266"/>
      <c r="CR257" s="1266"/>
      <c r="CS257" s="2" t="s">
        <v>138</v>
      </c>
      <c r="CW257" s="241"/>
      <c r="CX257" s="149"/>
      <c r="CY257" s="149"/>
      <c r="CZ257" s="149"/>
      <c r="DA257" s="149"/>
      <c r="DB257" s="169"/>
      <c r="DC257" s="1602">
        <f t="shared" ref="DC257" si="129">DS257+DS258</f>
        <v>0</v>
      </c>
      <c r="DD257" s="1603"/>
      <c r="DE257" s="1603"/>
      <c r="DG257" s="152"/>
      <c r="DH257" s="1694">
        <f t="shared" ref="DH257" si="130">IFERROR((S257+DC257)*100/J257,0)</f>
        <v>0</v>
      </c>
      <c r="DI257" s="1695"/>
      <c r="DJ257" s="1695"/>
      <c r="DK257" s="1695"/>
      <c r="DL257" s="1695"/>
      <c r="DM257" s="215"/>
      <c r="DS257" s="610">
        <f t="shared" si="78"/>
        <v>0</v>
      </c>
      <c r="DT257" s="610">
        <f t="shared" ref="DT257" si="131">SUM(J257)</f>
        <v>0</v>
      </c>
      <c r="DU257" s="610">
        <f t="shared" si="82"/>
        <v>0</v>
      </c>
    </row>
    <row r="258" spans="3:125"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016"/>
      <c r="CM258" s="1241"/>
      <c r="CN258" s="1241"/>
      <c r="CO258" s="1241"/>
      <c r="CP258" s="1241"/>
      <c r="CQ258" s="1241"/>
      <c r="CR258" s="1241"/>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78"/>
        <v>0</v>
      </c>
      <c r="DT258" s="610">
        <f t="shared" ref="DT258" si="132">SUM(DS257:DS258)</f>
        <v>0</v>
      </c>
    </row>
    <row r="259" spans="3:125" ht="12.95" customHeight="1">
      <c r="C259" s="951"/>
      <c r="D259" s="952"/>
      <c r="E259" s="1287" t="s">
        <v>223</v>
      </c>
      <c r="F259" s="1288"/>
      <c r="G259" s="1288"/>
      <c r="H259" s="1288"/>
      <c r="I259" s="1289"/>
      <c r="J259" s="1584">
        <f t="shared" ref="J259" si="133">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987"/>
      <c r="CM259" s="1266"/>
      <c r="CN259" s="1266"/>
      <c r="CO259" s="1266"/>
      <c r="CP259" s="1266"/>
      <c r="CQ259" s="1266"/>
      <c r="CR259" s="1266"/>
      <c r="CS259" s="44" t="s">
        <v>138</v>
      </c>
      <c r="CT259" s="44"/>
      <c r="CU259" s="44"/>
      <c r="CV259" s="44"/>
      <c r="CW259" s="237"/>
      <c r="CX259" s="161"/>
      <c r="CY259" s="161"/>
      <c r="CZ259" s="161"/>
      <c r="DA259" s="161"/>
      <c r="DB259" s="166"/>
      <c r="DC259" s="1602">
        <f t="shared" ref="DC259" si="134">DS259+DS260</f>
        <v>0</v>
      </c>
      <c r="DD259" s="1603"/>
      <c r="DE259" s="1603"/>
      <c r="DF259" s="44"/>
      <c r="DG259" s="176"/>
      <c r="DH259" s="1694">
        <f t="shared" ref="DH259" si="135">IFERROR((S259+DC259)*100/J259,0)</f>
        <v>0</v>
      </c>
      <c r="DI259" s="1695"/>
      <c r="DJ259" s="1695"/>
      <c r="DK259" s="1695"/>
      <c r="DL259" s="1695"/>
      <c r="DM259" s="217"/>
      <c r="DS259" s="610">
        <f t="shared" si="78"/>
        <v>0</v>
      </c>
      <c r="DT259" s="610">
        <f t="shared" ref="DT259" si="136">SUM(J259)</f>
        <v>0</v>
      </c>
      <c r="DU259" s="610">
        <f t="shared" si="82"/>
        <v>0</v>
      </c>
    </row>
    <row r="260" spans="3:125"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016"/>
      <c r="CM260" s="1241"/>
      <c r="CN260" s="1241"/>
      <c r="CO260" s="1241"/>
      <c r="CP260" s="1241"/>
      <c r="CQ260" s="1241"/>
      <c r="CR260" s="1241"/>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78"/>
        <v>0</v>
      </c>
      <c r="DT260" s="610">
        <f t="shared" ref="DT260" si="137">SUM(DS259:DS260)</f>
        <v>0</v>
      </c>
    </row>
    <row r="261" spans="3:125" ht="12.95" customHeight="1">
      <c r="C261" s="1278"/>
      <c r="D261" s="1279"/>
      <c r="E261" s="1055" t="s">
        <v>224</v>
      </c>
      <c r="F261" s="1056"/>
      <c r="G261" s="1056"/>
      <c r="H261" s="1056"/>
      <c r="I261" s="1057"/>
      <c r="J261" s="1584">
        <f t="shared" ref="J261" si="138">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987"/>
      <c r="CM261" s="1266"/>
      <c r="CN261" s="1266"/>
      <c r="CO261" s="1266"/>
      <c r="CP261" s="1266"/>
      <c r="CQ261" s="1266"/>
      <c r="CR261" s="1266"/>
      <c r="CS261" s="2" t="s">
        <v>138</v>
      </c>
      <c r="CW261" s="246"/>
      <c r="CX261" s="160"/>
      <c r="CY261" s="160"/>
      <c r="CZ261" s="160"/>
      <c r="DA261" s="160"/>
      <c r="DB261" s="170"/>
      <c r="DC261" s="1623">
        <f t="shared" ref="DC261" si="139">DS261+DS262</f>
        <v>0</v>
      </c>
      <c r="DD261" s="1624"/>
      <c r="DE261" s="1624"/>
      <c r="DG261" s="152"/>
      <c r="DH261" s="1696">
        <f t="shared" ref="DH261" si="140">IFERROR((S261+DC261)*100/J261,0)</f>
        <v>0</v>
      </c>
      <c r="DI261" s="1697"/>
      <c r="DJ261" s="1697"/>
      <c r="DK261" s="1697"/>
      <c r="DL261" s="1697"/>
      <c r="DM261" s="215"/>
      <c r="DS261" s="610">
        <f t="shared" si="78"/>
        <v>0</v>
      </c>
      <c r="DT261" s="610">
        <f t="shared" ref="DT261:DT273" si="141">SUM(J261)</f>
        <v>0</v>
      </c>
      <c r="DU261" s="610">
        <f>SUM(S261)</f>
        <v>0</v>
      </c>
    </row>
    <row r="262" spans="3:125"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329"/>
      <c r="CM262" s="1330"/>
      <c r="CN262" s="1330"/>
      <c r="CO262" s="1330"/>
      <c r="CP262" s="1330"/>
      <c r="CQ262" s="1330"/>
      <c r="CR262" s="1330"/>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78"/>
        <v>0</v>
      </c>
      <c r="DT262" s="610">
        <f t="shared" ref="DT262:DT276" si="142">SUM(DS261:DS262)</f>
        <v>0</v>
      </c>
    </row>
    <row r="263" spans="3:125" ht="12.95" customHeight="1">
      <c r="C263" s="102"/>
      <c r="E263" s="1339" t="s">
        <v>143</v>
      </c>
      <c r="F263" s="1106"/>
      <c r="G263" s="1106"/>
      <c r="H263" s="1106"/>
      <c r="I263" s="1340"/>
      <c r="J263" s="1627">
        <f>S263+CL263+CL264</f>
        <v>0</v>
      </c>
      <c r="K263" s="1628"/>
      <c r="L263" s="1628"/>
      <c r="M263" s="3"/>
      <c r="N263" s="3"/>
      <c r="O263" s="3"/>
      <c r="P263" s="1189"/>
      <c r="Q263" s="1190"/>
      <c r="R263" s="1191"/>
      <c r="S263" s="1192"/>
      <c r="T263" s="1193"/>
      <c r="U263" s="1193"/>
      <c r="V263" s="1193"/>
      <c r="W263" s="1193"/>
      <c r="X263" s="1562"/>
      <c r="Y263" s="1344"/>
      <c r="Z263" s="1344"/>
      <c r="AA263" s="1344"/>
      <c r="AB263" s="1345"/>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987"/>
      <c r="CM263" s="1266"/>
      <c r="CN263" s="1266"/>
      <c r="CO263" s="1266"/>
      <c r="CP263" s="1266"/>
      <c r="CQ263" s="1266"/>
      <c r="CR263" s="1266"/>
      <c r="CS263" s="3" t="s">
        <v>8696</v>
      </c>
      <c r="CT263" s="3"/>
      <c r="CU263" s="3"/>
      <c r="CV263" s="3"/>
      <c r="CW263" s="1333"/>
      <c r="CX263" s="1334"/>
      <c r="CY263" s="1334"/>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 t="shared" ref="DS263:DS276" si="143">IF(CI263="8.ｽﾄ(無：国ｽﾄ)",0,IF(CI263="9.ｽﾄ(無：国ｽﾄ以外)",0,IF(CI263="12.最終覆外",0,IF(CI263="13.土捨場",0,IF(CI263="",0,CL263)))))</f>
        <v>0</v>
      </c>
      <c r="DT263" s="610">
        <f>SUM(J263)</f>
        <v>0</v>
      </c>
      <c r="DU263" s="610">
        <f t="shared" si="82"/>
        <v>0</v>
      </c>
    </row>
    <row r="264" spans="3:125"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016"/>
      <c r="CM264" s="1241"/>
      <c r="CN264" s="1241"/>
      <c r="CO264" s="1241"/>
      <c r="CP264" s="1241"/>
      <c r="CQ264" s="1241"/>
      <c r="CR264" s="1241"/>
      <c r="CS264" s="173" t="s">
        <v>8696</v>
      </c>
      <c r="CT264" s="173"/>
      <c r="CU264" s="173"/>
      <c r="CV264" s="173"/>
      <c r="CW264" s="1242"/>
      <c r="CX264" s="1241"/>
      <c r="CY264" s="1241"/>
      <c r="CZ264" s="173"/>
      <c r="DA264" s="173"/>
      <c r="DB264" s="174" t="s">
        <v>8696</v>
      </c>
      <c r="DC264" s="1623"/>
      <c r="DD264" s="1624"/>
      <c r="DG264" s="152" t="s">
        <v>8696</v>
      </c>
      <c r="DH264" s="1692"/>
      <c r="DI264" s="1693"/>
      <c r="DJ264" s="1693"/>
      <c r="DK264" s="1693"/>
      <c r="DL264" s="1693"/>
      <c r="DM264" s="219" t="s">
        <v>66</v>
      </c>
      <c r="DS264" s="610">
        <f t="shared" si="143"/>
        <v>0</v>
      </c>
      <c r="DT264" s="610">
        <f>SUM(DS263:DS264)</f>
        <v>0</v>
      </c>
    </row>
    <row r="265" spans="3:125" ht="12.95" customHeight="1">
      <c r="C265" s="917"/>
      <c r="D265" s="708"/>
      <c r="E265" s="703" t="s">
        <v>144</v>
      </c>
      <c r="F265" s="704"/>
      <c r="G265" s="704"/>
      <c r="H265" s="704"/>
      <c r="I265" s="705"/>
      <c r="J265" s="1604">
        <f t="shared" ref="J265" si="144">S265+CL265+CL266</f>
        <v>0</v>
      </c>
      <c r="K265" s="1605"/>
      <c r="L265" s="1605"/>
      <c r="M265" s="44"/>
      <c r="N265" s="44"/>
      <c r="O265" s="44"/>
      <c r="P265" s="1189"/>
      <c r="Q265" s="1190"/>
      <c r="R265" s="1191"/>
      <c r="S265" s="1192"/>
      <c r="T265" s="1193"/>
      <c r="U265" s="1193"/>
      <c r="V265" s="1193"/>
      <c r="W265" s="1193"/>
      <c r="X265" s="1267"/>
      <c r="Y265" s="1193"/>
      <c r="Z265" s="1193"/>
      <c r="AA265" s="1193"/>
      <c r="AB265" s="1268"/>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987"/>
      <c r="CM265" s="1266"/>
      <c r="CN265" s="1266"/>
      <c r="CO265" s="1266"/>
      <c r="CP265" s="1266"/>
      <c r="CQ265" s="1266"/>
      <c r="CR265" s="1266"/>
      <c r="CS265" s="44" t="s">
        <v>8696</v>
      </c>
      <c r="CT265" s="44"/>
      <c r="CU265" s="44"/>
      <c r="CV265" s="44"/>
      <c r="CW265" s="1348"/>
      <c r="CX265" s="1349"/>
      <c r="CY265" s="1349"/>
      <c r="CZ265" s="44"/>
      <c r="DA265" s="44"/>
      <c r="DB265" s="176" t="s">
        <v>8696</v>
      </c>
      <c r="DC265" s="1602">
        <f>DS265+DS266</f>
        <v>0</v>
      </c>
      <c r="DD265" s="1603"/>
      <c r="DE265" s="44"/>
      <c r="DF265" s="44"/>
      <c r="DG265" s="176"/>
      <c r="DH265" s="1698">
        <f t="shared" ref="DH265" si="145">IFERROR((S265+DS265+DS266)/J265,0)*100</f>
        <v>0</v>
      </c>
      <c r="DI265" s="1699"/>
      <c r="DJ265" s="1699"/>
      <c r="DK265" s="1699"/>
      <c r="DL265" s="1699"/>
      <c r="DM265" s="217"/>
      <c r="DS265" s="610">
        <f t="shared" si="143"/>
        <v>0</v>
      </c>
      <c r="DT265" s="610">
        <f t="shared" si="141"/>
        <v>0</v>
      </c>
      <c r="DU265" s="610">
        <f t="shared" ref="DU265" si="146">SUM(S265)</f>
        <v>0</v>
      </c>
    </row>
    <row r="266" spans="3:125"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016"/>
      <c r="CM266" s="1241"/>
      <c r="CN266" s="1241"/>
      <c r="CO266" s="1241"/>
      <c r="CP266" s="1241"/>
      <c r="CQ266" s="1241"/>
      <c r="CR266" s="1241"/>
      <c r="CS266" s="157" t="s">
        <v>8696</v>
      </c>
      <c r="CT266" s="157"/>
      <c r="CU266" s="157"/>
      <c r="CV266" s="157"/>
      <c r="CW266" s="1242"/>
      <c r="CX266" s="1241"/>
      <c r="CY266" s="1241"/>
      <c r="CZ266" s="157"/>
      <c r="DA266" s="157"/>
      <c r="DB266" s="158" t="s">
        <v>8696</v>
      </c>
      <c r="DC266" s="1602"/>
      <c r="DD266" s="1603"/>
      <c r="DG266" s="152" t="s">
        <v>8696</v>
      </c>
      <c r="DH266" s="1698"/>
      <c r="DI266" s="1699"/>
      <c r="DJ266" s="1699"/>
      <c r="DK266" s="1699"/>
      <c r="DL266" s="1699"/>
      <c r="DM266" s="219" t="s">
        <v>66</v>
      </c>
      <c r="DS266" s="610">
        <f t="shared" si="143"/>
        <v>0</v>
      </c>
      <c r="DT266" s="610">
        <f t="shared" si="142"/>
        <v>0</v>
      </c>
    </row>
    <row r="267" spans="3:125" ht="12.95" customHeight="1">
      <c r="C267" s="917" t="s">
        <v>228</v>
      </c>
      <c r="D267" s="708"/>
      <c r="E267" s="703" t="s">
        <v>145</v>
      </c>
      <c r="F267" s="704"/>
      <c r="G267" s="704"/>
      <c r="H267" s="704"/>
      <c r="I267" s="705"/>
      <c r="J267" s="1604">
        <f t="shared" ref="J267" si="147">S267+CL267+CL268</f>
        <v>0</v>
      </c>
      <c r="K267" s="1605"/>
      <c r="L267" s="1605"/>
      <c r="P267" s="1189"/>
      <c r="Q267" s="1190"/>
      <c r="R267" s="1191"/>
      <c r="S267" s="1192"/>
      <c r="T267" s="1193"/>
      <c r="U267" s="1193"/>
      <c r="V267" s="1193"/>
      <c r="W267" s="1193"/>
      <c r="X267" s="1267"/>
      <c r="Y267" s="1193"/>
      <c r="Z267" s="1193"/>
      <c r="AA267" s="1193"/>
      <c r="AB267" s="1268"/>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987"/>
      <c r="CM267" s="1266"/>
      <c r="CN267" s="1266"/>
      <c r="CO267" s="1266"/>
      <c r="CP267" s="1266"/>
      <c r="CQ267" s="1266"/>
      <c r="CR267" s="1266"/>
      <c r="CS267" s="44" t="s">
        <v>8696</v>
      </c>
      <c r="CT267" s="44"/>
      <c r="CU267" s="44"/>
      <c r="CV267" s="44"/>
      <c r="CW267" s="1348"/>
      <c r="CX267" s="1349"/>
      <c r="CY267" s="1349"/>
      <c r="CZ267" s="44"/>
      <c r="DA267" s="44"/>
      <c r="DB267" s="176" t="s">
        <v>8696</v>
      </c>
      <c r="DC267" s="1602">
        <f>DS267+DS268</f>
        <v>0</v>
      </c>
      <c r="DD267" s="1603"/>
      <c r="DE267" s="44"/>
      <c r="DF267" s="44"/>
      <c r="DG267" s="176"/>
      <c r="DH267" s="1698">
        <f t="shared" ref="DH267" si="148">IFERROR((S267+DS267+DS268)/J267,0)*100</f>
        <v>0</v>
      </c>
      <c r="DI267" s="1699"/>
      <c r="DJ267" s="1699"/>
      <c r="DK267" s="1699"/>
      <c r="DL267" s="1699"/>
      <c r="DM267" s="217"/>
      <c r="DS267" s="610">
        <f t="shared" si="143"/>
        <v>0</v>
      </c>
      <c r="DT267" s="610">
        <f t="shared" si="141"/>
        <v>0</v>
      </c>
      <c r="DU267" s="610">
        <f t="shared" si="82"/>
        <v>0</v>
      </c>
    </row>
    <row r="268" spans="3:125"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016"/>
      <c r="CM268" s="1241"/>
      <c r="CN268" s="1241"/>
      <c r="CO268" s="1241"/>
      <c r="CP268" s="1241"/>
      <c r="CQ268" s="1241"/>
      <c r="CR268" s="1241"/>
      <c r="CS268" s="120" t="s">
        <v>8696</v>
      </c>
      <c r="CT268" s="120"/>
      <c r="CU268" s="120"/>
      <c r="CV268" s="120"/>
      <c r="CW268" s="1242"/>
      <c r="CX268" s="1241"/>
      <c r="CY268" s="1241"/>
      <c r="CZ268" s="120"/>
      <c r="DA268" s="120"/>
      <c r="DB268" s="177" t="s">
        <v>8696</v>
      </c>
      <c r="DC268" s="1602"/>
      <c r="DD268" s="1603"/>
      <c r="DE268" s="10"/>
      <c r="DF268" s="10"/>
      <c r="DG268" s="155" t="s">
        <v>8696</v>
      </c>
      <c r="DH268" s="1698"/>
      <c r="DI268" s="1699"/>
      <c r="DJ268" s="1699"/>
      <c r="DK268" s="1699"/>
      <c r="DL268" s="1699"/>
      <c r="DM268" s="216" t="s">
        <v>66</v>
      </c>
      <c r="DS268" s="610">
        <f t="shared" si="143"/>
        <v>0</v>
      </c>
      <c r="DT268" s="610">
        <f t="shared" si="142"/>
        <v>0</v>
      </c>
    </row>
    <row r="269" spans="3:125" ht="12.95" customHeight="1">
      <c r="C269" s="917" t="s">
        <v>146</v>
      </c>
      <c r="D269" s="708"/>
      <c r="E269" s="703" t="s">
        <v>147</v>
      </c>
      <c r="F269" s="704"/>
      <c r="G269" s="704"/>
      <c r="H269" s="704"/>
      <c r="I269" s="705"/>
      <c r="J269" s="1604">
        <f t="shared" ref="J269" si="149">S269+CL269+CL270</f>
        <v>0</v>
      </c>
      <c r="K269" s="1605"/>
      <c r="L269" s="1605"/>
      <c r="M269" s="44"/>
      <c r="N269" s="44"/>
      <c r="O269" s="44"/>
      <c r="P269" s="1189"/>
      <c r="Q269" s="1190"/>
      <c r="R269" s="1191"/>
      <c r="S269" s="1192"/>
      <c r="T269" s="1193"/>
      <c r="U269" s="1193"/>
      <c r="V269" s="1193"/>
      <c r="W269" s="1193"/>
      <c r="X269" s="1267"/>
      <c r="Y269" s="1193"/>
      <c r="Z269" s="1193"/>
      <c r="AA269" s="1193"/>
      <c r="AB269" s="1268"/>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987"/>
      <c r="CM269" s="1266"/>
      <c r="CN269" s="1266"/>
      <c r="CO269" s="1266"/>
      <c r="CP269" s="1266"/>
      <c r="CQ269" s="1266"/>
      <c r="CR269" s="1266"/>
      <c r="CS269" s="44" t="s">
        <v>8696</v>
      </c>
      <c r="CT269" s="44"/>
      <c r="CU269" s="44"/>
      <c r="CV269" s="44"/>
      <c r="CW269" s="1348"/>
      <c r="CX269" s="1349"/>
      <c r="CY269" s="1349"/>
      <c r="CZ269" s="44"/>
      <c r="DA269" s="44"/>
      <c r="DB269" s="176" t="s">
        <v>8696</v>
      </c>
      <c r="DC269" s="1602">
        <f>DS269+DS270</f>
        <v>0</v>
      </c>
      <c r="DD269" s="1603"/>
      <c r="DE269" s="44"/>
      <c r="DF269" s="44"/>
      <c r="DG269" s="176"/>
      <c r="DH269" s="1698">
        <f t="shared" ref="DH269" si="150">IFERROR((S269+DS269+DS270)/J269,0)*100</f>
        <v>0</v>
      </c>
      <c r="DI269" s="1699"/>
      <c r="DJ269" s="1699"/>
      <c r="DK269" s="1699"/>
      <c r="DL269" s="1699"/>
      <c r="DM269" s="217"/>
      <c r="DS269" s="610">
        <f t="shared" si="143"/>
        <v>0</v>
      </c>
      <c r="DT269" s="610">
        <f t="shared" si="141"/>
        <v>0</v>
      </c>
      <c r="DU269" s="610">
        <f t="shared" ref="DU269" si="151">SUM(S269)</f>
        <v>0</v>
      </c>
    </row>
    <row r="270" spans="3:125" ht="12.95"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016"/>
      <c r="CM270" s="1241"/>
      <c r="CN270" s="1241"/>
      <c r="CO270" s="1241"/>
      <c r="CP270" s="1241"/>
      <c r="CQ270" s="1241"/>
      <c r="CR270" s="1241"/>
      <c r="CS270" s="157" t="s">
        <v>8696</v>
      </c>
      <c r="CT270" s="157"/>
      <c r="CU270" s="157"/>
      <c r="CV270" s="157"/>
      <c r="CW270" s="1242"/>
      <c r="CX270" s="1241"/>
      <c r="CY270" s="1241"/>
      <c r="CZ270" s="157"/>
      <c r="DA270" s="157"/>
      <c r="DB270" s="158" t="s">
        <v>8696</v>
      </c>
      <c r="DC270" s="1602"/>
      <c r="DD270" s="1603"/>
      <c r="DG270" s="152" t="s">
        <v>8696</v>
      </c>
      <c r="DH270" s="1698"/>
      <c r="DI270" s="1699"/>
      <c r="DJ270" s="1699"/>
      <c r="DK270" s="1699"/>
      <c r="DL270" s="1699"/>
      <c r="DM270" s="219" t="s">
        <v>66</v>
      </c>
      <c r="DS270" s="610">
        <f t="shared" si="143"/>
        <v>0</v>
      </c>
      <c r="DT270" s="610">
        <f t="shared" si="142"/>
        <v>0</v>
      </c>
    </row>
    <row r="271" spans="3:125" ht="12.95" customHeight="1">
      <c r="C271" s="917"/>
      <c r="D271" s="708"/>
      <c r="E271" s="1613" t="s">
        <v>9356</v>
      </c>
      <c r="F271" s="1614"/>
      <c r="G271" s="1614"/>
      <c r="H271" s="1614"/>
      <c r="I271" s="1615"/>
      <c r="J271" s="1604">
        <f t="shared" ref="J271" si="152">S271+CL271+CL272</f>
        <v>0</v>
      </c>
      <c r="K271" s="1605"/>
      <c r="L271" s="1605"/>
      <c r="M271" s="44"/>
      <c r="N271" s="44"/>
      <c r="O271" s="44"/>
      <c r="P271" s="1189"/>
      <c r="Q271" s="1190"/>
      <c r="R271" s="1191"/>
      <c r="S271" s="1192"/>
      <c r="T271" s="1193"/>
      <c r="U271" s="1193"/>
      <c r="V271" s="1193"/>
      <c r="W271" s="1193"/>
      <c r="X271" s="1267"/>
      <c r="Y271" s="1193"/>
      <c r="Z271" s="1193"/>
      <c r="AA271" s="1193"/>
      <c r="AB271" s="1268"/>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987"/>
      <c r="CM271" s="1266"/>
      <c r="CN271" s="1266"/>
      <c r="CO271" s="1266"/>
      <c r="CP271" s="1266"/>
      <c r="CQ271" s="1266"/>
      <c r="CR271" s="1266"/>
      <c r="CS271" s="44" t="s">
        <v>8696</v>
      </c>
      <c r="CT271" s="44"/>
      <c r="CU271" s="44"/>
      <c r="CV271" s="44"/>
      <c r="CW271" s="1348"/>
      <c r="CX271" s="1349"/>
      <c r="CY271" s="1349"/>
      <c r="CZ271" s="44"/>
      <c r="DA271" s="44"/>
      <c r="DB271" s="176" t="s">
        <v>8696</v>
      </c>
      <c r="DC271" s="1602">
        <f>DS271+DS272</f>
        <v>0</v>
      </c>
      <c r="DD271" s="1603"/>
      <c r="DE271" s="44"/>
      <c r="DF271" s="44"/>
      <c r="DG271" s="176"/>
      <c r="DH271" s="1698">
        <f t="shared" ref="DH271" si="153">IFERROR((S271+DS271+DS272)/J271,0)*100</f>
        <v>0</v>
      </c>
      <c r="DI271" s="1699"/>
      <c r="DJ271" s="1699"/>
      <c r="DK271" s="1699"/>
      <c r="DL271" s="1699"/>
      <c r="DM271" s="217"/>
      <c r="DS271" s="610">
        <f t="shared" si="143"/>
        <v>0</v>
      </c>
      <c r="DT271" s="610">
        <f t="shared" si="141"/>
        <v>0</v>
      </c>
      <c r="DU271" s="610">
        <f t="shared" si="82"/>
        <v>0</v>
      </c>
    </row>
    <row r="272" spans="3:125"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016"/>
      <c r="CM272" s="1241"/>
      <c r="CN272" s="1241"/>
      <c r="CO272" s="1241"/>
      <c r="CP272" s="1241"/>
      <c r="CQ272" s="1241"/>
      <c r="CR272" s="1241"/>
      <c r="CS272" s="157" t="s">
        <v>8696</v>
      </c>
      <c r="CT272" s="157"/>
      <c r="CU272" s="157"/>
      <c r="CV272" s="157"/>
      <c r="CW272" s="1242"/>
      <c r="CX272" s="1241"/>
      <c r="CY272" s="1241"/>
      <c r="CZ272" s="157"/>
      <c r="DA272" s="157"/>
      <c r="DB272" s="158" t="s">
        <v>8696</v>
      </c>
      <c r="DC272" s="1602"/>
      <c r="DD272" s="1603"/>
      <c r="DG272" s="152" t="s">
        <v>8696</v>
      </c>
      <c r="DH272" s="1698"/>
      <c r="DI272" s="1699"/>
      <c r="DJ272" s="1699"/>
      <c r="DK272" s="1699"/>
      <c r="DL272" s="1699"/>
      <c r="DM272" s="219" t="s">
        <v>66</v>
      </c>
      <c r="DS272" s="610">
        <f t="shared" si="143"/>
        <v>0</v>
      </c>
      <c r="DT272" s="610">
        <f t="shared" si="142"/>
        <v>0</v>
      </c>
    </row>
    <row r="273" spans="3:129" ht="12.95" customHeight="1">
      <c r="C273" s="102"/>
      <c r="E273" s="703" t="s">
        <v>230</v>
      </c>
      <c r="F273" s="704"/>
      <c r="G273" s="704"/>
      <c r="H273" s="704"/>
      <c r="I273" s="705"/>
      <c r="J273" s="1604">
        <f t="shared" ref="J273" si="154">S273+CL273+CL274</f>
        <v>0</v>
      </c>
      <c r="K273" s="1605"/>
      <c r="L273" s="1605"/>
      <c r="P273" s="1189"/>
      <c r="Q273" s="1190"/>
      <c r="R273" s="1191"/>
      <c r="S273" s="1192"/>
      <c r="T273" s="1193"/>
      <c r="U273" s="1193"/>
      <c r="V273" s="1193"/>
      <c r="W273" s="1193"/>
      <c r="X273" s="1267"/>
      <c r="Y273" s="1193"/>
      <c r="Z273" s="1193"/>
      <c r="AA273" s="1193"/>
      <c r="AB273" s="1268"/>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987"/>
      <c r="CM273" s="1266"/>
      <c r="CN273" s="1266"/>
      <c r="CO273" s="1266"/>
      <c r="CP273" s="1266"/>
      <c r="CQ273" s="1266"/>
      <c r="CR273" s="1266"/>
      <c r="CS273" s="44" t="s">
        <v>8696</v>
      </c>
      <c r="CT273" s="44"/>
      <c r="CU273" s="44"/>
      <c r="CV273" s="44"/>
      <c r="CW273" s="1348"/>
      <c r="CX273" s="1349"/>
      <c r="CY273" s="1349"/>
      <c r="CZ273" s="44"/>
      <c r="DA273" s="44"/>
      <c r="DB273" s="176" t="s">
        <v>8696</v>
      </c>
      <c r="DC273" s="1602">
        <f>DS273+DS274</f>
        <v>0</v>
      </c>
      <c r="DD273" s="1603"/>
      <c r="DE273" s="44"/>
      <c r="DF273" s="44"/>
      <c r="DG273" s="176"/>
      <c r="DH273" s="1698">
        <f t="shared" ref="DH273" si="155">IFERROR((S273+DS273+DS274)/J273,0)*100</f>
        <v>0</v>
      </c>
      <c r="DI273" s="1699"/>
      <c r="DJ273" s="1699"/>
      <c r="DK273" s="1699"/>
      <c r="DL273" s="1699"/>
      <c r="DM273" s="217"/>
      <c r="DS273" s="610">
        <f t="shared" si="143"/>
        <v>0</v>
      </c>
      <c r="DT273" s="610">
        <f t="shared" si="141"/>
        <v>0</v>
      </c>
      <c r="DU273" s="610">
        <f>SUM(S273)</f>
        <v>0</v>
      </c>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016"/>
      <c r="CM274" s="1241"/>
      <c r="CN274" s="1241"/>
      <c r="CO274" s="1241"/>
      <c r="CP274" s="1241"/>
      <c r="CQ274" s="1241"/>
      <c r="CR274" s="1241"/>
      <c r="CS274" s="120" t="s">
        <v>8696</v>
      </c>
      <c r="CT274" s="120"/>
      <c r="CU274" s="120"/>
      <c r="CV274" s="120"/>
      <c r="CW274" s="1242"/>
      <c r="CX274" s="1241"/>
      <c r="CY274" s="1241"/>
      <c r="CZ274" s="120"/>
      <c r="DA274" s="120"/>
      <c r="DB274" s="177" t="s">
        <v>8696</v>
      </c>
      <c r="DC274" s="1602"/>
      <c r="DD274" s="1603"/>
      <c r="DE274" s="10"/>
      <c r="DF274" s="10"/>
      <c r="DG274" s="155" t="s">
        <v>8696</v>
      </c>
      <c r="DH274" s="1698"/>
      <c r="DI274" s="1699"/>
      <c r="DJ274" s="1699"/>
      <c r="DK274" s="1699"/>
      <c r="DL274" s="1699"/>
      <c r="DM274" s="216" t="s">
        <v>66</v>
      </c>
      <c r="DS274" s="610">
        <f t="shared" si="143"/>
        <v>0</v>
      </c>
      <c r="DT274" s="610">
        <f t="shared" si="142"/>
        <v>0</v>
      </c>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lmsrGvj8WJV4Z3OKn73X3HUjX07V5T3I39Oa/GTAmeBvYtVT2b9UaHpy3vxuHIJXywSpUPdmkUXDsx+z1rrg==" saltValue="M9lXgGkpHCJM/lrBiiMwC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I17:L18">
    <cfRule type="expression" dxfId="504" priority="493">
      <formula>AND(I17="",Z17&lt;&gt;"")</formula>
    </cfRule>
    <cfRule type="expression" dxfId="503" priority="485">
      <formula>AND(I17="",OR(AK17&lt;&gt;"",AR17&lt;&gt;"",BC17&lt;&gt;"",BY17&lt;&gt;"",CG17&lt;&gt;"",DH17&lt;&gt;""))</formula>
    </cfRule>
  </conditionalFormatting>
  <conditionalFormatting sqref="I20:L21">
    <cfRule type="expression" dxfId="502" priority="29">
      <formula>AND(I20="",OR(AK20&lt;&gt;"",AR20&lt;&gt;"",BC20&lt;&gt;"",BY20&lt;&gt;"",CG20&lt;&gt;"",DH20&lt;&gt;""))</formula>
    </cfRule>
    <cfRule type="expression" dxfId="501" priority="43">
      <formula>AND(I20="",Z20&lt;&gt;"")</formula>
    </cfRule>
  </conditionalFormatting>
  <conditionalFormatting sqref="I23:L24">
    <cfRule type="expression" dxfId="500" priority="459">
      <formula>AND(I23="",Z23&lt;&gt;"")</formula>
    </cfRule>
    <cfRule type="expression" dxfId="499" priority="449">
      <formula>AND(I23="",OR(AK23&lt;&gt;"",AR23&lt;&gt;"",BY23&lt;&gt;"",CG23&lt;&gt;"",DH23&lt;&gt;""))</formula>
    </cfRule>
  </conditionalFormatting>
  <conditionalFormatting sqref="I26:L27">
    <cfRule type="expression" dxfId="498" priority="64">
      <formula>AND(I26="",Z26&lt;&gt;"")</formula>
    </cfRule>
    <cfRule type="expression" dxfId="497" priority="63">
      <formula>AND(I26="",OR(AK26&lt;&gt;"",AR26&lt;&gt;"",BY26&lt;&gt;"",CG26&lt;&gt;"",DH26&lt;&gt;""))</formula>
    </cfRule>
  </conditionalFormatting>
  <conditionalFormatting sqref="I29:L30">
    <cfRule type="expression" dxfId="496" priority="417">
      <formula>AND(I29="",OR(AK29&lt;&gt;"",AR29&lt;&gt;"",BC29&lt;&gt;"",BY29&lt;&gt;"",CG29&lt;&gt;"",DH29&lt;&gt;""))</formula>
    </cfRule>
    <cfRule type="expression" dxfId="495" priority="419">
      <formula>AND(I29="",Z29&lt;&gt;"")</formula>
    </cfRule>
  </conditionalFormatting>
  <conditionalFormatting sqref="I32:L33">
    <cfRule type="expression" dxfId="494" priority="397">
      <formula>AND(I32="",OR(AK32&lt;&gt;"",AR32&lt;&gt;"",BY32&lt;&gt;"",CG32&lt;&gt;"",DH32&lt;&gt;""))</formula>
    </cfRule>
    <cfRule type="expression" dxfId="493" priority="399">
      <formula>AND(I32="",Z32&lt;&gt;"")</formula>
    </cfRule>
  </conditionalFormatting>
  <conditionalFormatting sqref="I35:L36">
    <cfRule type="expression" dxfId="492" priority="379">
      <formula>AND(I35="",Z35&lt;&gt;"")</formula>
    </cfRule>
    <cfRule type="expression" dxfId="491" priority="377">
      <formula>AND(I35="",OR(AK35&lt;&gt;"",AR35&lt;&gt;"",BY35&lt;&gt;"",CG35&lt;&gt;"",DH35&lt;&gt;""))</formula>
    </cfRule>
  </conditionalFormatting>
  <conditionalFormatting sqref="I38:L39">
    <cfRule type="expression" dxfId="490" priority="357">
      <formula>AND(I38="",OR(AR38&lt;&gt;"",BY38&lt;&gt;"",CG38&lt;&gt;"",DH38&lt;&gt;""))</formula>
    </cfRule>
    <cfRule type="expression" dxfId="489" priority="359">
      <formula>AND(I38="",Z38&lt;&gt;"")</formula>
    </cfRule>
  </conditionalFormatting>
  <conditionalFormatting sqref="I41:L42">
    <cfRule type="expression" dxfId="488" priority="337">
      <formula>AND(I41="",Z41&lt;&gt;"")</formula>
    </cfRule>
    <cfRule type="expression" dxfId="487" priority="339">
      <formula>AND(I41="",OR(AK41&lt;&gt;"",AR41&lt;&gt;"",BC41&lt;&gt;"",BY41&lt;&gt;"",CG41&lt;&gt;"",DH41&lt;&gt;""))</formula>
    </cfRule>
  </conditionalFormatting>
  <conditionalFormatting sqref="I159:L160">
    <cfRule type="expression" dxfId="486" priority="267">
      <formula>AND(I159="",OR(AK159&lt;&gt;"",AR159&lt;&gt;"",BC159&lt;&gt;"",BY159&lt;&gt;"",CG159&lt;&gt;"",DH159&lt;&gt;""))</formula>
    </cfRule>
    <cfRule type="expression" dxfId="485" priority="275">
      <formula>AND(I159="",Z159&lt;&gt;"")</formula>
    </cfRule>
  </conditionalFormatting>
  <conditionalFormatting sqref="I162:L163">
    <cfRule type="expression" dxfId="484" priority="19">
      <formula>AND(I162="",OR(AK162&lt;&gt;"",AR162&lt;&gt;"",BC162&lt;&gt;"",BY162&lt;&gt;"",CG162&lt;&gt;"",DH162&lt;&gt;""))</formula>
    </cfRule>
    <cfRule type="expression" dxfId="483" priority="23">
      <formula>AND(I162="",Z162&lt;&gt;"")</formula>
    </cfRule>
  </conditionalFormatting>
  <conditionalFormatting sqref="I165:L166">
    <cfRule type="expression" dxfId="482" priority="241">
      <formula>AND(I165="",Z165&lt;&gt;"")</formula>
    </cfRule>
    <cfRule type="expression" dxfId="481" priority="231">
      <formula>AND(I165="",OR(AK165&lt;&gt;"",AR165&lt;&gt;"",BY165&lt;&gt;"",CG165&lt;&gt;"",DH165&lt;&gt;""))</formula>
    </cfRule>
  </conditionalFormatting>
  <conditionalFormatting sqref="I168:L169">
    <cfRule type="expression" dxfId="480" priority="53">
      <formula>AND(I168="",OR(AK168&lt;&gt;"",AR168&lt;&gt;"",BY168&lt;&gt;"",CG168&lt;&gt;"",DH168&lt;&gt;""))</formula>
    </cfRule>
    <cfRule type="expression" dxfId="479" priority="54">
      <formula>AND(I168="",Z168&lt;&gt;"")</formula>
    </cfRule>
  </conditionalFormatting>
  <conditionalFormatting sqref="I171:L172">
    <cfRule type="expression" dxfId="478" priority="199">
      <formula>AND(I171="",OR(AK171&lt;&gt;"",AR171&lt;&gt;"",BC171&lt;&gt;"",BY171&lt;&gt;"",CG171&lt;&gt;"",DH171&lt;&gt;""))</formula>
    </cfRule>
    <cfRule type="expression" dxfId="477" priority="201">
      <formula>AND(I171="",Z171&lt;&gt;"")</formula>
    </cfRule>
  </conditionalFormatting>
  <conditionalFormatting sqref="I174:L175">
    <cfRule type="expression" dxfId="476" priority="181">
      <formula>AND(I174="",Z174&lt;&gt;"")</formula>
    </cfRule>
    <cfRule type="expression" dxfId="475" priority="179">
      <formula>AND(I174="",OR(AK174&lt;&gt;"",AR174&lt;&gt;"",BY174&lt;&gt;"",CG174&lt;&gt;"",DH174&lt;&gt;""))</formula>
    </cfRule>
  </conditionalFormatting>
  <conditionalFormatting sqref="I177:L178">
    <cfRule type="expression" dxfId="474" priority="161">
      <formula>AND(I177="",Z177&lt;&gt;"")</formula>
    </cfRule>
    <cfRule type="expression" dxfId="473" priority="159">
      <formula>AND(I177="",OR(AK177&lt;&gt;"",AR177&lt;&gt;"",BY177&lt;&gt;"",CG177&lt;&gt;"",DH177&lt;&gt;""))</formula>
    </cfRule>
  </conditionalFormatting>
  <conditionalFormatting sqref="I180:L181">
    <cfRule type="expression" dxfId="472" priority="139">
      <formula>AND(I180="",OR(AR180&lt;&gt;"",BY180&lt;&gt;"",CG180&lt;&gt;"",DH180&lt;&gt;""))</formula>
    </cfRule>
    <cfRule type="expression" dxfId="471" priority="141">
      <formula>AND(I180="",Z180&lt;&gt;"")</formula>
    </cfRule>
  </conditionalFormatting>
  <conditionalFormatting sqref="I183:L184">
    <cfRule type="expression" dxfId="470" priority="121">
      <formula>AND(I183="",OR(AK183&lt;&gt;"",AR183&lt;&gt;"",BC183&lt;&gt;"",BY183&lt;&gt;"",CG183&lt;&gt;"",DH183&lt;&gt;""))</formula>
    </cfRule>
    <cfRule type="expression" dxfId="469" priority="119">
      <formula>AND(I183="",Z183&lt;&gt;"")</formula>
    </cfRule>
  </conditionalFormatting>
  <conditionalFormatting sqref="P93:R98">
    <cfRule type="expression" dxfId="468" priority="2134">
      <formula>AND(P93="",S93&lt;&gt;"")</formula>
    </cfRule>
  </conditionalFormatting>
  <conditionalFormatting sqref="P101:R104">
    <cfRule type="expression" dxfId="467" priority="2129">
      <formula>AND(P101="",S101&lt;&gt;"")</formula>
    </cfRule>
  </conditionalFormatting>
  <conditionalFormatting sqref="P121:R132">
    <cfRule type="expression" dxfId="466" priority="2115">
      <formula>AND(P121="",S121&lt;&gt;"")</formula>
    </cfRule>
  </conditionalFormatting>
  <conditionalFormatting sqref="P235:R240">
    <cfRule type="expression" dxfId="465" priority="1720">
      <formula>AND(P235="",S235&lt;&gt;"")</formula>
    </cfRule>
  </conditionalFormatting>
  <conditionalFormatting sqref="P243:R246">
    <cfRule type="expression" dxfId="464" priority="1718">
      <formula>AND(P243="",S243&lt;&gt;"")</formula>
    </cfRule>
  </conditionalFormatting>
  <conditionalFormatting sqref="P263:R274">
    <cfRule type="expression" dxfId="463" priority="1701">
      <formula>AND(P263="",S263&lt;&gt;"")</formula>
    </cfRule>
  </conditionalFormatting>
  <conditionalFormatting sqref="S93:W93">
    <cfRule type="expression" dxfId="462" priority="2133">
      <formula>AND(P93&lt;&gt;"",S93="")</formula>
    </cfRule>
  </conditionalFormatting>
  <conditionalFormatting sqref="S95:W95">
    <cfRule type="expression" dxfId="461" priority="2132">
      <formula>AND(P95&lt;&gt;"",S95="")</formula>
    </cfRule>
  </conditionalFormatting>
  <conditionalFormatting sqref="S97:W97">
    <cfRule type="expression" dxfId="460" priority="2131">
      <formula>AND(P97&lt;&gt;"",S97="")</formula>
    </cfRule>
  </conditionalFormatting>
  <conditionalFormatting sqref="S101:W101">
    <cfRule type="expression" dxfId="459" priority="2128">
      <formula>AND(P101&lt;&gt;"",S101="")</formula>
    </cfRule>
  </conditionalFormatting>
  <conditionalFormatting sqref="S103:W103">
    <cfRule type="expression" dxfId="458" priority="2127">
      <formula>AND(P103&lt;&gt;"",S103="")</formula>
    </cfRule>
  </conditionalFormatting>
  <conditionalFormatting sqref="S121:W121">
    <cfRule type="expression" dxfId="457" priority="2126">
      <formula>AND(P121&lt;&gt;"",S121="")</formula>
    </cfRule>
  </conditionalFormatting>
  <conditionalFormatting sqref="S123:W123">
    <cfRule type="expression" dxfId="456" priority="2125">
      <formula>AND(P123&lt;&gt;"",S123="")</formula>
    </cfRule>
  </conditionalFormatting>
  <conditionalFormatting sqref="S125:W125">
    <cfRule type="expression" dxfId="455" priority="2124">
      <formula>AND(P125&lt;&gt;"",S125="")</formula>
    </cfRule>
  </conditionalFormatting>
  <conditionalFormatting sqref="S127:W127">
    <cfRule type="expression" dxfId="454" priority="2123">
      <formula>AND(P127&lt;&gt;"",S127="")</formula>
    </cfRule>
  </conditionalFormatting>
  <conditionalFormatting sqref="S129:W129">
    <cfRule type="expression" dxfId="453" priority="2122">
      <formula>AND(P129&lt;&gt;"",S129="")</formula>
    </cfRule>
  </conditionalFormatting>
  <conditionalFormatting sqref="S131:W131">
    <cfRule type="expression" dxfId="452" priority="2121">
      <formula>AND(P131&lt;&gt;"",S131="")</formula>
    </cfRule>
  </conditionalFormatting>
  <conditionalFormatting sqref="S235:W235">
    <cfRule type="expression" dxfId="451" priority="1717">
      <formula>AND(P235&lt;&gt;"",S235="")</formula>
    </cfRule>
  </conditionalFormatting>
  <conditionalFormatting sqref="S237:W237">
    <cfRule type="expression" dxfId="450" priority="1716">
      <formula>AND(P237&lt;&gt;"",S237="")</formula>
    </cfRule>
  </conditionalFormatting>
  <conditionalFormatting sqref="S239:W239">
    <cfRule type="expression" dxfId="449" priority="1715">
      <formula>AND(P239&lt;&gt;"",S239="")</formula>
    </cfRule>
  </conditionalFormatting>
  <conditionalFormatting sqref="S243:W243">
    <cfRule type="expression" dxfId="448" priority="1714">
      <formula>AND(P243&lt;&gt;"",S243="")</formula>
    </cfRule>
  </conditionalFormatting>
  <conditionalFormatting sqref="S245:W245">
    <cfRule type="expression" dxfId="447" priority="1713">
      <formula>AND(P245&lt;&gt;"",S245="")</formula>
    </cfRule>
  </conditionalFormatting>
  <conditionalFormatting sqref="S263:W263">
    <cfRule type="expression" dxfId="446" priority="1712">
      <formula>AND(P263&lt;&gt;"",S263="")</formula>
    </cfRule>
  </conditionalFormatting>
  <conditionalFormatting sqref="S265:W265">
    <cfRule type="expression" dxfId="445" priority="1711">
      <formula>AND(P265&lt;&gt;"",S265="")</formula>
    </cfRule>
  </conditionalFormatting>
  <conditionalFormatting sqref="S267:W267">
    <cfRule type="expression" dxfId="444" priority="1710">
      <formula>AND(P267&lt;&gt;"",S267="")</formula>
    </cfRule>
  </conditionalFormatting>
  <conditionalFormatting sqref="S269:W269">
    <cfRule type="expression" dxfId="443" priority="1709">
      <formula>AND(P269&lt;&gt;"",S269="")</formula>
    </cfRule>
  </conditionalFormatting>
  <conditionalFormatting sqref="S271:W271">
    <cfRule type="expression" dxfId="442" priority="1708">
      <formula>AND(P271&lt;&gt;"",S271="")</formula>
    </cfRule>
  </conditionalFormatting>
  <conditionalFormatting sqref="S273:W273">
    <cfRule type="expression" dxfId="441" priority="1707">
      <formula>AND(P273&lt;&gt;"",S273="")</formula>
    </cfRule>
  </conditionalFormatting>
  <conditionalFormatting sqref="Z17:AF17">
    <cfRule type="expression" dxfId="440" priority="500">
      <formula>AND(I17&lt;&gt;"",Z17="")</formula>
    </cfRule>
  </conditionalFormatting>
  <conditionalFormatting sqref="Z17:AF18">
    <cfRule type="expression" dxfId="439" priority="483">
      <formula>AND(Z17="",OR(AK17&lt;&gt;"",AR17&lt;&gt;"",BC17&lt;&gt;"",BY17&lt;&gt;"",CG17&lt;&gt;"",DH17&lt;&gt;""))</formula>
    </cfRule>
  </conditionalFormatting>
  <conditionalFormatting sqref="Z18:AF18">
    <cfRule type="expression" dxfId="438" priority="492">
      <formula>AND(Z18="",I18&lt;&gt;"")</formula>
    </cfRule>
  </conditionalFormatting>
  <conditionalFormatting sqref="Z20:AF21">
    <cfRule type="expression" dxfId="437" priority="27">
      <formula>AND(Z20="",OR(AK20&lt;&gt;"",AR20&lt;&gt;"",BC20&lt;&gt;"",BY20&lt;&gt;"",CG20&lt;&gt;"",DH20&lt;&gt;""))</formula>
    </cfRule>
    <cfRule type="expression" dxfId="436" priority="41">
      <formula>AND(I20&lt;&gt;"",Z20="")</formula>
    </cfRule>
  </conditionalFormatting>
  <conditionalFormatting sqref="Z23:AF24">
    <cfRule type="expression" dxfId="435" priority="457">
      <formula>AND(I23&lt;&gt;"",Z23="")</formula>
    </cfRule>
    <cfRule type="expression" dxfId="434" priority="448">
      <formula>AND(Z23="",OR(AK23&lt;&gt;"",AR23&lt;&gt;"",BY23&lt;&gt;"",CG23&lt;&gt;"",DH23&lt;&gt;""))</formula>
    </cfRule>
  </conditionalFormatting>
  <conditionalFormatting sqref="Z26:AF27">
    <cfRule type="expression" dxfId="433" priority="60">
      <formula>AND(Z26="",OR(AK26&lt;&gt;"",AR26&lt;&gt;"",BY26&lt;&gt;"",CG26&lt;&gt;"",DH26&lt;&gt;""))</formula>
    </cfRule>
    <cfRule type="expression" dxfId="432" priority="61">
      <formula>AND(I26&lt;&gt;"",Z26="")</formula>
    </cfRule>
  </conditionalFormatting>
  <conditionalFormatting sqref="Z29:AF30">
    <cfRule type="expression" dxfId="431" priority="412">
      <formula>AND(Z29="",OR(AK29&lt;&gt;"",AR29&lt;&gt;"",BC29&lt;&gt;"",BY29&lt;&gt;"",CG29&lt;&gt;"",DH29&lt;&gt;""))</formula>
    </cfRule>
    <cfRule type="expression" dxfId="430" priority="414">
      <formula>AND(I29&lt;&gt;"",Z29="")</formula>
    </cfRule>
  </conditionalFormatting>
  <conditionalFormatting sqref="Z32:AF33">
    <cfRule type="expression" dxfId="429" priority="393">
      <formula>AND(I32&lt;&gt;"",Z32="")</formula>
    </cfRule>
    <cfRule type="expression" dxfId="428" priority="391">
      <formula>AND(Z32="",OR(AK32&lt;&gt;"",AR32&lt;&gt;"",BY32&lt;&gt;"",CG32&lt;&gt;"",DH32&lt;&gt;""))</formula>
    </cfRule>
  </conditionalFormatting>
  <conditionalFormatting sqref="Z35:AF36">
    <cfRule type="expression" dxfId="427" priority="371">
      <formula>AND(Z35="",OR(AK35&lt;&gt;"",AR35&lt;&gt;"",BY35&lt;&gt;"",CG35&lt;&gt;"",DH35&lt;&gt;""))</formula>
    </cfRule>
    <cfRule type="expression" dxfId="426" priority="373">
      <formula>AND(I35&lt;&gt;"",Z35="")</formula>
    </cfRule>
  </conditionalFormatting>
  <conditionalFormatting sqref="Z38:AF39">
    <cfRule type="expression" dxfId="425" priority="355">
      <formula>AND(I38&lt;&gt;"",Z38="")</formula>
    </cfRule>
    <cfRule type="expression" dxfId="424" priority="353">
      <formula>AND(Z38="",OR(AK38&lt;&gt;"",AR38&lt;&gt;"",BY38&lt;&gt;"",CG38&lt;&gt;"",DH38&lt;&gt;""))</formula>
    </cfRule>
  </conditionalFormatting>
  <conditionalFormatting sqref="Z41:AF42">
    <cfRule type="expression" dxfId="423" priority="335">
      <formula>AND(I41&lt;&gt;"",Z41="")</formula>
    </cfRule>
    <cfRule type="expression" dxfId="422" priority="333">
      <formula>AND(Z41="",OR(AK41&lt;&gt;"",AR41&lt;&gt;"",BC41&lt;&gt;"",BY41&lt;&gt;"",CG41&lt;&gt;"",DH41&lt;&gt;""))</formula>
    </cfRule>
  </conditionalFormatting>
  <conditionalFormatting sqref="Z159:AF159">
    <cfRule type="expression" dxfId="421" priority="282">
      <formula>AND(I159&lt;&gt;"",Z159="")</formula>
    </cfRule>
  </conditionalFormatting>
  <conditionalFormatting sqref="Z159:AF160">
    <cfRule type="expression" dxfId="420" priority="265">
      <formula>AND(Z159="",OR(AK159&lt;&gt;"",AR159&lt;&gt;"",BC159&lt;&gt;"",BY159&lt;&gt;"",CG159&lt;&gt;"",DH159&lt;&gt;""))</formula>
    </cfRule>
  </conditionalFormatting>
  <conditionalFormatting sqref="Z160:AF160">
    <cfRule type="expression" dxfId="419" priority="274">
      <formula>AND(Z160="",I160&lt;&gt;"")</formula>
    </cfRule>
  </conditionalFormatting>
  <conditionalFormatting sqref="Z162:AF163">
    <cfRule type="expression" dxfId="418" priority="17">
      <formula>AND(Z162="",OR(AK162&lt;&gt;"",AR162&lt;&gt;"",BC162&lt;&gt;"",BY162&lt;&gt;"",CG162&lt;&gt;"",DH162&lt;&gt;""))</formula>
    </cfRule>
    <cfRule type="expression" dxfId="417" priority="21">
      <formula>AND(I162&lt;&gt;"",Z162="")</formula>
    </cfRule>
  </conditionalFormatting>
  <conditionalFormatting sqref="Z165:AF166">
    <cfRule type="expression" dxfId="416" priority="239">
      <formula>AND(I165&lt;&gt;"",Z165="")</formula>
    </cfRule>
    <cfRule type="expression" dxfId="415" priority="230">
      <formula>AND(Z165="",OR(AK165&lt;&gt;"",AR165&lt;&gt;"",BY165&lt;&gt;"",CG165&lt;&gt;"",DH165&lt;&gt;""))</formula>
    </cfRule>
  </conditionalFormatting>
  <conditionalFormatting sqref="Z168:AF169">
    <cfRule type="expression" dxfId="414" priority="50">
      <formula>AND(Z168="",OR(AK168&lt;&gt;"",AR168&lt;&gt;"",BY168&lt;&gt;"",CG168&lt;&gt;"",DH168&lt;&gt;""))</formula>
    </cfRule>
    <cfRule type="expression" dxfId="413" priority="51">
      <formula>AND(I168&lt;&gt;"",Z168="")</formula>
    </cfRule>
  </conditionalFormatting>
  <conditionalFormatting sqref="Z171:AF172">
    <cfRule type="expression" dxfId="412" priority="194">
      <formula>AND(Z171="",OR(AK171&lt;&gt;"",AR171&lt;&gt;"",BC171&lt;&gt;"",BY171&lt;&gt;"",CG171&lt;&gt;"",DH171&lt;&gt;""))</formula>
    </cfRule>
    <cfRule type="expression" dxfId="411" priority="196">
      <formula>AND(I171&lt;&gt;"",Z171="")</formula>
    </cfRule>
  </conditionalFormatting>
  <conditionalFormatting sqref="Z174:AF175">
    <cfRule type="expression" dxfId="410" priority="175">
      <formula>AND(I174&lt;&gt;"",Z174="")</formula>
    </cfRule>
    <cfRule type="expression" dxfId="409" priority="173">
      <formula>AND(Z174="",OR(AK174&lt;&gt;"",AR174&lt;&gt;"",BY174&lt;&gt;"",CG174&lt;&gt;"",DH174&lt;&gt;""))</formula>
    </cfRule>
  </conditionalFormatting>
  <conditionalFormatting sqref="Z177:AF178">
    <cfRule type="expression" dxfId="408" priority="153">
      <formula>AND(Z177="",OR(AK177&lt;&gt;"",AR177&lt;&gt;"",BY177&lt;&gt;"",CG177&lt;&gt;"",DH177&lt;&gt;""))</formula>
    </cfRule>
    <cfRule type="expression" dxfId="407" priority="155">
      <formula>AND(I177&lt;&gt;"",Z177="")</formula>
    </cfRule>
  </conditionalFormatting>
  <conditionalFormatting sqref="Z180:AF181">
    <cfRule type="expression" dxfId="406" priority="135">
      <formula>AND(Z180="",OR(AK180&lt;&gt;"",AR180&lt;&gt;"",BY180&lt;&gt;"",CG180&lt;&gt;"",DH180&lt;&gt;""))</formula>
    </cfRule>
    <cfRule type="expression" dxfId="405" priority="137">
      <formula>AND(I180&lt;&gt;"",Z180="")</formula>
    </cfRule>
  </conditionalFormatting>
  <conditionalFormatting sqref="Z183:AF184">
    <cfRule type="expression" dxfId="404" priority="117">
      <formula>AND(I183&lt;&gt;"",Z183="")</formula>
    </cfRule>
    <cfRule type="expression" dxfId="403" priority="115">
      <formula>AND(Z183="",OR(AK183&lt;&gt;"",AR183&lt;&gt;"",BC183&lt;&gt;"",BY183&lt;&gt;"",CG183&lt;&gt;"",DH183&lt;&gt;""))</formula>
    </cfRule>
  </conditionalFormatting>
  <conditionalFormatting sqref="AK17:AQ18">
    <cfRule type="expression" dxfId="402" priority="491">
      <formula>AND(AK17="",OR(I17="2.再ｺ(H)",I17="3.再ｺ(M)",I17="4.再ｺ(L)",I17="5.再ｺ(他)",I17="7.無筋(ﾘ)",I17="8.再無(骨)",I17="9.再無(他)"))</formula>
    </cfRule>
  </conditionalFormatting>
  <conditionalFormatting sqref="AK20:AQ21">
    <cfRule type="expression" dxfId="401" priority="35">
      <formula>AND(AK20="",OR(I20="2.有筋(ﾘ)",I20="3.再有(骨)",I20="4.再有(他)"))</formula>
    </cfRule>
  </conditionalFormatting>
  <conditionalFormatting sqref="AK23:AQ24">
    <cfRule type="expression" dxfId="400" priority="447">
      <formula>AND(AK23="",OR(AR23&lt;&gt;"",BY23&lt;&gt;"",CG23&lt;&gt;"",DH23&lt;&gt;""))</formula>
    </cfRule>
  </conditionalFormatting>
  <conditionalFormatting sqref="AK26:AQ27">
    <cfRule type="expression" dxfId="399" priority="62">
      <formula>AND(AK26="",OR(AR26&lt;&gt;"",BY26&lt;&gt;"",CG26&lt;&gt;"",DH26&lt;&gt;""))</formula>
    </cfRule>
  </conditionalFormatting>
  <conditionalFormatting sqref="AK29:AQ30">
    <cfRule type="expression" dxfId="398" priority="406">
      <formula>AND(AK29="",OR(I29="1.一種",I29="2.二種",I29="3.三種",I29="4.四種",I29="5.泥土",I29="6.浚渫土",I29="7.改良土",I29="8.汚泥処",I29="9.再砂"))</formula>
    </cfRule>
  </conditionalFormatting>
  <conditionalFormatting sqref="AK32:AQ33">
    <cfRule type="expression" dxfId="397" priority="395">
      <formula>AND(AK32="",OR(AR32&lt;&gt;"",BY32&lt;&gt;"",CG32&lt;&gt;"",DH32&lt;&gt;""))</formula>
    </cfRule>
  </conditionalFormatting>
  <conditionalFormatting sqref="AK35:AQ36">
    <cfRule type="expression" dxfId="396" priority="375">
      <formula>AND(AK35="",OR(AR35&lt;&gt;"",BY35&lt;&gt;"",CG35&lt;&gt;"",DH35&lt;&gt;""))</formula>
    </cfRule>
  </conditionalFormatting>
  <conditionalFormatting sqref="AK41:AQ42">
    <cfRule type="expression" dxfId="395" priority="341">
      <formula>AND(AK41="",OR(AR41&lt;&gt;"",BY41&lt;&gt;"",CG41&lt;&gt;"",DH41&lt;&gt;""))</formula>
    </cfRule>
  </conditionalFormatting>
  <conditionalFormatting sqref="AK159:AQ160">
    <cfRule type="expression" dxfId="394" priority="273">
      <formula>AND(AK159="",OR(I159="2.再ｺ(H)",I159="3.再ｺ(M)",I159="4.再ｺ(L)",I159="5.再ｺ(他)",I159="7.無筋(ﾘ)",I159="8.再無(骨)",I159="9.再無(他)"))</formula>
    </cfRule>
  </conditionalFormatting>
  <conditionalFormatting sqref="AK162:AQ163">
    <cfRule type="expression" dxfId="393" priority="11">
      <formula>AND(AK162="",OR(I162="2.有筋(ﾘ)",I162="3.再有(骨)",I162="4.再有(他)"))</formula>
    </cfRule>
  </conditionalFormatting>
  <conditionalFormatting sqref="AK165:AQ166">
    <cfRule type="expression" dxfId="392" priority="229">
      <formula>AND(AK165="",OR(AR165&lt;&gt;"",BY165&lt;&gt;"",CG165&lt;&gt;"",DH165&lt;&gt;""))</formula>
    </cfRule>
  </conditionalFormatting>
  <conditionalFormatting sqref="AK168:AQ169">
    <cfRule type="expression" dxfId="391" priority="52">
      <formula>AND(AK168="",OR(AR168&lt;&gt;"",BY168&lt;&gt;"",CG168&lt;&gt;"",DH168&lt;&gt;""))</formula>
    </cfRule>
  </conditionalFormatting>
  <conditionalFormatting sqref="AK171:AQ172">
    <cfRule type="expression" dxfId="390" priority="188">
      <formula>AND(AK171="",OR(I171="1.一種",I171="2.二種",I171="3.三種",I171="4.四種",I171="5.泥土",I171="6.浚渫土",I171="7.改良土",I171="8.汚泥処",I171="9.再砂"))</formula>
    </cfRule>
  </conditionalFormatting>
  <conditionalFormatting sqref="AK174:AQ175">
    <cfRule type="expression" dxfId="389" priority="177">
      <formula>AND(AK174="",OR(AR174&lt;&gt;"",BY174&lt;&gt;"",CG174&lt;&gt;"",DH174&lt;&gt;""))</formula>
    </cfRule>
  </conditionalFormatting>
  <conditionalFormatting sqref="AK177:AQ178">
    <cfRule type="expression" dxfId="388" priority="157">
      <formula>AND(AK177="",OR(AR177&lt;&gt;"",BY177&lt;&gt;"",CG177&lt;&gt;"",DH177&lt;&gt;""))</formula>
    </cfRule>
  </conditionalFormatting>
  <conditionalFormatting sqref="AK183:AQ184">
    <cfRule type="expression" dxfId="387" priority="123">
      <formula>AND(AK183="",OR(AR183&lt;&gt;"",BY183&lt;&gt;"",CG183&lt;&gt;"",DH183&lt;&gt;""))</formula>
    </cfRule>
  </conditionalFormatting>
  <conditionalFormatting sqref="AO93:BA132">
    <cfRule type="expression" dxfId="386" priority="283">
      <formula>AND(AO93="",OR(BB93&lt;&gt;"",BK93&lt;&gt;"",BG93&lt;&gt;"",BX93&lt;&gt;"",CC93&lt;&gt;"",CI93&lt;&gt;"",CL93&lt;&gt;""))</formula>
    </cfRule>
  </conditionalFormatting>
  <conditionalFormatting sqref="AO235:BA274">
    <cfRule type="expression" dxfId="385" priority="65">
      <formula>AND(AO235="",OR(BB235&lt;&gt;"",BK235&lt;&gt;"",BG235&lt;&gt;"",BX235&lt;&gt;"",CC235&lt;&gt;"",CI235&lt;&gt;"",CL235&lt;&gt;""))</formula>
    </cfRule>
  </conditionalFormatting>
  <conditionalFormatting sqref="AR17:AX18">
    <cfRule type="expression" dxfId="384" priority="490">
      <formula>AND(AR17="",OR(I17="2.再ｺ(H)",I17="3.再ｺ(M)",I17="4.再ｺ(L)",I17="5.再ｺ(他)",I17="7.無筋(ﾘ)",I17="8.再無(骨)",I17="9.再無(他)"))</formula>
    </cfRule>
  </conditionalFormatting>
  <conditionalFormatting sqref="AR20:AX21">
    <cfRule type="expression" dxfId="383" priority="34">
      <formula>AND(AR20="",OR(I20="2.有筋(ﾘ)",I20="3.再有(骨)",I20="4.再有(他)"))</formula>
    </cfRule>
  </conditionalFormatting>
  <conditionalFormatting sqref="AR23:AX24">
    <cfRule type="expression" dxfId="382" priority="446">
      <formula>AND(AR23="",OR(AK23&lt;&gt;"",BY23&lt;&gt;"",CG23&lt;&gt;"",DH23&lt;&gt;""))</formula>
    </cfRule>
  </conditionalFormatting>
  <conditionalFormatting sqref="AR26:AX27">
    <cfRule type="expression" dxfId="381" priority="59">
      <formula>AND(AR26="",OR(AK26&lt;&gt;"",BY26&lt;&gt;"",CG26&lt;&gt;"",DH26&lt;&gt;""))</formula>
    </cfRule>
  </conditionalFormatting>
  <conditionalFormatting sqref="AR29:AX30">
    <cfRule type="expression" dxfId="380" priority="404">
      <formula>AND(AR29="",OR(I29="1.一種",I29="2.二種",I29="3.三種",I29="4.四種",I29="5.泥土",I29="6.浚渫土",I29="7.改良土",I29="8.汚泥処",I29="9.再砂"))</formula>
    </cfRule>
  </conditionalFormatting>
  <conditionalFormatting sqref="AR32:AX33">
    <cfRule type="expression" dxfId="379" priority="389">
      <formula>AND(AR32="",OR(AK32&lt;&gt;"",BY32&lt;&gt;"",CG32&lt;&gt;"",DH32&lt;&gt;""))</formula>
    </cfRule>
  </conditionalFormatting>
  <conditionalFormatting sqref="AR35:AX36">
    <cfRule type="expression" dxfId="378" priority="369">
      <formula>AND(AR35="",OR(AK35&lt;&gt;"",BY35&lt;&gt;"",CG35&lt;&gt;"",DH35&lt;&gt;""))</formula>
    </cfRule>
  </conditionalFormatting>
  <conditionalFormatting sqref="AR38:AX39">
    <cfRule type="expression" dxfId="377" priority="351">
      <formula>AND(AR38="",OR(AK38&lt;&gt;"",BY38&lt;&gt;"",CG38&lt;&gt;"",DH38&lt;&gt;""))</formula>
    </cfRule>
  </conditionalFormatting>
  <conditionalFormatting sqref="AR41:AX42">
    <cfRule type="expression" dxfId="376" priority="331">
      <formula>AND(AR41="",OR(AK41&lt;&gt;"",BY41&lt;&gt;"",CG41&lt;&gt;"",DH41&lt;&gt;""))</formula>
    </cfRule>
  </conditionalFormatting>
  <conditionalFormatting sqref="AR159:AX160">
    <cfRule type="expression" dxfId="375" priority="272">
      <formula>AND(AR159="",OR(I159="2.再ｺ(H)",I159="3.再ｺ(M)",I159="4.再ｺ(L)",I159="5.再ｺ(他)",I159="7.無筋(ﾘ)",I159="8.再無(骨)",I159="9.再無(他)"))</formula>
    </cfRule>
  </conditionalFormatting>
  <conditionalFormatting sqref="AR162:AX163">
    <cfRule type="expression" dxfId="374" priority="10">
      <formula>AND(AR162="",OR(I162="2.有筋(ﾘ)",I162="3.再有(骨)",I162="4.再有(他)"))</formula>
    </cfRule>
  </conditionalFormatting>
  <conditionalFormatting sqref="AR165:AX166">
    <cfRule type="expression" dxfId="373" priority="228">
      <formula>AND(AR165="",OR(AK165&lt;&gt;"",BY165&lt;&gt;"",CG165&lt;&gt;"",DH165&lt;&gt;""))</formula>
    </cfRule>
  </conditionalFormatting>
  <conditionalFormatting sqref="AR168:AX169">
    <cfRule type="expression" dxfId="372" priority="49">
      <formula>AND(AR168="",OR(AK168&lt;&gt;"",BY168&lt;&gt;"",CG168&lt;&gt;"",DH168&lt;&gt;""))</formula>
    </cfRule>
  </conditionalFormatting>
  <conditionalFormatting sqref="AR171:AX172">
    <cfRule type="expression" dxfId="371" priority="186">
      <formula>AND(AR171="",OR(I171="1.一種",I171="2.二種",I171="3.三種",I171="4.四種",I171="5.泥土",I171="6.浚渫土",I171="7.改良土",I171="8.汚泥処",I171="9.再砂"))</formula>
    </cfRule>
  </conditionalFormatting>
  <conditionalFormatting sqref="AR174:AX175">
    <cfRule type="expression" dxfId="370" priority="171">
      <formula>AND(AR174="",OR(AK174&lt;&gt;"",BY174&lt;&gt;"",CG174&lt;&gt;"",DH174&lt;&gt;""))</formula>
    </cfRule>
  </conditionalFormatting>
  <conditionalFormatting sqref="AR177:AX178">
    <cfRule type="expression" dxfId="369" priority="151">
      <formula>AND(AR177="",OR(AK177&lt;&gt;"",BY177&lt;&gt;"",CG177&lt;&gt;"",DH177&lt;&gt;""))</formula>
    </cfRule>
  </conditionalFormatting>
  <conditionalFormatting sqref="AR180:AX181">
    <cfRule type="expression" dxfId="368" priority="133">
      <formula>AND(AR180="",OR(AK180&lt;&gt;"",BY180&lt;&gt;"",CG180&lt;&gt;"",DH180&lt;&gt;""))</formula>
    </cfRule>
  </conditionalFormatting>
  <conditionalFormatting sqref="AR183:AX184">
    <cfRule type="expression" dxfId="367" priority="113">
      <formula>AND(AR183="",OR(AK183&lt;&gt;"",BY183&lt;&gt;"",CG183&lt;&gt;"",DH183&lt;&gt;""))</formula>
    </cfRule>
  </conditionalFormatting>
  <conditionalFormatting sqref="BC17:BX18">
    <cfRule type="expression" dxfId="366" priority="481">
      <formula>AND(BC17="",OR(I17="2.再ｺ(H)",I17="3.再ｺ(M)",I17="4.再ｺ(L)",I17="5.再ｺ(他)",I17="7.無筋(ﾘ)",I17="8.再無(骨)",I17="9.再無(他)"))</formula>
    </cfRule>
  </conditionalFormatting>
  <conditionalFormatting sqref="BC20:BX21">
    <cfRule type="expression" dxfId="365" priority="25">
      <formula>AND(BC20="",OR(I20="2.有筋(ﾘ)",I20="3.再有(骨)",I20="4.再有(他)"))</formula>
    </cfRule>
  </conditionalFormatting>
  <conditionalFormatting sqref="BC23:BX24">
    <cfRule type="expression" dxfId="364" priority="441">
      <formula>AND(BC23="",OR(AK23&lt;&gt;"",AR23&lt;&gt;"",BY23&lt;&gt;"",CG23&lt;&gt;"",DH23&lt;&gt;""))</formula>
    </cfRule>
  </conditionalFormatting>
  <conditionalFormatting sqref="BC26:BX27">
    <cfRule type="expression" dxfId="363" priority="55">
      <formula>AND(BC26="",OR(AK26&lt;&gt;"",AR26&lt;&gt;"",BY26&lt;&gt;"",CG26&lt;&gt;"",DH26&lt;&gt;""))</formula>
    </cfRule>
  </conditionalFormatting>
  <conditionalFormatting sqref="BC29:BX30">
    <cfRule type="expression" dxfId="362" priority="401">
      <formula>AND(BC29="",OR(I29="1.一種",I29="2.二種",I29="3.三種",I29="4.四種",I29="5.泥土",I29="6.浚渫土",I29="7.改良土",I29="8.汚泥処",I29="9.再砂"))</formula>
    </cfRule>
  </conditionalFormatting>
  <conditionalFormatting sqref="BC32:BX33">
    <cfRule type="expression" dxfId="361" priority="381">
      <formula>AND(BC32="",OR(AK32&lt;&gt;"",AR32&lt;&gt;"",BY32&lt;&gt;"",CG32&lt;&gt;"",DH32&lt;&gt;""))</formula>
    </cfRule>
  </conditionalFormatting>
  <conditionalFormatting sqref="BC35:BX36">
    <cfRule type="expression" dxfId="360" priority="361">
      <formula>AND(BC35="",OR(AK35&lt;&gt;"",AR35&lt;&gt;"",BY35&lt;&gt;"",CG35&lt;&gt;"",DH35&lt;&gt;""))</formula>
    </cfRule>
  </conditionalFormatting>
  <conditionalFormatting sqref="BC38:BX39">
    <cfRule type="expression" dxfId="359" priority="343">
      <formula>AND(BC38="",OR(AK38&lt;&gt;"",AR38&lt;&gt;"",BY38&lt;&gt;"",CG38&lt;&gt;"",DH38&lt;&gt;""))</formula>
    </cfRule>
  </conditionalFormatting>
  <conditionalFormatting sqref="BC41:BX42">
    <cfRule type="expression" dxfId="358" priority="323">
      <formula>AND(BC41="",OR(AK41&lt;&gt;"",AR41&lt;&gt;"",BY41&lt;&gt;"",CG41&lt;&gt;"",DH41&lt;&gt;""))</formula>
    </cfRule>
  </conditionalFormatting>
  <conditionalFormatting sqref="BC159:BX160">
    <cfRule type="expression" dxfId="357" priority="263">
      <formula>AND(BC159="",OR(I159="2.再ｺ(H)",I159="3.再ｺ(M)",I159="4.再ｺ(L)",I159="5.再ｺ(他)",I159="7.無筋(ﾘ)",I159="8.再無(骨)",I159="9.再無(他)"))</formula>
    </cfRule>
  </conditionalFormatting>
  <conditionalFormatting sqref="BC162:BX163">
    <cfRule type="expression" dxfId="356" priority="5">
      <formula>AND(BC162="",OR(I162="2.有筋(ﾘ)",I162="3.再有(骨)",I162="4.再有(他)"))</formula>
    </cfRule>
  </conditionalFormatting>
  <conditionalFormatting sqref="BC165:BX166">
    <cfRule type="expression" dxfId="355" priority="223">
      <formula>AND(BC165="",OR(AK165&lt;&gt;"",AR165&lt;&gt;"",BY165&lt;&gt;"",CG165&lt;&gt;"",DH165&lt;&gt;""))</formula>
    </cfRule>
  </conditionalFormatting>
  <conditionalFormatting sqref="BC168:BX169">
    <cfRule type="expression" dxfId="354" priority="45">
      <formula>AND(BC168="",OR(AK168&lt;&gt;"",AR168&lt;&gt;"",BY168&lt;&gt;"",CG168&lt;&gt;"",DH168&lt;&gt;""))</formula>
    </cfRule>
  </conditionalFormatting>
  <conditionalFormatting sqref="BC171:BX172">
    <cfRule type="expression" dxfId="353" priority="183">
      <formula>AND(BC171="",OR(I171="1.一種",I171="2.二種",I171="3.三種",I171="4.四種",I171="5.泥土",I171="6.浚渫土",I171="7.改良土",I171="8.汚泥処",I171="9.再砂"))</formula>
    </cfRule>
  </conditionalFormatting>
  <conditionalFormatting sqref="BC174:BX175">
    <cfRule type="expression" dxfId="352" priority="163">
      <formula>AND(BC174="",OR(AK174&lt;&gt;"",AR174&lt;&gt;"",BY174&lt;&gt;"",CG174&lt;&gt;"",DH174&lt;&gt;""))</formula>
    </cfRule>
  </conditionalFormatting>
  <conditionalFormatting sqref="BC177:BX178">
    <cfRule type="expression" dxfId="351" priority="143">
      <formula>AND(BC177="",OR(AK177&lt;&gt;"",AR177&lt;&gt;"",BY177&lt;&gt;"",CG177&lt;&gt;"",DH177&lt;&gt;""))</formula>
    </cfRule>
  </conditionalFormatting>
  <conditionalFormatting sqref="BC180:BX181">
    <cfRule type="expression" dxfId="350" priority="125">
      <formula>AND(BC180="",OR(AK180&lt;&gt;"",AR180&lt;&gt;"",BY180&lt;&gt;"",CG180&lt;&gt;"",DH180&lt;&gt;""))</formula>
    </cfRule>
  </conditionalFormatting>
  <conditionalFormatting sqref="BC183:BX184">
    <cfRule type="expression" dxfId="349" priority="105">
      <formula>AND(BC183="",OR(AK183&lt;&gt;"",AR183&lt;&gt;"",BY183&lt;&gt;"",CG183&lt;&gt;"",DH183&lt;&gt;""))</formula>
    </cfRule>
  </conditionalFormatting>
  <conditionalFormatting sqref="BK93:BW132">
    <cfRule type="expression" dxfId="348" priority="879">
      <formula>AND(BK93="",OR(AO93&lt;&gt;"",BB93&lt;&gt;"",BG93&lt;&gt;"",BX93&lt;&gt;"",CC93&lt;&gt;"",CI93&lt;&gt;"",CL93&lt;&gt;""))</formula>
    </cfRule>
  </conditionalFormatting>
  <conditionalFormatting sqref="BK235:BW274">
    <cfRule type="expression" dxfId="347" priority="527">
      <formula>AND(BK235="",OR(AO235&lt;&gt;"",BB235&lt;&gt;"",BG235&lt;&gt;"",BX235&lt;&gt;"",CC235&lt;&gt;"",CI235&lt;&gt;"",CL235&lt;&gt;""))</formula>
    </cfRule>
  </conditionalFormatting>
  <conditionalFormatting sqref="BX93:CB132">
    <cfRule type="expression" dxfId="346" priority="877">
      <formula>AND(BX93="",OR(AO93&lt;&gt;"",BB93&lt;&gt;"",BG93&lt;&gt;"",BK93&lt;&gt;"",CC93&lt;&gt;"",CI93&lt;&gt;"",CL93&lt;&gt;""))</formula>
    </cfRule>
  </conditionalFormatting>
  <conditionalFormatting sqref="BX235:CB274">
    <cfRule type="expression" dxfId="345" priority="525">
      <formula>AND(BX235="",OR(AO235&lt;&gt;"",BB235&lt;&gt;"",BG235&lt;&gt;"",BK235&lt;&gt;"",CC235&lt;&gt;"",CI235&lt;&gt;"",CL235&lt;&gt;""))</formula>
    </cfRule>
  </conditionalFormatting>
  <conditionalFormatting sqref="BY17:CB18">
    <cfRule type="expression" dxfId="344" priority="489">
      <formula>AND(BY17="",OR(I17="2.再ｺ(H)",I17="3.再ｺ(M)",I17="4.再ｺ(L)",I17="5.再ｺ(他)",I17="7.無筋(ﾘ)",I17="8.再無(骨)",I17="9.再無(他)"))</formula>
    </cfRule>
  </conditionalFormatting>
  <conditionalFormatting sqref="BY20:CB21">
    <cfRule type="expression" dxfId="343" priority="33">
      <formula>AND(BY20="",OR(I20="2.有筋(ﾘ)",I20="3.再有(骨)",I20="4.再有(他)"))</formula>
    </cfRule>
  </conditionalFormatting>
  <conditionalFormatting sqref="BY23:CB24">
    <cfRule type="expression" dxfId="342" priority="445">
      <formula>AND(BY23="",OR(AK23&lt;&gt;"",AR23&lt;&gt;"",CG23&lt;&gt;"",DH23&lt;&gt;""))</formula>
    </cfRule>
  </conditionalFormatting>
  <conditionalFormatting sqref="BY26:CB27">
    <cfRule type="expression" dxfId="341" priority="58">
      <formula>AND(BY26="",OR(AK26&lt;&gt;"",AR26&lt;&gt;"",CG26&lt;&gt;"",DH26&lt;&gt;""))</formula>
    </cfRule>
  </conditionalFormatting>
  <conditionalFormatting sqref="BY29:CB30">
    <cfRule type="expression" dxfId="340" priority="403">
      <formula>AND(BY29="",OR(I29="1.一種",I29="2.二種",I29="3.三種",I29="4.四種",I29="5.泥土",I29="6.浚渫土",I29="7.改良土",I29="8.汚泥処",I29="9.再砂"))</formula>
    </cfRule>
  </conditionalFormatting>
  <conditionalFormatting sqref="BY32:CB33">
    <cfRule type="expression" dxfId="339" priority="385">
      <formula>AND(BY32="",OR(AK32&lt;&gt;"",AR32&lt;&gt;"",CG32&lt;&gt;"",DH32&lt;&gt;""))</formula>
    </cfRule>
  </conditionalFormatting>
  <conditionalFormatting sqref="BY35:CB36">
    <cfRule type="expression" dxfId="338" priority="365">
      <formula>AND(BY35="",OR(AK35&lt;&gt;"",AR35&lt;&gt;"",CG35&lt;&gt;"",DH35&lt;&gt;""))</formula>
    </cfRule>
  </conditionalFormatting>
  <conditionalFormatting sqref="BY38:CB39">
    <cfRule type="expression" dxfId="337" priority="347">
      <formula>AND(BY38="",OR(AK38&lt;&gt;"",AR38&lt;&gt;"",CG38&lt;&gt;"",DH38&lt;&gt;""))</formula>
    </cfRule>
  </conditionalFormatting>
  <conditionalFormatting sqref="BY41:CB42">
    <cfRule type="expression" dxfId="336" priority="327">
      <formula>AND(BY41="",OR(AK41&lt;&gt;"",AR41&lt;&gt;"",CG41&lt;&gt;"",DH41&lt;&gt;""))</formula>
    </cfRule>
  </conditionalFormatting>
  <conditionalFormatting sqref="BY159:CB160">
    <cfRule type="expression" dxfId="335" priority="271">
      <formula>AND(BY159="",OR(I159="2.再ｺ(H)",I159="3.再ｺ(M)",I159="4.再ｺ(L)",I159="5.再ｺ(他)",I159="7.無筋(ﾘ)",I159="8.再無(骨)",I159="9.再無(他)"))</formula>
    </cfRule>
  </conditionalFormatting>
  <conditionalFormatting sqref="BY162:CB163">
    <cfRule type="expression" dxfId="334" priority="9">
      <formula>AND(BY162="",OR(I162="2.有筋(ﾘ)",I162="3.再有(骨)",I162="4.再有(他)"))</formula>
    </cfRule>
  </conditionalFormatting>
  <conditionalFormatting sqref="BY165:CB166">
    <cfRule type="expression" dxfId="333" priority="227">
      <formula>AND(BY165="",OR(AK165&lt;&gt;"",AR165&lt;&gt;"",CG165&lt;&gt;"",DH165&lt;&gt;""))</formula>
    </cfRule>
  </conditionalFormatting>
  <conditionalFormatting sqref="BY168:CB169">
    <cfRule type="expression" dxfId="332" priority="48">
      <formula>AND(BY168="",OR(AK168&lt;&gt;"",AR168&lt;&gt;"",CG168&lt;&gt;"",DH168&lt;&gt;""))</formula>
    </cfRule>
  </conditionalFormatting>
  <conditionalFormatting sqref="BY171:CB172">
    <cfRule type="expression" dxfId="331" priority="185">
      <formula>AND(BY171="",OR(I171="1.一種",I171="2.二種",I171="3.三種",I171="4.四種",I171="5.泥土",I171="6.浚渫土",I171="7.改良土",I171="8.汚泥処",I171="9.再砂"))</formula>
    </cfRule>
  </conditionalFormatting>
  <conditionalFormatting sqref="BY174:CB175">
    <cfRule type="expression" dxfId="330" priority="167">
      <formula>AND(BY174="",OR(AK174&lt;&gt;"",AR174&lt;&gt;"",CG174&lt;&gt;"",DH174&lt;&gt;""))</formula>
    </cfRule>
  </conditionalFormatting>
  <conditionalFormatting sqref="BY177:CB178">
    <cfRule type="expression" dxfId="329" priority="147">
      <formula>AND(BY177="",OR(AK177&lt;&gt;"",AR177&lt;&gt;"",CG177&lt;&gt;"",DH177&lt;&gt;""))</formula>
    </cfRule>
  </conditionalFormatting>
  <conditionalFormatting sqref="BY180:CB181">
    <cfRule type="expression" dxfId="328" priority="129">
      <formula>AND(BY180="",OR(AK180&lt;&gt;"",AR180&lt;&gt;"",CG180&lt;&gt;"",DH180&lt;&gt;""))</formula>
    </cfRule>
  </conditionalFormatting>
  <conditionalFormatting sqref="BY183:CB184">
    <cfRule type="expression" dxfId="327" priority="109">
      <formula>AND(BY183="",OR(AK183&lt;&gt;"",AR183&lt;&gt;"",CG183&lt;&gt;"",DH183&lt;&gt;""))</formula>
    </cfRule>
  </conditionalFormatting>
  <conditionalFormatting sqref="CC93:CF132">
    <cfRule type="expression" dxfId="326" priority="875">
      <formula>AND(CC93="",OR(AO93&lt;&gt;"",BB93&lt;&gt;"",BG93&lt;&gt;"",BK93&lt;&gt;"",BX93&lt;&gt;"",CI93&lt;&gt;"",CL93&lt;&gt;""))</formula>
    </cfRule>
  </conditionalFormatting>
  <conditionalFormatting sqref="CC235:CF274">
    <cfRule type="expression" dxfId="325" priority="523">
      <formula>AND(CC235="",OR(AO235&lt;&gt;"",BB235&lt;&gt;"",BG235&lt;&gt;"",BK235&lt;&gt;"",BX235&lt;&gt;"",CI235&lt;&gt;"",CL235&lt;&gt;""))</formula>
    </cfRule>
  </conditionalFormatting>
  <conditionalFormatting sqref="CG17:DG18">
    <cfRule type="expression" dxfId="324" priority="488">
      <formula>AND(CG17="",OR(I17="2.再ｺ(H)",I17="3.再ｺ(M)",I17="4.再ｺ(L)",I17="5.再ｺ(他)",I17="7.無筋(ﾘ)",I17="8.再無(骨)",I17="9.再無(他)"))</formula>
    </cfRule>
  </conditionalFormatting>
  <conditionalFormatting sqref="CG20:DG21">
    <cfRule type="expression" dxfId="323" priority="32">
      <formula>AND(CG20="",OR(I20="2.有筋(ﾘ)",I20="3.再有(骨)",I20="4.再有(他)"))</formula>
    </cfRule>
  </conditionalFormatting>
  <conditionalFormatting sqref="CG23:DG24">
    <cfRule type="expression" dxfId="322" priority="444">
      <formula>AND(CG23="",OR(AK23&lt;&gt;"",AR23&lt;&gt;"",BY23&lt;&gt;"",DH23&lt;&gt;""))</formula>
    </cfRule>
  </conditionalFormatting>
  <conditionalFormatting sqref="CG26:DG27">
    <cfRule type="expression" dxfId="321" priority="57">
      <formula>AND(CG26="",OR(AK26&lt;&gt;"",AR26&lt;&gt;"",BY26&lt;&gt;"",DH26&lt;&gt;""))</formula>
    </cfRule>
  </conditionalFormatting>
  <conditionalFormatting sqref="CG29:DG30">
    <cfRule type="expression" dxfId="320" priority="408">
      <formula>AND(CG29="",OR(I29="1.一種",I29="2.二種",I29="3.三種",I29="4.四種",I29="5.泥土",I29="6.浚渫土",I29="7.改良土",I29="8.汚泥処",I29="9.再砂"))</formula>
    </cfRule>
  </conditionalFormatting>
  <conditionalFormatting sqref="CG32:DG33">
    <cfRule type="expression" dxfId="319" priority="384">
      <formula>AND(CG32="",OR(AK32&lt;&gt;"",AR32&lt;&gt;"",BY32&lt;&gt;"",DH32&lt;&gt;""))</formula>
    </cfRule>
  </conditionalFormatting>
  <conditionalFormatting sqref="CG35:DG36">
    <cfRule type="expression" dxfId="318" priority="364">
      <formula>AND(CG35="",OR(AK35&lt;&gt;"",AR35&lt;&gt;"",BY35&lt;&gt;"",DH35&lt;&gt;""))</formula>
    </cfRule>
  </conditionalFormatting>
  <conditionalFormatting sqref="CG38:DG39">
    <cfRule type="expression" dxfId="317" priority="346">
      <formula>AND(CG38="",OR(AK38&lt;&gt;"",AR38&lt;&gt;"",BY38&lt;&gt;"",DH38&lt;&gt;""))</formula>
    </cfRule>
  </conditionalFormatting>
  <conditionalFormatting sqref="CG41:DG42">
    <cfRule type="expression" dxfId="316" priority="326">
      <formula>AND(CG41="",OR(AK41&lt;&gt;"",AR41&lt;&gt;"",BY41&lt;&gt;"",DH41&lt;&gt;""))</formula>
    </cfRule>
  </conditionalFormatting>
  <conditionalFormatting sqref="CG159:DG160">
    <cfRule type="expression" dxfId="315" priority="270">
      <formula>AND(CG159="",OR(I159="2.再ｺ(H)",I159="3.再ｺ(M)",I159="4.再ｺ(L)",I159="5.再ｺ(他)",I159="7.無筋(ﾘ)",I159="8.再無(骨)",I159="9.再無(他)"))</formula>
    </cfRule>
  </conditionalFormatting>
  <conditionalFormatting sqref="CG162:DG163">
    <cfRule type="expression" dxfId="314" priority="8">
      <formula>AND(CG162="",OR(I162="2.有筋(ﾘ)",I162="3.再有(骨)",I162="4.再有(他)"))</formula>
    </cfRule>
  </conditionalFormatting>
  <conditionalFormatting sqref="CG165:DG166">
    <cfRule type="expression" dxfId="313" priority="226">
      <formula>AND(CG165="",OR(AK165&lt;&gt;"",AR165&lt;&gt;"",BY165&lt;&gt;"",DH165&lt;&gt;""))</formula>
    </cfRule>
  </conditionalFormatting>
  <conditionalFormatting sqref="CG168:DG169">
    <cfRule type="expression" dxfId="312" priority="47">
      <formula>AND(CG168="",OR(AK168&lt;&gt;"",AR168&lt;&gt;"",BY168&lt;&gt;"",DH168&lt;&gt;""))</formula>
    </cfRule>
  </conditionalFormatting>
  <conditionalFormatting sqref="CG171:DG172">
    <cfRule type="expression" dxfId="311" priority="190">
      <formula>AND(CG171="",OR(I171="1.一種",I171="2.二種",I171="3.三種",I171="4.四種",I171="5.泥土",I171="6.浚渫土",I171="7.改良土",I171="8.汚泥処",I171="9.再砂"))</formula>
    </cfRule>
  </conditionalFormatting>
  <conditionalFormatting sqref="CG174:DG175">
    <cfRule type="expression" dxfId="310" priority="166">
      <formula>AND(CG174="",OR(AK174&lt;&gt;"",AR174&lt;&gt;"",BY174&lt;&gt;"",DH174&lt;&gt;""))</formula>
    </cfRule>
  </conditionalFormatting>
  <conditionalFormatting sqref="CG177:DG178">
    <cfRule type="expression" dxfId="309" priority="146">
      <formula>AND(CG177="",OR(AK177&lt;&gt;"",AR177&lt;&gt;"",BY177&lt;&gt;"",DH177&lt;&gt;""))</formula>
    </cfRule>
  </conditionalFormatting>
  <conditionalFormatting sqref="CG180:DG181">
    <cfRule type="expression" dxfId="308" priority="128">
      <formula>AND(CG180="",OR(AK180&lt;&gt;"",AR180&lt;&gt;"",BY180&lt;&gt;"",DH180&lt;&gt;""))</formula>
    </cfRule>
  </conditionalFormatting>
  <conditionalFormatting sqref="CG183:DG184">
    <cfRule type="expression" dxfId="307" priority="108">
      <formula>AND(CG183="",OR(AK183&lt;&gt;"",AR183&lt;&gt;"",BY183&lt;&gt;"",DH183&lt;&gt;""))</formula>
    </cfRule>
  </conditionalFormatting>
  <conditionalFormatting sqref="CI93:CK132">
    <cfRule type="expression" dxfId="306" priority="2">
      <formula>AND(CI93="",OR(AO93&lt;&gt;"",BB93&lt;&gt;"",BG93&lt;&gt;"",BK93&lt;&gt;"",BX93&lt;&gt;"",CC93&lt;&gt;"",CL93&lt;&gt;""))</formula>
    </cfRule>
  </conditionalFormatting>
  <conditionalFormatting sqref="CI235:CK274">
    <cfRule type="expression" dxfId="305" priority="1">
      <formula>AND(CI235="",OR(AO235&lt;&gt;"",BB235&lt;&gt;"",BG235&lt;&gt;"",BK235&lt;&gt;"",BX235&lt;&gt;"",CC235&lt;&gt;"",CL235&lt;&gt;""))</formula>
    </cfRule>
  </conditionalFormatting>
  <conditionalFormatting sqref="CL93:CR132">
    <cfRule type="expression" dxfId="304" priority="863">
      <formula>AND(CL93="",OR(AO93&lt;&gt;"",BB93&lt;&gt;"",BG93&lt;&gt;"",BK93&lt;&gt;"",BX93&lt;&gt;"",CC93&lt;&gt;"",CI93&lt;&gt;""))</formula>
    </cfRule>
  </conditionalFormatting>
  <conditionalFormatting sqref="CL235:CR274">
    <cfRule type="expression" dxfId="303" priority="511">
      <formula>AND(CL235="",OR(AO235&lt;&gt;"",BB235&lt;&gt;"",BG235&lt;&gt;"",BK235&lt;&gt;"",BX235&lt;&gt;"",CC235&lt;&gt;"",CI235&lt;&gt;""))</formula>
    </cfRule>
  </conditionalFormatting>
  <conditionalFormatting sqref="DH17:DL18">
    <cfRule type="expression" dxfId="302" priority="487">
      <formula>AND(DH17="",OR(I17="2.再ｺ(H)",I17="3.再ｺ(M)",I17="4.再ｺ(L)",I17="5.再ｺ(他)",I17="7.無筋(ﾘ)",I17="8.再無(骨)",I17="9.再無(他)"))</formula>
    </cfRule>
  </conditionalFormatting>
  <conditionalFormatting sqref="DH20:DL21">
    <cfRule type="expression" dxfId="301" priority="31">
      <formula>AND(DH20="",OR(I20="2.有筋(ﾘ)",I20="3.再有(骨)",I20="4.再有(他)"))</formula>
    </cfRule>
  </conditionalFormatting>
  <conditionalFormatting sqref="DH23:DL24">
    <cfRule type="expression" dxfId="300" priority="443">
      <formula>AND(DH23="",OR(AK23&lt;&gt;"",AR23&lt;&gt;"",BY23&lt;&gt;"",CG23&lt;&gt;""))</formula>
    </cfRule>
  </conditionalFormatting>
  <conditionalFormatting sqref="DH26:DL27">
    <cfRule type="expression" dxfId="299" priority="56">
      <formula>AND(DH26="",OR(AK26&lt;&gt;"",AR26&lt;&gt;"",BY26&lt;&gt;"",CG26&lt;&gt;""))</formula>
    </cfRule>
  </conditionalFormatting>
  <conditionalFormatting sqref="DH29:DL30">
    <cfRule type="expression" dxfId="298" priority="407">
      <formula>AND(DH29="",OR(I29="1.一種",I29="2.二種",I29="3.三種",I29="4.四種",I29="5.泥土",I29="6.浚渫土",I29="7.改良土",I29="8.汚泥処",I29="9.再砂"))</formula>
    </cfRule>
  </conditionalFormatting>
  <conditionalFormatting sqref="DH32:DL33">
    <cfRule type="expression" dxfId="297" priority="383">
      <formula>AND(DH32="",OR(AK32&lt;&gt;"",AR32&lt;&gt;"",BY32&lt;&gt;"",CG32&lt;&gt;""))</formula>
    </cfRule>
  </conditionalFormatting>
  <conditionalFormatting sqref="DH35:DL36">
    <cfRule type="expression" dxfId="296" priority="363">
      <formula>AND(DH35="",OR(AK35&lt;&gt;"",AR35&lt;&gt;"",BY35&lt;&gt;"",CG35&lt;&gt;""))</formula>
    </cfRule>
  </conditionalFormatting>
  <conditionalFormatting sqref="DH38:DL39">
    <cfRule type="expression" dxfId="295" priority="345">
      <formula>AND(DH38="",OR(AK38&lt;&gt;"",AR38&lt;&gt;"",BY38&lt;&gt;"",CG38&lt;&gt;""))</formula>
    </cfRule>
  </conditionalFormatting>
  <conditionalFormatting sqref="DH41:DL42">
    <cfRule type="expression" dxfId="294" priority="325">
      <formula>AND(DH41="",OR(AK41&lt;&gt;"",AR41&lt;&gt;"",BY41&lt;&gt;"",CG41&lt;&gt;""))</formula>
    </cfRule>
  </conditionalFormatting>
  <conditionalFormatting sqref="DH159:DL160">
    <cfRule type="expression" dxfId="293" priority="269">
      <formula>AND(DH159="",OR(I159="2.再ｺ(H)",I159="3.再ｺ(M)",I159="4.再ｺ(L)",I159="5.再ｺ(他)",I159="7.無筋(ﾘ)",I159="8.再無(骨)",I159="9.再無(他)"))</formula>
    </cfRule>
  </conditionalFormatting>
  <conditionalFormatting sqref="DH162:DL163">
    <cfRule type="expression" dxfId="292" priority="7">
      <formula>AND(DH162="",OR(I162="2.有筋(ﾘ)",I162="3.再有(骨)",I162="4.再有(他)"))</formula>
    </cfRule>
  </conditionalFormatting>
  <conditionalFormatting sqref="DH165:DL166">
    <cfRule type="expression" dxfId="291" priority="225">
      <formula>AND(DH165="",OR(AK165&lt;&gt;"",AR165&lt;&gt;"",BY165&lt;&gt;"",CG165&lt;&gt;""))</formula>
    </cfRule>
  </conditionalFormatting>
  <conditionalFormatting sqref="DH168:DL169">
    <cfRule type="expression" dxfId="290" priority="46">
      <formula>AND(DH168="",OR(AK168&lt;&gt;"",AR168&lt;&gt;"",BY168&lt;&gt;"",CG168&lt;&gt;""))</formula>
    </cfRule>
  </conditionalFormatting>
  <conditionalFormatting sqref="DH171:DL172">
    <cfRule type="expression" dxfId="289" priority="189">
      <formula>AND(DH171="",OR(I171="1.一種",I171="2.二種",I171="3.三種",I171="4.四種",I171="5.泥土",I171="6.浚渫土",I171="7.改良土",I171="8.汚泥処",I171="9.再砂"))</formula>
    </cfRule>
  </conditionalFormatting>
  <conditionalFormatting sqref="DH174:DL175">
    <cfRule type="expression" dxfId="288" priority="165">
      <formula>AND(DH174="",OR(AK174&lt;&gt;"",AR174&lt;&gt;"",BY174&lt;&gt;"",CG174&lt;&gt;""))</formula>
    </cfRule>
  </conditionalFormatting>
  <conditionalFormatting sqref="DH177:DL178">
    <cfRule type="expression" dxfId="287" priority="145">
      <formula>AND(DH177="",OR(AK177&lt;&gt;"",AR177&lt;&gt;"",BY177&lt;&gt;"",CG177&lt;&gt;""))</formula>
    </cfRule>
  </conditionalFormatting>
  <conditionalFormatting sqref="DH180:DL181">
    <cfRule type="expression" dxfId="286" priority="127">
      <formula>AND(DH180="",OR(AK180&lt;&gt;"",AR180&lt;&gt;"",BY180&lt;&gt;"",CG180&lt;&gt;""))</formula>
    </cfRule>
  </conditionalFormatting>
  <conditionalFormatting sqref="DH183:DL184">
    <cfRule type="expression" dxfId="285" priority="107">
      <formula>AND(DH183="",OR(AK183&lt;&gt;"",AR183&lt;&gt;"",BY183&lt;&gt;"",CG183&lt;&gt;""))</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235:BJ274 BG93:BJ132" xr:uid="{00000000-0002-0000-0500-000002000000}">
      <formula1>"指定利用等Ａ,指定利用等Ｂ,自由処分"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 type="list" allowBlank="1" showInputMessage="1" showErrorMessage="1" sqref="CI121:CK132 CI263:CK274" xr:uid="{E6DB9EBA-E8FE-4EA9-A72A-5AC7E60FF327}">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Normal="70" zoomScaleSheetLayoutView="100" workbookViewId="0">
      <pane ySplit="4" topLeftCell="A5" activePane="bottomLeft" state="frozen"/>
      <selection activeCell="CI316" sqref="CI316:CK316"/>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0" width="1.5" style="2" customWidth="1"/>
    <col min="131" max="132" width="1.5" style="188" customWidth="1"/>
    <col min="133"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8693</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8693</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1656"/>
      <c r="AA17" s="1657"/>
      <c r="AB17" s="1657"/>
      <c r="AC17" s="1657"/>
      <c r="AD17" s="1657"/>
      <c r="AE17" s="1657"/>
      <c r="AF17" s="1657"/>
      <c r="AG17" s="966" t="s">
        <v>65</v>
      </c>
      <c r="AH17" s="966"/>
      <c r="AI17" s="966"/>
      <c r="AJ17" s="967"/>
      <c r="AK17" s="1023"/>
      <c r="AL17" s="1226"/>
      <c r="AM17" s="1226"/>
      <c r="AN17" s="1226"/>
      <c r="AO17" s="1226"/>
      <c r="AP17" s="1226"/>
      <c r="AQ17" s="1227"/>
      <c r="AR17" s="1629"/>
      <c r="AS17" s="1630"/>
      <c r="AT17" s="1630"/>
      <c r="AU17" s="1630"/>
      <c r="AV17" s="1630"/>
      <c r="AW17" s="1630"/>
      <c r="AX17" s="1630"/>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606"/>
      <c r="AA18" s="1607"/>
      <c r="AB18" s="1607"/>
      <c r="AC18" s="1607"/>
      <c r="AD18" s="1607"/>
      <c r="AE18" s="1607"/>
      <c r="AF18" s="1607"/>
      <c r="AG18" s="1018" t="s">
        <v>65</v>
      </c>
      <c r="AH18" s="1018"/>
      <c r="AI18" s="1018"/>
      <c r="AJ18" s="1019"/>
      <c r="AK18" s="1020"/>
      <c r="AL18" s="1239"/>
      <c r="AM18" s="1239"/>
      <c r="AN18" s="1239"/>
      <c r="AO18" s="1239"/>
      <c r="AP18" s="1239"/>
      <c r="AQ18" s="1240"/>
      <c r="AR18" s="1606"/>
      <c r="AS18" s="1607"/>
      <c r="AT18" s="1607"/>
      <c r="AU18" s="1607"/>
      <c r="AV18" s="1607"/>
      <c r="AW18" s="1607"/>
      <c r="AX18" s="1607"/>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642">
        <f>SUM(Z17:AF18)</f>
        <v>0</v>
      </c>
      <c r="AA19" s="1643"/>
      <c r="AB19" s="1643"/>
      <c r="AC19" s="1643"/>
      <c r="AD19" s="1643"/>
      <c r="AE19" s="1643"/>
      <c r="AF19" s="1643"/>
      <c r="AG19" s="10" t="s">
        <v>65</v>
      </c>
      <c r="AH19" s="10"/>
      <c r="AI19" s="10"/>
      <c r="AJ19" s="10"/>
      <c r="AK19" s="472"/>
      <c r="AL19" s="473"/>
      <c r="AM19" s="473"/>
      <c r="AN19" s="473"/>
      <c r="AO19" s="473"/>
      <c r="AP19" s="473"/>
      <c r="AQ19" s="474"/>
      <c r="AR19" s="1642">
        <f>SUM(AR17:AX18)</f>
        <v>0</v>
      </c>
      <c r="AS19" s="1643"/>
      <c r="AT19" s="1643"/>
      <c r="AU19" s="1643"/>
      <c r="AV19" s="1643"/>
      <c r="AW19" s="1643"/>
      <c r="AX19" s="1643"/>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642">
        <f>SUM(Z20:AF21)</f>
        <v>0</v>
      </c>
      <c r="AA22" s="1643"/>
      <c r="AB22" s="1643"/>
      <c r="AC22" s="1643"/>
      <c r="AD22" s="1643"/>
      <c r="AE22" s="1643"/>
      <c r="AF22" s="1643"/>
      <c r="AG22" s="10" t="s">
        <v>65</v>
      </c>
      <c r="AH22" s="10"/>
      <c r="AI22" s="10"/>
      <c r="AJ22" s="10"/>
      <c r="AK22" s="472"/>
      <c r="AL22" s="473"/>
      <c r="AM22" s="473"/>
      <c r="AN22" s="473"/>
      <c r="AO22" s="473"/>
      <c r="AP22" s="473"/>
      <c r="AQ22" s="474"/>
      <c r="AR22" s="1642">
        <f>SUM(AR20:AX21)</f>
        <v>0</v>
      </c>
      <c r="AS22" s="1643"/>
      <c r="AT22" s="1643"/>
      <c r="AU22" s="1643"/>
      <c r="AV22" s="1643"/>
      <c r="AW22" s="1643"/>
      <c r="AX22" s="1643"/>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594"/>
      <c r="AA23" s="1595"/>
      <c r="AB23" s="1595"/>
      <c r="AC23" s="1595"/>
      <c r="AD23" s="1595"/>
      <c r="AE23" s="1595"/>
      <c r="AF23" s="1595"/>
      <c r="AG23" s="989" t="s">
        <v>65</v>
      </c>
      <c r="AH23" s="989"/>
      <c r="AI23" s="989"/>
      <c r="AJ23" s="990"/>
      <c r="AK23" s="979"/>
      <c r="AL23" s="1264"/>
      <c r="AM23" s="1264"/>
      <c r="AN23" s="1264"/>
      <c r="AO23" s="1264"/>
      <c r="AP23" s="1264"/>
      <c r="AQ23" s="1265"/>
      <c r="AR23" s="1594"/>
      <c r="AS23" s="1595"/>
      <c r="AT23" s="1595"/>
      <c r="AU23" s="1595"/>
      <c r="AV23" s="1595"/>
      <c r="AW23" s="1595"/>
      <c r="AX23" s="159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0"/>
      <c r="F24" s="40"/>
      <c r="G24" s="40"/>
      <c r="H24" s="292"/>
      <c r="I24" s="970"/>
      <c r="J24" s="1239"/>
      <c r="K24" s="1239"/>
      <c r="L24" s="1240"/>
      <c r="M24" s="973"/>
      <c r="N24" s="1215"/>
      <c r="O24" s="1215"/>
      <c r="P24" s="1215"/>
      <c r="Q24" s="1215"/>
      <c r="R24" s="1215"/>
      <c r="S24" s="1518"/>
      <c r="T24" s="208"/>
      <c r="U24" s="209"/>
      <c r="V24" s="209"/>
      <c r="W24" s="209"/>
      <c r="X24" s="209"/>
      <c r="Y24" s="210"/>
      <c r="Z24" s="1606"/>
      <c r="AA24" s="1607"/>
      <c r="AB24" s="1607"/>
      <c r="AC24" s="1607"/>
      <c r="AD24" s="1607"/>
      <c r="AE24" s="1607"/>
      <c r="AF24" s="1607"/>
      <c r="AG24" s="1018" t="s">
        <v>65</v>
      </c>
      <c r="AH24" s="1018"/>
      <c r="AI24" s="1018"/>
      <c r="AJ24" s="1019"/>
      <c r="AK24" s="1020"/>
      <c r="AL24" s="1239"/>
      <c r="AM24" s="1239"/>
      <c r="AN24" s="1239"/>
      <c r="AO24" s="1239"/>
      <c r="AP24" s="1239"/>
      <c r="AQ24" s="1240"/>
      <c r="AR24" s="1606"/>
      <c r="AS24" s="1607"/>
      <c r="AT24" s="1607"/>
      <c r="AU24" s="1607"/>
      <c r="AV24" s="1607"/>
      <c r="AW24" s="1607"/>
      <c r="AX24" s="1607"/>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642">
        <f>SUM(Z23:AF24)</f>
        <v>0</v>
      </c>
      <c r="AA25" s="1643"/>
      <c r="AB25" s="1643"/>
      <c r="AC25" s="1643"/>
      <c r="AD25" s="1643"/>
      <c r="AE25" s="1643"/>
      <c r="AF25" s="1643"/>
      <c r="AG25" s="10" t="s">
        <v>65</v>
      </c>
      <c r="AH25" s="10"/>
      <c r="AI25" s="10"/>
      <c r="AJ25" s="10"/>
      <c r="AK25" s="472"/>
      <c r="AL25" s="473"/>
      <c r="AM25" s="473"/>
      <c r="AN25" s="473"/>
      <c r="AO25" s="473"/>
      <c r="AP25" s="473"/>
      <c r="AQ25" s="474"/>
      <c r="AR25" s="1642">
        <f>SUM(AR23:AX24)</f>
        <v>0</v>
      </c>
      <c r="AS25" s="1643"/>
      <c r="AT25" s="1643"/>
      <c r="AU25" s="1643"/>
      <c r="AV25" s="1643"/>
      <c r="AW25" s="1643"/>
      <c r="AX25" s="1643"/>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606"/>
      <c r="AA27" s="1607"/>
      <c r="AB27" s="1607"/>
      <c r="AC27" s="1607"/>
      <c r="AD27" s="1607"/>
      <c r="AE27" s="1607"/>
      <c r="AF27" s="1607"/>
      <c r="AG27" s="1018" t="s">
        <v>65</v>
      </c>
      <c r="AH27" s="1018"/>
      <c r="AI27" s="1018"/>
      <c r="AJ27" s="1019"/>
      <c r="AK27" s="1020"/>
      <c r="AL27" s="1239"/>
      <c r="AM27" s="1239"/>
      <c r="AN27" s="1239"/>
      <c r="AO27" s="1239"/>
      <c r="AP27" s="1239"/>
      <c r="AQ27" s="1240"/>
      <c r="AR27" s="1606"/>
      <c r="AS27" s="1607"/>
      <c r="AT27" s="1607"/>
      <c r="AU27" s="1607"/>
      <c r="AV27" s="1607"/>
      <c r="AW27" s="1607"/>
      <c r="AX27" s="1607"/>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652">
        <f>SUM(Z26:AF27)</f>
        <v>0</v>
      </c>
      <c r="AA28" s="1653"/>
      <c r="AB28" s="1653"/>
      <c r="AC28" s="1653"/>
      <c r="AD28" s="1653"/>
      <c r="AE28" s="1653"/>
      <c r="AF28" s="1653"/>
      <c r="AG28" s="114" t="s">
        <v>65</v>
      </c>
      <c r="AH28" s="114"/>
      <c r="AI28" s="114"/>
      <c r="AJ28" s="114"/>
      <c r="AK28" s="262"/>
      <c r="AL28" s="263"/>
      <c r="AM28" s="263"/>
      <c r="AN28" s="263"/>
      <c r="AO28" s="263"/>
      <c r="AP28" s="263"/>
      <c r="AQ28" s="264"/>
      <c r="AR28" s="1652">
        <f>SUM(AR26:AX27)</f>
        <v>0</v>
      </c>
      <c r="AS28" s="1653"/>
      <c r="AT28" s="1653"/>
      <c r="AU28" s="1653"/>
      <c r="AV28" s="1653"/>
      <c r="AW28" s="1653"/>
      <c r="AX28" s="1653"/>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629"/>
      <c r="AA29" s="1630"/>
      <c r="AB29" s="1630"/>
      <c r="AC29" s="1630"/>
      <c r="AD29" s="1630"/>
      <c r="AE29" s="1630"/>
      <c r="AF29" s="1630"/>
      <c r="AG29" s="1125" t="s">
        <v>245</v>
      </c>
      <c r="AH29" s="1125"/>
      <c r="AI29" s="1125"/>
      <c r="AJ29" s="1126"/>
      <c r="AK29" s="1023"/>
      <c r="AL29" s="1226"/>
      <c r="AM29" s="1226"/>
      <c r="AN29" s="1226"/>
      <c r="AO29" s="1226"/>
      <c r="AP29" s="1226"/>
      <c r="AQ29" s="1227"/>
      <c r="AR29" s="1629"/>
      <c r="AS29" s="1630"/>
      <c r="AT29" s="1630"/>
      <c r="AU29" s="1630"/>
      <c r="AV29" s="1630"/>
      <c r="AW29" s="1630"/>
      <c r="AX29" s="1630"/>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606"/>
      <c r="AA30" s="1607"/>
      <c r="AB30" s="1607"/>
      <c r="AC30" s="1607"/>
      <c r="AD30" s="1607"/>
      <c r="AE30" s="1607"/>
      <c r="AF30" s="1607"/>
      <c r="AG30" s="1058" t="s">
        <v>245</v>
      </c>
      <c r="AH30" s="1058"/>
      <c r="AI30" s="1058"/>
      <c r="AJ30" s="1059"/>
      <c r="AK30" s="1020"/>
      <c r="AL30" s="1239"/>
      <c r="AM30" s="1239"/>
      <c r="AN30" s="1239"/>
      <c r="AO30" s="1239"/>
      <c r="AP30" s="1239"/>
      <c r="AQ30" s="1240"/>
      <c r="AR30" s="1606"/>
      <c r="AS30" s="1607"/>
      <c r="AT30" s="1607"/>
      <c r="AU30" s="1607"/>
      <c r="AV30" s="1607"/>
      <c r="AW30" s="1607"/>
      <c r="AX30" s="1607"/>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642">
        <f>SUM(Z29:AF30)</f>
        <v>0</v>
      </c>
      <c r="AA31" s="1643"/>
      <c r="AB31" s="1643"/>
      <c r="AC31" s="1643"/>
      <c r="AD31" s="1643"/>
      <c r="AE31" s="1643"/>
      <c r="AF31" s="1643"/>
      <c r="AG31" s="462" t="s">
        <v>245</v>
      </c>
      <c r="AH31" s="462"/>
      <c r="AI31" s="462"/>
      <c r="AJ31" s="462"/>
      <c r="AK31" s="472"/>
      <c r="AL31" s="473"/>
      <c r="AM31" s="473"/>
      <c r="AN31" s="473"/>
      <c r="AO31" s="473"/>
      <c r="AP31" s="473"/>
      <c r="AQ31" s="474"/>
      <c r="AR31" s="1642">
        <f>SUM(AR29:AX30)</f>
        <v>0</v>
      </c>
      <c r="AS31" s="1643"/>
      <c r="AT31" s="1643"/>
      <c r="AU31" s="1643"/>
      <c r="AV31" s="1643"/>
      <c r="AW31" s="1643"/>
      <c r="AX31" s="1643"/>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594"/>
      <c r="AA32" s="1595"/>
      <c r="AB32" s="1595"/>
      <c r="AC32" s="1595"/>
      <c r="AD32" s="1595"/>
      <c r="AE32" s="1595"/>
      <c r="AF32" s="1595"/>
      <c r="AG32" s="1072" t="s">
        <v>246</v>
      </c>
      <c r="AH32" s="1072"/>
      <c r="AI32" s="1072"/>
      <c r="AJ32" s="1073"/>
      <c r="AK32" s="979"/>
      <c r="AL32" s="1264"/>
      <c r="AM32" s="1264"/>
      <c r="AN32" s="1264"/>
      <c r="AO32" s="1264"/>
      <c r="AP32" s="1264"/>
      <c r="AQ32" s="1265"/>
      <c r="AR32" s="1594"/>
      <c r="AS32" s="1595"/>
      <c r="AT32" s="1595"/>
      <c r="AU32" s="1595"/>
      <c r="AV32" s="1595"/>
      <c r="AW32" s="1595"/>
      <c r="AX32" s="159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606"/>
      <c r="AA33" s="1607"/>
      <c r="AB33" s="1607"/>
      <c r="AC33" s="1607"/>
      <c r="AD33" s="1607"/>
      <c r="AE33" s="1607"/>
      <c r="AF33" s="1607"/>
      <c r="AG33" s="1066" t="s">
        <v>246</v>
      </c>
      <c r="AH33" s="1066"/>
      <c r="AI33" s="1066"/>
      <c r="AJ33" s="1067"/>
      <c r="AK33" s="1020"/>
      <c r="AL33" s="1239"/>
      <c r="AM33" s="1239"/>
      <c r="AN33" s="1239"/>
      <c r="AO33" s="1239"/>
      <c r="AP33" s="1239"/>
      <c r="AQ33" s="1240"/>
      <c r="AR33" s="1606"/>
      <c r="AS33" s="1607"/>
      <c r="AT33" s="1607"/>
      <c r="AU33" s="1607"/>
      <c r="AV33" s="1607"/>
      <c r="AW33" s="1607"/>
      <c r="AX33" s="1607"/>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642">
        <f>SUM(Z32:AF33)</f>
        <v>0</v>
      </c>
      <c r="AA34" s="1643"/>
      <c r="AB34" s="1643"/>
      <c r="AC34" s="1643"/>
      <c r="AD34" s="1643"/>
      <c r="AE34" s="1643"/>
      <c r="AF34" s="1643"/>
      <c r="AG34" s="1074" t="s">
        <v>246</v>
      </c>
      <c r="AH34" s="1074"/>
      <c r="AI34" s="1074"/>
      <c r="AJ34" s="1075"/>
      <c r="AK34" s="472"/>
      <c r="AL34" s="473"/>
      <c r="AM34" s="473"/>
      <c r="AN34" s="473"/>
      <c r="AO34" s="473"/>
      <c r="AP34" s="473"/>
      <c r="AQ34" s="474"/>
      <c r="AR34" s="1642">
        <f>SUM(AR32:AX33)</f>
        <v>0</v>
      </c>
      <c r="AS34" s="1643"/>
      <c r="AT34" s="1643"/>
      <c r="AU34" s="1643"/>
      <c r="AV34" s="1643"/>
      <c r="AW34" s="1643"/>
      <c r="AX34" s="1643"/>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594"/>
      <c r="AA35" s="1595"/>
      <c r="AB35" s="1595"/>
      <c r="AC35" s="1595"/>
      <c r="AD35" s="1595"/>
      <c r="AE35" s="1595"/>
      <c r="AF35" s="1595"/>
      <c r="AG35" s="989" t="s">
        <v>65</v>
      </c>
      <c r="AH35" s="989"/>
      <c r="AI35" s="989"/>
      <c r="AJ35" s="990"/>
      <c r="AK35" s="979"/>
      <c r="AL35" s="1264"/>
      <c r="AM35" s="1264"/>
      <c r="AN35" s="1264"/>
      <c r="AO35" s="1264"/>
      <c r="AP35" s="1264"/>
      <c r="AQ35" s="1265"/>
      <c r="AR35" s="1594"/>
      <c r="AS35" s="1595"/>
      <c r="AT35" s="1595"/>
      <c r="AU35" s="1595"/>
      <c r="AV35" s="1595"/>
      <c r="AW35" s="1595"/>
      <c r="AX35" s="159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606"/>
      <c r="AA36" s="1607"/>
      <c r="AB36" s="1607"/>
      <c r="AC36" s="1607"/>
      <c r="AD36" s="1607"/>
      <c r="AE36" s="1607"/>
      <c r="AF36" s="1607"/>
      <c r="AG36" s="1018" t="s">
        <v>65</v>
      </c>
      <c r="AH36" s="1018"/>
      <c r="AI36" s="1018"/>
      <c r="AJ36" s="1019"/>
      <c r="AK36" s="1020"/>
      <c r="AL36" s="1239"/>
      <c r="AM36" s="1239"/>
      <c r="AN36" s="1239"/>
      <c r="AO36" s="1239"/>
      <c r="AP36" s="1239"/>
      <c r="AQ36" s="1240"/>
      <c r="AR36" s="1606"/>
      <c r="AS36" s="1607"/>
      <c r="AT36" s="1607"/>
      <c r="AU36" s="1607"/>
      <c r="AV36" s="1607"/>
      <c r="AW36" s="1607"/>
      <c r="AX36" s="1607"/>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642">
        <f>SUM(Z35:AF36)</f>
        <v>0</v>
      </c>
      <c r="AA37" s="1643"/>
      <c r="AB37" s="1643"/>
      <c r="AC37" s="1643"/>
      <c r="AD37" s="1643"/>
      <c r="AE37" s="1643"/>
      <c r="AF37" s="1643"/>
      <c r="AG37" s="1032" t="s">
        <v>65</v>
      </c>
      <c r="AH37" s="1032"/>
      <c r="AI37" s="1032"/>
      <c r="AJ37" s="1078"/>
      <c r="AK37" s="472"/>
      <c r="AL37" s="473"/>
      <c r="AM37" s="473"/>
      <c r="AN37" s="473"/>
      <c r="AO37" s="473"/>
      <c r="AP37" s="473"/>
      <c r="AQ37" s="474"/>
      <c r="AR37" s="1642">
        <f>SUM(AR35:AX36)</f>
        <v>0</v>
      </c>
      <c r="AS37" s="1643"/>
      <c r="AT37" s="1643"/>
      <c r="AU37" s="1643"/>
      <c r="AV37" s="1643"/>
      <c r="AW37" s="1643"/>
      <c r="AX37" s="1643"/>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594"/>
      <c r="AA38" s="1595"/>
      <c r="AB38" s="1595"/>
      <c r="AC38" s="1595"/>
      <c r="AD38" s="1595"/>
      <c r="AE38" s="1595"/>
      <c r="AF38" s="1595"/>
      <c r="AG38" s="989" t="s">
        <v>65</v>
      </c>
      <c r="AH38" s="989"/>
      <c r="AI38" s="989"/>
      <c r="AJ38" s="990"/>
      <c r="AK38" s="483"/>
      <c r="AL38" s="265"/>
      <c r="AM38" s="265"/>
      <c r="AN38" s="265"/>
      <c r="AO38" s="265"/>
      <c r="AP38" s="265"/>
      <c r="AQ38" s="265"/>
      <c r="AR38" s="1594"/>
      <c r="AS38" s="1595"/>
      <c r="AT38" s="1595"/>
      <c r="AU38" s="1595"/>
      <c r="AV38" s="1595"/>
      <c r="AW38" s="1595"/>
      <c r="AX38" s="159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606"/>
      <c r="AA39" s="1607"/>
      <c r="AB39" s="1607"/>
      <c r="AC39" s="1607"/>
      <c r="AD39" s="1607"/>
      <c r="AE39" s="1607"/>
      <c r="AF39" s="1607"/>
      <c r="AG39" s="1018" t="s">
        <v>65</v>
      </c>
      <c r="AH39" s="1018"/>
      <c r="AI39" s="1018"/>
      <c r="AJ39" s="1019"/>
      <c r="AK39" s="266"/>
      <c r="AL39" s="267"/>
      <c r="AM39" s="267"/>
      <c r="AN39" s="267"/>
      <c r="AO39" s="267"/>
      <c r="AP39" s="267"/>
      <c r="AQ39" s="268"/>
      <c r="AR39" s="1606"/>
      <c r="AS39" s="1607"/>
      <c r="AT39" s="1607"/>
      <c r="AU39" s="1607"/>
      <c r="AV39" s="1607"/>
      <c r="AW39" s="1607"/>
      <c r="AX39" s="1607"/>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642">
        <f>SUM(Z38:AF39)</f>
        <v>0</v>
      </c>
      <c r="AA40" s="1643"/>
      <c r="AB40" s="1643"/>
      <c r="AC40" s="1643"/>
      <c r="AD40" s="1643"/>
      <c r="AE40" s="1643"/>
      <c r="AF40" s="1643"/>
      <c r="AG40" s="5" t="s">
        <v>65</v>
      </c>
      <c r="AH40" s="10"/>
      <c r="AI40" s="10"/>
      <c r="AJ40" s="10"/>
      <c r="AK40" s="472"/>
      <c r="AL40" s="473"/>
      <c r="AM40" s="473"/>
      <c r="AN40" s="473"/>
      <c r="AO40" s="473"/>
      <c r="AP40" s="473"/>
      <c r="AQ40" s="474"/>
      <c r="AR40" s="1642">
        <f>SUM(AR38:AX39)</f>
        <v>0</v>
      </c>
      <c r="AS40" s="1643"/>
      <c r="AT40" s="1643"/>
      <c r="AU40" s="1643"/>
      <c r="AV40" s="1643"/>
      <c r="AW40" s="1643"/>
      <c r="AX40" s="1643"/>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594"/>
      <c r="AA41" s="1595"/>
      <c r="AB41" s="1595"/>
      <c r="AC41" s="1595"/>
      <c r="AD41" s="1595"/>
      <c r="AE41" s="1595"/>
      <c r="AF41" s="1595"/>
      <c r="AG41" s="989" t="s">
        <v>65</v>
      </c>
      <c r="AH41" s="989"/>
      <c r="AI41" s="989"/>
      <c r="AJ41" s="990"/>
      <c r="AK41" s="1080"/>
      <c r="AL41" s="1272"/>
      <c r="AM41" s="1272"/>
      <c r="AN41" s="1272"/>
      <c r="AO41" s="1272"/>
      <c r="AP41" s="1272"/>
      <c r="AQ41" s="1526"/>
      <c r="AR41" s="1594"/>
      <c r="AS41" s="1595"/>
      <c r="AT41" s="1595"/>
      <c r="AU41" s="1595"/>
      <c r="AV41" s="1595"/>
      <c r="AW41" s="1595"/>
      <c r="AX41" s="159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606"/>
      <c r="AA42" s="1607"/>
      <c r="AB42" s="1607"/>
      <c r="AC42" s="1607"/>
      <c r="AD42" s="1607"/>
      <c r="AE42" s="1607"/>
      <c r="AF42" s="1607"/>
      <c r="AG42" s="1018" t="s">
        <v>65</v>
      </c>
      <c r="AH42" s="1018"/>
      <c r="AI42" s="1018"/>
      <c r="AJ42" s="1019"/>
      <c r="AK42" s="1079"/>
      <c r="AL42" s="1215"/>
      <c r="AM42" s="1215"/>
      <c r="AN42" s="1215"/>
      <c r="AO42" s="1215"/>
      <c r="AP42" s="1215"/>
      <c r="AQ42" s="1518"/>
      <c r="AR42" s="1606"/>
      <c r="AS42" s="1607"/>
      <c r="AT42" s="1607"/>
      <c r="AU42" s="1607"/>
      <c r="AV42" s="1607"/>
      <c r="AW42" s="1607"/>
      <c r="AX42" s="1607"/>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49">
        <f>SUM(Z41:AF42)</f>
        <v>0</v>
      </c>
      <c r="AA43" s="1750"/>
      <c r="AB43" s="1750"/>
      <c r="AC43" s="1750"/>
      <c r="AD43" s="1750"/>
      <c r="AE43" s="1750"/>
      <c r="AF43" s="1750"/>
      <c r="AG43" s="87" t="s">
        <v>65</v>
      </c>
      <c r="AH43" s="87"/>
      <c r="AI43" s="87"/>
      <c r="AJ43" s="87"/>
      <c r="AK43" s="127"/>
      <c r="AL43" s="128"/>
      <c r="AM43" s="128"/>
      <c r="AN43" s="128"/>
      <c r="AO43" s="128"/>
      <c r="AP43" s="128"/>
      <c r="AQ43" s="129"/>
      <c r="AR43" s="1749">
        <f>SUM(AR41:AX42)</f>
        <v>0</v>
      </c>
      <c r="AS43" s="1750"/>
      <c r="AT43" s="1750"/>
      <c r="AU43" s="1750"/>
      <c r="AV43" s="1750"/>
      <c r="AW43" s="1750"/>
      <c r="AX43" s="1750"/>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8693</v>
      </c>
      <c r="DO77" s="707"/>
      <c r="DP77" s="707"/>
      <c r="DQ77" s="707"/>
      <c r="DR77" s="707"/>
    </row>
    <row r="78" spans="3:122" ht="24">
      <c r="C78" s="23" t="s">
        <v>256</v>
      </c>
      <c r="L78" s="14" t="s">
        <v>257</v>
      </c>
      <c r="DN78" s="707"/>
      <c r="DO78" s="707"/>
      <c r="DP78" s="707"/>
      <c r="DQ78" s="707"/>
      <c r="DR78" s="707"/>
    </row>
    <row r="79" spans="3:122" ht="8.1" customHeight="1" thickBot="1">
      <c r="D79" s="1679" t="s">
        <v>8693</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8" thickTop="1">
      <c r="C82" s="45"/>
      <c r="AR82" s="40"/>
      <c r="AS82" s="40"/>
      <c r="AT82" s="40"/>
      <c r="AU82" s="40"/>
      <c r="AV82" s="40"/>
      <c r="AW82" s="40"/>
      <c r="AX82" s="40"/>
      <c r="AY82" s="40"/>
      <c r="AZ82" s="40"/>
    </row>
    <row r="83" spans="3:125"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5" customHeight="1" thickTop="1">
      <c r="C93" s="1165" t="s">
        <v>266</v>
      </c>
      <c r="D93" s="1166"/>
      <c r="E93" s="1055" t="s">
        <v>135</v>
      </c>
      <c r="F93" s="1056"/>
      <c r="G93" s="1056"/>
      <c r="H93" s="1056"/>
      <c r="I93" s="1057"/>
      <c r="J93" s="1632">
        <f>S93+CL93+CL94</f>
        <v>0</v>
      </c>
      <c r="K93" s="1633"/>
      <c r="L93" s="1633"/>
      <c r="M93" s="1633"/>
      <c r="P93" s="1174"/>
      <c r="Q93" s="1175"/>
      <c r="R93" s="1176"/>
      <c r="S93" s="1675"/>
      <c r="T93" s="1676"/>
      <c r="U93" s="1676"/>
      <c r="V93" s="1676"/>
      <c r="W93" s="1676"/>
      <c r="X93" s="1683"/>
      <c r="Y93" s="1676"/>
      <c r="Z93" s="1676"/>
      <c r="AA93" s="1676"/>
      <c r="AB93" s="1684"/>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629"/>
      <c r="CM93" s="1630"/>
      <c r="CN93" s="1630"/>
      <c r="CO93" s="1630"/>
      <c r="CP93" s="1630"/>
      <c r="CQ93" s="1630"/>
      <c r="CR93" s="1630"/>
      <c r="CS93" s="2" t="s">
        <v>138</v>
      </c>
      <c r="CW93" s="1631"/>
      <c r="CX93" s="1630"/>
      <c r="CY93" s="1630"/>
      <c r="CZ93" s="1630"/>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row>
    <row r="94" spans="3:125" ht="12.95"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606"/>
      <c r="CM94" s="1607"/>
      <c r="CN94" s="1607"/>
      <c r="CO94" s="1607"/>
      <c r="CP94" s="1607"/>
      <c r="CQ94" s="1607"/>
      <c r="CR94" s="1607"/>
      <c r="CS94" s="157" t="s">
        <v>138</v>
      </c>
      <c r="CT94" s="157"/>
      <c r="CU94" s="157"/>
      <c r="CV94" s="157"/>
      <c r="CW94" s="1608"/>
      <c r="CX94" s="1607"/>
      <c r="CY94" s="1607"/>
      <c r="CZ94" s="1607"/>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5" customHeight="1">
      <c r="C95" s="1167"/>
      <c r="D95" s="1166"/>
      <c r="E95" s="1184" t="s">
        <v>267</v>
      </c>
      <c r="F95" s="1185"/>
      <c r="G95" s="1185"/>
      <c r="H95" s="1185"/>
      <c r="I95" s="1186"/>
      <c r="J95" s="1588">
        <f>S95+CL95+CL96</f>
        <v>0</v>
      </c>
      <c r="K95" s="1589"/>
      <c r="L95" s="1589"/>
      <c r="M95" s="1589"/>
      <c r="P95" s="1189"/>
      <c r="Q95" s="1190"/>
      <c r="R95" s="1191"/>
      <c r="S95" s="1598"/>
      <c r="T95" s="1599"/>
      <c r="U95" s="1599"/>
      <c r="V95" s="1599"/>
      <c r="W95" s="1599"/>
      <c r="X95" s="1600"/>
      <c r="Y95" s="1599"/>
      <c r="Z95" s="1599"/>
      <c r="AA95" s="1599"/>
      <c r="AB95" s="1601"/>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594"/>
      <c r="CM95" s="1595"/>
      <c r="CN95" s="1595"/>
      <c r="CO95" s="1595"/>
      <c r="CP95" s="1595"/>
      <c r="CQ95" s="1595"/>
      <c r="CR95" s="159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29" si="5">SUM(S95)</f>
        <v>0</v>
      </c>
    </row>
    <row r="96" spans="3:125" ht="12.95"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606"/>
      <c r="CM96" s="1607"/>
      <c r="CN96" s="1607"/>
      <c r="CO96" s="1607"/>
      <c r="CP96" s="1607"/>
      <c r="CQ96" s="1607"/>
      <c r="CR96" s="1607"/>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5" customHeight="1">
      <c r="C97" s="1167"/>
      <c r="D97" s="1166"/>
      <c r="E97" s="1287" t="s">
        <v>140</v>
      </c>
      <c r="F97" s="1288"/>
      <c r="G97" s="1288"/>
      <c r="H97" s="1288"/>
      <c r="I97" s="1289"/>
      <c r="J97" s="1584">
        <f t="shared" ref="J97" si="7">S97+CL97+CL98</f>
        <v>0</v>
      </c>
      <c r="K97" s="1585"/>
      <c r="L97" s="1585"/>
      <c r="M97" s="1585"/>
      <c r="P97" s="1189"/>
      <c r="Q97" s="1190"/>
      <c r="R97" s="1191"/>
      <c r="S97" s="1598"/>
      <c r="T97" s="1599"/>
      <c r="U97" s="1599"/>
      <c r="V97" s="1599"/>
      <c r="W97" s="1599"/>
      <c r="X97" s="1600"/>
      <c r="Y97" s="1599"/>
      <c r="Z97" s="1599"/>
      <c r="AA97" s="1599"/>
      <c r="AB97" s="1601"/>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594"/>
      <c r="CM97" s="1595"/>
      <c r="CN97" s="1595"/>
      <c r="CO97" s="1595"/>
      <c r="CP97" s="1595"/>
      <c r="CQ97" s="1595"/>
      <c r="CR97" s="1595"/>
      <c r="CS97" s="2" t="s">
        <v>138</v>
      </c>
      <c r="CW97" s="1596"/>
      <c r="CX97" s="1597"/>
      <c r="CY97" s="1597"/>
      <c r="CZ97" s="1597"/>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row>
    <row r="98" spans="3:126" ht="12.95"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606"/>
      <c r="CM98" s="1607"/>
      <c r="CN98" s="1607"/>
      <c r="CO98" s="1607"/>
      <c r="CP98" s="1607"/>
      <c r="CQ98" s="1607"/>
      <c r="CR98" s="1607"/>
      <c r="CS98" s="157" t="s">
        <v>138</v>
      </c>
      <c r="CT98" s="157"/>
      <c r="CU98" s="157"/>
      <c r="CV98" s="157"/>
      <c r="CW98" s="1608"/>
      <c r="CX98" s="1607"/>
      <c r="CY98" s="1607"/>
      <c r="CZ98" s="1607"/>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5"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594"/>
      <c r="CM99" s="1595"/>
      <c r="CN99" s="1595"/>
      <c r="CO99" s="1595"/>
      <c r="CP99" s="1595"/>
      <c r="CQ99" s="1595"/>
      <c r="CR99" s="159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row>
    <row r="100" spans="3:126" ht="12.95"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606"/>
      <c r="CM100" s="1607"/>
      <c r="CN100" s="1607"/>
      <c r="CO100" s="1607"/>
      <c r="CP100" s="1607"/>
      <c r="CQ100" s="1607"/>
      <c r="CR100" s="1607"/>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5" customHeight="1">
      <c r="C101" s="951"/>
      <c r="D101" s="952"/>
      <c r="E101" s="1184" t="s">
        <v>268</v>
      </c>
      <c r="F101" s="1185"/>
      <c r="G101" s="1185"/>
      <c r="H101" s="1185"/>
      <c r="I101" s="1186"/>
      <c r="J101" s="1584">
        <f t="shared" ref="J101" si="17">S101+CL101+CL102</f>
        <v>0</v>
      </c>
      <c r="K101" s="1585"/>
      <c r="L101" s="1585"/>
      <c r="M101" s="1585"/>
      <c r="P101" s="1189"/>
      <c r="Q101" s="1190"/>
      <c r="R101" s="1191"/>
      <c r="S101" s="1598"/>
      <c r="T101" s="1599"/>
      <c r="U101" s="1599"/>
      <c r="V101" s="1599"/>
      <c r="W101" s="1599"/>
      <c r="X101" s="1600"/>
      <c r="Y101" s="1599"/>
      <c r="Z101" s="1599"/>
      <c r="AA101" s="1599"/>
      <c r="AB101" s="1601"/>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594"/>
      <c r="CM101" s="1595"/>
      <c r="CN101" s="1595"/>
      <c r="CO101" s="1595"/>
      <c r="CP101" s="1595"/>
      <c r="CQ101" s="1595"/>
      <c r="CR101" s="159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row>
    <row r="102" spans="3:126" ht="12.95"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606"/>
      <c r="CM102" s="1607"/>
      <c r="CN102" s="1607"/>
      <c r="CO102" s="1607"/>
      <c r="CP102" s="1607"/>
      <c r="CQ102" s="1607"/>
      <c r="CR102" s="1607"/>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5" customHeight="1">
      <c r="C103" s="951"/>
      <c r="D103" s="952"/>
      <c r="E103" s="703" t="s">
        <v>217</v>
      </c>
      <c r="F103" s="704"/>
      <c r="G103" s="704"/>
      <c r="H103" s="704"/>
      <c r="I103" s="705"/>
      <c r="J103" s="1584">
        <f>S103+AF103+CL103+CL104</f>
        <v>0</v>
      </c>
      <c r="K103" s="1585"/>
      <c r="L103" s="1585"/>
      <c r="M103" s="1585"/>
      <c r="P103" s="1189"/>
      <c r="Q103" s="1190"/>
      <c r="R103" s="1191"/>
      <c r="S103" s="1598"/>
      <c r="T103" s="1599"/>
      <c r="U103" s="1599"/>
      <c r="V103" s="1599"/>
      <c r="W103" s="1599"/>
      <c r="X103" s="1600"/>
      <c r="Y103" s="1599"/>
      <c r="Z103" s="1599"/>
      <c r="AA103" s="1599"/>
      <c r="AB103" s="1601"/>
      <c r="AC103" s="1293"/>
      <c r="AD103" s="1294"/>
      <c r="AE103" s="1295"/>
      <c r="AF103" s="1685"/>
      <c r="AG103" s="1686"/>
      <c r="AH103" s="1686"/>
      <c r="AI103" s="1686"/>
      <c r="AJ103" s="1687"/>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594"/>
      <c r="CM103" s="1595"/>
      <c r="CN103" s="1595"/>
      <c r="CO103" s="1595"/>
      <c r="CP103" s="1595"/>
      <c r="CQ103" s="1595"/>
      <c r="CR103" s="1595"/>
      <c r="CS103" s="2" t="s">
        <v>138</v>
      </c>
      <c r="CW103" s="1596"/>
      <c r="CX103" s="1597"/>
      <c r="CY103" s="1597"/>
      <c r="CZ103" s="1597"/>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SUM(J103)</f>
        <v>0</v>
      </c>
      <c r="DU103" s="610">
        <f t="shared" si="5"/>
        <v>0</v>
      </c>
      <c r="DV103" s="610">
        <f>SUM(AF103)</f>
        <v>0</v>
      </c>
    </row>
    <row r="104" spans="3:126" ht="12.95"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606"/>
      <c r="CM104" s="1607"/>
      <c r="CN104" s="1607"/>
      <c r="CO104" s="1607"/>
      <c r="CP104" s="1607"/>
      <c r="CQ104" s="1607"/>
      <c r="CR104" s="1607"/>
      <c r="CS104" s="157" t="s">
        <v>138</v>
      </c>
      <c r="CT104" s="157"/>
      <c r="CU104" s="157"/>
      <c r="CV104" s="157"/>
      <c r="CW104" s="1608"/>
      <c r="CX104" s="1607"/>
      <c r="CY104" s="1607"/>
      <c r="CZ104" s="1607"/>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5"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594"/>
      <c r="CM105" s="1595"/>
      <c r="CN105" s="1595"/>
      <c r="CO105" s="1595"/>
      <c r="CP105" s="1595"/>
      <c r="CQ105" s="1595"/>
      <c r="CR105" s="1595"/>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SUM(J105)</f>
        <v>0</v>
      </c>
      <c r="DU105" s="610">
        <f t="shared" si="5"/>
        <v>0</v>
      </c>
    </row>
    <row r="106" spans="3:126" ht="12.95"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606"/>
      <c r="CM106" s="1607"/>
      <c r="CN106" s="1607"/>
      <c r="CO106" s="1607"/>
      <c r="CP106" s="1607"/>
      <c r="CQ106" s="1607"/>
      <c r="CR106" s="1607"/>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5"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594"/>
      <c r="CM107" s="1595"/>
      <c r="CN107" s="1595"/>
      <c r="CO107" s="1595"/>
      <c r="CP107" s="1595"/>
      <c r="CQ107" s="1595"/>
      <c r="CR107" s="1595"/>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SUM(J107)</f>
        <v>0</v>
      </c>
      <c r="DU107" s="610">
        <f t="shared" si="5"/>
        <v>0</v>
      </c>
    </row>
    <row r="108" spans="3:126" ht="12.95"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606"/>
      <c r="CM108" s="1607"/>
      <c r="CN108" s="1607"/>
      <c r="CO108" s="1607"/>
      <c r="CP108" s="1607"/>
      <c r="CQ108" s="1607"/>
      <c r="CR108" s="1607"/>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5"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594"/>
      <c r="CM109" s="1595"/>
      <c r="CN109" s="1595"/>
      <c r="CO109" s="1595"/>
      <c r="CP109" s="1595"/>
      <c r="CQ109" s="1595"/>
      <c r="CR109" s="1595"/>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SUM(J109)</f>
        <v>0</v>
      </c>
      <c r="DU109" s="610">
        <f t="shared" si="5"/>
        <v>0</v>
      </c>
    </row>
    <row r="110" spans="3:126" ht="12.95"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606"/>
      <c r="CM110" s="1607"/>
      <c r="CN110" s="1607"/>
      <c r="CO110" s="1607"/>
      <c r="CP110" s="1607"/>
      <c r="CQ110" s="1607"/>
      <c r="CR110" s="1607"/>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5"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594"/>
      <c r="CM111" s="1595"/>
      <c r="CN111" s="1595"/>
      <c r="CO111" s="1595"/>
      <c r="CP111" s="1595"/>
      <c r="CQ111" s="1595"/>
      <c r="CR111" s="1595"/>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SUM(J111)</f>
        <v>0</v>
      </c>
      <c r="DU111" s="610">
        <f t="shared" si="5"/>
        <v>0</v>
      </c>
    </row>
    <row r="112" spans="3:126" ht="12.95"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606"/>
      <c r="CM112" s="1607"/>
      <c r="CN112" s="1607"/>
      <c r="CO112" s="1607"/>
      <c r="CP112" s="1607"/>
      <c r="CQ112" s="1607"/>
      <c r="CR112" s="1607"/>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5"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594"/>
      <c r="CM113" s="1595"/>
      <c r="CN113" s="1595"/>
      <c r="CO113" s="1595"/>
      <c r="CP113" s="1595"/>
      <c r="CQ113" s="1595"/>
      <c r="CR113" s="1595"/>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SUM(J113)</f>
        <v>0</v>
      </c>
      <c r="DU113" s="610">
        <f t="shared" si="5"/>
        <v>0</v>
      </c>
    </row>
    <row r="114" spans="3:125" ht="12.95"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606"/>
      <c r="CM114" s="1607"/>
      <c r="CN114" s="1607"/>
      <c r="CO114" s="1607"/>
      <c r="CP114" s="1607"/>
      <c r="CQ114" s="1607"/>
      <c r="CR114" s="1607"/>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5"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594"/>
      <c r="CM115" s="1595"/>
      <c r="CN115" s="1595"/>
      <c r="CO115" s="1595"/>
      <c r="CP115" s="1595"/>
      <c r="CQ115" s="1595"/>
      <c r="CR115" s="1595"/>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SUM(J115)</f>
        <v>0</v>
      </c>
      <c r="DU115" s="610">
        <f t="shared" si="5"/>
        <v>0</v>
      </c>
    </row>
    <row r="116" spans="3:125" ht="12.95"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606"/>
      <c r="CM116" s="1607"/>
      <c r="CN116" s="1607"/>
      <c r="CO116" s="1607"/>
      <c r="CP116" s="1607"/>
      <c r="CQ116" s="1607"/>
      <c r="CR116" s="1607"/>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5"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594"/>
      <c r="CM117" s="1595"/>
      <c r="CN117" s="1595"/>
      <c r="CO117" s="1595"/>
      <c r="CP117" s="1595"/>
      <c r="CQ117" s="1595"/>
      <c r="CR117" s="1595"/>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SUM(J117)</f>
        <v>0</v>
      </c>
      <c r="DU117" s="610">
        <f t="shared" si="5"/>
        <v>0</v>
      </c>
    </row>
    <row r="118" spans="3:125" ht="12.95"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606"/>
      <c r="CM118" s="1607"/>
      <c r="CN118" s="1607"/>
      <c r="CO118" s="1607"/>
      <c r="CP118" s="1607"/>
      <c r="CQ118" s="1607"/>
      <c r="CR118" s="1607"/>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5"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594"/>
      <c r="CM119" s="1595"/>
      <c r="CN119" s="1595"/>
      <c r="CO119" s="1595"/>
      <c r="CP119" s="1595"/>
      <c r="CQ119" s="1595"/>
      <c r="CR119" s="1595"/>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1" si="64">SUM(J119)</f>
        <v>0</v>
      </c>
      <c r="DU119" s="610">
        <f>SUM(S119)</f>
        <v>0</v>
      </c>
    </row>
    <row r="120" spans="3:125" ht="12.95"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625"/>
      <c r="CM120" s="1626"/>
      <c r="CN120" s="1626"/>
      <c r="CO120" s="1626"/>
      <c r="CP120" s="1626"/>
      <c r="CQ120" s="1626"/>
      <c r="CR120" s="1626"/>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5" customHeight="1">
      <c r="C121" s="102"/>
      <c r="E121" s="1339" t="s">
        <v>143</v>
      </c>
      <c r="F121" s="1106"/>
      <c r="G121" s="1106"/>
      <c r="H121" s="1106"/>
      <c r="I121" s="1340"/>
      <c r="J121" s="1627">
        <f>S121+CL121+CL122</f>
        <v>0</v>
      </c>
      <c r="K121" s="1628"/>
      <c r="L121" s="1628"/>
      <c r="M121" s="3"/>
      <c r="N121" s="3"/>
      <c r="O121" s="3"/>
      <c r="P121" s="1189"/>
      <c r="Q121" s="1190"/>
      <c r="R121" s="1191"/>
      <c r="S121" s="1751"/>
      <c r="T121" s="1701"/>
      <c r="U121" s="1701"/>
      <c r="V121" s="1701"/>
      <c r="W121" s="1701"/>
      <c r="X121" s="1700"/>
      <c r="Y121" s="1701"/>
      <c r="Z121" s="1701"/>
      <c r="AA121" s="1701"/>
      <c r="AB121" s="1702"/>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594"/>
      <c r="CM121" s="1595"/>
      <c r="CN121" s="1595"/>
      <c r="CO121" s="1595"/>
      <c r="CP121" s="1595"/>
      <c r="CQ121" s="1595"/>
      <c r="CR121" s="1595"/>
      <c r="CS121" s="3" t="s">
        <v>8696</v>
      </c>
      <c r="CT121" s="3"/>
      <c r="CU121" s="3"/>
      <c r="CV121" s="3"/>
      <c r="CW121" s="1619"/>
      <c r="CX121" s="1620"/>
      <c r="CY121" s="162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 t="shared" ref="DS121:DS134" si="66">IF(CI121="8.ｽﾄ(無：国ｽﾄ)",0,IF(CI121="9.ｽﾄ(無：国ｽﾄ以外)",0,IF(CI121="12.最終覆外",0,IF(CI121="13.土捨場",0,IF(CI121="",0,CL121)))))</f>
        <v>0</v>
      </c>
      <c r="DT121" s="610">
        <f>SUM(J121)</f>
        <v>0</v>
      </c>
      <c r="DU121" s="610">
        <f t="shared" si="5"/>
        <v>0</v>
      </c>
    </row>
    <row r="122" spans="3:125" ht="12.95"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606"/>
      <c r="CM122" s="1607"/>
      <c r="CN122" s="1607"/>
      <c r="CO122" s="1607"/>
      <c r="CP122" s="1607"/>
      <c r="CQ122" s="1607"/>
      <c r="CR122" s="1607"/>
      <c r="CS122" s="173" t="s">
        <v>8696</v>
      </c>
      <c r="CT122" s="173"/>
      <c r="CU122" s="173"/>
      <c r="CV122" s="173"/>
      <c r="CW122" s="1608"/>
      <c r="CX122" s="1607"/>
      <c r="CY122" s="1607"/>
      <c r="CZ122" s="173"/>
      <c r="DA122" s="173"/>
      <c r="DB122" s="174" t="s">
        <v>8696</v>
      </c>
      <c r="DC122" s="1623"/>
      <c r="DD122" s="1624"/>
      <c r="DG122" s="152" t="s">
        <v>8696</v>
      </c>
      <c r="DH122" s="1692"/>
      <c r="DI122" s="1693"/>
      <c r="DJ122" s="1693"/>
      <c r="DK122" s="1693"/>
      <c r="DL122" s="1693"/>
      <c r="DM122" s="219" t="s">
        <v>66</v>
      </c>
      <c r="DS122" s="610">
        <f t="shared" si="66"/>
        <v>0</v>
      </c>
      <c r="DT122" s="610">
        <f>SUM(DS121:DS122)</f>
        <v>0</v>
      </c>
    </row>
    <row r="123" spans="3:125" ht="12.95"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598"/>
      <c r="T123" s="1599"/>
      <c r="U123" s="1599"/>
      <c r="V123" s="1599"/>
      <c r="W123" s="1599"/>
      <c r="X123" s="1600"/>
      <c r="Y123" s="1599"/>
      <c r="Z123" s="1599"/>
      <c r="AA123" s="1599"/>
      <c r="AB123" s="1601"/>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594"/>
      <c r="CM123" s="1595"/>
      <c r="CN123" s="1595"/>
      <c r="CO123" s="1595"/>
      <c r="CP123" s="1595"/>
      <c r="CQ123" s="1595"/>
      <c r="CR123" s="1595"/>
      <c r="CS123" s="44" t="s">
        <v>8696</v>
      </c>
      <c r="CT123" s="44"/>
      <c r="CU123" s="44"/>
      <c r="CV123" s="44"/>
      <c r="CW123" s="1596"/>
      <c r="CX123" s="1597"/>
      <c r="CY123" s="1597"/>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ref="DU123" si="69">SUM(S123)</f>
        <v>0</v>
      </c>
    </row>
    <row r="124" spans="3:125" ht="12.95"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606"/>
      <c r="CM124" s="1607"/>
      <c r="CN124" s="1607"/>
      <c r="CO124" s="1607"/>
      <c r="CP124" s="1607"/>
      <c r="CQ124" s="1607"/>
      <c r="CR124" s="1607"/>
      <c r="CS124" s="157" t="s">
        <v>8696</v>
      </c>
      <c r="CT124" s="157"/>
      <c r="CU124" s="157"/>
      <c r="CV124" s="157"/>
      <c r="CW124" s="1608"/>
      <c r="CX124" s="1607"/>
      <c r="CY124" s="1607"/>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5" customHeight="1">
      <c r="C125" s="917" t="s">
        <v>228</v>
      </c>
      <c r="D125" s="708"/>
      <c r="E125" s="703" t="s">
        <v>145</v>
      </c>
      <c r="F125" s="704"/>
      <c r="G125" s="704"/>
      <c r="H125" s="704"/>
      <c r="I125" s="705"/>
      <c r="J125" s="1604">
        <f t="shared" ref="J125" si="70">S125+CL125+CL126</f>
        <v>0</v>
      </c>
      <c r="K125" s="1605"/>
      <c r="L125" s="1605"/>
      <c r="P125" s="1189"/>
      <c r="Q125" s="1190"/>
      <c r="R125" s="1191"/>
      <c r="S125" s="1598"/>
      <c r="T125" s="1599"/>
      <c r="U125" s="1599"/>
      <c r="V125" s="1599"/>
      <c r="W125" s="1599"/>
      <c r="X125" s="1600"/>
      <c r="Y125" s="1599"/>
      <c r="Z125" s="1599"/>
      <c r="AA125" s="1599"/>
      <c r="AB125" s="1601"/>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594"/>
      <c r="CM125" s="1595"/>
      <c r="CN125" s="1595"/>
      <c r="CO125" s="1595"/>
      <c r="CP125" s="1595"/>
      <c r="CQ125" s="1595"/>
      <c r="CR125" s="1595"/>
      <c r="CS125" s="44" t="s">
        <v>8696</v>
      </c>
      <c r="CT125" s="44"/>
      <c r="CU125" s="44"/>
      <c r="CV125" s="44"/>
      <c r="CW125" s="1596"/>
      <c r="CX125" s="1597"/>
      <c r="CY125" s="1597"/>
      <c r="CZ125" s="44"/>
      <c r="DA125" s="44"/>
      <c r="DB125" s="176" t="s">
        <v>8696</v>
      </c>
      <c r="DC125" s="1602">
        <f>DS125+DS126</f>
        <v>0</v>
      </c>
      <c r="DD125" s="1603"/>
      <c r="DE125" s="44"/>
      <c r="DF125" s="44"/>
      <c r="DG125" s="176"/>
      <c r="DH125" s="1698">
        <f t="shared" ref="DH125" si="71">IFERROR((S125+DS125+DS126)/J125,0)*100</f>
        <v>0</v>
      </c>
      <c r="DI125" s="1699"/>
      <c r="DJ125" s="1699"/>
      <c r="DK125" s="1699"/>
      <c r="DL125" s="1699"/>
      <c r="DM125" s="217"/>
      <c r="DS125" s="610">
        <f t="shared" si="66"/>
        <v>0</v>
      </c>
      <c r="DT125" s="610">
        <f t="shared" si="64"/>
        <v>0</v>
      </c>
      <c r="DU125" s="610">
        <f t="shared" si="5"/>
        <v>0</v>
      </c>
    </row>
    <row r="126" spans="3:125" ht="12.95"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606"/>
      <c r="CM126" s="1607"/>
      <c r="CN126" s="1607"/>
      <c r="CO126" s="1607"/>
      <c r="CP126" s="1607"/>
      <c r="CQ126" s="1607"/>
      <c r="CR126" s="1607"/>
      <c r="CS126" s="120" t="s">
        <v>8696</v>
      </c>
      <c r="CT126" s="120"/>
      <c r="CU126" s="120"/>
      <c r="CV126" s="120"/>
      <c r="CW126" s="1608"/>
      <c r="CX126" s="1607"/>
      <c r="CY126" s="1607"/>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5" customHeight="1">
      <c r="C127" s="917" t="s">
        <v>146</v>
      </c>
      <c r="D127" s="708"/>
      <c r="E127" s="703" t="s">
        <v>147</v>
      </c>
      <c r="F127" s="704"/>
      <c r="G127" s="704"/>
      <c r="H127" s="704"/>
      <c r="I127" s="705"/>
      <c r="J127" s="1604">
        <f t="shared" ref="J127" si="72">S127+CL127+CL128</f>
        <v>0</v>
      </c>
      <c r="K127" s="1605"/>
      <c r="L127" s="1605"/>
      <c r="M127" s="44"/>
      <c r="N127" s="44"/>
      <c r="O127" s="44"/>
      <c r="P127" s="1189"/>
      <c r="Q127" s="1190"/>
      <c r="R127" s="1191"/>
      <c r="S127" s="1598"/>
      <c r="T127" s="1599"/>
      <c r="U127" s="1599"/>
      <c r="V127" s="1599"/>
      <c r="W127" s="1599"/>
      <c r="X127" s="1600"/>
      <c r="Y127" s="1599"/>
      <c r="Z127" s="1599"/>
      <c r="AA127" s="1599"/>
      <c r="AB127" s="1601"/>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594"/>
      <c r="CM127" s="1595"/>
      <c r="CN127" s="1595"/>
      <c r="CO127" s="1595"/>
      <c r="CP127" s="1595"/>
      <c r="CQ127" s="1595"/>
      <c r="CR127" s="1595"/>
      <c r="CS127" s="44" t="s">
        <v>8696</v>
      </c>
      <c r="CT127" s="44"/>
      <c r="CU127" s="44"/>
      <c r="CV127" s="44"/>
      <c r="CW127" s="1596"/>
      <c r="CX127" s="1597"/>
      <c r="CY127" s="1597"/>
      <c r="CZ127" s="44"/>
      <c r="DA127" s="44"/>
      <c r="DB127" s="176" t="s">
        <v>8696</v>
      </c>
      <c r="DC127" s="1602">
        <f>DS127+DS128</f>
        <v>0</v>
      </c>
      <c r="DD127" s="1603"/>
      <c r="DE127" s="44"/>
      <c r="DF127" s="44"/>
      <c r="DG127" s="176"/>
      <c r="DH127" s="1698">
        <f t="shared" ref="DH127" si="73">IFERROR((S127+DS127+DS128)/J127,0)*100</f>
        <v>0</v>
      </c>
      <c r="DI127" s="1699"/>
      <c r="DJ127" s="1699"/>
      <c r="DK127" s="1699"/>
      <c r="DL127" s="1699"/>
      <c r="DM127" s="217"/>
      <c r="DS127" s="610">
        <f t="shared" si="66"/>
        <v>0</v>
      </c>
      <c r="DT127" s="610">
        <f t="shared" si="64"/>
        <v>0</v>
      </c>
      <c r="DU127" s="610">
        <f t="shared" ref="DU127" si="74">SUM(S127)</f>
        <v>0</v>
      </c>
    </row>
    <row r="128" spans="3:125" ht="12.95"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606"/>
      <c r="CM128" s="1607"/>
      <c r="CN128" s="1607"/>
      <c r="CO128" s="1607"/>
      <c r="CP128" s="1607"/>
      <c r="CQ128" s="1607"/>
      <c r="CR128" s="1607"/>
      <c r="CS128" s="157" t="s">
        <v>8696</v>
      </c>
      <c r="CT128" s="157"/>
      <c r="CU128" s="157"/>
      <c r="CV128" s="157"/>
      <c r="CW128" s="1608"/>
      <c r="CX128" s="1607"/>
      <c r="CY128" s="1607"/>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5" customHeight="1">
      <c r="C129" s="917"/>
      <c r="D129" s="708"/>
      <c r="E129" s="1613" t="s">
        <v>9356</v>
      </c>
      <c r="F129" s="1614"/>
      <c r="G129" s="1614"/>
      <c r="H129" s="1614"/>
      <c r="I129" s="1615"/>
      <c r="J129" s="1604">
        <f t="shared" ref="J129" si="75">S129+CL129+CL130</f>
        <v>0</v>
      </c>
      <c r="K129" s="1605"/>
      <c r="L129" s="1605"/>
      <c r="M129" s="44"/>
      <c r="N129" s="44"/>
      <c r="O129" s="44"/>
      <c r="P129" s="1189"/>
      <c r="Q129" s="1190"/>
      <c r="R129" s="1191"/>
      <c r="S129" s="1598"/>
      <c r="T129" s="1599"/>
      <c r="U129" s="1599"/>
      <c r="V129" s="1599"/>
      <c r="W129" s="1599"/>
      <c r="X129" s="1600"/>
      <c r="Y129" s="1599"/>
      <c r="Z129" s="1599"/>
      <c r="AA129" s="1599"/>
      <c r="AB129" s="1601"/>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594"/>
      <c r="CM129" s="1595"/>
      <c r="CN129" s="1595"/>
      <c r="CO129" s="1595"/>
      <c r="CP129" s="1595"/>
      <c r="CQ129" s="1595"/>
      <c r="CR129" s="1595"/>
      <c r="CS129" s="44" t="s">
        <v>8696</v>
      </c>
      <c r="CT129" s="44"/>
      <c r="CU129" s="44"/>
      <c r="CV129" s="44"/>
      <c r="CW129" s="1596"/>
      <c r="CX129" s="1597"/>
      <c r="CY129" s="1597"/>
      <c r="CZ129" s="44"/>
      <c r="DA129" s="44"/>
      <c r="DB129" s="176" t="s">
        <v>8696</v>
      </c>
      <c r="DC129" s="1602">
        <f>DS129+DS130</f>
        <v>0</v>
      </c>
      <c r="DD129" s="1603"/>
      <c r="DE129" s="44"/>
      <c r="DF129" s="44"/>
      <c r="DG129" s="176"/>
      <c r="DH129" s="1698">
        <f t="shared" ref="DH129" si="76">IFERROR((S129+DS129+DS130)/J129,0)*100</f>
        <v>0</v>
      </c>
      <c r="DI129" s="1699"/>
      <c r="DJ129" s="1699"/>
      <c r="DK129" s="1699"/>
      <c r="DL129" s="1699"/>
      <c r="DM129" s="217"/>
      <c r="DS129" s="610">
        <f t="shared" si="66"/>
        <v>0</v>
      </c>
      <c r="DT129" s="610">
        <f t="shared" si="64"/>
        <v>0</v>
      </c>
      <c r="DU129" s="610">
        <f t="shared" si="5"/>
        <v>0</v>
      </c>
    </row>
    <row r="130" spans="3:129" ht="12.95"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606"/>
      <c r="CM130" s="1607"/>
      <c r="CN130" s="1607"/>
      <c r="CO130" s="1607"/>
      <c r="CP130" s="1607"/>
      <c r="CQ130" s="1607"/>
      <c r="CR130" s="1607"/>
      <c r="CS130" s="157" t="s">
        <v>8696</v>
      </c>
      <c r="CT130" s="157"/>
      <c r="CU130" s="157"/>
      <c r="CV130" s="157"/>
      <c r="CW130" s="1608"/>
      <c r="CX130" s="1607"/>
      <c r="CY130" s="1607"/>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5" customHeight="1">
      <c r="C131" s="102"/>
      <c r="E131" s="703" t="s">
        <v>230</v>
      </c>
      <c r="F131" s="704"/>
      <c r="G131" s="704"/>
      <c r="H131" s="704"/>
      <c r="I131" s="705"/>
      <c r="J131" s="1604">
        <f t="shared" ref="J131" si="77">S131+CL131+CL132</f>
        <v>0</v>
      </c>
      <c r="K131" s="1605"/>
      <c r="L131" s="1605"/>
      <c r="P131" s="1189"/>
      <c r="Q131" s="1190"/>
      <c r="R131" s="1191"/>
      <c r="S131" s="1598"/>
      <c r="T131" s="1599"/>
      <c r="U131" s="1599"/>
      <c r="V131" s="1599"/>
      <c r="W131" s="1599"/>
      <c r="X131" s="1600"/>
      <c r="Y131" s="1599"/>
      <c r="Z131" s="1599"/>
      <c r="AA131" s="1599"/>
      <c r="AB131" s="1601"/>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594"/>
      <c r="CM131" s="1595"/>
      <c r="CN131" s="1595"/>
      <c r="CO131" s="1595"/>
      <c r="CP131" s="1595"/>
      <c r="CQ131" s="1595"/>
      <c r="CR131" s="1595"/>
      <c r="CS131" s="44" t="s">
        <v>8696</v>
      </c>
      <c r="CT131" s="44"/>
      <c r="CU131" s="44"/>
      <c r="CV131" s="44"/>
      <c r="CW131" s="1596"/>
      <c r="CX131" s="1597"/>
      <c r="CY131" s="1597"/>
      <c r="CZ131" s="44"/>
      <c r="DA131" s="44"/>
      <c r="DB131" s="176" t="s">
        <v>8696</v>
      </c>
      <c r="DC131" s="1602">
        <f>DS131+DS132</f>
        <v>0</v>
      </c>
      <c r="DD131" s="1603"/>
      <c r="DE131" s="44"/>
      <c r="DF131" s="44"/>
      <c r="DG131" s="176"/>
      <c r="DH131" s="1698">
        <f t="shared" ref="DH131" si="78">IFERROR((S131+DS131+DS132)/J131,0)*100</f>
        <v>0</v>
      </c>
      <c r="DI131" s="1699"/>
      <c r="DJ131" s="1699"/>
      <c r="DK131" s="1699"/>
      <c r="DL131" s="1699"/>
      <c r="DM131" s="217"/>
      <c r="DS131" s="610">
        <f t="shared" si="66"/>
        <v>0</v>
      </c>
      <c r="DT131" s="610">
        <f t="shared" si="64"/>
        <v>0</v>
      </c>
      <c r="DU131" s="610">
        <f>SUM(S131)</f>
        <v>0</v>
      </c>
    </row>
    <row r="132" spans="3:129" ht="12.95"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606"/>
      <c r="CM132" s="1607"/>
      <c r="CN132" s="1607"/>
      <c r="CO132" s="1607"/>
      <c r="CP132" s="1607"/>
      <c r="CQ132" s="1607"/>
      <c r="CR132" s="1607"/>
      <c r="CS132" s="120" t="s">
        <v>8696</v>
      </c>
      <c r="CT132" s="120"/>
      <c r="CU132" s="120"/>
      <c r="CV132" s="120"/>
      <c r="CW132" s="1608"/>
      <c r="CX132" s="1607"/>
      <c r="CY132" s="1607"/>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5"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SUM(J133)</f>
        <v>0</v>
      </c>
      <c r="DU133" s="610">
        <f t="shared" ref="DU133" si="79">SUM(S133)</f>
        <v>0</v>
      </c>
      <c r="DV133" s="610">
        <f>SUM(X133)</f>
        <v>0</v>
      </c>
      <c r="DW133" s="610">
        <f>CL133</f>
        <v>0</v>
      </c>
      <c r="DX133" s="610">
        <f>CW133</f>
        <v>0</v>
      </c>
      <c r="DY133" s="610">
        <f>DC133</f>
        <v>0</v>
      </c>
    </row>
    <row r="134" spans="3:129" ht="12.95"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4"/>
      <c r="DI135" s="204"/>
      <c r="DJ135" s="204"/>
      <c r="DK135" s="204"/>
      <c r="DL135" s="204"/>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8693</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8693</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656"/>
      <c r="AA159" s="1657"/>
      <c r="AB159" s="1657"/>
      <c r="AC159" s="1657"/>
      <c r="AD159" s="1657"/>
      <c r="AE159" s="1657"/>
      <c r="AF159" s="1657"/>
      <c r="AG159" s="966" t="s">
        <v>65</v>
      </c>
      <c r="AH159" s="966"/>
      <c r="AI159" s="966"/>
      <c r="AJ159" s="967"/>
      <c r="AK159" s="1023"/>
      <c r="AL159" s="1226"/>
      <c r="AM159" s="1226"/>
      <c r="AN159" s="1226"/>
      <c r="AO159" s="1226"/>
      <c r="AP159" s="1226"/>
      <c r="AQ159" s="1227"/>
      <c r="AR159" s="1629"/>
      <c r="AS159" s="1630"/>
      <c r="AT159" s="1630"/>
      <c r="AU159" s="1630"/>
      <c r="AV159" s="1630"/>
      <c r="AW159" s="1630"/>
      <c r="AX159" s="1630"/>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80">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606"/>
      <c r="AA160" s="1607"/>
      <c r="AB160" s="1607"/>
      <c r="AC160" s="1607"/>
      <c r="AD160" s="1607"/>
      <c r="AE160" s="1607"/>
      <c r="AF160" s="1607"/>
      <c r="AG160" s="1018" t="s">
        <v>65</v>
      </c>
      <c r="AH160" s="1018"/>
      <c r="AI160" s="1018"/>
      <c r="AJ160" s="1019"/>
      <c r="AK160" s="1020"/>
      <c r="AL160" s="1239"/>
      <c r="AM160" s="1239"/>
      <c r="AN160" s="1239"/>
      <c r="AO160" s="1239"/>
      <c r="AP160" s="1239"/>
      <c r="AQ160" s="1240"/>
      <c r="AR160" s="1606"/>
      <c r="AS160" s="1607"/>
      <c r="AT160" s="1607"/>
      <c r="AU160" s="1607"/>
      <c r="AV160" s="1607"/>
      <c r="AW160" s="1607"/>
      <c r="AX160" s="1607"/>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80"/>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642">
        <f>SUM(Z159:AF160)</f>
        <v>0</v>
      </c>
      <c r="AA161" s="1643"/>
      <c r="AB161" s="1643"/>
      <c r="AC161" s="1643"/>
      <c r="AD161" s="1643"/>
      <c r="AE161" s="1643"/>
      <c r="AF161" s="1643"/>
      <c r="AG161" s="10" t="s">
        <v>65</v>
      </c>
      <c r="AH161" s="10"/>
      <c r="AI161" s="10"/>
      <c r="AJ161" s="10"/>
      <c r="AK161" s="472"/>
      <c r="AL161" s="473"/>
      <c r="AM161" s="473"/>
      <c r="AN161" s="473"/>
      <c r="AO161" s="473"/>
      <c r="AP161" s="473"/>
      <c r="AQ161" s="474"/>
      <c r="AR161" s="1642">
        <f>SUM(AR159:AX160)</f>
        <v>0</v>
      </c>
      <c r="AS161" s="1643"/>
      <c r="AT161" s="1643"/>
      <c r="AU161" s="1643"/>
      <c r="AV161" s="1643"/>
      <c r="AW161" s="1643"/>
      <c r="AX161" s="1643"/>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80"/>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80"/>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80"/>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642">
        <f>SUM(Z162:AF163)</f>
        <v>0</v>
      </c>
      <c r="AA164" s="1643"/>
      <c r="AB164" s="1643"/>
      <c r="AC164" s="1643"/>
      <c r="AD164" s="1643"/>
      <c r="AE164" s="1643"/>
      <c r="AF164" s="1643"/>
      <c r="AG164" s="10" t="s">
        <v>65</v>
      </c>
      <c r="AH164" s="10"/>
      <c r="AI164" s="10"/>
      <c r="AJ164" s="10"/>
      <c r="AK164" s="472"/>
      <c r="AL164" s="473"/>
      <c r="AM164" s="473"/>
      <c r="AN164" s="473"/>
      <c r="AO164" s="473"/>
      <c r="AP164" s="473"/>
      <c r="AQ164" s="474"/>
      <c r="AR164" s="1642">
        <f>SUM(AR162:AX163)</f>
        <v>0</v>
      </c>
      <c r="AS164" s="1643"/>
      <c r="AT164" s="1643"/>
      <c r="AU164" s="1643"/>
      <c r="AV164" s="1643"/>
      <c r="AW164" s="1643"/>
      <c r="AX164" s="1643"/>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80"/>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594"/>
      <c r="AA165" s="1595"/>
      <c r="AB165" s="1595"/>
      <c r="AC165" s="1595"/>
      <c r="AD165" s="1595"/>
      <c r="AE165" s="1595"/>
      <c r="AF165" s="1595"/>
      <c r="AG165" s="989" t="s">
        <v>65</v>
      </c>
      <c r="AH165" s="989"/>
      <c r="AI165" s="989"/>
      <c r="AJ165" s="990"/>
      <c r="AK165" s="979"/>
      <c r="AL165" s="1264"/>
      <c r="AM165" s="1264"/>
      <c r="AN165" s="1264"/>
      <c r="AO165" s="1264"/>
      <c r="AP165" s="1264"/>
      <c r="AQ165" s="1265"/>
      <c r="AR165" s="1594"/>
      <c r="AS165" s="1595"/>
      <c r="AT165" s="1595"/>
      <c r="AU165" s="1595"/>
      <c r="AV165" s="1595"/>
      <c r="AW165" s="1595"/>
      <c r="AX165" s="159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80"/>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606"/>
      <c r="AA166" s="1607"/>
      <c r="AB166" s="1607"/>
      <c r="AC166" s="1607"/>
      <c r="AD166" s="1607"/>
      <c r="AE166" s="1607"/>
      <c r="AF166" s="1607"/>
      <c r="AG166" s="1018" t="s">
        <v>65</v>
      </c>
      <c r="AH166" s="1018"/>
      <c r="AI166" s="1018"/>
      <c r="AJ166" s="1019"/>
      <c r="AK166" s="1020"/>
      <c r="AL166" s="1239"/>
      <c r="AM166" s="1239"/>
      <c r="AN166" s="1239"/>
      <c r="AO166" s="1239"/>
      <c r="AP166" s="1239"/>
      <c r="AQ166" s="1240"/>
      <c r="AR166" s="1606"/>
      <c r="AS166" s="1607"/>
      <c r="AT166" s="1607"/>
      <c r="AU166" s="1607"/>
      <c r="AV166" s="1607"/>
      <c r="AW166" s="1607"/>
      <c r="AX166" s="1607"/>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80"/>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642">
        <f>SUM(Z165:AF166)</f>
        <v>0</v>
      </c>
      <c r="AA167" s="1643"/>
      <c r="AB167" s="1643"/>
      <c r="AC167" s="1643"/>
      <c r="AD167" s="1643"/>
      <c r="AE167" s="1643"/>
      <c r="AF167" s="1643"/>
      <c r="AG167" s="10" t="s">
        <v>65</v>
      </c>
      <c r="AH167" s="10"/>
      <c r="AI167" s="10"/>
      <c r="AJ167" s="10"/>
      <c r="AK167" s="472"/>
      <c r="AL167" s="473"/>
      <c r="AM167" s="473"/>
      <c r="AN167" s="473"/>
      <c r="AO167" s="473"/>
      <c r="AP167" s="473"/>
      <c r="AQ167" s="474"/>
      <c r="AR167" s="1642">
        <f>SUM(AR165:AX166)</f>
        <v>0</v>
      </c>
      <c r="AS167" s="1643"/>
      <c r="AT167" s="1643"/>
      <c r="AU167" s="1643"/>
      <c r="AV167" s="1643"/>
      <c r="AW167" s="1643"/>
      <c r="AX167" s="1643"/>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80"/>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80"/>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606"/>
      <c r="AA169" s="1607"/>
      <c r="AB169" s="1607"/>
      <c r="AC169" s="1607"/>
      <c r="AD169" s="1607"/>
      <c r="AE169" s="1607"/>
      <c r="AF169" s="1607"/>
      <c r="AG169" s="1018" t="s">
        <v>65</v>
      </c>
      <c r="AH169" s="1018"/>
      <c r="AI169" s="1018"/>
      <c r="AJ169" s="1019"/>
      <c r="AK169" s="1020"/>
      <c r="AL169" s="1239"/>
      <c r="AM169" s="1239"/>
      <c r="AN169" s="1239"/>
      <c r="AO169" s="1239"/>
      <c r="AP169" s="1239"/>
      <c r="AQ169" s="1240"/>
      <c r="AR169" s="1606"/>
      <c r="AS169" s="1607"/>
      <c r="AT169" s="1607"/>
      <c r="AU169" s="1607"/>
      <c r="AV169" s="1607"/>
      <c r="AW169" s="1607"/>
      <c r="AX169" s="1607"/>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80"/>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652">
        <f>SUM(Z168:AF169)</f>
        <v>0</v>
      </c>
      <c r="AA170" s="1653"/>
      <c r="AB170" s="1653"/>
      <c r="AC170" s="1653"/>
      <c r="AD170" s="1653"/>
      <c r="AE170" s="1653"/>
      <c r="AF170" s="1653"/>
      <c r="AG170" s="114" t="s">
        <v>65</v>
      </c>
      <c r="AH170" s="114"/>
      <c r="AI170" s="114"/>
      <c r="AJ170" s="114"/>
      <c r="AK170" s="262"/>
      <c r="AL170" s="263"/>
      <c r="AM170" s="263"/>
      <c r="AN170" s="263"/>
      <c r="AO170" s="263"/>
      <c r="AP170" s="263"/>
      <c r="AQ170" s="264"/>
      <c r="AR170" s="1652">
        <f>SUM(AR168:AX169)</f>
        <v>0</v>
      </c>
      <c r="AS170" s="1653"/>
      <c r="AT170" s="1653"/>
      <c r="AU170" s="1653"/>
      <c r="AV170" s="1653"/>
      <c r="AW170" s="1653"/>
      <c r="AX170" s="1653"/>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80"/>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629"/>
      <c r="AA171" s="1630"/>
      <c r="AB171" s="1630"/>
      <c r="AC171" s="1630"/>
      <c r="AD171" s="1630"/>
      <c r="AE171" s="1630"/>
      <c r="AF171" s="1630"/>
      <c r="AG171" s="1125" t="s">
        <v>245</v>
      </c>
      <c r="AH171" s="1125"/>
      <c r="AI171" s="1125"/>
      <c r="AJ171" s="1126"/>
      <c r="AK171" s="1023"/>
      <c r="AL171" s="1226"/>
      <c r="AM171" s="1226"/>
      <c r="AN171" s="1226"/>
      <c r="AO171" s="1226"/>
      <c r="AP171" s="1226"/>
      <c r="AQ171" s="1227"/>
      <c r="AR171" s="1629"/>
      <c r="AS171" s="1630"/>
      <c r="AT171" s="1630"/>
      <c r="AU171" s="1630"/>
      <c r="AV171" s="1630"/>
      <c r="AW171" s="1630"/>
      <c r="AX171" s="1630"/>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80"/>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606"/>
      <c r="AA172" s="1607"/>
      <c r="AB172" s="1607"/>
      <c r="AC172" s="1607"/>
      <c r="AD172" s="1607"/>
      <c r="AE172" s="1607"/>
      <c r="AF172" s="1607"/>
      <c r="AG172" s="1058" t="s">
        <v>245</v>
      </c>
      <c r="AH172" s="1058"/>
      <c r="AI172" s="1058"/>
      <c r="AJ172" s="1059"/>
      <c r="AK172" s="1020"/>
      <c r="AL172" s="1239"/>
      <c r="AM172" s="1239"/>
      <c r="AN172" s="1239"/>
      <c r="AO172" s="1239"/>
      <c r="AP172" s="1239"/>
      <c r="AQ172" s="1240"/>
      <c r="AR172" s="1606"/>
      <c r="AS172" s="1607"/>
      <c r="AT172" s="1607"/>
      <c r="AU172" s="1607"/>
      <c r="AV172" s="1607"/>
      <c r="AW172" s="1607"/>
      <c r="AX172" s="1607"/>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80"/>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642">
        <f>SUM(Z171:AF172)</f>
        <v>0</v>
      </c>
      <c r="AA173" s="1643"/>
      <c r="AB173" s="1643"/>
      <c r="AC173" s="1643"/>
      <c r="AD173" s="1643"/>
      <c r="AE173" s="1643"/>
      <c r="AF173" s="1643"/>
      <c r="AG173" s="462" t="s">
        <v>245</v>
      </c>
      <c r="AH173" s="462"/>
      <c r="AI173" s="462"/>
      <c r="AJ173" s="462"/>
      <c r="AK173" s="472"/>
      <c r="AL173" s="473"/>
      <c r="AM173" s="473"/>
      <c r="AN173" s="473"/>
      <c r="AO173" s="473"/>
      <c r="AP173" s="473"/>
      <c r="AQ173" s="474"/>
      <c r="AR173" s="1642">
        <f>SUM(AR171:AX172)</f>
        <v>0</v>
      </c>
      <c r="AS173" s="1643"/>
      <c r="AT173" s="1643"/>
      <c r="AU173" s="1643"/>
      <c r="AV173" s="1643"/>
      <c r="AW173" s="1643"/>
      <c r="AX173" s="1643"/>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80"/>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594"/>
      <c r="AA174" s="1595"/>
      <c r="AB174" s="1595"/>
      <c r="AC174" s="1595"/>
      <c r="AD174" s="1595"/>
      <c r="AE174" s="1595"/>
      <c r="AF174" s="1595"/>
      <c r="AG174" s="1072" t="s">
        <v>246</v>
      </c>
      <c r="AH174" s="1072"/>
      <c r="AI174" s="1072"/>
      <c r="AJ174" s="1073"/>
      <c r="AK174" s="979"/>
      <c r="AL174" s="1264"/>
      <c r="AM174" s="1264"/>
      <c r="AN174" s="1264"/>
      <c r="AO174" s="1264"/>
      <c r="AP174" s="1264"/>
      <c r="AQ174" s="1265"/>
      <c r="AR174" s="1594"/>
      <c r="AS174" s="1595"/>
      <c r="AT174" s="1595"/>
      <c r="AU174" s="1595"/>
      <c r="AV174" s="1595"/>
      <c r="AW174" s="1595"/>
      <c r="AX174" s="159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80"/>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606"/>
      <c r="AA175" s="1607"/>
      <c r="AB175" s="1607"/>
      <c r="AC175" s="1607"/>
      <c r="AD175" s="1607"/>
      <c r="AE175" s="1607"/>
      <c r="AF175" s="1607"/>
      <c r="AG175" s="1066" t="s">
        <v>246</v>
      </c>
      <c r="AH175" s="1066"/>
      <c r="AI175" s="1066"/>
      <c r="AJ175" s="1067"/>
      <c r="AK175" s="1020"/>
      <c r="AL175" s="1239"/>
      <c r="AM175" s="1239"/>
      <c r="AN175" s="1239"/>
      <c r="AO175" s="1239"/>
      <c r="AP175" s="1239"/>
      <c r="AQ175" s="1240"/>
      <c r="AR175" s="1606"/>
      <c r="AS175" s="1607"/>
      <c r="AT175" s="1607"/>
      <c r="AU175" s="1607"/>
      <c r="AV175" s="1607"/>
      <c r="AW175" s="1607"/>
      <c r="AX175" s="1607"/>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80"/>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642">
        <f>SUM(Z174:AF175)</f>
        <v>0</v>
      </c>
      <c r="AA176" s="1643"/>
      <c r="AB176" s="1643"/>
      <c r="AC176" s="1643"/>
      <c r="AD176" s="1643"/>
      <c r="AE176" s="1643"/>
      <c r="AF176" s="1643"/>
      <c r="AG176" s="1074" t="s">
        <v>246</v>
      </c>
      <c r="AH176" s="1074"/>
      <c r="AI176" s="1074"/>
      <c r="AJ176" s="1075"/>
      <c r="AK176" s="472"/>
      <c r="AL176" s="473"/>
      <c r="AM176" s="473"/>
      <c r="AN176" s="473"/>
      <c r="AO176" s="473"/>
      <c r="AP176" s="473"/>
      <c r="AQ176" s="474"/>
      <c r="AR176" s="1642">
        <f>SUM(AR174:AX175)</f>
        <v>0</v>
      </c>
      <c r="AS176" s="1643"/>
      <c r="AT176" s="1643"/>
      <c r="AU176" s="1643"/>
      <c r="AV176" s="1643"/>
      <c r="AW176" s="1643"/>
      <c r="AX176" s="1643"/>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80"/>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594"/>
      <c r="AA177" s="1595"/>
      <c r="AB177" s="1595"/>
      <c r="AC177" s="1595"/>
      <c r="AD177" s="1595"/>
      <c r="AE177" s="1595"/>
      <c r="AF177" s="1595"/>
      <c r="AG177" s="989" t="s">
        <v>65</v>
      </c>
      <c r="AH177" s="989"/>
      <c r="AI177" s="989"/>
      <c r="AJ177" s="990"/>
      <c r="AK177" s="979"/>
      <c r="AL177" s="1264"/>
      <c r="AM177" s="1264"/>
      <c r="AN177" s="1264"/>
      <c r="AO177" s="1264"/>
      <c r="AP177" s="1264"/>
      <c r="AQ177" s="1265"/>
      <c r="AR177" s="1594"/>
      <c r="AS177" s="1595"/>
      <c r="AT177" s="1595"/>
      <c r="AU177" s="1595"/>
      <c r="AV177" s="1595"/>
      <c r="AW177" s="1595"/>
      <c r="AX177" s="159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80"/>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606"/>
      <c r="AA178" s="1607"/>
      <c r="AB178" s="1607"/>
      <c r="AC178" s="1607"/>
      <c r="AD178" s="1607"/>
      <c r="AE178" s="1607"/>
      <c r="AF178" s="1607"/>
      <c r="AG178" s="1018" t="s">
        <v>65</v>
      </c>
      <c r="AH178" s="1018"/>
      <c r="AI178" s="1018"/>
      <c r="AJ178" s="1019"/>
      <c r="AK178" s="1020"/>
      <c r="AL178" s="1239"/>
      <c r="AM178" s="1239"/>
      <c r="AN178" s="1239"/>
      <c r="AO178" s="1239"/>
      <c r="AP178" s="1239"/>
      <c r="AQ178" s="1240"/>
      <c r="AR178" s="1606"/>
      <c r="AS178" s="1607"/>
      <c r="AT178" s="1607"/>
      <c r="AU178" s="1607"/>
      <c r="AV178" s="1607"/>
      <c r="AW178" s="1607"/>
      <c r="AX178" s="1607"/>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80"/>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642">
        <f>SUM(Z177:AF178)</f>
        <v>0</v>
      </c>
      <c r="AA179" s="1643"/>
      <c r="AB179" s="1643"/>
      <c r="AC179" s="1643"/>
      <c r="AD179" s="1643"/>
      <c r="AE179" s="1643"/>
      <c r="AF179" s="1643"/>
      <c r="AG179" s="1032" t="s">
        <v>65</v>
      </c>
      <c r="AH179" s="1032"/>
      <c r="AI179" s="1032"/>
      <c r="AJ179" s="1078"/>
      <c r="AK179" s="472"/>
      <c r="AL179" s="473"/>
      <c r="AM179" s="473"/>
      <c r="AN179" s="473"/>
      <c r="AO179" s="473"/>
      <c r="AP179" s="473"/>
      <c r="AQ179" s="474"/>
      <c r="AR179" s="1642">
        <f>SUM(AR177:AX178)</f>
        <v>0</v>
      </c>
      <c r="AS179" s="1643"/>
      <c r="AT179" s="1643"/>
      <c r="AU179" s="1643"/>
      <c r="AV179" s="1643"/>
      <c r="AW179" s="1643"/>
      <c r="AX179" s="1643"/>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80"/>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594"/>
      <c r="AA180" s="1595"/>
      <c r="AB180" s="1595"/>
      <c r="AC180" s="1595"/>
      <c r="AD180" s="1595"/>
      <c r="AE180" s="1595"/>
      <c r="AF180" s="1595"/>
      <c r="AG180" s="989" t="s">
        <v>65</v>
      </c>
      <c r="AH180" s="989"/>
      <c r="AI180" s="989"/>
      <c r="AJ180" s="990"/>
      <c r="AK180" s="483"/>
      <c r="AL180" s="265"/>
      <c r="AM180" s="265"/>
      <c r="AN180" s="265"/>
      <c r="AO180" s="265"/>
      <c r="AP180" s="265"/>
      <c r="AQ180" s="265"/>
      <c r="AR180" s="1594"/>
      <c r="AS180" s="1595"/>
      <c r="AT180" s="1595"/>
      <c r="AU180" s="1595"/>
      <c r="AV180" s="1595"/>
      <c r="AW180" s="1595"/>
      <c r="AX180" s="159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80"/>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606"/>
      <c r="AA181" s="1607"/>
      <c r="AB181" s="1607"/>
      <c r="AC181" s="1607"/>
      <c r="AD181" s="1607"/>
      <c r="AE181" s="1607"/>
      <c r="AF181" s="1607"/>
      <c r="AG181" s="1018" t="s">
        <v>65</v>
      </c>
      <c r="AH181" s="1018"/>
      <c r="AI181" s="1018"/>
      <c r="AJ181" s="1019"/>
      <c r="AK181" s="266"/>
      <c r="AL181" s="267"/>
      <c r="AM181" s="267"/>
      <c r="AN181" s="267"/>
      <c r="AO181" s="267"/>
      <c r="AP181" s="267"/>
      <c r="AQ181" s="268"/>
      <c r="AR181" s="1606"/>
      <c r="AS181" s="1607"/>
      <c r="AT181" s="1607"/>
      <c r="AU181" s="1607"/>
      <c r="AV181" s="1607"/>
      <c r="AW181" s="1607"/>
      <c r="AX181" s="1607"/>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80"/>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642">
        <f>SUM(Z180:AF181)</f>
        <v>0</v>
      </c>
      <c r="AA182" s="1643"/>
      <c r="AB182" s="1643"/>
      <c r="AC182" s="1643"/>
      <c r="AD182" s="1643"/>
      <c r="AE182" s="1643"/>
      <c r="AF182" s="1643"/>
      <c r="AG182" s="5" t="s">
        <v>65</v>
      </c>
      <c r="AH182" s="10"/>
      <c r="AI182" s="10"/>
      <c r="AJ182" s="10"/>
      <c r="AK182" s="472"/>
      <c r="AL182" s="473"/>
      <c r="AM182" s="473"/>
      <c r="AN182" s="473"/>
      <c r="AO182" s="473"/>
      <c r="AP182" s="473"/>
      <c r="AQ182" s="474"/>
      <c r="AR182" s="1642">
        <f>SUM(AR180:AX181)</f>
        <v>0</v>
      </c>
      <c r="AS182" s="1643"/>
      <c r="AT182" s="1643"/>
      <c r="AU182" s="1643"/>
      <c r="AV182" s="1643"/>
      <c r="AW182" s="1643"/>
      <c r="AX182" s="1643"/>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80"/>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594"/>
      <c r="AA183" s="1595"/>
      <c r="AB183" s="1595"/>
      <c r="AC183" s="1595"/>
      <c r="AD183" s="1595"/>
      <c r="AE183" s="1595"/>
      <c r="AF183" s="1595"/>
      <c r="AG183" s="989" t="s">
        <v>65</v>
      </c>
      <c r="AH183" s="989"/>
      <c r="AI183" s="989"/>
      <c r="AJ183" s="990"/>
      <c r="AK183" s="1080"/>
      <c r="AL183" s="1272"/>
      <c r="AM183" s="1272"/>
      <c r="AN183" s="1272"/>
      <c r="AO183" s="1272"/>
      <c r="AP183" s="1272"/>
      <c r="AQ183" s="1526"/>
      <c r="AR183" s="1594"/>
      <c r="AS183" s="1595"/>
      <c r="AT183" s="1595"/>
      <c r="AU183" s="1595"/>
      <c r="AV183" s="1595"/>
      <c r="AW183" s="1595"/>
      <c r="AX183" s="159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606"/>
      <c r="AA184" s="1607"/>
      <c r="AB184" s="1607"/>
      <c r="AC184" s="1607"/>
      <c r="AD184" s="1607"/>
      <c r="AE184" s="1607"/>
      <c r="AF184" s="1607"/>
      <c r="AG184" s="1018" t="s">
        <v>65</v>
      </c>
      <c r="AH184" s="1018"/>
      <c r="AI184" s="1018"/>
      <c r="AJ184" s="1019"/>
      <c r="AK184" s="1079"/>
      <c r="AL184" s="1215"/>
      <c r="AM184" s="1215"/>
      <c r="AN184" s="1215"/>
      <c r="AO184" s="1215"/>
      <c r="AP184" s="1215"/>
      <c r="AQ184" s="1518"/>
      <c r="AR184" s="1606"/>
      <c r="AS184" s="1607"/>
      <c r="AT184" s="1607"/>
      <c r="AU184" s="1607"/>
      <c r="AV184" s="1607"/>
      <c r="AW184" s="1607"/>
      <c r="AX184" s="1607"/>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49">
        <f>SUM(Z183:AF184)</f>
        <v>0</v>
      </c>
      <c r="AA185" s="1750"/>
      <c r="AB185" s="1750"/>
      <c r="AC185" s="1750"/>
      <c r="AD185" s="1750"/>
      <c r="AE185" s="1750"/>
      <c r="AF185" s="1750"/>
      <c r="AG185" s="87" t="s">
        <v>65</v>
      </c>
      <c r="AH185" s="87"/>
      <c r="AI185" s="87"/>
      <c r="AJ185" s="87"/>
      <c r="AK185" s="127"/>
      <c r="AL185" s="128"/>
      <c r="AM185" s="128"/>
      <c r="AN185" s="128"/>
      <c r="AO185" s="128"/>
      <c r="AP185" s="128"/>
      <c r="AQ185" s="129"/>
      <c r="AR185" s="1749">
        <f>SUM(AR183:AX184)</f>
        <v>0</v>
      </c>
      <c r="AS185" s="1750"/>
      <c r="AT185" s="1750"/>
      <c r="AU185" s="1750"/>
      <c r="AV185" s="1750"/>
      <c r="AW185" s="1750"/>
      <c r="AX185" s="175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8693</v>
      </c>
      <c r="DO219" s="707"/>
      <c r="DP219" s="707"/>
      <c r="DQ219" s="707"/>
      <c r="DR219" s="707"/>
    </row>
    <row r="220" spans="3:122" ht="24">
      <c r="C220" s="23" t="s">
        <v>161</v>
      </c>
      <c r="J220" s="14" t="s">
        <v>273</v>
      </c>
      <c r="DN220" s="707"/>
      <c r="DO220" s="707"/>
      <c r="DP220" s="707"/>
      <c r="DQ220" s="707"/>
      <c r="DR220" s="707"/>
    </row>
    <row r="221" spans="3:122" ht="8.1" customHeight="1" thickBot="1">
      <c r="D221" s="1679" t="s">
        <v>8693</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5"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675"/>
      <c r="T235" s="1676"/>
      <c r="U235" s="1676"/>
      <c r="V235" s="1676"/>
      <c r="W235" s="1676"/>
      <c r="X235" s="1683"/>
      <c r="Y235" s="1676"/>
      <c r="Z235" s="1676"/>
      <c r="AA235" s="1676"/>
      <c r="AB235" s="1684"/>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629"/>
      <c r="CM235" s="1630"/>
      <c r="CN235" s="1630"/>
      <c r="CO235" s="1630"/>
      <c r="CP235" s="1630"/>
      <c r="CQ235" s="1630"/>
      <c r="CR235" s="1630"/>
      <c r="CS235" s="2" t="s">
        <v>138</v>
      </c>
      <c r="CW235" s="1631"/>
      <c r="CX235" s="1630"/>
      <c r="CY235" s="1630"/>
      <c r="CZ235" s="1630"/>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606"/>
      <c r="CM236" s="1607"/>
      <c r="CN236" s="1607"/>
      <c r="CO236" s="1607"/>
      <c r="CP236" s="1607"/>
      <c r="CQ236" s="1607"/>
      <c r="CR236" s="1607"/>
      <c r="CS236" s="157" t="s">
        <v>138</v>
      </c>
      <c r="CT236" s="157"/>
      <c r="CU236" s="157"/>
      <c r="CV236" s="157"/>
      <c r="CW236" s="1608"/>
      <c r="CX236" s="1607"/>
      <c r="CY236" s="1607"/>
      <c r="CZ236" s="1607"/>
      <c r="DA236" s="157"/>
      <c r="DB236" s="158" t="s">
        <v>138</v>
      </c>
      <c r="DC236" s="1623"/>
      <c r="DD236" s="1624"/>
      <c r="DE236" s="1624"/>
      <c r="DF236" s="10"/>
      <c r="DG236" s="155" t="s">
        <v>138</v>
      </c>
      <c r="DH236" s="1696"/>
      <c r="DI236" s="1697"/>
      <c r="DJ236" s="1697"/>
      <c r="DK236" s="1697"/>
      <c r="DL236" s="1697"/>
      <c r="DM236" s="216" t="s">
        <v>66</v>
      </c>
      <c r="DS236" s="610">
        <f t="shared" ref="DS236:DS262" si="81">IF(CI236="7.焼却",0,IF(CI236="8.海面処分",0,IF(CI236="9.内陸処分",0,IF(CI236="",0,CL236))))</f>
        <v>0</v>
      </c>
      <c r="DT236" s="610">
        <f>SUM(DS235:DS236)</f>
        <v>0</v>
      </c>
    </row>
    <row r="237" spans="3:125" ht="12.95" customHeight="1">
      <c r="C237" s="1167"/>
      <c r="D237" s="1166"/>
      <c r="E237" s="1184" t="s">
        <v>267</v>
      </c>
      <c r="F237" s="1185"/>
      <c r="G237" s="1185"/>
      <c r="H237" s="1185"/>
      <c r="I237" s="1186"/>
      <c r="J237" s="1588">
        <f>S237+CL237+CL238</f>
        <v>0</v>
      </c>
      <c r="K237" s="1589"/>
      <c r="L237" s="1589"/>
      <c r="M237" s="1589"/>
      <c r="P237" s="1189"/>
      <c r="Q237" s="1190"/>
      <c r="R237" s="1191"/>
      <c r="S237" s="1598"/>
      <c r="T237" s="1599"/>
      <c r="U237" s="1599"/>
      <c r="V237" s="1599"/>
      <c r="W237" s="1599"/>
      <c r="X237" s="1600"/>
      <c r="Y237" s="1599"/>
      <c r="Z237" s="1599"/>
      <c r="AA237" s="1599"/>
      <c r="AB237" s="1601"/>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594"/>
      <c r="CM237" s="1595"/>
      <c r="CN237" s="1595"/>
      <c r="CO237" s="1595"/>
      <c r="CP237" s="1595"/>
      <c r="CQ237" s="1595"/>
      <c r="CR237" s="1595"/>
      <c r="CS237" s="143" t="s">
        <v>138</v>
      </c>
      <c r="CT237" s="143"/>
      <c r="CU237" s="143"/>
      <c r="CV237" s="142"/>
      <c r="CW237" s="237"/>
      <c r="CX237" s="161"/>
      <c r="CY237" s="161"/>
      <c r="CZ237" s="161"/>
      <c r="DA237" s="161"/>
      <c r="DB237" s="166"/>
      <c r="DC237" s="1602">
        <f t="shared" ref="DC237" si="82">DS237+DS238</f>
        <v>0</v>
      </c>
      <c r="DD237" s="1603"/>
      <c r="DE237" s="1603"/>
      <c r="DF237" s="44"/>
      <c r="DG237" s="176"/>
      <c r="DH237" s="1694">
        <f t="shared" ref="DH237" si="83">IFERROR((S237+DC237)*100/J237,0)</f>
        <v>0</v>
      </c>
      <c r="DI237" s="1695"/>
      <c r="DJ237" s="1695"/>
      <c r="DK237" s="1695"/>
      <c r="DL237" s="1695"/>
      <c r="DM237" s="217"/>
      <c r="DS237" s="610">
        <f t="shared" si="81"/>
        <v>0</v>
      </c>
      <c r="DT237" s="610">
        <f t="shared" ref="DT237" si="84">SUM(J237)</f>
        <v>0</v>
      </c>
      <c r="DU237" s="610">
        <f t="shared" ref="DU237" si="85">SUM(S237)</f>
        <v>0</v>
      </c>
    </row>
    <row r="238" spans="3:125"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606"/>
      <c r="CM238" s="1607"/>
      <c r="CN238" s="1607"/>
      <c r="CO238" s="1607"/>
      <c r="CP238" s="1607"/>
      <c r="CQ238" s="1607"/>
      <c r="CR238" s="1607"/>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81"/>
        <v>0</v>
      </c>
      <c r="DT238" s="610">
        <f t="shared" ref="DT238" si="86">SUM(DS237:DS238)</f>
        <v>0</v>
      </c>
    </row>
    <row r="239" spans="3:125" ht="12.95" customHeight="1">
      <c r="C239" s="1167"/>
      <c r="D239" s="1166"/>
      <c r="E239" s="1287" t="s">
        <v>140</v>
      </c>
      <c r="F239" s="1288"/>
      <c r="G239" s="1288"/>
      <c r="H239" s="1288"/>
      <c r="I239" s="1289"/>
      <c r="J239" s="1584">
        <f t="shared" ref="J239" si="87">S239+CL239+CL240</f>
        <v>0</v>
      </c>
      <c r="K239" s="1585"/>
      <c r="L239" s="1585"/>
      <c r="M239" s="1585"/>
      <c r="P239" s="1189"/>
      <c r="Q239" s="1190"/>
      <c r="R239" s="1191"/>
      <c r="S239" s="1598"/>
      <c r="T239" s="1599"/>
      <c r="U239" s="1599"/>
      <c r="V239" s="1599"/>
      <c r="W239" s="1599"/>
      <c r="X239" s="1600"/>
      <c r="Y239" s="1599"/>
      <c r="Z239" s="1599"/>
      <c r="AA239" s="1599"/>
      <c r="AB239" s="1601"/>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594"/>
      <c r="CM239" s="1595"/>
      <c r="CN239" s="1595"/>
      <c r="CO239" s="1595"/>
      <c r="CP239" s="1595"/>
      <c r="CQ239" s="1595"/>
      <c r="CR239" s="1595"/>
      <c r="CS239" s="2" t="s">
        <v>138</v>
      </c>
      <c r="CW239" s="1596"/>
      <c r="CX239" s="1597"/>
      <c r="CY239" s="1597"/>
      <c r="CZ239" s="1597"/>
      <c r="DB239" s="152" t="s">
        <v>138</v>
      </c>
      <c r="DC239" s="1602">
        <f t="shared" ref="DC239" si="88">DS239+DS240</f>
        <v>0</v>
      </c>
      <c r="DD239" s="1603"/>
      <c r="DE239" s="1603"/>
      <c r="DG239" s="152"/>
      <c r="DH239" s="1694">
        <f t="shared" ref="DH239" si="89">IFERROR((S239+DC239)*100/J239,0)</f>
        <v>0</v>
      </c>
      <c r="DI239" s="1695"/>
      <c r="DJ239" s="1695"/>
      <c r="DK239" s="1695"/>
      <c r="DL239" s="1695"/>
      <c r="DM239" s="215"/>
      <c r="DS239" s="610">
        <f t="shared" si="81"/>
        <v>0</v>
      </c>
      <c r="DT239" s="610">
        <f t="shared" ref="DT239" si="90">SUM(J239)</f>
        <v>0</v>
      </c>
      <c r="DU239" s="610">
        <f t="shared" ref="DU239" si="91">SUM(S239)</f>
        <v>0</v>
      </c>
    </row>
    <row r="240" spans="3:125"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606"/>
      <c r="CM240" s="1607"/>
      <c r="CN240" s="1607"/>
      <c r="CO240" s="1607"/>
      <c r="CP240" s="1607"/>
      <c r="CQ240" s="1607"/>
      <c r="CR240" s="1607"/>
      <c r="CS240" s="157" t="s">
        <v>138</v>
      </c>
      <c r="CT240" s="157"/>
      <c r="CU240" s="157"/>
      <c r="CV240" s="157"/>
      <c r="CW240" s="1608"/>
      <c r="CX240" s="1607"/>
      <c r="CY240" s="1607"/>
      <c r="CZ240" s="1607"/>
      <c r="DA240" s="157"/>
      <c r="DB240" s="158" t="s">
        <v>138</v>
      </c>
      <c r="DC240" s="1602"/>
      <c r="DD240" s="1603"/>
      <c r="DE240" s="1603"/>
      <c r="DF240" s="10"/>
      <c r="DG240" s="155" t="s">
        <v>138</v>
      </c>
      <c r="DH240" s="1696"/>
      <c r="DI240" s="1697"/>
      <c r="DJ240" s="1697"/>
      <c r="DK240" s="1697"/>
      <c r="DL240" s="1697"/>
      <c r="DM240" s="216" t="s">
        <v>66</v>
      </c>
      <c r="DS240" s="610">
        <f t="shared" si="81"/>
        <v>0</v>
      </c>
      <c r="DT240" s="610">
        <f t="shared" ref="DT240" si="92">SUM(DS239:DS240)</f>
        <v>0</v>
      </c>
    </row>
    <row r="241" spans="3:126" ht="12.95" customHeight="1">
      <c r="C241" s="1276" t="s">
        <v>141</v>
      </c>
      <c r="D241" s="1277"/>
      <c r="E241" s="1184" t="s">
        <v>215</v>
      </c>
      <c r="F241" s="1185"/>
      <c r="G241" s="1185"/>
      <c r="H241" s="1185"/>
      <c r="I241" s="1186"/>
      <c r="J241" s="1584">
        <f t="shared" ref="J241" si="93">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594"/>
      <c r="CM241" s="1595"/>
      <c r="CN241" s="1595"/>
      <c r="CO241" s="1595"/>
      <c r="CP241" s="1595"/>
      <c r="CQ241" s="1595"/>
      <c r="CR241" s="1595"/>
      <c r="CS241" s="44" t="s">
        <v>138</v>
      </c>
      <c r="CT241" s="44"/>
      <c r="CU241" s="44"/>
      <c r="CV241" s="44"/>
      <c r="CW241" s="237"/>
      <c r="CX241" s="161"/>
      <c r="CY241" s="161"/>
      <c r="CZ241" s="161"/>
      <c r="DA241" s="161"/>
      <c r="DB241" s="166"/>
      <c r="DC241" s="1602">
        <f t="shared" ref="DC241" si="94">DS241+DS242</f>
        <v>0</v>
      </c>
      <c r="DD241" s="1603"/>
      <c r="DE241" s="1603"/>
      <c r="DF241" s="44"/>
      <c r="DG241" s="176"/>
      <c r="DH241" s="1694">
        <f t="shared" ref="DH241" si="95">IFERROR((S241+DC241)*100/J241,0)</f>
        <v>0</v>
      </c>
      <c r="DI241" s="1695"/>
      <c r="DJ241" s="1695"/>
      <c r="DK241" s="1695"/>
      <c r="DL241" s="1695"/>
      <c r="DM241" s="217"/>
      <c r="DS241" s="610">
        <f t="shared" si="81"/>
        <v>0</v>
      </c>
      <c r="DT241" s="610">
        <f t="shared" ref="DT241" si="96">SUM(J241)</f>
        <v>0</v>
      </c>
      <c r="DU241" s="610">
        <f t="shared" ref="DU241" si="97">SUM(S241)</f>
        <v>0</v>
      </c>
    </row>
    <row r="242" spans="3:126"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606"/>
      <c r="CM242" s="1607"/>
      <c r="CN242" s="1607"/>
      <c r="CO242" s="1607"/>
      <c r="CP242" s="1607"/>
      <c r="CQ242" s="1607"/>
      <c r="CR242" s="1607"/>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81"/>
        <v>0</v>
      </c>
      <c r="DT242" s="610">
        <f t="shared" ref="DT242" si="98">SUM(DS241:DS242)</f>
        <v>0</v>
      </c>
    </row>
    <row r="243" spans="3:126" ht="12.95" customHeight="1">
      <c r="C243" s="951"/>
      <c r="D243" s="952"/>
      <c r="E243" s="1184" t="s">
        <v>268</v>
      </c>
      <c r="F243" s="1185"/>
      <c r="G243" s="1185"/>
      <c r="H243" s="1185"/>
      <c r="I243" s="1186"/>
      <c r="J243" s="1584">
        <f t="shared" ref="J243" si="99">S243+CL243+CL244</f>
        <v>0</v>
      </c>
      <c r="K243" s="1585"/>
      <c r="L243" s="1585"/>
      <c r="M243" s="1585"/>
      <c r="P243" s="1189"/>
      <c r="Q243" s="1190"/>
      <c r="R243" s="1191"/>
      <c r="S243" s="1598"/>
      <c r="T243" s="1599"/>
      <c r="U243" s="1599"/>
      <c r="V243" s="1599"/>
      <c r="W243" s="1599"/>
      <c r="X243" s="1600"/>
      <c r="Y243" s="1599"/>
      <c r="Z243" s="1599"/>
      <c r="AA243" s="1599"/>
      <c r="AB243" s="1601"/>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594"/>
      <c r="CM243" s="1595"/>
      <c r="CN243" s="1595"/>
      <c r="CO243" s="1595"/>
      <c r="CP243" s="1595"/>
      <c r="CQ243" s="1595"/>
      <c r="CR243" s="1595"/>
      <c r="CS243" s="143" t="s">
        <v>138</v>
      </c>
      <c r="CT243" s="143"/>
      <c r="CU243" s="143"/>
      <c r="CV243" s="142"/>
      <c r="CW243" s="237"/>
      <c r="CX243" s="161"/>
      <c r="CY243" s="161"/>
      <c r="CZ243" s="161"/>
      <c r="DA243" s="161"/>
      <c r="DB243" s="166"/>
      <c r="DC243" s="1602">
        <f t="shared" ref="DC243" si="100">DS243+DS244</f>
        <v>0</v>
      </c>
      <c r="DD243" s="1603"/>
      <c r="DE243" s="1603"/>
      <c r="DF243" s="44"/>
      <c r="DG243" s="176"/>
      <c r="DH243" s="1694">
        <f t="shared" ref="DH243" si="101">IFERROR((S243+DC243)*100/J243,0)</f>
        <v>0</v>
      </c>
      <c r="DI243" s="1695"/>
      <c r="DJ243" s="1695"/>
      <c r="DK243" s="1695"/>
      <c r="DL243" s="1695"/>
      <c r="DM243" s="217"/>
      <c r="DS243" s="610">
        <f t="shared" si="81"/>
        <v>0</v>
      </c>
      <c r="DT243" s="610">
        <f t="shared" ref="DT243" si="102">SUM(J243)</f>
        <v>0</v>
      </c>
      <c r="DU243" s="610">
        <f t="shared" ref="DU243" si="103">SUM(S243)</f>
        <v>0</v>
      </c>
    </row>
    <row r="244" spans="3:126"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606"/>
      <c r="CM244" s="1607"/>
      <c r="CN244" s="1607"/>
      <c r="CO244" s="1607"/>
      <c r="CP244" s="1607"/>
      <c r="CQ244" s="1607"/>
      <c r="CR244" s="1607"/>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81"/>
        <v>0</v>
      </c>
      <c r="DT244" s="610">
        <f t="shared" ref="DT244" si="104">SUM(DS243:DS244)</f>
        <v>0</v>
      </c>
    </row>
    <row r="245" spans="3:126" ht="12.95" customHeight="1">
      <c r="C245" s="951"/>
      <c r="D245" s="952"/>
      <c r="E245" s="703" t="s">
        <v>217</v>
      </c>
      <c r="F245" s="704"/>
      <c r="G245" s="704"/>
      <c r="H245" s="704"/>
      <c r="I245" s="705"/>
      <c r="J245" s="1584">
        <f>S245+AF245+CL245+CL246</f>
        <v>0</v>
      </c>
      <c r="K245" s="1585"/>
      <c r="L245" s="1585"/>
      <c r="M245" s="1585"/>
      <c r="P245" s="1189"/>
      <c r="Q245" s="1190"/>
      <c r="R245" s="1191"/>
      <c r="S245" s="1598"/>
      <c r="T245" s="1599"/>
      <c r="U245" s="1599"/>
      <c r="V245" s="1599"/>
      <c r="W245" s="1599"/>
      <c r="X245" s="1600"/>
      <c r="Y245" s="1599"/>
      <c r="Z245" s="1599"/>
      <c r="AA245" s="1599"/>
      <c r="AB245" s="1601"/>
      <c r="AC245" s="1293"/>
      <c r="AD245" s="1294"/>
      <c r="AE245" s="1295"/>
      <c r="AF245" s="1685"/>
      <c r="AG245" s="1686"/>
      <c r="AH245" s="1686"/>
      <c r="AI245" s="1686"/>
      <c r="AJ245" s="1687"/>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594"/>
      <c r="CM245" s="1595"/>
      <c r="CN245" s="1595"/>
      <c r="CO245" s="1595"/>
      <c r="CP245" s="1595"/>
      <c r="CQ245" s="1595"/>
      <c r="CR245" s="1595"/>
      <c r="CS245" s="2" t="s">
        <v>138</v>
      </c>
      <c r="CW245" s="1596"/>
      <c r="CX245" s="1597"/>
      <c r="CY245" s="1597"/>
      <c r="CZ245" s="1597"/>
      <c r="DB245" s="152" t="s">
        <v>138</v>
      </c>
      <c r="DC245" s="1602">
        <f t="shared" ref="DC245" si="105">DS245+DS246</f>
        <v>0</v>
      </c>
      <c r="DD245" s="1603"/>
      <c r="DE245" s="1603"/>
      <c r="DG245" s="152"/>
      <c r="DH245" s="1694">
        <f t="shared" ref="DH245" si="106">IFERROR((S245+DC245)*100/J245,0)</f>
        <v>0</v>
      </c>
      <c r="DI245" s="1695"/>
      <c r="DJ245" s="1695"/>
      <c r="DK245" s="1695"/>
      <c r="DL245" s="1695"/>
      <c r="DM245" s="215"/>
      <c r="DS245" s="610">
        <f t="shared" si="81"/>
        <v>0</v>
      </c>
      <c r="DT245" s="610">
        <f t="shared" ref="DT245" si="107">SUM(J245)</f>
        <v>0</v>
      </c>
      <c r="DU245" s="610">
        <f t="shared" ref="DU245" si="108">SUM(S245)</f>
        <v>0</v>
      </c>
      <c r="DV245" s="610">
        <f>SUM(AF245)</f>
        <v>0</v>
      </c>
    </row>
    <row r="246" spans="3:126"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606"/>
      <c r="CM246" s="1607"/>
      <c r="CN246" s="1607"/>
      <c r="CO246" s="1607"/>
      <c r="CP246" s="1607"/>
      <c r="CQ246" s="1607"/>
      <c r="CR246" s="1607"/>
      <c r="CS246" s="157" t="s">
        <v>138</v>
      </c>
      <c r="CT246" s="157"/>
      <c r="CU246" s="157"/>
      <c r="CV246" s="157"/>
      <c r="CW246" s="1608"/>
      <c r="CX246" s="1607"/>
      <c r="CY246" s="1607"/>
      <c r="CZ246" s="1607"/>
      <c r="DA246" s="157"/>
      <c r="DB246" s="158" t="s">
        <v>138</v>
      </c>
      <c r="DC246" s="1602"/>
      <c r="DD246" s="1603"/>
      <c r="DE246" s="1603"/>
      <c r="DF246" s="10"/>
      <c r="DG246" s="155" t="s">
        <v>138</v>
      </c>
      <c r="DH246" s="1696"/>
      <c r="DI246" s="1697"/>
      <c r="DJ246" s="1697"/>
      <c r="DK246" s="1697"/>
      <c r="DL246" s="1697"/>
      <c r="DM246" s="216" t="s">
        <v>66</v>
      </c>
      <c r="DS246" s="610">
        <f t="shared" si="81"/>
        <v>0</v>
      </c>
      <c r="DT246" s="610">
        <f t="shared" ref="DT246" si="109">SUM(DS245:DS246)</f>
        <v>0</v>
      </c>
    </row>
    <row r="247" spans="3:126" ht="12.95" customHeight="1">
      <c r="C247" s="951"/>
      <c r="D247" s="952"/>
      <c r="E247" s="703" t="s">
        <v>218</v>
      </c>
      <c r="F247" s="704"/>
      <c r="G247" s="704"/>
      <c r="H247" s="704"/>
      <c r="I247" s="705"/>
      <c r="J247" s="1584">
        <f t="shared" ref="J247" si="110">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594"/>
      <c r="CM247" s="1595"/>
      <c r="CN247" s="1595"/>
      <c r="CO247" s="1595"/>
      <c r="CP247" s="1595"/>
      <c r="CQ247" s="1595"/>
      <c r="CR247" s="1595"/>
      <c r="CS247" s="44" t="s">
        <v>138</v>
      </c>
      <c r="CT247" s="44"/>
      <c r="CU247" s="44"/>
      <c r="CV247" s="44"/>
      <c r="CW247" s="237"/>
      <c r="CX247" s="161"/>
      <c r="CY247" s="161"/>
      <c r="CZ247" s="161"/>
      <c r="DA247" s="161"/>
      <c r="DB247" s="166"/>
      <c r="DC247" s="1602">
        <f t="shared" ref="DC247" si="111">DS247+DS248</f>
        <v>0</v>
      </c>
      <c r="DD247" s="1603"/>
      <c r="DE247" s="1603"/>
      <c r="DF247" s="44"/>
      <c r="DG247" s="176"/>
      <c r="DH247" s="1694">
        <f t="shared" ref="DH247" si="112">IFERROR((S247+DC247)*100/J247,0)</f>
        <v>0</v>
      </c>
      <c r="DI247" s="1695"/>
      <c r="DJ247" s="1695"/>
      <c r="DK247" s="1695"/>
      <c r="DL247" s="1695"/>
      <c r="DM247" s="217"/>
      <c r="DS247" s="610">
        <f t="shared" si="81"/>
        <v>0</v>
      </c>
      <c r="DT247" s="610">
        <f t="shared" ref="DT247" si="113">SUM(J247)</f>
        <v>0</v>
      </c>
      <c r="DU247" s="610">
        <f t="shared" ref="DU247" si="114">SUM(S247)</f>
        <v>0</v>
      </c>
    </row>
    <row r="248" spans="3:126"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606"/>
      <c r="CM248" s="1607"/>
      <c r="CN248" s="1607"/>
      <c r="CO248" s="1607"/>
      <c r="CP248" s="1607"/>
      <c r="CQ248" s="1607"/>
      <c r="CR248" s="1607"/>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81"/>
        <v>0</v>
      </c>
      <c r="DT248" s="610">
        <f t="shared" ref="DT248" si="115">SUM(DS247:DS248)</f>
        <v>0</v>
      </c>
    </row>
    <row r="249" spans="3:126" ht="12.95" customHeight="1">
      <c r="C249" s="951"/>
      <c r="D249" s="952"/>
      <c r="E249" s="751" t="s">
        <v>219</v>
      </c>
      <c r="F249" s="752"/>
      <c r="G249" s="752"/>
      <c r="H249" s="752"/>
      <c r="I249" s="753"/>
      <c r="J249" s="1584">
        <f t="shared" ref="J249" si="116">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594"/>
      <c r="CM249" s="1595"/>
      <c r="CN249" s="1595"/>
      <c r="CO249" s="1595"/>
      <c r="CP249" s="1595"/>
      <c r="CQ249" s="1595"/>
      <c r="CR249" s="1595"/>
      <c r="CS249" s="44" t="s">
        <v>138</v>
      </c>
      <c r="CT249" s="44"/>
      <c r="CW249" s="241"/>
      <c r="CX249" s="149"/>
      <c r="CY249" s="149"/>
      <c r="CZ249" s="149"/>
      <c r="DA249" s="149"/>
      <c r="DB249" s="169"/>
      <c r="DC249" s="1602">
        <f t="shared" ref="DC249" si="117">DS249+DS250</f>
        <v>0</v>
      </c>
      <c r="DD249" s="1603"/>
      <c r="DE249" s="1603"/>
      <c r="DG249" s="152"/>
      <c r="DH249" s="1694">
        <f t="shared" ref="DH249" si="118">IFERROR((S249+DC249)*100/J249,0)</f>
        <v>0</v>
      </c>
      <c r="DI249" s="1695"/>
      <c r="DJ249" s="1695"/>
      <c r="DK249" s="1695"/>
      <c r="DL249" s="1695"/>
      <c r="DM249" s="215"/>
      <c r="DS249" s="610">
        <f t="shared" si="81"/>
        <v>0</v>
      </c>
      <c r="DT249" s="610">
        <f t="shared" ref="DT249" si="119">SUM(J249)</f>
        <v>0</v>
      </c>
      <c r="DU249" s="610">
        <f t="shared" ref="DU249" si="120">SUM(S249)</f>
        <v>0</v>
      </c>
    </row>
    <row r="250" spans="3:126"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606"/>
      <c r="CM250" s="1607"/>
      <c r="CN250" s="1607"/>
      <c r="CO250" s="1607"/>
      <c r="CP250" s="1607"/>
      <c r="CQ250" s="1607"/>
      <c r="CR250" s="1607"/>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81"/>
        <v>0</v>
      </c>
      <c r="DT250" s="610">
        <f t="shared" ref="DT250" si="121">SUM(DS249:DS250)</f>
        <v>0</v>
      </c>
    </row>
    <row r="251" spans="3:126" ht="12.95" customHeight="1">
      <c r="C251" s="951"/>
      <c r="D251" s="952"/>
      <c r="E251" s="1287" t="s">
        <v>220</v>
      </c>
      <c r="F251" s="1288"/>
      <c r="G251" s="1288"/>
      <c r="H251" s="1288"/>
      <c r="I251" s="1289"/>
      <c r="J251" s="1584">
        <f t="shared" ref="J251" si="122">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594"/>
      <c r="CM251" s="1595"/>
      <c r="CN251" s="1595"/>
      <c r="CO251" s="1595"/>
      <c r="CP251" s="1595"/>
      <c r="CQ251" s="1595"/>
      <c r="CR251" s="1595"/>
      <c r="CS251" s="44" t="s">
        <v>138</v>
      </c>
      <c r="CT251" s="44"/>
      <c r="CU251" s="44"/>
      <c r="CV251" s="44"/>
      <c r="CW251" s="237"/>
      <c r="CX251" s="161"/>
      <c r="CY251" s="161"/>
      <c r="CZ251" s="161"/>
      <c r="DA251" s="161"/>
      <c r="DB251" s="166"/>
      <c r="DC251" s="1602">
        <f t="shared" ref="DC251" si="123">DS251+DS252</f>
        <v>0</v>
      </c>
      <c r="DD251" s="1603"/>
      <c r="DE251" s="1603"/>
      <c r="DF251" s="44"/>
      <c r="DG251" s="176"/>
      <c r="DH251" s="1694">
        <f t="shared" ref="DH251" si="124">IFERROR((S251+DC251)*100/J251,0)</f>
        <v>0</v>
      </c>
      <c r="DI251" s="1695"/>
      <c r="DJ251" s="1695"/>
      <c r="DK251" s="1695"/>
      <c r="DL251" s="1695"/>
      <c r="DM251" s="217"/>
      <c r="DS251" s="610">
        <f t="shared" si="81"/>
        <v>0</v>
      </c>
      <c r="DT251" s="610">
        <f t="shared" ref="DT251" si="125">SUM(J251)</f>
        <v>0</v>
      </c>
      <c r="DU251" s="610">
        <f t="shared" ref="DU251" si="126">SUM(S251)</f>
        <v>0</v>
      </c>
    </row>
    <row r="252" spans="3:126"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606"/>
      <c r="CM252" s="1607"/>
      <c r="CN252" s="1607"/>
      <c r="CO252" s="1607"/>
      <c r="CP252" s="1607"/>
      <c r="CQ252" s="1607"/>
      <c r="CR252" s="1607"/>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81"/>
        <v>0</v>
      </c>
      <c r="DT252" s="610">
        <f t="shared" ref="DT252" si="127">SUM(DS251:DS252)</f>
        <v>0</v>
      </c>
    </row>
    <row r="253" spans="3:126" ht="12.95" customHeight="1">
      <c r="C253" s="951"/>
      <c r="D253" s="952"/>
      <c r="E253" s="703" t="s">
        <v>221</v>
      </c>
      <c r="F253" s="704"/>
      <c r="G253" s="704"/>
      <c r="H253" s="704"/>
      <c r="I253" s="705"/>
      <c r="J253" s="1584">
        <f t="shared" ref="J253" si="12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594"/>
      <c r="CM253" s="1595"/>
      <c r="CN253" s="1595"/>
      <c r="CO253" s="1595"/>
      <c r="CP253" s="1595"/>
      <c r="CQ253" s="1595"/>
      <c r="CR253" s="1595"/>
      <c r="CS253" s="44" t="s">
        <v>138</v>
      </c>
      <c r="CT253" s="44"/>
      <c r="CU253" s="44"/>
      <c r="CV253" s="44"/>
      <c r="CW253" s="237"/>
      <c r="CX253" s="161"/>
      <c r="CY253" s="161"/>
      <c r="CZ253" s="161"/>
      <c r="DA253" s="161"/>
      <c r="DB253" s="166"/>
      <c r="DC253" s="1602">
        <f t="shared" ref="DC253" si="129">DS253+DS254</f>
        <v>0</v>
      </c>
      <c r="DD253" s="1603"/>
      <c r="DE253" s="1603"/>
      <c r="DF253" s="44"/>
      <c r="DG253" s="176"/>
      <c r="DH253" s="1694">
        <f t="shared" ref="DH253" si="130">IFERROR((S253+DC253)*100/J253,0)</f>
        <v>0</v>
      </c>
      <c r="DI253" s="1695"/>
      <c r="DJ253" s="1695"/>
      <c r="DK253" s="1695"/>
      <c r="DL253" s="1695"/>
      <c r="DM253" s="217"/>
      <c r="DS253" s="610">
        <f t="shared" si="81"/>
        <v>0</v>
      </c>
      <c r="DT253" s="610">
        <f t="shared" ref="DT253" si="131">SUM(J253)</f>
        <v>0</v>
      </c>
      <c r="DU253" s="610">
        <f t="shared" ref="DU253" si="132">SUM(S253)</f>
        <v>0</v>
      </c>
    </row>
    <row r="254" spans="3:126"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606"/>
      <c r="CM254" s="1607"/>
      <c r="CN254" s="1607"/>
      <c r="CO254" s="1607"/>
      <c r="CP254" s="1607"/>
      <c r="CQ254" s="1607"/>
      <c r="CR254" s="1607"/>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81"/>
        <v>0</v>
      </c>
      <c r="DT254" s="610">
        <f t="shared" ref="DT254" si="133">SUM(DS253:DS254)</f>
        <v>0</v>
      </c>
    </row>
    <row r="255" spans="3:126" ht="12.95" customHeight="1">
      <c r="C255" s="951"/>
      <c r="D255" s="952"/>
      <c r="E255" s="703" t="s">
        <v>222</v>
      </c>
      <c r="F255" s="704"/>
      <c r="G255" s="704"/>
      <c r="H255" s="704"/>
      <c r="I255" s="705"/>
      <c r="J255" s="1584">
        <f t="shared" ref="J255" si="134">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594"/>
      <c r="CM255" s="1595"/>
      <c r="CN255" s="1595"/>
      <c r="CO255" s="1595"/>
      <c r="CP255" s="1595"/>
      <c r="CQ255" s="1595"/>
      <c r="CR255" s="1595"/>
      <c r="CS255" s="143" t="s">
        <v>138</v>
      </c>
      <c r="CT255" s="143"/>
      <c r="CU255" s="143"/>
      <c r="CV255" s="142"/>
      <c r="CW255" s="237"/>
      <c r="CX255" s="161"/>
      <c r="CY255" s="161"/>
      <c r="CZ255" s="161"/>
      <c r="DA255" s="161"/>
      <c r="DB255" s="166"/>
      <c r="DC255" s="1602">
        <f t="shared" ref="DC255" si="135">DS255+DS256</f>
        <v>0</v>
      </c>
      <c r="DD255" s="1603"/>
      <c r="DE255" s="1603"/>
      <c r="DF255" s="44"/>
      <c r="DG255" s="176"/>
      <c r="DH255" s="1694">
        <f t="shared" ref="DH255" si="136">IFERROR((S255+DC255)*100/J255,0)</f>
        <v>0</v>
      </c>
      <c r="DI255" s="1695"/>
      <c r="DJ255" s="1695"/>
      <c r="DK255" s="1695"/>
      <c r="DL255" s="1695"/>
      <c r="DM255" s="217"/>
      <c r="DS255" s="610">
        <f t="shared" si="81"/>
        <v>0</v>
      </c>
      <c r="DT255" s="610">
        <f t="shared" ref="DT255" si="137">SUM(J255)</f>
        <v>0</v>
      </c>
      <c r="DU255" s="610">
        <f t="shared" ref="DU255" si="138">SUM(S255)</f>
        <v>0</v>
      </c>
    </row>
    <row r="256" spans="3:126"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606"/>
      <c r="CM256" s="1607"/>
      <c r="CN256" s="1607"/>
      <c r="CO256" s="1607"/>
      <c r="CP256" s="1607"/>
      <c r="CQ256" s="1607"/>
      <c r="CR256" s="1607"/>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81"/>
        <v>0</v>
      </c>
      <c r="DT256" s="610">
        <f t="shared" ref="DT256" si="139">SUM(DS255:DS256)</f>
        <v>0</v>
      </c>
    </row>
    <row r="257" spans="3:125" ht="12.95" customHeight="1">
      <c r="C257" s="951"/>
      <c r="D257" s="952"/>
      <c r="E257" s="1300" t="s">
        <v>142</v>
      </c>
      <c r="F257" s="1301"/>
      <c r="G257" s="1301"/>
      <c r="H257" s="1301"/>
      <c r="I257" s="1302"/>
      <c r="J257" s="1584">
        <f t="shared" ref="J257" si="140">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594"/>
      <c r="CM257" s="1595"/>
      <c r="CN257" s="1595"/>
      <c r="CO257" s="1595"/>
      <c r="CP257" s="1595"/>
      <c r="CQ257" s="1595"/>
      <c r="CR257" s="1595"/>
      <c r="CS257" s="2" t="s">
        <v>138</v>
      </c>
      <c r="CW257" s="241"/>
      <c r="CX257" s="149"/>
      <c r="CY257" s="149"/>
      <c r="CZ257" s="149"/>
      <c r="DA257" s="149"/>
      <c r="DB257" s="169"/>
      <c r="DC257" s="1602">
        <f t="shared" ref="DC257" si="141">DS257+DS258</f>
        <v>0</v>
      </c>
      <c r="DD257" s="1603"/>
      <c r="DE257" s="1603"/>
      <c r="DG257" s="152"/>
      <c r="DH257" s="1694">
        <f t="shared" ref="DH257" si="142">IFERROR((S257+DC257)*100/J257,0)</f>
        <v>0</v>
      </c>
      <c r="DI257" s="1695"/>
      <c r="DJ257" s="1695"/>
      <c r="DK257" s="1695"/>
      <c r="DL257" s="1695"/>
      <c r="DM257" s="215"/>
      <c r="DS257" s="610">
        <f t="shared" si="81"/>
        <v>0</v>
      </c>
      <c r="DT257" s="610">
        <f t="shared" ref="DT257" si="143">SUM(J257)</f>
        <v>0</v>
      </c>
      <c r="DU257" s="610">
        <f t="shared" ref="DU257" si="144">SUM(S257)</f>
        <v>0</v>
      </c>
    </row>
    <row r="258" spans="3:125"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606"/>
      <c r="CM258" s="1607"/>
      <c r="CN258" s="1607"/>
      <c r="CO258" s="1607"/>
      <c r="CP258" s="1607"/>
      <c r="CQ258" s="1607"/>
      <c r="CR258" s="1607"/>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81"/>
        <v>0</v>
      </c>
      <c r="DT258" s="610">
        <f t="shared" ref="DT258" si="145">SUM(DS257:DS258)</f>
        <v>0</v>
      </c>
    </row>
    <row r="259" spans="3:125" ht="12.95" customHeight="1">
      <c r="C259" s="951"/>
      <c r="D259" s="952"/>
      <c r="E259" s="1287" t="s">
        <v>223</v>
      </c>
      <c r="F259" s="1288"/>
      <c r="G259" s="1288"/>
      <c r="H259" s="1288"/>
      <c r="I259" s="1289"/>
      <c r="J259" s="1584">
        <f t="shared" ref="J259" si="146">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594"/>
      <c r="CM259" s="1595"/>
      <c r="CN259" s="1595"/>
      <c r="CO259" s="1595"/>
      <c r="CP259" s="1595"/>
      <c r="CQ259" s="1595"/>
      <c r="CR259" s="1595"/>
      <c r="CS259" s="44" t="s">
        <v>138</v>
      </c>
      <c r="CT259" s="44"/>
      <c r="CU259" s="44"/>
      <c r="CV259" s="44"/>
      <c r="CW259" s="237"/>
      <c r="CX259" s="161"/>
      <c r="CY259" s="161"/>
      <c r="CZ259" s="161"/>
      <c r="DA259" s="161"/>
      <c r="DB259" s="166"/>
      <c r="DC259" s="1602">
        <f t="shared" ref="DC259" si="147">DS259+DS260</f>
        <v>0</v>
      </c>
      <c r="DD259" s="1603"/>
      <c r="DE259" s="1603"/>
      <c r="DF259" s="44"/>
      <c r="DG259" s="176"/>
      <c r="DH259" s="1694">
        <f t="shared" ref="DH259" si="148">IFERROR((S259+DC259)*100/J259,0)</f>
        <v>0</v>
      </c>
      <c r="DI259" s="1695"/>
      <c r="DJ259" s="1695"/>
      <c r="DK259" s="1695"/>
      <c r="DL259" s="1695"/>
      <c r="DM259" s="217"/>
      <c r="DS259" s="610">
        <f t="shared" si="81"/>
        <v>0</v>
      </c>
      <c r="DT259" s="610">
        <f t="shared" ref="DT259" si="149">SUM(J259)</f>
        <v>0</v>
      </c>
      <c r="DU259" s="610">
        <f t="shared" ref="DU259" si="150">SUM(S259)</f>
        <v>0</v>
      </c>
    </row>
    <row r="260" spans="3:125"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606"/>
      <c r="CM260" s="1607"/>
      <c r="CN260" s="1607"/>
      <c r="CO260" s="1607"/>
      <c r="CP260" s="1607"/>
      <c r="CQ260" s="1607"/>
      <c r="CR260" s="1607"/>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81"/>
        <v>0</v>
      </c>
      <c r="DT260" s="610">
        <f t="shared" ref="DT260" si="151">SUM(DS259:DS260)</f>
        <v>0</v>
      </c>
    </row>
    <row r="261" spans="3:125" ht="12.95" customHeight="1">
      <c r="C261" s="1278"/>
      <c r="D261" s="1279"/>
      <c r="E261" s="1055" t="s">
        <v>224</v>
      </c>
      <c r="F261" s="1056"/>
      <c r="G261" s="1056"/>
      <c r="H261" s="1056"/>
      <c r="I261" s="1057"/>
      <c r="J261" s="1584">
        <f t="shared" ref="J261" si="152">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594"/>
      <c r="CM261" s="1595"/>
      <c r="CN261" s="1595"/>
      <c r="CO261" s="1595"/>
      <c r="CP261" s="1595"/>
      <c r="CQ261" s="1595"/>
      <c r="CR261" s="1595"/>
      <c r="CS261" s="2" t="s">
        <v>138</v>
      </c>
      <c r="CW261" s="246"/>
      <c r="CX261" s="160"/>
      <c r="CY261" s="160"/>
      <c r="CZ261" s="160"/>
      <c r="DA261" s="160"/>
      <c r="DB261" s="170"/>
      <c r="DC261" s="1623">
        <f t="shared" ref="DC261" si="153">DS261+DS262</f>
        <v>0</v>
      </c>
      <c r="DD261" s="1624"/>
      <c r="DE261" s="1624"/>
      <c r="DG261" s="152"/>
      <c r="DH261" s="1696">
        <f t="shared" ref="DH261" si="154">IFERROR((S261+DC261)*100/J261,0)</f>
        <v>0</v>
      </c>
      <c r="DI261" s="1697"/>
      <c r="DJ261" s="1697"/>
      <c r="DK261" s="1697"/>
      <c r="DL261" s="1697"/>
      <c r="DM261" s="215"/>
      <c r="DS261" s="610">
        <f t="shared" si="81"/>
        <v>0</v>
      </c>
      <c r="DT261" s="610">
        <f t="shared" ref="DT261" si="155">SUM(J261)</f>
        <v>0</v>
      </c>
      <c r="DU261" s="610">
        <f>SUM(S261)</f>
        <v>0</v>
      </c>
    </row>
    <row r="262" spans="3:125"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625"/>
      <c r="CM262" s="1626"/>
      <c r="CN262" s="1626"/>
      <c r="CO262" s="1626"/>
      <c r="CP262" s="1626"/>
      <c r="CQ262" s="1626"/>
      <c r="CR262" s="1626"/>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81"/>
        <v>0</v>
      </c>
      <c r="DT262" s="610">
        <f t="shared" ref="DT262" si="156">SUM(DS261:DS262)</f>
        <v>0</v>
      </c>
    </row>
    <row r="263" spans="3:125" ht="12.95" customHeight="1">
      <c r="C263" s="102"/>
      <c r="E263" s="1339" t="s">
        <v>143</v>
      </c>
      <c r="F263" s="1106"/>
      <c r="G263" s="1106"/>
      <c r="H263" s="1106"/>
      <c r="I263" s="1340"/>
      <c r="J263" s="1627">
        <f>S263+CL263+CL264</f>
        <v>0</v>
      </c>
      <c r="K263" s="1628"/>
      <c r="L263" s="1628"/>
      <c r="M263" s="3"/>
      <c r="N263" s="3"/>
      <c r="O263" s="3"/>
      <c r="P263" s="1189"/>
      <c r="Q263" s="1190"/>
      <c r="R263" s="1191"/>
      <c r="S263" s="1598"/>
      <c r="T263" s="1599"/>
      <c r="U263" s="1599"/>
      <c r="V263" s="1599"/>
      <c r="W263" s="1599"/>
      <c r="X263" s="1700"/>
      <c r="Y263" s="1701"/>
      <c r="Z263" s="1701"/>
      <c r="AA263" s="1701"/>
      <c r="AB263" s="1702"/>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594"/>
      <c r="CM263" s="1595"/>
      <c r="CN263" s="1595"/>
      <c r="CO263" s="1595"/>
      <c r="CP263" s="1595"/>
      <c r="CQ263" s="1595"/>
      <c r="CR263" s="1595"/>
      <c r="CS263" s="3" t="s">
        <v>8696</v>
      </c>
      <c r="CT263" s="3"/>
      <c r="CU263" s="3"/>
      <c r="CV263" s="3"/>
      <c r="CW263" s="1619"/>
      <c r="CX263" s="1620"/>
      <c r="CY263" s="162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 t="shared" ref="DS263:DS276" si="157">IF(CI263="8.ｽﾄ(無：国ｽﾄ)",0,IF(CI263="9.ｽﾄ(無：国ｽﾄ以外)",0,IF(CI263="12.最終覆外",0,IF(CI263="13.土捨場",0,IF(CI263="",0,CL263)))))</f>
        <v>0</v>
      </c>
      <c r="DT263" s="610">
        <f>SUM(J263)</f>
        <v>0</v>
      </c>
      <c r="DU263" s="610">
        <f t="shared" ref="DU263" si="158">SUM(S263)</f>
        <v>0</v>
      </c>
    </row>
    <row r="264" spans="3:125"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606"/>
      <c r="CM264" s="1607"/>
      <c r="CN264" s="1607"/>
      <c r="CO264" s="1607"/>
      <c r="CP264" s="1607"/>
      <c r="CQ264" s="1607"/>
      <c r="CR264" s="1607"/>
      <c r="CS264" s="173" t="s">
        <v>8696</v>
      </c>
      <c r="CT264" s="173"/>
      <c r="CU264" s="173"/>
      <c r="CV264" s="173"/>
      <c r="CW264" s="1608"/>
      <c r="CX264" s="1607"/>
      <c r="CY264" s="1607"/>
      <c r="CZ264" s="173"/>
      <c r="DA264" s="173"/>
      <c r="DB264" s="174" t="s">
        <v>8696</v>
      </c>
      <c r="DC264" s="1623"/>
      <c r="DD264" s="1624"/>
      <c r="DG264" s="152" t="s">
        <v>8696</v>
      </c>
      <c r="DH264" s="1692"/>
      <c r="DI264" s="1693"/>
      <c r="DJ264" s="1693"/>
      <c r="DK264" s="1693"/>
      <c r="DL264" s="1693"/>
      <c r="DM264" s="219" t="s">
        <v>66</v>
      </c>
      <c r="DS264" s="610">
        <f t="shared" si="157"/>
        <v>0</v>
      </c>
      <c r="DT264" s="610">
        <f>SUM(DS263:DS264)</f>
        <v>0</v>
      </c>
    </row>
    <row r="265" spans="3:125" ht="12.95" customHeight="1">
      <c r="C265" s="917"/>
      <c r="D265" s="708"/>
      <c r="E265" s="703" t="s">
        <v>144</v>
      </c>
      <c r="F265" s="704"/>
      <c r="G265" s="704"/>
      <c r="H265" s="704"/>
      <c r="I265" s="705"/>
      <c r="J265" s="1604">
        <f t="shared" ref="J265" si="159">S265+CL265+CL266</f>
        <v>0</v>
      </c>
      <c r="K265" s="1605"/>
      <c r="L265" s="1605"/>
      <c r="M265" s="44"/>
      <c r="N265" s="44"/>
      <c r="O265" s="44"/>
      <c r="P265" s="1189"/>
      <c r="Q265" s="1190"/>
      <c r="R265" s="1191"/>
      <c r="S265" s="1598"/>
      <c r="T265" s="1599"/>
      <c r="U265" s="1599"/>
      <c r="V265" s="1599"/>
      <c r="W265" s="1599"/>
      <c r="X265" s="1600"/>
      <c r="Y265" s="1599"/>
      <c r="Z265" s="1599"/>
      <c r="AA265" s="1599"/>
      <c r="AB265" s="1601"/>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594"/>
      <c r="CM265" s="1595"/>
      <c r="CN265" s="1595"/>
      <c r="CO265" s="1595"/>
      <c r="CP265" s="1595"/>
      <c r="CQ265" s="1595"/>
      <c r="CR265" s="1595"/>
      <c r="CS265" s="44" t="s">
        <v>8696</v>
      </c>
      <c r="CT265" s="44"/>
      <c r="CU265" s="44"/>
      <c r="CV265" s="44"/>
      <c r="CW265" s="1596"/>
      <c r="CX265" s="1597"/>
      <c r="CY265" s="1597"/>
      <c r="CZ265" s="44"/>
      <c r="DA265" s="44"/>
      <c r="DB265" s="176" t="s">
        <v>8696</v>
      </c>
      <c r="DC265" s="1602">
        <f>DS265+DS266</f>
        <v>0</v>
      </c>
      <c r="DD265" s="1603"/>
      <c r="DE265" s="44"/>
      <c r="DF265" s="44"/>
      <c r="DG265" s="176"/>
      <c r="DH265" s="1698">
        <f t="shared" ref="DH265" si="160">IFERROR((S265+DS265+DS266)/J265,0)*100</f>
        <v>0</v>
      </c>
      <c r="DI265" s="1699"/>
      <c r="DJ265" s="1699"/>
      <c r="DK265" s="1699"/>
      <c r="DL265" s="1699"/>
      <c r="DM265" s="217"/>
      <c r="DS265" s="610">
        <f t="shared" si="157"/>
        <v>0</v>
      </c>
      <c r="DT265" s="610">
        <f t="shared" ref="DT265" si="161">SUM(J265)</f>
        <v>0</v>
      </c>
      <c r="DU265" s="610">
        <f t="shared" ref="DU265" si="162">SUM(S265)</f>
        <v>0</v>
      </c>
    </row>
    <row r="266" spans="3:125"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606"/>
      <c r="CM266" s="1607"/>
      <c r="CN266" s="1607"/>
      <c r="CO266" s="1607"/>
      <c r="CP266" s="1607"/>
      <c r="CQ266" s="1607"/>
      <c r="CR266" s="1607"/>
      <c r="CS266" s="157" t="s">
        <v>8696</v>
      </c>
      <c r="CT266" s="157"/>
      <c r="CU266" s="157"/>
      <c r="CV266" s="157"/>
      <c r="CW266" s="1608"/>
      <c r="CX266" s="1607"/>
      <c r="CY266" s="1607"/>
      <c r="CZ266" s="157"/>
      <c r="DA266" s="157"/>
      <c r="DB266" s="158" t="s">
        <v>8696</v>
      </c>
      <c r="DC266" s="1602"/>
      <c r="DD266" s="1603"/>
      <c r="DG266" s="152" t="s">
        <v>8696</v>
      </c>
      <c r="DH266" s="1698"/>
      <c r="DI266" s="1699"/>
      <c r="DJ266" s="1699"/>
      <c r="DK266" s="1699"/>
      <c r="DL266" s="1699"/>
      <c r="DM266" s="219" t="s">
        <v>66</v>
      </c>
      <c r="DS266" s="610">
        <f t="shared" si="157"/>
        <v>0</v>
      </c>
      <c r="DT266" s="610">
        <f t="shared" ref="DT266" si="163">SUM(DS265:DS266)</f>
        <v>0</v>
      </c>
    </row>
    <row r="267" spans="3:125" ht="12.95" customHeight="1">
      <c r="C267" s="917" t="s">
        <v>228</v>
      </c>
      <c r="D267" s="708"/>
      <c r="E267" s="703" t="s">
        <v>145</v>
      </c>
      <c r="F267" s="704"/>
      <c r="G267" s="704"/>
      <c r="H267" s="704"/>
      <c r="I267" s="705"/>
      <c r="J267" s="1604">
        <f t="shared" ref="J267" si="164">S267+CL267+CL268</f>
        <v>0</v>
      </c>
      <c r="K267" s="1605"/>
      <c r="L267" s="1605"/>
      <c r="P267" s="1189"/>
      <c r="Q267" s="1190"/>
      <c r="R267" s="1191"/>
      <c r="S267" s="1598"/>
      <c r="T267" s="1599"/>
      <c r="U267" s="1599"/>
      <c r="V267" s="1599"/>
      <c r="W267" s="1599"/>
      <c r="X267" s="1600"/>
      <c r="Y267" s="1599"/>
      <c r="Z267" s="1599"/>
      <c r="AA267" s="1599"/>
      <c r="AB267" s="1601"/>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594"/>
      <c r="CM267" s="1595"/>
      <c r="CN267" s="1595"/>
      <c r="CO267" s="1595"/>
      <c r="CP267" s="1595"/>
      <c r="CQ267" s="1595"/>
      <c r="CR267" s="1595"/>
      <c r="CS267" s="44" t="s">
        <v>8696</v>
      </c>
      <c r="CT267" s="44"/>
      <c r="CU267" s="44"/>
      <c r="CV267" s="44"/>
      <c r="CW267" s="1596"/>
      <c r="CX267" s="1597"/>
      <c r="CY267" s="1597"/>
      <c r="CZ267" s="44"/>
      <c r="DA267" s="44"/>
      <c r="DB267" s="176" t="s">
        <v>8696</v>
      </c>
      <c r="DC267" s="1602">
        <f>DS267+DS268</f>
        <v>0</v>
      </c>
      <c r="DD267" s="1603"/>
      <c r="DE267" s="44"/>
      <c r="DF267" s="44"/>
      <c r="DG267" s="176"/>
      <c r="DH267" s="1698">
        <f t="shared" ref="DH267" si="165">IFERROR((S267+DS267+DS268)/J267,0)*100</f>
        <v>0</v>
      </c>
      <c r="DI267" s="1699"/>
      <c r="DJ267" s="1699"/>
      <c r="DK267" s="1699"/>
      <c r="DL267" s="1699"/>
      <c r="DM267" s="217"/>
      <c r="DS267" s="610">
        <f t="shared" si="157"/>
        <v>0</v>
      </c>
      <c r="DT267" s="610">
        <f t="shared" ref="DT267" si="166">SUM(J267)</f>
        <v>0</v>
      </c>
      <c r="DU267" s="610">
        <f t="shared" ref="DU267" si="167">SUM(S267)</f>
        <v>0</v>
      </c>
    </row>
    <row r="268" spans="3:125"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606"/>
      <c r="CM268" s="1607"/>
      <c r="CN268" s="1607"/>
      <c r="CO268" s="1607"/>
      <c r="CP268" s="1607"/>
      <c r="CQ268" s="1607"/>
      <c r="CR268" s="1607"/>
      <c r="CS268" s="120" t="s">
        <v>8696</v>
      </c>
      <c r="CT268" s="120"/>
      <c r="CU268" s="120"/>
      <c r="CV268" s="120"/>
      <c r="CW268" s="1608"/>
      <c r="CX268" s="1607"/>
      <c r="CY268" s="1607"/>
      <c r="CZ268" s="120"/>
      <c r="DA268" s="120"/>
      <c r="DB268" s="177" t="s">
        <v>8696</v>
      </c>
      <c r="DC268" s="1602"/>
      <c r="DD268" s="1603"/>
      <c r="DE268" s="10"/>
      <c r="DF268" s="10"/>
      <c r="DG268" s="155" t="s">
        <v>8696</v>
      </c>
      <c r="DH268" s="1698"/>
      <c r="DI268" s="1699"/>
      <c r="DJ268" s="1699"/>
      <c r="DK268" s="1699"/>
      <c r="DL268" s="1699"/>
      <c r="DM268" s="216" t="s">
        <v>66</v>
      </c>
      <c r="DS268" s="610">
        <f t="shared" si="157"/>
        <v>0</v>
      </c>
      <c r="DT268" s="610">
        <f t="shared" ref="DT268" si="168">SUM(DS267:DS268)</f>
        <v>0</v>
      </c>
    </row>
    <row r="269" spans="3:125" ht="12.95" customHeight="1">
      <c r="C269" s="917" t="s">
        <v>146</v>
      </c>
      <c r="D269" s="708"/>
      <c r="E269" s="703" t="s">
        <v>147</v>
      </c>
      <c r="F269" s="704"/>
      <c r="G269" s="704"/>
      <c r="H269" s="704"/>
      <c r="I269" s="705"/>
      <c r="J269" s="1604">
        <f t="shared" ref="J269" si="169">S269+CL269+CL270</f>
        <v>0</v>
      </c>
      <c r="K269" s="1605"/>
      <c r="L269" s="1605"/>
      <c r="M269" s="44"/>
      <c r="N269" s="44"/>
      <c r="O269" s="44"/>
      <c r="P269" s="1189"/>
      <c r="Q269" s="1190"/>
      <c r="R269" s="1191"/>
      <c r="S269" s="1598"/>
      <c r="T269" s="1599"/>
      <c r="U269" s="1599"/>
      <c r="V269" s="1599"/>
      <c r="W269" s="1599"/>
      <c r="X269" s="1600"/>
      <c r="Y269" s="1599"/>
      <c r="Z269" s="1599"/>
      <c r="AA269" s="1599"/>
      <c r="AB269" s="1601"/>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594"/>
      <c r="CM269" s="1595"/>
      <c r="CN269" s="1595"/>
      <c r="CO269" s="1595"/>
      <c r="CP269" s="1595"/>
      <c r="CQ269" s="1595"/>
      <c r="CR269" s="1595"/>
      <c r="CS269" s="44" t="s">
        <v>8696</v>
      </c>
      <c r="CT269" s="44"/>
      <c r="CU269" s="44"/>
      <c r="CV269" s="44"/>
      <c r="CW269" s="1596"/>
      <c r="CX269" s="1597"/>
      <c r="CY269" s="1597"/>
      <c r="CZ269" s="44"/>
      <c r="DA269" s="44"/>
      <c r="DB269" s="176" t="s">
        <v>8696</v>
      </c>
      <c r="DC269" s="1602">
        <f>DS269+DS270</f>
        <v>0</v>
      </c>
      <c r="DD269" s="1603"/>
      <c r="DE269" s="44"/>
      <c r="DF269" s="44"/>
      <c r="DG269" s="176"/>
      <c r="DH269" s="1698">
        <f t="shared" ref="DH269" si="170">IFERROR((S269+DS269+DS270)/J269,0)*100</f>
        <v>0</v>
      </c>
      <c r="DI269" s="1699"/>
      <c r="DJ269" s="1699"/>
      <c r="DK269" s="1699"/>
      <c r="DL269" s="1699"/>
      <c r="DM269" s="217"/>
      <c r="DS269" s="610">
        <f t="shared" si="157"/>
        <v>0</v>
      </c>
      <c r="DT269" s="610">
        <f t="shared" ref="DT269" si="171">SUM(J269)</f>
        <v>0</v>
      </c>
      <c r="DU269" s="610">
        <f t="shared" ref="DU269" si="172">SUM(S269)</f>
        <v>0</v>
      </c>
    </row>
    <row r="270" spans="3:125" ht="12.95"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606"/>
      <c r="CM270" s="1607"/>
      <c r="CN270" s="1607"/>
      <c r="CO270" s="1607"/>
      <c r="CP270" s="1607"/>
      <c r="CQ270" s="1607"/>
      <c r="CR270" s="1607"/>
      <c r="CS270" s="157" t="s">
        <v>8696</v>
      </c>
      <c r="CT270" s="157"/>
      <c r="CU270" s="157"/>
      <c r="CV270" s="157"/>
      <c r="CW270" s="1608"/>
      <c r="CX270" s="1607"/>
      <c r="CY270" s="1607"/>
      <c r="CZ270" s="157"/>
      <c r="DA270" s="157"/>
      <c r="DB270" s="158" t="s">
        <v>8696</v>
      </c>
      <c r="DC270" s="1602"/>
      <c r="DD270" s="1603"/>
      <c r="DG270" s="152" t="s">
        <v>8696</v>
      </c>
      <c r="DH270" s="1698"/>
      <c r="DI270" s="1699"/>
      <c r="DJ270" s="1699"/>
      <c r="DK270" s="1699"/>
      <c r="DL270" s="1699"/>
      <c r="DM270" s="219" t="s">
        <v>66</v>
      </c>
      <c r="DS270" s="610">
        <f t="shared" si="157"/>
        <v>0</v>
      </c>
      <c r="DT270" s="610">
        <f t="shared" ref="DT270" si="173">SUM(DS269:DS270)</f>
        <v>0</v>
      </c>
    </row>
    <row r="271" spans="3:125" ht="12.95" customHeight="1">
      <c r="C271" s="917"/>
      <c r="D271" s="708"/>
      <c r="E271" s="1613" t="s">
        <v>9356</v>
      </c>
      <c r="F271" s="1614"/>
      <c r="G271" s="1614"/>
      <c r="H271" s="1614"/>
      <c r="I271" s="1615"/>
      <c r="J271" s="1604">
        <f t="shared" ref="J271" si="174">S271+CL271+CL272</f>
        <v>0</v>
      </c>
      <c r="K271" s="1605"/>
      <c r="L271" s="1605"/>
      <c r="M271" s="44"/>
      <c r="N271" s="44"/>
      <c r="O271" s="44"/>
      <c r="P271" s="1189"/>
      <c r="Q271" s="1190"/>
      <c r="R271" s="1191"/>
      <c r="S271" s="1598"/>
      <c r="T271" s="1599"/>
      <c r="U271" s="1599"/>
      <c r="V271" s="1599"/>
      <c r="W271" s="1599"/>
      <c r="X271" s="1600"/>
      <c r="Y271" s="1599"/>
      <c r="Z271" s="1599"/>
      <c r="AA271" s="1599"/>
      <c r="AB271" s="1601"/>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594"/>
      <c r="CM271" s="1595"/>
      <c r="CN271" s="1595"/>
      <c r="CO271" s="1595"/>
      <c r="CP271" s="1595"/>
      <c r="CQ271" s="1595"/>
      <c r="CR271" s="1595"/>
      <c r="CS271" s="44" t="s">
        <v>8696</v>
      </c>
      <c r="CT271" s="44"/>
      <c r="CU271" s="44"/>
      <c r="CV271" s="44"/>
      <c r="CW271" s="1596"/>
      <c r="CX271" s="1597"/>
      <c r="CY271" s="1597"/>
      <c r="CZ271" s="44"/>
      <c r="DA271" s="44"/>
      <c r="DB271" s="176" t="s">
        <v>8696</v>
      </c>
      <c r="DC271" s="1602">
        <f>DS271+DS272</f>
        <v>0</v>
      </c>
      <c r="DD271" s="1603"/>
      <c r="DE271" s="44"/>
      <c r="DF271" s="44"/>
      <c r="DG271" s="176"/>
      <c r="DH271" s="1698">
        <f t="shared" ref="DH271" si="175">IFERROR((S271+DS271+DS272)/J271,0)*100</f>
        <v>0</v>
      </c>
      <c r="DI271" s="1699"/>
      <c r="DJ271" s="1699"/>
      <c r="DK271" s="1699"/>
      <c r="DL271" s="1699"/>
      <c r="DM271" s="217"/>
      <c r="DS271" s="610">
        <f t="shared" si="157"/>
        <v>0</v>
      </c>
      <c r="DT271" s="610">
        <f t="shared" ref="DT271" si="176">SUM(J271)</f>
        <v>0</v>
      </c>
      <c r="DU271" s="610">
        <f t="shared" ref="DU271" si="177">SUM(S271)</f>
        <v>0</v>
      </c>
    </row>
    <row r="272" spans="3:125"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606"/>
      <c r="CM272" s="1607"/>
      <c r="CN272" s="1607"/>
      <c r="CO272" s="1607"/>
      <c r="CP272" s="1607"/>
      <c r="CQ272" s="1607"/>
      <c r="CR272" s="1607"/>
      <c r="CS272" s="157" t="s">
        <v>8696</v>
      </c>
      <c r="CT272" s="157"/>
      <c r="CU272" s="157"/>
      <c r="CV272" s="157"/>
      <c r="CW272" s="1608"/>
      <c r="CX272" s="1607"/>
      <c r="CY272" s="1607"/>
      <c r="CZ272" s="157"/>
      <c r="DA272" s="157"/>
      <c r="DB272" s="158" t="s">
        <v>8696</v>
      </c>
      <c r="DC272" s="1602"/>
      <c r="DD272" s="1603"/>
      <c r="DG272" s="152" t="s">
        <v>8696</v>
      </c>
      <c r="DH272" s="1698"/>
      <c r="DI272" s="1699"/>
      <c r="DJ272" s="1699"/>
      <c r="DK272" s="1699"/>
      <c r="DL272" s="1699"/>
      <c r="DM272" s="219" t="s">
        <v>66</v>
      </c>
      <c r="DS272" s="610">
        <f t="shared" si="157"/>
        <v>0</v>
      </c>
      <c r="DT272" s="610">
        <f t="shared" ref="DT272" si="178">SUM(DS271:DS272)</f>
        <v>0</v>
      </c>
    </row>
    <row r="273" spans="3:129" ht="12.95" customHeight="1">
      <c r="C273" s="102"/>
      <c r="E273" s="703" t="s">
        <v>230</v>
      </c>
      <c r="F273" s="704"/>
      <c r="G273" s="704"/>
      <c r="H273" s="704"/>
      <c r="I273" s="705"/>
      <c r="J273" s="1604">
        <f t="shared" ref="J273" si="179">S273+CL273+CL274</f>
        <v>0</v>
      </c>
      <c r="K273" s="1605"/>
      <c r="L273" s="1605"/>
      <c r="P273" s="1189"/>
      <c r="Q273" s="1190"/>
      <c r="R273" s="1191"/>
      <c r="S273" s="1598"/>
      <c r="T273" s="1599"/>
      <c r="U273" s="1599"/>
      <c r="V273" s="1599"/>
      <c r="W273" s="1599"/>
      <c r="X273" s="1600"/>
      <c r="Y273" s="1599"/>
      <c r="Z273" s="1599"/>
      <c r="AA273" s="1599"/>
      <c r="AB273" s="1601"/>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594"/>
      <c r="CM273" s="1595"/>
      <c r="CN273" s="1595"/>
      <c r="CO273" s="1595"/>
      <c r="CP273" s="1595"/>
      <c r="CQ273" s="1595"/>
      <c r="CR273" s="1595"/>
      <c r="CS273" s="44" t="s">
        <v>8696</v>
      </c>
      <c r="CT273" s="44"/>
      <c r="CU273" s="44"/>
      <c r="CV273" s="44"/>
      <c r="CW273" s="1596"/>
      <c r="CX273" s="1597"/>
      <c r="CY273" s="1597"/>
      <c r="CZ273" s="44"/>
      <c r="DA273" s="44"/>
      <c r="DB273" s="176" t="s">
        <v>8696</v>
      </c>
      <c r="DC273" s="1602">
        <f>DS273+DS274</f>
        <v>0</v>
      </c>
      <c r="DD273" s="1603"/>
      <c r="DE273" s="44"/>
      <c r="DF273" s="44"/>
      <c r="DG273" s="176"/>
      <c r="DH273" s="1698">
        <f t="shared" ref="DH273" si="180">IFERROR((S273+DS273+DS274)/J273,0)*100</f>
        <v>0</v>
      </c>
      <c r="DI273" s="1699"/>
      <c r="DJ273" s="1699"/>
      <c r="DK273" s="1699"/>
      <c r="DL273" s="1699"/>
      <c r="DM273" s="217"/>
      <c r="DS273" s="610">
        <f t="shared" si="157"/>
        <v>0</v>
      </c>
      <c r="DT273" s="610">
        <f t="shared" ref="DT273" si="181">SUM(J273)</f>
        <v>0</v>
      </c>
      <c r="DU273" s="610">
        <f>SUM(S273)</f>
        <v>0</v>
      </c>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606"/>
      <c r="CM274" s="1607"/>
      <c r="CN274" s="1607"/>
      <c r="CO274" s="1607"/>
      <c r="CP274" s="1607"/>
      <c r="CQ274" s="1607"/>
      <c r="CR274" s="1607"/>
      <c r="CS274" s="120" t="s">
        <v>8696</v>
      </c>
      <c r="CT274" s="120"/>
      <c r="CU274" s="120"/>
      <c r="CV274" s="120"/>
      <c r="CW274" s="1608"/>
      <c r="CX274" s="1607"/>
      <c r="CY274" s="1607"/>
      <c r="CZ274" s="120"/>
      <c r="DA274" s="120"/>
      <c r="DB274" s="177" t="s">
        <v>8696</v>
      </c>
      <c r="DC274" s="1602"/>
      <c r="DD274" s="1603"/>
      <c r="DE274" s="10"/>
      <c r="DF274" s="10"/>
      <c r="DG274" s="155" t="s">
        <v>8696</v>
      </c>
      <c r="DH274" s="1698"/>
      <c r="DI274" s="1699"/>
      <c r="DJ274" s="1699"/>
      <c r="DK274" s="1699"/>
      <c r="DL274" s="1699"/>
      <c r="DM274" s="216" t="s">
        <v>66</v>
      </c>
      <c r="DS274" s="610">
        <f t="shared" si="157"/>
        <v>0</v>
      </c>
      <c r="DT274" s="610">
        <f t="shared" ref="DT274" si="182">SUM(DS273:DS274)</f>
        <v>0</v>
      </c>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57"/>
        <v>0</v>
      </c>
      <c r="DT275" s="610">
        <f>SUM(J275)</f>
        <v>0</v>
      </c>
      <c r="DU275" s="610">
        <f t="shared" ref="DU275" si="183">SUM(S275)</f>
        <v>0</v>
      </c>
      <c r="DV275" s="610">
        <f>SUM(X275)</f>
        <v>0</v>
      </c>
      <c r="DW275" s="610">
        <f>CL275</f>
        <v>0</v>
      </c>
      <c r="DX275" s="610">
        <f>CW275</f>
        <v>0</v>
      </c>
      <c r="DY275" s="610">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57"/>
        <v>0</v>
      </c>
      <c r="DT276" s="610">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j4R/QHlgXmYVryyTITbw26bL6809ErIblRACfRal1rcExpcPphp5T+BsyhXf/HgChfhqoO46mz+wrDW6sVgkNw==" saltValue="oX2XlckUwvl3qcFdNarVO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I17:L18">
    <cfRule type="expression" dxfId="284" priority="493">
      <formula>AND(I17="",Z17&lt;&gt;"")</formula>
    </cfRule>
    <cfRule type="expression" dxfId="283" priority="485">
      <formula>AND(I17="",OR(AK17&lt;&gt;"",AR17&lt;&gt;"",BC17&lt;&gt;"",BY17&lt;&gt;"",CG17&lt;&gt;"",DH17&lt;&gt;""))</formula>
    </cfRule>
  </conditionalFormatting>
  <conditionalFormatting sqref="I20:L21">
    <cfRule type="expression" dxfId="282" priority="29">
      <formula>AND(I20="",OR(AK20&lt;&gt;"",AR20&lt;&gt;"",BC20&lt;&gt;"",BY20&lt;&gt;"",CG20&lt;&gt;"",DH20&lt;&gt;""))</formula>
    </cfRule>
    <cfRule type="expression" dxfId="281" priority="43">
      <formula>AND(I20="",Z20&lt;&gt;"")</formula>
    </cfRule>
  </conditionalFormatting>
  <conditionalFormatting sqref="I23:L24">
    <cfRule type="expression" dxfId="280" priority="459">
      <formula>AND(I23="",Z23&lt;&gt;"")</formula>
    </cfRule>
    <cfRule type="expression" dxfId="279" priority="449">
      <formula>AND(I23="",OR(AK23&lt;&gt;"",AR23&lt;&gt;"",BY23&lt;&gt;"",CG23&lt;&gt;"",DH23&lt;&gt;""))</formula>
    </cfRule>
  </conditionalFormatting>
  <conditionalFormatting sqref="I26:L27">
    <cfRule type="expression" dxfId="278" priority="64">
      <formula>AND(I26="",Z26&lt;&gt;"")</formula>
    </cfRule>
    <cfRule type="expression" dxfId="277" priority="63">
      <formula>AND(I26="",OR(AK26&lt;&gt;"",AR26&lt;&gt;"",BY26&lt;&gt;"",CG26&lt;&gt;"",DH26&lt;&gt;""))</formula>
    </cfRule>
  </conditionalFormatting>
  <conditionalFormatting sqref="I29:L30">
    <cfRule type="expression" dxfId="276" priority="417">
      <formula>AND(I29="",OR(AK29&lt;&gt;"",AR29&lt;&gt;"",BC29&lt;&gt;"",BY29&lt;&gt;"",CG29&lt;&gt;"",DH29&lt;&gt;""))</formula>
    </cfRule>
    <cfRule type="expression" dxfId="275" priority="419">
      <formula>AND(I29="",Z29&lt;&gt;"")</formula>
    </cfRule>
  </conditionalFormatting>
  <conditionalFormatting sqref="I32:L33">
    <cfRule type="expression" dxfId="274" priority="397">
      <formula>AND(I32="",OR(AK32&lt;&gt;"",AR32&lt;&gt;"",BY32&lt;&gt;"",CG32&lt;&gt;"",DH32&lt;&gt;""))</formula>
    </cfRule>
    <cfRule type="expression" dxfId="273" priority="399">
      <formula>AND(I32="",Z32&lt;&gt;"")</formula>
    </cfRule>
  </conditionalFormatting>
  <conditionalFormatting sqref="I35:L36">
    <cfRule type="expression" dxfId="272" priority="379">
      <formula>AND(I35="",Z35&lt;&gt;"")</formula>
    </cfRule>
    <cfRule type="expression" dxfId="271" priority="377">
      <formula>AND(I35="",OR(AK35&lt;&gt;"",AR35&lt;&gt;"",BY35&lt;&gt;"",CG35&lt;&gt;"",DH35&lt;&gt;""))</formula>
    </cfRule>
  </conditionalFormatting>
  <conditionalFormatting sqref="I38:L39">
    <cfRule type="expression" dxfId="270" priority="357">
      <formula>AND(I38="",OR(AR38&lt;&gt;"",BY38&lt;&gt;"",CG38&lt;&gt;"",DH38&lt;&gt;""))</formula>
    </cfRule>
    <cfRule type="expression" dxfId="269" priority="359">
      <formula>AND(I38="",Z38&lt;&gt;"")</formula>
    </cfRule>
  </conditionalFormatting>
  <conditionalFormatting sqref="I41:L42">
    <cfRule type="expression" dxfId="268" priority="337">
      <formula>AND(I41="",Z41&lt;&gt;"")</formula>
    </cfRule>
    <cfRule type="expression" dxfId="267" priority="339">
      <formula>AND(I41="",OR(AK41&lt;&gt;"",AR41&lt;&gt;"",BC41&lt;&gt;"",BY41&lt;&gt;"",CG41&lt;&gt;"",DH41&lt;&gt;""))</formula>
    </cfRule>
  </conditionalFormatting>
  <conditionalFormatting sqref="I159:L160">
    <cfRule type="expression" dxfId="266" priority="267">
      <formula>AND(I159="",OR(AK159&lt;&gt;"",AR159&lt;&gt;"",BC159&lt;&gt;"",BY159&lt;&gt;"",CG159&lt;&gt;"",DH159&lt;&gt;""))</formula>
    </cfRule>
    <cfRule type="expression" dxfId="265" priority="275">
      <formula>AND(I159="",Z159&lt;&gt;"")</formula>
    </cfRule>
  </conditionalFormatting>
  <conditionalFormatting sqref="I162:L163">
    <cfRule type="expression" dxfId="264" priority="19">
      <formula>AND(I162="",OR(AK162&lt;&gt;"",AR162&lt;&gt;"",BC162&lt;&gt;"",BY162&lt;&gt;"",CG162&lt;&gt;"",DH162&lt;&gt;""))</formula>
    </cfRule>
    <cfRule type="expression" dxfId="263" priority="23">
      <formula>AND(I162="",Z162&lt;&gt;"")</formula>
    </cfRule>
  </conditionalFormatting>
  <conditionalFormatting sqref="I165:L166">
    <cfRule type="expression" dxfId="262" priority="241">
      <formula>AND(I165="",Z165&lt;&gt;"")</formula>
    </cfRule>
    <cfRule type="expression" dxfId="261" priority="231">
      <formula>AND(I165="",OR(AK165&lt;&gt;"",AR165&lt;&gt;"",BY165&lt;&gt;"",CG165&lt;&gt;"",DH165&lt;&gt;""))</formula>
    </cfRule>
  </conditionalFormatting>
  <conditionalFormatting sqref="I168:L169">
    <cfRule type="expression" dxfId="260" priority="53">
      <formula>AND(I168="",OR(AK168&lt;&gt;"",AR168&lt;&gt;"",BY168&lt;&gt;"",CG168&lt;&gt;"",DH168&lt;&gt;""))</formula>
    </cfRule>
    <cfRule type="expression" dxfId="259" priority="54">
      <formula>AND(I168="",Z168&lt;&gt;"")</formula>
    </cfRule>
  </conditionalFormatting>
  <conditionalFormatting sqref="I171:L172">
    <cfRule type="expression" dxfId="258" priority="199">
      <formula>AND(I171="",OR(AK171&lt;&gt;"",AR171&lt;&gt;"",BC171&lt;&gt;"",BY171&lt;&gt;"",CG171&lt;&gt;"",DH171&lt;&gt;""))</formula>
    </cfRule>
    <cfRule type="expression" dxfId="257" priority="201">
      <formula>AND(I171="",Z171&lt;&gt;"")</formula>
    </cfRule>
  </conditionalFormatting>
  <conditionalFormatting sqref="I174:L175">
    <cfRule type="expression" dxfId="256" priority="181">
      <formula>AND(I174="",Z174&lt;&gt;"")</formula>
    </cfRule>
    <cfRule type="expression" dxfId="255" priority="179">
      <formula>AND(I174="",OR(AK174&lt;&gt;"",AR174&lt;&gt;"",BY174&lt;&gt;"",CG174&lt;&gt;"",DH174&lt;&gt;""))</formula>
    </cfRule>
  </conditionalFormatting>
  <conditionalFormatting sqref="I177:L178">
    <cfRule type="expression" dxfId="254" priority="161">
      <formula>AND(I177="",Z177&lt;&gt;"")</formula>
    </cfRule>
    <cfRule type="expression" dxfId="253" priority="159">
      <formula>AND(I177="",OR(AK177&lt;&gt;"",AR177&lt;&gt;"",BY177&lt;&gt;"",CG177&lt;&gt;"",DH177&lt;&gt;""))</formula>
    </cfRule>
  </conditionalFormatting>
  <conditionalFormatting sqref="I180:L181">
    <cfRule type="expression" dxfId="252" priority="139">
      <formula>AND(I180="",OR(AR180&lt;&gt;"",BY180&lt;&gt;"",CG180&lt;&gt;"",DH180&lt;&gt;""))</formula>
    </cfRule>
    <cfRule type="expression" dxfId="251" priority="141">
      <formula>AND(I180="",Z180&lt;&gt;"")</formula>
    </cfRule>
  </conditionalFormatting>
  <conditionalFormatting sqref="I183:L184">
    <cfRule type="expression" dxfId="250" priority="121">
      <formula>AND(I183="",OR(AK183&lt;&gt;"",AR183&lt;&gt;"",BC183&lt;&gt;"",BY183&lt;&gt;"",CG183&lt;&gt;"",DH183&lt;&gt;""))</formula>
    </cfRule>
    <cfRule type="expression" dxfId="249" priority="119">
      <formula>AND(I183="",Z183&lt;&gt;"")</formula>
    </cfRule>
  </conditionalFormatting>
  <conditionalFormatting sqref="P93:R98">
    <cfRule type="expression" dxfId="248" priority="2134">
      <formula>AND(P93="",S93&lt;&gt;"")</formula>
    </cfRule>
  </conditionalFormatting>
  <conditionalFormatting sqref="P101:R104">
    <cfRule type="expression" dxfId="247" priority="2129">
      <formula>AND(P101="",S101&lt;&gt;"")</formula>
    </cfRule>
  </conditionalFormatting>
  <conditionalFormatting sqref="P121:R132">
    <cfRule type="expression" dxfId="246" priority="2115">
      <formula>AND(P121="",S121&lt;&gt;"")</formula>
    </cfRule>
  </conditionalFormatting>
  <conditionalFormatting sqref="P235:R240">
    <cfRule type="expression" dxfId="245" priority="1720">
      <formula>AND(P235="",S235&lt;&gt;"")</formula>
    </cfRule>
  </conditionalFormatting>
  <conditionalFormatting sqref="P243:R246">
    <cfRule type="expression" dxfId="244" priority="1718">
      <formula>AND(P243="",S243&lt;&gt;"")</formula>
    </cfRule>
  </conditionalFormatting>
  <conditionalFormatting sqref="P263:R274">
    <cfRule type="expression" dxfId="243" priority="1701">
      <formula>AND(P263="",S263&lt;&gt;"")</formula>
    </cfRule>
  </conditionalFormatting>
  <conditionalFormatting sqref="S93:W93">
    <cfRule type="expression" dxfId="242" priority="2133">
      <formula>AND(P93&lt;&gt;"",S93="")</formula>
    </cfRule>
  </conditionalFormatting>
  <conditionalFormatting sqref="S95:W95">
    <cfRule type="expression" dxfId="241" priority="2132">
      <formula>AND(P95&lt;&gt;"",S95="")</formula>
    </cfRule>
  </conditionalFormatting>
  <conditionalFormatting sqref="S97:W97">
    <cfRule type="expression" dxfId="240" priority="2131">
      <formula>AND(P97&lt;&gt;"",S97="")</formula>
    </cfRule>
  </conditionalFormatting>
  <conditionalFormatting sqref="S101:W101">
    <cfRule type="expression" dxfId="239" priority="2128">
      <formula>AND(P101&lt;&gt;"",S101="")</formula>
    </cfRule>
  </conditionalFormatting>
  <conditionalFormatting sqref="S103:W103">
    <cfRule type="expression" dxfId="238" priority="2127">
      <formula>AND(P103&lt;&gt;"",S103="")</formula>
    </cfRule>
  </conditionalFormatting>
  <conditionalFormatting sqref="S121:W121">
    <cfRule type="expression" dxfId="237" priority="2126">
      <formula>AND(P121&lt;&gt;"",S121="")</formula>
    </cfRule>
  </conditionalFormatting>
  <conditionalFormatting sqref="S123:W123">
    <cfRule type="expression" dxfId="236" priority="2125">
      <formula>AND(P123&lt;&gt;"",S123="")</formula>
    </cfRule>
  </conditionalFormatting>
  <conditionalFormatting sqref="S125:W125">
    <cfRule type="expression" dxfId="235" priority="2124">
      <formula>AND(P125&lt;&gt;"",S125="")</formula>
    </cfRule>
  </conditionalFormatting>
  <conditionalFormatting sqref="S127:W127">
    <cfRule type="expression" dxfId="234" priority="2123">
      <formula>AND(P127&lt;&gt;"",S127="")</formula>
    </cfRule>
  </conditionalFormatting>
  <conditionalFormatting sqref="S129:W129">
    <cfRule type="expression" dxfId="233" priority="2122">
      <formula>AND(P129&lt;&gt;"",S129="")</formula>
    </cfRule>
  </conditionalFormatting>
  <conditionalFormatting sqref="S131:W131">
    <cfRule type="expression" dxfId="232" priority="2121">
      <formula>AND(P131&lt;&gt;"",S131="")</formula>
    </cfRule>
  </conditionalFormatting>
  <conditionalFormatting sqref="S235:W235">
    <cfRule type="expression" dxfId="231" priority="1717">
      <formula>AND(P235&lt;&gt;"",S235="")</formula>
    </cfRule>
  </conditionalFormatting>
  <conditionalFormatting sqref="S237:W237">
    <cfRule type="expression" dxfId="230" priority="1716">
      <formula>AND(P237&lt;&gt;"",S237="")</formula>
    </cfRule>
  </conditionalFormatting>
  <conditionalFormatting sqref="S239:W239">
    <cfRule type="expression" dxfId="229" priority="1715">
      <formula>AND(P239&lt;&gt;"",S239="")</formula>
    </cfRule>
  </conditionalFormatting>
  <conditionalFormatting sqref="S243:W243">
    <cfRule type="expression" dxfId="228" priority="1714">
      <formula>AND(P243&lt;&gt;"",S243="")</formula>
    </cfRule>
  </conditionalFormatting>
  <conditionalFormatting sqref="S245:W245">
    <cfRule type="expression" dxfId="227" priority="1713">
      <formula>AND(P245&lt;&gt;"",S245="")</formula>
    </cfRule>
  </conditionalFormatting>
  <conditionalFormatting sqref="S263:W263">
    <cfRule type="expression" dxfId="226" priority="1712">
      <formula>AND(P263&lt;&gt;"",S263="")</formula>
    </cfRule>
  </conditionalFormatting>
  <conditionalFormatting sqref="S265:W265">
    <cfRule type="expression" dxfId="225" priority="1711">
      <formula>AND(P265&lt;&gt;"",S265="")</formula>
    </cfRule>
  </conditionalFormatting>
  <conditionalFormatting sqref="S267:W267">
    <cfRule type="expression" dxfId="224" priority="1710">
      <formula>AND(P267&lt;&gt;"",S267="")</formula>
    </cfRule>
  </conditionalFormatting>
  <conditionalFormatting sqref="S269:W269">
    <cfRule type="expression" dxfId="223" priority="1709">
      <formula>AND(P269&lt;&gt;"",S269="")</formula>
    </cfRule>
  </conditionalFormatting>
  <conditionalFormatting sqref="S271:W271">
    <cfRule type="expression" dxfId="222" priority="1708">
      <formula>AND(P271&lt;&gt;"",S271="")</formula>
    </cfRule>
  </conditionalFormatting>
  <conditionalFormatting sqref="S273:W273">
    <cfRule type="expression" dxfId="221" priority="1707">
      <formula>AND(P273&lt;&gt;"",S273="")</formula>
    </cfRule>
  </conditionalFormatting>
  <conditionalFormatting sqref="Z17:AF17">
    <cfRule type="expression" dxfId="220" priority="500">
      <formula>AND(I17&lt;&gt;"",Z17="")</formula>
    </cfRule>
  </conditionalFormatting>
  <conditionalFormatting sqref="Z17:AF18">
    <cfRule type="expression" dxfId="219" priority="483">
      <formula>AND(Z17="",OR(AK17&lt;&gt;"",AR17&lt;&gt;"",BC17&lt;&gt;"",BY17&lt;&gt;"",CG17&lt;&gt;"",DH17&lt;&gt;""))</formula>
    </cfRule>
  </conditionalFormatting>
  <conditionalFormatting sqref="Z18:AF18">
    <cfRule type="expression" dxfId="218" priority="492">
      <formula>AND(Z18="",I18&lt;&gt;"")</formula>
    </cfRule>
  </conditionalFormatting>
  <conditionalFormatting sqref="Z20:AF21">
    <cfRule type="expression" dxfId="217" priority="27">
      <formula>AND(Z20="",OR(AK20&lt;&gt;"",AR20&lt;&gt;"",BC20&lt;&gt;"",BY20&lt;&gt;"",CG20&lt;&gt;"",DH20&lt;&gt;""))</formula>
    </cfRule>
    <cfRule type="expression" dxfId="216" priority="41">
      <formula>AND(I20&lt;&gt;"",Z20="")</formula>
    </cfRule>
  </conditionalFormatting>
  <conditionalFormatting sqref="Z23:AF24">
    <cfRule type="expression" dxfId="215" priority="457">
      <formula>AND(I23&lt;&gt;"",Z23="")</formula>
    </cfRule>
    <cfRule type="expression" dxfId="214" priority="448">
      <formula>AND(Z23="",OR(AK23&lt;&gt;"",AR23&lt;&gt;"",BY23&lt;&gt;"",CG23&lt;&gt;"",DH23&lt;&gt;""))</formula>
    </cfRule>
  </conditionalFormatting>
  <conditionalFormatting sqref="Z26:AF27">
    <cfRule type="expression" dxfId="213" priority="60">
      <formula>AND(Z26="",OR(AK26&lt;&gt;"",AR26&lt;&gt;"",BY26&lt;&gt;"",CG26&lt;&gt;"",DH26&lt;&gt;""))</formula>
    </cfRule>
    <cfRule type="expression" dxfId="212" priority="61">
      <formula>AND(I26&lt;&gt;"",Z26="")</formula>
    </cfRule>
  </conditionalFormatting>
  <conditionalFormatting sqref="Z29:AF30">
    <cfRule type="expression" dxfId="211" priority="412">
      <formula>AND(Z29="",OR(AK29&lt;&gt;"",AR29&lt;&gt;"",BC29&lt;&gt;"",BY29&lt;&gt;"",CG29&lt;&gt;"",DH29&lt;&gt;""))</formula>
    </cfRule>
    <cfRule type="expression" dxfId="210" priority="414">
      <formula>AND(I29&lt;&gt;"",Z29="")</formula>
    </cfRule>
  </conditionalFormatting>
  <conditionalFormatting sqref="Z32:AF33">
    <cfRule type="expression" dxfId="209" priority="393">
      <formula>AND(I32&lt;&gt;"",Z32="")</formula>
    </cfRule>
    <cfRule type="expression" dxfId="208" priority="391">
      <formula>AND(Z32="",OR(AK32&lt;&gt;"",AR32&lt;&gt;"",BY32&lt;&gt;"",CG32&lt;&gt;"",DH32&lt;&gt;""))</formula>
    </cfRule>
  </conditionalFormatting>
  <conditionalFormatting sqref="Z35:AF36">
    <cfRule type="expression" dxfId="207" priority="371">
      <formula>AND(Z35="",OR(AK35&lt;&gt;"",AR35&lt;&gt;"",BY35&lt;&gt;"",CG35&lt;&gt;"",DH35&lt;&gt;""))</formula>
    </cfRule>
    <cfRule type="expression" dxfId="206" priority="373">
      <formula>AND(I35&lt;&gt;"",Z35="")</formula>
    </cfRule>
  </conditionalFormatting>
  <conditionalFormatting sqref="Z38:AF39">
    <cfRule type="expression" dxfId="205" priority="355">
      <formula>AND(I38&lt;&gt;"",Z38="")</formula>
    </cfRule>
    <cfRule type="expression" dxfId="204" priority="353">
      <formula>AND(Z38="",OR(AK38&lt;&gt;"",AR38&lt;&gt;"",BY38&lt;&gt;"",CG38&lt;&gt;"",DH38&lt;&gt;""))</formula>
    </cfRule>
  </conditionalFormatting>
  <conditionalFormatting sqref="Z41:AF42">
    <cfRule type="expression" dxfId="203" priority="335">
      <formula>AND(I41&lt;&gt;"",Z41="")</formula>
    </cfRule>
    <cfRule type="expression" dxfId="202" priority="333">
      <formula>AND(Z41="",OR(AK41&lt;&gt;"",AR41&lt;&gt;"",BC41&lt;&gt;"",BY41&lt;&gt;"",CG41&lt;&gt;"",DH41&lt;&gt;""))</formula>
    </cfRule>
  </conditionalFormatting>
  <conditionalFormatting sqref="Z159:AF159">
    <cfRule type="expression" dxfId="201" priority="282">
      <formula>AND(I159&lt;&gt;"",Z159="")</formula>
    </cfRule>
  </conditionalFormatting>
  <conditionalFormatting sqref="Z159:AF160">
    <cfRule type="expression" dxfId="200" priority="265">
      <formula>AND(Z159="",OR(AK159&lt;&gt;"",AR159&lt;&gt;"",BC159&lt;&gt;"",BY159&lt;&gt;"",CG159&lt;&gt;"",DH159&lt;&gt;""))</formula>
    </cfRule>
  </conditionalFormatting>
  <conditionalFormatting sqref="Z160:AF160">
    <cfRule type="expression" dxfId="199" priority="274">
      <formula>AND(Z160="",I160&lt;&gt;"")</formula>
    </cfRule>
  </conditionalFormatting>
  <conditionalFormatting sqref="Z162:AF163">
    <cfRule type="expression" dxfId="198" priority="17">
      <formula>AND(Z162="",OR(AK162&lt;&gt;"",AR162&lt;&gt;"",BC162&lt;&gt;"",BY162&lt;&gt;"",CG162&lt;&gt;"",DH162&lt;&gt;""))</formula>
    </cfRule>
    <cfRule type="expression" dxfId="197" priority="21">
      <formula>AND(I162&lt;&gt;"",Z162="")</formula>
    </cfRule>
  </conditionalFormatting>
  <conditionalFormatting sqref="Z165:AF166">
    <cfRule type="expression" dxfId="196" priority="239">
      <formula>AND(I165&lt;&gt;"",Z165="")</formula>
    </cfRule>
    <cfRule type="expression" dxfId="195" priority="230">
      <formula>AND(Z165="",OR(AK165&lt;&gt;"",AR165&lt;&gt;"",BY165&lt;&gt;"",CG165&lt;&gt;"",DH165&lt;&gt;""))</formula>
    </cfRule>
  </conditionalFormatting>
  <conditionalFormatting sqref="Z168:AF169">
    <cfRule type="expression" dxfId="194" priority="50">
      <formula>AND(Z168="",OR(AK168&lt;&gt;"",AR168&lt;&gt;"",BY168&lt;&gt;"",CG168&lt;&gt;"",DH168&lt;&gt;""))</formula>
    </cfRule>
    <cfRule type="expression" dxfId="193" priority="51">
      <formula>AND(I168&lt;&gt;"",Z168="")</formula>
    </cfRule>
  </conditionalFormatting>
  <conditionalFormatting sqref="Z171:AF172">
    <cfRule type="expression" dxfId="192" priority="194">
      <formula>AND(Z171="",OR(AK171&lt;&gt;"",AR171&lt;&gt;"",BC171&lt;&gt;"",BY171&lt;&gt;"",CG171&lt;&gt;"",DH171&lt;&gt;""))</formula>
    </cfRule>
    <cfRule type="expression" dxfId="191" priority="196">
      <formula>AND(I171&lt;&gt;"",Z171="")</formula>
    </cfRule>
  </conditionalFormatting>
  <conditionalFormatting sqref="Z174:AF175">
    <cfRule type="expression" dxfId="190" priority="175">
      <formula>AND(I174&lt;&gt;"",Z174="")</formula>
    </cfRule>
    <cfRule type="expression" dxfId="189" priority="173">
      <formula>AND(Z174="",OR(AK174&lt;&gt;"",AR174&lt;&gt;"",BY174&lt;&gt;"",CG174&lt;&gt;"",DH174&lt;&gt;""))</formula>
    </cfRule>
  </conditionalFormatting>
  <conditionalFormatting sqref="Z177:AF178">
    <cfRule type="expression" dxfId="188" priority="153">
      <formula>AND(Z177="",OR(AK177&lt;&gt;"",AR177&lt;&gt;"",BY177&lt;&gt;"",CG177&lt;&gt;"",DH177&lt;&gt;""))</formula>
    </cfRule>
    <cfRule type="expression" dxfId="187" priority="155">
      <formula>AND(I177&lt;&gt;"",Z177="")</formula>
    </cfRule>
  </conditionalFormatting>
  <conditionalFormatting sqref="Z180:AF181">
    <cfRule type="expression" dxfId="186" priority="135">
      <formula>AND(Z180="",OR(AK180&lt;&gt;"",AR180&lt;&gt;"",BY180&lt;&gt;"",CG180&lt;&gt;"",DH180&lt;&gt;""))</formula>
    </cfRule>
    <cfRule type="expression" dxfId="185" priority="137">
      <formula>AND(I180&lt;&gt;"",Z180="")</formula>
    </cfRule>
  </conditionalFormatting>
  <conditionalFormatting sqref="Z183:AF184">
    <cfRule type="expression" dxfId="184" priority="117">
      <formula>AND(I183&lt;&gt;"",Z183="")</formula>
    </cfRule>
    <cfRule type="expression" dxfId="183" priority="115">
      <formula>AND(Z183="",OR(AK183&lt;&gt;"",AR183&lt;&gt;"",BC183&lt;&gt;"",BY183&lt;&gt;"",CG183&lt;&gt;"",DH183&lt;&gt;""))</formula>
    </cfRule>
  </conditionalFormatting>
  <conditionalFormatting sqref="AK17:AQ18">
    <cfRule type="expression" dxfId="182" priority="491">
      <formula>AND(AK17="",OR(I17="2.再ｺ(H)",I17="3.再ｺ(M)",I17="4.再ｺ(L)",I17="5.再ｺ(他)",I17="7.無筋(ﾘ)",I17="8.再無(骨)",I17="9.再無(他)"))</formula>
    </cfRule>
  </conditionalFormatting>
  <conditionalFormatting sqref="AK20:AQ21">
    <cfRule type="expression" dxfId="181" priority="35">
      <formula>AND(AK20="",OR(I20="2.有筋(ﾘ)",I20="3.再有(骨)",I20="4.再有(他)"))</formula>
    </cfRule>
  </conditionalFormatting>
  <conditionalFormatting sqref="AK23:AQ24">
    <cfRule type="expression" dxfId="180" priority="447">
      <formula>AND(AK23="",OR(AR23&lt;&gt;"",BY23&lt;&gt;"",CG23&lt;&gt;"",DH23&lt;&gt;""))</formula>
    </cfRule>
  </conditionalFormatting>
  <conditionalFormatting sqref="AK26:AQ27">
    <cfRule type="expression" dxfId="179" priority="62">
      <formula>AND(AK26="",OR(AR26&lt;&gt;"",BY26&lt;&gt;"",CG26&lt;&gt;"",DH26&lt;&gt;""))</formula>
    </cfRule>
  </conditionalFormatting>
  <conditionalFormatting sqref="AK29:AQ30">
    <cfRule type="expression" dxfId="178" priority="406">
      <formula>AND(AK29="",OR(I29="1.一種",I29="2.二種",I29="3.三種",I29="4.四種",I29="5.泥土",I29="6.浚渫土",I29="7.改良土",I29="8.汚泥処",I29="9.再砂"))</formula>
    </cfRule>
  </conditionalFormatting>
  <conditionalFormatting sqref="AK32:AQ33">
    <cfRule type="expression" dxfId="177" priority="395">
      <formula>AND(AK32="",OR(AR32&lt;&gt;"",BY32&lt;&gt;"",CG32&lt;&gt;"",DH32&lt;&gt;""))</formula>
    </cfRule>
  </conditionalFormatting>
  <conditionalFormatting sqref="AK35:AQ36">
    <cfRule type="expression" dxfId="176" priority="375">
      <formula>AND(AK35="",OR(AR35&lt;&gt;"",BY35&lt;&gt;"",CG35&lt;&gt;"",DH35&lt;&gt;""))</formula>
    </cfRule>
  </conditionalFormatting>
  <conditionalFormatting sqref="AK41:AQ42">
    <cfRule type="expression" dxfId="175" priority="341">
      <formula>AND(AK41="",OR(AR41&lt;&gt;"",BY41&lt;&gt;"",CG41&lt;&gt;"",DH41&lt;&gt;""))</formula>
    </cfRule>
  </conditionalFormatting>
  <conditionalFormatting sqref="AK159:AQ160">
    <cfRule type="expression" dxfId="174" priority="273">
      <formula>AND(AK159="",OR(I159="2.再ｺ(H)",I159="3.再ｺ(M)",I159="4.再ｺ(L)",I159="5.再ｺ(他)",I159="7.無筋(ﾘ)",I159="8.再無(骨)",I159="9.再無(他)"))</formula>
    </cfRule>
  </conditionalFormatting>
  <conditionalFormatting sqref="AK162:AQ163">
    <cfRule type="expression" dxfId="173" priority="11">
      <formula>AND(AK162="",OR(I162="2.有筋(ﾘ)",I162="3.再有(骨)",I162="4.再有(他)"))</formula>
    </cfRule>
  </conditionalFormatting>
  <conditionalFormatting sqref="AK165:AQ166">
    <cfRule type="expression" dxfId="172" priority="229">
      <formula>AND(AK165="",OR(AR165&lt;&gt;"",BY165&lt;&gt;"",CG165&lt;&gt;"",DH165&lt;&gt;""))</formula>
    </cfRule>
  </conditionalFormatting>
  <conditionalFormatting sqref="AK168:AQ169">
    <cfRule type="expression" dxfId="171" priority="52">
      <formula>AND(AK168="",OR(AR168&lt;&gt;"",BY168&lt;&gt;"",CG168&lt;&gt;"",DH168&lt;&gt;""))</formula>
    </cfRule>
  </conditionalFormatting>
  <conditionalFormatting sqref="AK171:AQ172">
    <cfRule type="expression" dxfId="170" priority="188">
      <formula>AND(AK171="",OR(I171="1.一種",I171="2.二種",I171="3.三種",I171="4.四種",I171="5.泥土",I171="6.浚渫土",I171="7.改良土",I171="8.汚泥処",I171="9.再砂"))</formula>
    </cfRule>
  </conditionalFormatting>
  <conditionalFormatting sqref="AK174:AQ175">
    <cfRule type="expression" dxfId="169" priority="177">
      <formula>AND(AK174="",OR(AR174&lt;&gt;"",BY174&lt;&gt;"",CG174&lt;&gt;"",DH174&lt;&gt;""))</formula>
    </cfRule>
  </conditionalFormatting>
  <conditionalFormatting sqref="AK177:AQ178">
    <cfRule type="expression" dxfId="168" priority="157">
      <formula>AND(AK177="",OR(AR177&lt;&gt;"",BY177&lt;&gt;"",CG177&lt;&gt;"",DH177&lt;&gt;""))</formula>
    </cfRule>
  </conditionalFormatting>
  <conditionalFormatting sqref="AK183:AQ184">
    <cfRule type="expression" dxfId="167" priority="123">
      <formula>AND(AK183="",OR(AR183&lt;&gt;"",BY183&lt;&gt;"",CG183&lt;&gt;"",DH183&lt;&gt;""))</formula>
    </cfRule>
  </conditionalFormatting>
  <conditionalFormatting sqref="AO93:BA132">
    <cfRule type="expression" dxfId="166" priority="283">
      <formula>AND(AO93="",OR(BB93&lt;&gt;"",BK93&lt;&gt;"",BG93&lt;&gt;"",BX93&lt;&gt;"",CC93&lt;&gt;"",CI93&lt;&gt;"",CL93&lt;&gt;""))</formula>
    </cfRule>
  </conditionalFormatting>
  <conditionalFormatting sqref="AO235:BA274">
    <cfRule type="expression" dxfId="165" priority="65">
      <formula>AND(AO235="",OR(BB235&lt;&gt;"",BK235&lt;&gt;"",BG235&lt;&gt;"",BX235&lt;&gt;"",CC235&lt;&gt;"",CI235&lt;&gt;"",CL235&lt;&gt;""))</formula>
    </cfRule>
  </conditionalFormatting>
  <conditionalFormatting sqref="AR17:AX18">
    <cfRule type="expression" dxfId="164" priority="490">
      <formula>AND(AR17="",OR(I17="2.再ｺ(H)",I17="3.再ｺ(M)",I17="4.再ｺ(L)",I17="5.再ｺ(他)",I17="7.無筋(ﾘ)",I17="8.再無(骨)",I17="9.再無(他)"))</formula>
    </cfRule>
  </conditionalFormatting>
  <conditionalFormatting sqref="AR20:AX21">
    <cfRule type="expression" dxfId="163" priority="34">
      <formula>AND(AR20="",OR(I20="2.有筋(ﾘ)",I20="3.再有(骨)",I20="4.再有(他)"))</formula>
    </cfRule>
  </conditionalFormatting>
  <conditionalFormatting sqref="AR23:AX24">
    <cfRule type="expression" dxfId="162" priority="446">
      <formula>AND(AR23="",OR(AK23&lt;&gt;"",BY23&lt;&gt;"",CG23&lt;&gt;"",DH23&lt;&gt;""))</formula>
    </cfRule>
  </conditionalFormatting>
  <conditionalFormatting sqref="AR26:AX27">
    <cfRule type="expression" dxfId="161" priority="59">
      <formula>AND(AR26="",OR(AK26&lt;&gt;"",BY26&lt;&gt;"",CG26&lt;&gt;"",DH26&lt;&gt;""))</formula>
    </cfRule>
  </conditionalFormatting>
  <conditionalFormatting sqref="AR29:AX30">
    <cfRule type="expression" dxfId="160" priority="404">
      <formula>AND(AR29="",OR(I29="1.一種",I29="2.二種",I29="3.三種",I29="4.四種",I29="5.泥土",I29="6.浚渫土",I29="7.改良土",I29="8.汚泥処",I29="9.再砂"))</formula>
    </cfRule>
  </conditionalFormatting>
  <conditionalFormatting sqref="AR32:AX33">
    <cfRule type="expression" dxfId="159" priority="389">
      <formula>AND(AR32="",OR(AK32&lt;&gt;"",BY32&lt;&gt;"",CG32&lt;&gt;"",DH32&lt;&gt;""))</formula>
    </cfRule>
  </conditionalFormatting>
  <conditionalFormatting sqref="AR35:AX36">
    <cfRule type="expression" dxfId="158" priority="369">
      <formula>AND(AR35="",OR(AK35&lt;&gt;"",BY35&lt;&gt;"",CG35&lt;&gt;"",DH35&lt;&gt;""))</formula>
    </cfRule>
  </conditionalFormatting>
  <conditionalFormatting sqref="AR38:AX39">
    <cfRule type="expression" dxfId="157" priority="351">
      <formula>AND(AR38="",OR(AK38&lt;&gt;"",BY38&lt;&gt;"",CG38&lt;&gt;"",DH38&lt;&gt;""))</formula>
    </cfRule>
  </conditionalFormatting>
  <conditionalFormatting sqref="AR41:AX42">
    <cfRule type="expression" dxfId="156" priority="331">
      <formula>AND(AR41="",OR(AK41&lt;&gt;"",BY41&lt;&gt;"",CG41&lt;&gt;"",DH41&lt;&gt;""))</formula>
    </cfRule>
  </conditionalFormatting>
  <conditionalFormatting sqref="AR159:AX160">
    <cfRule type="expression" dxfId="155" priority="272">
      <formula>AND(AR159="",OR(I159="2.再ｺ(H)",I159="3.再ｺ(M)",I159="4.再ｺ(L)",I159="5.再ｺ(他)",I159="7.無筋(ﾘ)",I159="8.再無(骨)",I159="9.再無(他)"))</formula>
    </cfRule>
  </conditionalFormatting>
  <conditionalFormatting sqref="AR162:AX163">
    <cfRule type="expression" dxfId="154" priority="10">
      <formula>AND(AR162="",OR(I162="2.有筋(ﾘ)",I162="3.再有(骨)",I162="4.再有(他)"))</formula>
    </cfRule>
  </conditionalFormatting>
  <conditionalFormatting sqref="AR165:AX166">
    <cfRule type="expression" dxfId="153" priority="228">
      <formula>AND(AR165="",OR(AK165&lt;&gt;"",BY165&lt;&gt;"",CG165&lt;&gt;"",DH165&lt;&gt;""))</formula>
    </cfRule>
  </conditionalFormatting>
  <conditionalFormatting sqref="AR168:AX169">
    <cfRule type="expression" dxfId="152" priority="49">
      <formula>AND(AR168="",OR(AK168&lt;&gt;"",BY168&lt;&gt;"",CG168&lt;&gt;"",DH168&lt;&gt;""))</formula>
    </cfRule>
  </conditionalFormatting>
  <conditionalFormatting sqref="AR171:AX172">
    <cfRule type="expression" dxfId="151" priority="186">
      <formula>AND(AR171="",OR(I171="1.一種",I171="2.二種",I171="3.三種",I171="4.四種",I171="5.泥土",I171="6.浚渫土",I171="7.改良土",I171="8.汚泥処",I171="9.再砂"))</formula>
    </cfRule>
  </conditionalFormatting>
  <conditionalFormatting sqref="AR174:AX175">
    <cfRule type="expression" dxfId="150" priority="171">
      <formula>AND(AR174="",OR(AK174&lt;&gt;"",BY174&lt;&gt;"",CG174&lt;&gt;"",DH174&lt;&gt;""))</formula>
    </cfRule>
  </conditionalFormatting>
  <conditionalFormatting sqref="AR177:AX178">
    <cfRule type="expression" dxfId="149" priority="151">
      <formula>AND(AR177="",OR(AK177&lt;&gt;"",BY177&lt;&gt;"",CG177&lt;&gt;"",DH177&lt;&gt;""))</formula>
    </cfRule>
  </conditionalFormatting>
  <conditionalFormatting sqref="AR180:AX181">
    <cfRule type="expression" dxfId="148" priority="133">
      <formula>AND(AR180="",OR(AK180&lt;&gt;"",BY180&lt;&gt;"",CG180&lt;&gt;"",DH180&lt;&gt;""))</formula>
    </cfRule>
  </conditionalFormatting>
  <conditionalFormatting sqref="AR183:AX184">
    <cfRule type="expression" dxfId="147" priority="113">
      <formula>AND(AR183="",OR(AK183&lt;&gt;"",BY183&lt;&gt;"",CG183&lt;&gt;"",DH183&lt;&gt;""))</formula>
    </cfRule>
  </conditionalFormatting>
  <conditionalFormatting sqref="BC17:BX18">
    <cfRule type="expression" dxfId="146" priority="481">
      <formula>AND(BC17="",OR(I17="2.再ｺ(H)",I17="3.再ｺ(M)",I17="4.再ｺ(L)",I17="5.再ｺ(他)",I17="7.無筋(ﾘ)",I17="8.再無(骨)",I17="9.再無(他)"))</formula>
    </cfRule>
  </conditionalFormatting>
  <conditionalFormatting sqref="BC20:BX21">
    <cfRule type="expression" dxfId="145" priority="25">
      <formula>AND(BC20="",OR(I20="2.有筋(ﾘ)",I20="3.再有(骨)",I20="4.再有(他)"))</formula>
    </cfRule>
  </conditionalFormatting>
  <conditionalFormatting sqref="BC23:BX24">
    <cfRule type="expression" dxfId="144" priority="441">
      <formula>AND(BC23="",OR(AK23&lt;&gt;"",AR23&lt;&gt;"",BY23&lt;&gt;"",CG23&lt;&gt;"",DH23&lt;&gt;""))</formula>
    </cfRule>
  </conditionalFormatting>
  <conditionalFormatting sqref="BC26:BX27">
    <cfRule type="expression" dxfId="143" priority="55">
      <formula>AND(BC26="",OR(AK26&lt;&gt;"",AR26&lt;&gt;"",BY26&lt;&gt;"",CG26&lt;&gt;"",DH26&lt;&gt;""))</formula>
    </cfRule>
  </conditionalFormatting>
  <conditionalFormatting sqref="BC29:BX30">
    <cfRule type="expression" dxfId="142" priority="401">
      <formula>AND(BC29="",OR(I29="1.一種",I29="2.二種",I29="3.三種",I29="4.四種",I29="5.泥土",I29="6.浚渫土",I29="7.改良土",I29="8.汚泥処",I29="9.再砂"))</formula>
    </cfRule>
  </conditionalFormatting>
  <conditionalFormatting sqref="BC32:BX33">
    <cfRule type="expression" dxfId="141" priority="381">
      <formula>AND(BC32="",OR(AK32&lt;&gt;"",AR32&lt;&gt;"",BY32&lt;&gt;"",CG32&lt;&gt;"",DH32&lt;&gt;""))</formula>
    </cfRule>
  </conditionalFormatting>
  <conditionalFormatting sqref="BC35:BX36">
    <cfRule type="expression" dxfId="140" priority="361">
      <formula>AND(BC35="",OR(AK35&lt;&gt;"",AR35&lt;&gt;"",BY35&lt;&gt;"",CG35&lt;&gt;"",DH35&lt;&gt;""))</formula>
    </cfRule>
  </conditionalFormatting>
  <conditionalFormatting sqref="BC38:BX39">
    <cfRule type="expression" dxfId="139" priority="343">
      <formula>AND(BC38="",OR(AK38&lt;&gt;"",AR38&lt;&gt;"",BY38&lt;&gt;"",CG38&lt;&gt;"",DH38&lt;&gt;""))</formula>
    </cfRule>
  </conditionalFormatting>
  <conditionalFormatting sqref="BC41:BX42">
    <cfRule type="expression" dxfId="138" priority="323">
      <formula>AND(BC41="",OR(AK41&lt;&gt;"",AR41&lt;&gt;"",BY41&lt;&gt;"",CG41&lt;&gt;"",DH41&lt;&gt;""))</formula>
    </cfRule>
  </conditionalFormatting>
  <conditionalFormatting sqref="BC159:BX160">
    <cfRule type="expression" dxfId="137" priority="263">
      <formula>AND(BC159="",OR(I159="2.再ｺ(H)",I159="3.再ｺ(M)",I159="4.再ｺ(L)",I159="5.再ｺ(他)",I159="7.無筋(ﾘ)",I159="8.再無(骨)",I159="9.再無(他)"))</formula>
    </cfRule>
  </conditionalFormatting>
  <conditionalFormatting sqref="BC162:BX163">
    <cfRule type="expression" dxfId="136" priority="5">
      <formula>AND(BC162="",OR(I162="2.有筋(ﾘ)",I162="3.再有(骨)",I162="4.再有(他)"))</formula>
    </cfRule>
  </conditionalFormatting>
  <conditionalFormatting sqref="BC165:BX166">
    <cfRule type="expression" dxfId="135" priority="223">
      <formula>AND(BC165="",OR(AK165&lt;&gt;"",AR165&lt;&gt;"",BY165&lt;&gt;"",CG165&lt;&gt;"",DH165&lt;&gt;""))</formula>
    </cfRule>
  </conditionalFormatting>
  <conditionalFormatting sqref="BC168:BX169">
    <cfRule type="expression" dxfId="134" priority="45">
      <formula>AND(BC168="",OR(AK168&lt;&gt;"",AR168&lt;&gt;"",BY168&lt;&gt;"",CG168&lt;&gt;"",DH168&lt;&gt;""))</formula>
    </cfRule>
  </conditionalFormatting>
  <conditionalFormatting sqref="BC171:BX172">
    <cfRule type="expression" dxfId="133" priority="183">
      <formula>AND(BC171="",OR(I171="1.一種",I171="2.二種",I171="3.三種",I171="4.四種",I171="5.泥土",I171="6.浚渫土",I171="7.改良土",I171="8.汚泥処",I171="9.再砂"))</formula>
    </cfRule>
  </conditionalFormatting>
  <conditionalFormatting sqref="BC174:BX175">
    <cfRule type="expression" dxfId="132" priority="163">
      <formula>AND(BC174="",OR(AK174&lt;&gt;"",AR174&lt;&gt;"",BY174&lt;&gt;"",CG174&lt;&gt;"",DH174&lt;&gt;""))</formula>
    </cfRule>
  </conditionalFormatting>
  <conditionalFormatting sqref="BC177:BX178">
    <cfRule type="expression" dxfId="131" priority="143">
      <formula>AND(BC177="",OR(AK177&lt;&gt;"",AR177&lt;&gt;"",BY177&lt;&gt;"",CG177&lt;&gt;"",DH177&lt;&gt;""))</formula>
    </cfRule>
  </conditionalFormatting>
  <conditionalFormatting sqref="BC180:BX181">
    <cfRule type="expression" dxfId="130" priority="125">
      <formula>AND(BC180="",OR(AK180&lt;&gt;"",AR180&lt;&gt;"",BY180&lt;&gt;"",CG180&lt;&gt;"",DH180&lt;&gt;""))</formula>
    </cfRule>
  </conditionalFormatting>
  <conditionalFormatting sqref="BC183:BX184">
    <cfRule type="expression" dxfId="129" priority="105">
      <formula>AND(BC183="",OR(AK183&lt;&gt;"",AR183&lt;&gt;"",BY183&lt;&gt;"",CG183&lt;&gt;"",DH183&lt;&gt;""))</formula>
    </cfRule>
  </conditionalFormatting>
  <conditionalFormatting sqref="BK93:BW132">
    <cfRule type="expression" dxfId="128" priority="879">
      <formula>AND(BK93="",OR(AO93&lt;&gt;"",BB93&lt;&gt;"",BG93&lt;&gt;"",BX93&lt;&gt;"",CC93&lt;&gt;"",CI93&lt;&gt;"",CL93&lt;&gt;""))</formula>
    </cfRule>
  </conditionalFormatting>
  <conditionalFormatting sqref="BK235:BW274">
    <cfRule type="expression" dxfId="127" priority="527">
      <formula>AND(BK235="",OR(AO235&lt;&gt;"",BB235&lt;&gt;"",BG235&lt;&gt;"",BX235&lt;&gt;"",CC235&lt;&gt;"",CI235&lt;&gt;"",CL235&lt;&gt;""))</formula>
    </cfRule>
  </conditionalFormatting>
  <conditionalFormatting sqref="BX93:CB132">
    <cfRule type="expression" dxfId="126" priority="877">
      <formula>AND(BX93="",OR(AO93&lt;&gt;"",BB93&lt;&gt;"",BG93&lt;&gt;"",BK93&lt;&gt;"",CC93&lt;&gt;"",CI93&lt;&gt;"",CL93&lt;&gt;""))</formula>
    </cfRule>
  </conditionalFormatting>
  <conditionalFormatting sqref="BX235:CB274">
    <cfRule type="expression" dxfId="125" priority="525">
      <formula>AND(BX235="",OR(AO235&lt;&gt;"",BB235&lt;&gt;"",BG235&lt;&gt;"",BK235&lt;&gt;"",CC235&lt;&gt;"",CI235&lt;&gt;"",CL235&lt;&gt;""))</formula>
    </cfRule>
  </conditionalFormatting>
  <conditionalFormatting sqref="BY17:CB18">
    <cfRule type="expression" dxfId="124" priority="489">
      <formula>AND(BY17="",OR(I17="2.再ｺ(H)",I17="3.再ｺ(M)",I17="4.再ｺ(L)",I17="5.再ｺ(他)",I17="7.無筋(ﾘ)",I17="8.再無(骨)",I17="9.再無(他)"))</formula>
    </cfRule>
  </conditionalFormatting>
  <conditionalFormatting sqref="BY20:CB21">
    <cfRule type="expression" dxfId="123" priority="33">
      <formula>AND(BY20="",OR(I20="2.有筋(ﾘ)",I20="3.再有(骨)",I20="4.再有(他)"))</formula>
    </cfRule>
  </conditionalFormatting>
  <conditionalFormatting sqref="BY23:CB24">
    <cfRule type="expression" dxfId="122" priority="445">
      <formula>AND(BY23="",OR(AK23&lt;&gt;"",AR23&lt;&gt;"",CG23&lt;&gt;"",DH23&lt;&gt;""))</formula>
    </cfRule>
  </conditionalFormatting>
  <conditionalFormatting sqref="BY26:CB27">
    <cfRule type="expression" dxfId="121" priority="58">
      <formula>AND(BY26="",OR(AK26&lt;&gt;"",AR26&lt;&gt;"",CG26&lt;&gt;"",DH26&lt;&gt;""))</formula>
    </cfRule>
  </conditionalFormatting>
  <conditionalFormatting sqref="BY29:CB30">
    <cfRule type="expression" dxfId="120" priority="403">
      <formula>AND(BY29="",OR(I29="1.一種",I29="2.二種",I29="3.三種",I29="4.四種",I29="5.泥土",I29="6.浚渫土",I29="7.改良土",I29="8.汚泥処",I29="9.再砂"))</formula>
    </cfRule>
  </conditionalFormatting>
  <conditionalFormatting sqref="BY32:CB33">
    <cfRule type="expression" dxfId="119" priority="385">
      <formula>AND(BY32="",OR(AK32&lt;&gt;"",AR32&lt;&gt;"",CG32&lt;&gt;"",DH32&lt;&gt;""))</formula>
    </cfRule>
  </conditionalFormatting>
  <conditionalFormatting sqref="BY35:CB36">
    <cfRule type="expression" dxfId="118" priority="365">
      <formula>AND(BY35="",OR(AK35&lt;&gt;"",AR35&lt;&gt;"",CG35&lt;&gt;"",DH35&lt;&gt;""))</formula>
    </cfRule>
  </conditionalFormatting>
  <conditionalFormatting sqref="BY38:CB39">
    <cfRule type="expression" dxfId="117" priority="347">
      <formula>AND(BY38="",OR(AK38&lt;&gt;"",AR38&lt;&gt;"",CG38&lt;&gt;"",DH38&lt;&gt;""))</formula>
    </cfRule>
  </conditionalFormatting>
  <conditionalFormatting sqref="BY41:CB42">
    <cfRule type="expression" dxfId="116" priority="327">
      <formula>AND(BY41="",OR(AK41&lt;&gt;"",AR41&lt;&gt;"",CG41&lt;&gt;"",DH41&lt;&gt;""))</formula>
    </cfRule>
  </conditionalFormatting>
  <conditionalFormatting sqref="BY159:CB160">
    <cfRule type="expression" dxfId="115" priority="271">
      <formula>AND(BY159="",OR(I159="2.再ｺ(H)",I159="3.再ｺ(M)",I159="4.再ｺ(L)",I159="5.再ｺ(他)",I159="7.無筋(ﾘ)",I159="8.再無(骨)",I159="9.再無(他)"))</formula>
    </cfRule>
  </conditionalFormatting>
  <conditionalFormatting sqref="BY162:CB163">
    <cfRule type="expression" dxfId="114" priority="9">
      <formula>AND(BY162="",OR(I162="2.有筋(ﾘ)",I162="3.再有(骨)",I162="4.再有(他)"))</formula>
    </cfRule>
  </conditionalFormatting>
  <conditionalFormatting sqref="BY165:CB166">
    <cfRule type="expression" dxfId="113" priority="227">
      <formula>AND(BY165="",OR(AK165&lt;&gt;"",AR165&lt;&gt;"",CG165&lt;&gt;"",DH165&lt;&gt;""))</formula>
    </cfRule>
  </conditionalFormatting>
  <conditionalFormatting sqref="BY168:CB169">
    <cfRule type="expression" dxfId="112" priority="48">
      <formula>AND(BY168="",OR(AK168&lt;&gt;"",AR168&lt;&gt;"",CG168&lt;&gt;"",DH168&lt;&gt;""))</formula>
    </cfRule>
  </conditionalFormatting>
  <conditionalFormatting sqref="BY171:CB172">
    <cfRule type="expression" dxfId="111" priority="185">
      <formula>AND(BY171="",OR(I171="1.一種",I171="2.二種",I171="3.三種",I171="4.四種",I171="5.泥土",I171="6.浚渫土",I171="7.改良土",I171="8.汚泥処",I171="9.再砂"))</formula>
    </cfRule>
  </conditionalFormatting>
  <conditionalFormatting sqref="BY174:CB175">
    <cfRule type="expression" dxfId="110" priority="167">
      <formula>AND(BY174="",OR(AK174&lt;&gt;"",AR174&lt;&gt;"",CG174&lt;&gt;"",DH174&lt;&gt;""))</formula>
    </cfRule>
  </conditionalFormatting>
  <conditionalFormatting sqref="BY177:CB178">
    <cfRule type="expression" dxfId="109" priority="147">
      <formula>AND(BY177="",OR(AK177&lt;&gt;"",AR177&lt;&gt;"",CG177&lt;&gt;"",DH177&lt;&gt;""))</formula>
    </cfRule>
  </conditionalFormatting>
  <conditionalFormatting sqref="BY180:CB181">
    <cfRule type="expression" dxfId="108" priority="129">
      <formula>AND(BY180="",OR(AK180&lt;&gt;"",AR180&lt;&gt;"",CG180&lt;&gt;"",DH180&lt;&gt;""))</formula>
    </cfRule>
  </conditionalFormatting>
  <conditionalFormatting sqref="BY183:CB184">
    <cfRule type="expression" dxfId="107" priority="109">
      <formula>AND(BY183="",OR(AK183&lt;&gt;"",AR183&lt;&gt;"",CG183&lt;&gt;"",DH183&lt;&gt;""))</formula>
    </cfRule>
  </conditionalFormatting>
  <conditionalFormatting sqref="CC93:CF132">
    <cfRule type="expression" dxfId="106" priority="875">
      <formula>AND(CC93="",OR(AO93&lt;&gt;"",BB93&lt;&gt;"",BG93&lt;&gt;"",BK93&lt;&gt;"",BX93&lt;&gt;"",CI93&lt;&gt;"",CL93&lt;&gt;""))</formula>
    </cfRule>
  </conditionalFormatting>
  <conditionalFormatting sqref="CC235:CF274">
    <cfRule type="expression" dxfId="105" priority="523">
      <formula>AND(CC235="",OR(AO235&lt;&gt;"",BB235&lt;&gt;"",BG235&lt;&gt;"",BK235&lt;&gt;"",BX235&lt;&gt;"",CI235&lt;&gt;"",CL235&lt;&gt;""))</formula>
    </cfRule>
  </conditionalFormatting>
  <conditionalFormatting sqref="CG17:DG18">
    <cfRule type="expression" dxfId="104" priority="488">
      <formula>AND(CG17="",OR(I17="2.再ｺ(H)",I17="3.再ｺ(M)",I17="4.再ｺ(L)",I17="5.再ｺ(他)",I17="7.無筋(ﾘ)",I17="8.再無(骨)",I17="9.再無(他)"))</formula>
    </cfRule>
  </conditionalFormatting>
  <conditionalFormatting sqref="CG20:DG21">
    <cfRule type="expression" dxfId="103" priority="32">
      <formula>AND(CG20="",OR(I20="2.有筋(ﾘ)",I20="3.再有(骨)",I20="4.再有(他)"))</formula>
    </cfRule>
  </conditionalFormatting>
  <conditionalFormatting sqref="CG23:DG24">
    <cfRule type="expression" dxfId="102" priority="444">
      <formula>AND(CG23="",OR(AK23&lt;&gt;"",AR23&lt;&gt;"",BY23&lt;&gt;"",DH23&lt;&gt;""))</formula>
    </cfRule>
  </conditionalFormatting>
  <conditionalFormatting sqref="CG26:DG27">
    <cfRule type="expression" dxfId="101" priority="57">
      <formula>AND(CG26="",OR(AK26&lt;&gt;"",AR26&lt;&gt;"",BY26&lt;&gt;"",DH26&lt;&gt;""))</formula>
    </cfRule>
  </conditionalFormatting>
  <conditionalFormatting sqref="CG29:DG30">
    <cfRule type="expression" dxfId="100" priority="408">
      <formula>AND(CG29="",OR(I29="1.一種",I29="2.二種",I29="3.三種",I29="4.四種",I29="5.泥土",I29="6.浚渫土",I29="7.改良土",I29="8.汚泥処",I29="9.再砂"))</formula>
    </cfRule>
  </conditionalFormatting>
  <conditionalFormatting sqref="CG32:DG33">
    <cfRule type="expression" dxfId="99" priority="384">
      <formula>AND(CG32="",OR(AK32&lt;&gt;"",AR32&lt;&gt;"",BY32&lt;&gt;"",DH32&lt;&gt;""))</formula>
    </cfRule>
  </conditionalFormatting>
  <conditionalFormatting sqref="CG35:DG36">
    <cfRule type="expression" dxfId="98" priority="364">
      <formula>AND(CG35="",OR(AK35&lt;&gt;"",AR35&lt;&gt;"",BY35&lt;&gt;"",DH35&lt;&gt;""))</formula>
    </cfRule>
  </conditionalFormatting>
  <conditionalFormatting sqref="CG38:DG39">
    <cfRule type="expression" dxfId="97" priority="346">
      <formula>AND(CG38="",OR(AK38&lt;&gt;"",AR38&lt;&gt;"",BY38&lt;&gt;"",DH38&lt;&gt;""))</formula>
    </cfRule>
  </conditionalFormatting>
  <conditionalFormatting sqref="CG41:DG42">
    <cfRule type="expression" dxfId="96" priority="326">
      <formula>AND(CG41="",OR(AK41&lt;&gt;"",AR41&lt;&gt;"",BY41&lt;&gt;"",DH41&lt;&gt;""))</formula>
    </cfRule>
  </conditionalFormatting>
  <conditionalFormatting sqref="CG159:DG160">
    <cfRule type="expression" dxfId="95" priority="270">
      <formula>AND(CG159="",OR(I159="2.再ｺ(H)",I159="3.再ｺ(M)",I159="4.再ｺ(L)",I159="5.再ｺ(他)",I159="7.無筋(ﾘ)",I159="8.再無(骨)",I159="9.再無(他)"))</formula>
    </cfRule>
  </conditionalFormatting>
  <conditionalFormatting sqref="CG162:DG163">
    <cfRule type="expression" dxfId="94" priority="8">
      <formula>AND(CG162="",OR(I162="2.有筋(ﾘ)",I162="3.再有(骨)",I162="4.再有(他)"))</formula>
    </cfRule>
  </conditionalFormatting>
  <conditionalFormatting sqref="CG165:DG166">
    <cfRule type="expression" dxfId="93" priority="226">
      <formula>AND(CG165="",OR(AK165&lt;&gt;"",AR165&lt;&gt;"",BY165&lt;&gt;"",DH165&lt;&gt;""))</formula>
    </cfRule>
  </conditionalFormatting>
  <conditionalFormatting sqref="CG168:DG169">
    <cfRule type="expression" dxfId="92" priority="47">
      <formula>AND(CG168="",OR(AK168&lt;&gt;"",AR168&lt;&gt;"",BY168&lt;&gt;"",DH168&lt;&gt;""))</formula>
    </cfRule>
  </conditionalFormatting>
  <conditionalFormatting sqref="CG171:DG172">
    <cfRule type="expression" dxfId="91" priority="190">
      <formula>AND(CG171="",OR(I171="1.一種",I171="2.二種",I171="3.三種",I171="4.四種",I171="5.泥土",I171="6.浚渫土",I171="7.改良土",I171="8.汚泥処",I171="9.再砂"))</formula>
    </cfRule>
  </conditionalFormatting>
  <conditionalFormatting sqref="CG174:DG175">
    <cfRule type="expression" dxfId="90" priority="166">
      <formula>AND(CG174="",OR(AK174&lt;&gt;"",AR174&lt;&gt;"",BY174&lt;&gt;"",DH174&lt;&gt;""))</formula>
    </cfRule>
  </conditionalFormatting>
  <conditionalFormatting sqref="CG177:DG178">
    <cfRule type="expression" dxfId="89" priority="146">
      <formula>AND(CG177="",OR(AK177&lt;&gt;"",AR177&lt;&gt;"",BY177&lt;&gt;"",DH177&lt;&gt;""))</formula>
    </cfRule>
  </conditionalFormatting>
  <conditionalFormatting sqref="CG180:DG181">
    <cfRule type="expression" dxfId="88" priority="128">
      <formula>AND(CG180="",OR(AK180&lt;&gt;"",AR180&lt;&gt;"",BY180&lt;&gt;"",DH180&lt;&gt;""))</formula>
    </cfRule>
  </conditionalFormatting>
  <conditionalFormatting sqref="CG183:DG184">
    <cfRule type="expression" dxfId="87" priority="108">
      <formula>AND(CG183="",OR(AK183&lt;&gt;"",AR183&lt;&gt;"",BY183&lt;&gt;"",DH183&lt;&gt;""))</formula>
    </cfRule>
  </conditionalFormatting>
  <conditionalFormatting sqref="CI93:CK132">
    <cfRule type="expression" dxfId="86" priority="2">
      <formula>AND(CI93="",OR(AO93&lt;&gt;"",BB93&lt;&gt;"",BG93&lt;&gt;"",BK93&lt;&gt;"",BX93&lt;&gt;"",CC93&lt;&gt;"",CL93&lt;&gt;""))</formula>
    </cfRule>
  </conditionalFormatting>
  <conditionalFormatting sqref="CI235:CK274">
    <cfRule type="expression" dxfId="85" priority="1">
      <formula>AND(CI235="",OR(AO235&lt;&gt;"",BB235&lt;&gt;"",BG235&lt;&gt;"",BK235&lt;&gt;"",BX235&lt;&gt;"",CC235&lt;&gt;"",CL235&lt;&gt;""))</formula>
    </cfRule>
  </conditionalFormatting>
  <conditionalFormatting sqref="CL93:CR132">
    <cfRule type="expression" dxfId="84" priority="863">
      <formula>AND(CL93="",OR(AO93&lt;&gt;"",BB93&lt;&gt;"",BG93&lt;&gt;"",BK93&lt;&gt;"",BX93&lt;&gt;"",CC93&lt;&gt;"",CI93&lt;&gt;""))</formula>
    </cfRule>
  </conditionalFormatting>
  <conditionalFormatting sqref="CL235:CR274">
    <cfRule type="expression" dxfId="83" priority="511">
      <formula>AND(CL235="",OR(AO235&lt;&gt;"",BB235&lt;&gt;"",BG235&lt;&gt;"",BK235&lt;&gt;"",BX235&lt;&gt;"",CC235&lt;&gt;"",CI235&lt;&gt;""))</formula>
    </cfRule>
  </conditionalFormatting>
  <conditionalFormatting sqref="DH17:DL18">
    <cfRule type="expression" dxfId="82" priority="487">
      <formula>AND(DH17="",OR(I17="2.再ｺ(H)",I17="3.再ｺ(M)",I17="4.再ｺ(L)",I17="5.再ｺ(他)",I17="7.無筋(ﾘ)",I17="8.再無(骨)",I17="9.再無(他)"))</formula>
    </cfRule>
  </conditionalFormatting>
  <conditionalFormatting sqref="DH20:DL21">
    <cfRule type="expression" dxfId="81" priority="31">
      <formula>AND(DH20="",OR(I20="2.有筋(ﾘ)",I20="3.再有(骨)",I20="4.再有(他)"))</formula>
    </cfRule>
  </conditionalFormatting>
  <conditionalFormatting sqref="DH23:DL24">
    <cfRule type="expression" dxfId="80" priority="443">
      <formula>AND(DH23="",OR(AK23&lt;&gt;"",AR23&lt;&gt;"",BY23&lt;&gt;"",CG23&lt;&gt;""))</formula>
    </cfRule>
  </conditionalFormatting>
  <conditionalFormatting sqref="DH26:DL27">
    <cfRule type="expression" dxfId="79" priority="56">
      <formula>AND(DH26="",OR(AK26&lt;&gt;"",AR26&lt;&gt;"",BY26&lt;&gt;"",CG26&lt;&gt;""))</formula>
    </cfRule>
  </conditionalFormatting>
  <conditionalFormatting sqref="DH29:DL30">
    <cfRule type="expression" dxfId="78" priority="407">
      <formula>AND(DH29="",OR(I29="1.一種",I29="2.二種",I29="3.三種",I29="4.四種",I29="5.泥土",I29="6.浚渫土",I29="7.改良土",I29="8.汚泥処",I29="9.再砂"))</formula>
    </cfRule>
  </conditionalFormatting>
  <conditionalFormatting sqref="DH32:DL33">
    <cfRule type="expression" dxfId="77" priority="383">
      <formula>AND(DH32="",OR(AK32&lt;&gt;"",AR32&lt;&gt;"",BY32&lt;&gt;"",CG32&lt;&gt;""))</formula>
    </cfRule>
  </conditionalFormatting>
  <conditionalFormatting sqref="DH35:DL36">
    <cfRule type="expression" dxfId="76" priority="363">
      <formula>AND(DH35="",OR(AK35&lt;&gt;"",AR35&lt;&gt;"",BY35&lt;&gt;"",CG35&lt;&gt;""))</formula>
    </cfRule>
  </conditionalFormatting>
  <conditionalFormatting sqref="DH38:DL39">
    <cfRule type="expression" dxfId="75" priority="345">
      <formula>AND(DH38="",OR(AK38&lt;&gt;"",AR38&lt;&gt;"",BY38&lt;&gt;"",CG38&lt;&gt;""))</formula>
    </cfRule>
  </conditionalFormatting>
  <conditionalFormatting sqref="DH41:DL42">
    <cfRule type="expression" dxfId="74" priority="325">
      <formula>AND(DH41="",OR(AK41&lt;&gt;"",AR41&lt;&gt;"",BY41&lt;&gt;"",CG41&lt;&gt;""))</formula>
    </cfRule>
  </conditionalFormatting>
  <conditionalFormatting sqref="DH159:DL160">
    <cfRule type="expression" dxfId="73" priority="269">
      <formula>AND(DH159="",OR(I159="2.再ｺ(H)",I159="3.再ｺ(M)",I159="4.再ｺ(L)",I159="5.再ｺ(他)",I159="7.無筋(ﾘ)",I159="8.再無(骨)",I159="9.再無(他)"))</formula>
    </cfRule>
  </conditionalFormatting>
  <conditionalFormatting sqref="DH162:DL163">
    <cfRule type="expression" dxfId="72" priority="7">
      <formula>AND(DH162="",OR(I162="2.有筋(ﾘ)",I162="3.再有(骨)",I162="4.再有(他)"))</formula>
    </cfRule>
  </conditionalFormatting>
  <conditionalFormatting sqref="DH165:DL166">
    <cfRule type="expression" dxfId="71" priority="225">
      <formula>AND(DH165="",OR(AK165&lt;&gt;"",AR165&lt;&gt;"",BY165&lt;&gt;"",CG165&lt;&gt;""))</formula>
    </cfRule>
  </conditionalFormatting>
  <conditionalFormatting sqref="DH168:DL169">
    <cfRule type="expression" dxfId="70" priority="46">
      <formula>AND(DH168="",OR(AK168&lt;&gt;"",AR168&lt;&gt;"",BY168&lt;&gt;"",CG168&lt;&gt;""))</formula>
    </cfRule>
  </conditionalFormatting>
  <conditionalFormatting sqref="DH171:DL172">
    <cfRule type="expression" dxfId="69" priority="189">
      <formula>AND(DH171="",OR(I171="1.一種",I171="2.二種",I171="3.三種",I171="4.四種",I171="5.泥土",I171="6.浚渫土",I171="7.改良土",I171="8.汚泥処",I171="9.再砂"))</formula>
    </cfRule>
  </conditionalFormatting>
  <conditionalFormatting sqref="DH174:DL175">
    <cfRule type="expression" dxfId="68" priority="165">
      <formula>AND(DH174="",OR(AK174&lt;&gt;"",AR174&lt;&gt;"",BY174&lt;&gt;"",CG174&lt;&gt;""))</formula>
    </cfRule>
  </conditionalFormatting>
  <conditionalFormatting sqref="DH177:DL178">
    <cfRule type="expression" dxfId="67" priority="145">
      <formula>AND(DH177="",OR(AK177&lt;&gt;"",AR177&lt;&gt;"",BY177&lt;&gt;"",CG177&lt;&gt;""))</formula>
    </cfRule>
  </conditionalFormatting>
  <conditionalFormatting sqref="DH180:DL181">
    <cfRule type="expression" dxfId="66" priority="127">
      <formula>AND(DH180="",OR(AK180&lt;&gt;"",AR180&lt;&gt;"",BY180&lt;&gt;"",CG180&lt;&gt;""))</formula>
    </cfRule>
  </conditionalFormatting>
  <conditionalFormatting sqref="DH183:DL184">
    <cfRule type="expression" dxfId="65" priority="107">
      <formula>AND(DH183="",OR(AK183&lt;&gt;"",AR183&lt;&gt;"",BY183&lt;&gt;"",CG183&lt;&gt;""))</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235:BJ274 BG93:BJ132" xr:uid="{00000000-0002-0000-0600-000013000000}">
      <formula1>"指定利用等Ａ,指定利用等Ｂ,自由処分"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 type="list" allowBlank="1" showInputMessage="1" showErrorMessage="1" sqref="CI121:CK132 CI263:CK274" xr:uid="{D4382D62-F92F-4AC0-AE40-FDDB87370E02}">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88" customWidth="1"/>
    <col min="133" max="133" width="1.625" style="188"/>
    <col min="134" max="16384" width="1.625" style="2"/>
  </cols>
  <sheetData>
    <row r="1" spans="1:122" ht="13.5" customHeight="1">
      <c r="A1" s="305"/>
      <c r="B1" s="686"/>
      <c r="C1" s="687"/>
      <c r="D1" s="687"/>
      <c r="E1" s="687"/>
      <c r="F1" s="687"/>
      <c r="G1" s="687"/>
      <c r="H1" s="687"/>
      <c r="I1" s="687"/>
      <c r="J1" s="687"/>
      <c r="K1" s="687"/>
      <c r="L1" s="687"/>
      <c r="M1" s="687"/>
      <c r="N1" s="687"/>
      <c r="O1" s="687"/>
      <c r="P1" s="687"/>
      <c r="Q1" s="687"/>
      <c r="R1" s="687"/>
      <c r="S1" s="687"/>
      <c r="T1" s="687"/>
      <c r="U1" s="687"/>
      <c r="V1" s="687"/>
      <c r="W1" s="687"/>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690"/>
      <c r="CA1" s="690"/>
      <c r="CB1" s="690"/>
      <c r="CC1" s="690"/>
      <c r="CD1" s="690"/>
      <c r="CE1" s="690"/>
      <c r="CF1" s="690"/>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687"/>
      <c r="C2" s="687"/>
      <c r="D2" s="687"/>
      <c r="E2" s="687"/>
      <c r="F2" s="687"/>
      <c r="G2" s="687"/>
      <c r="H2" s="687"/>
      <c r="I2" s="687"/>
      <c r="J2" s="687"/>
      <c r="K2" s="687"/>
      <c r="L2" s="687"/>
      <c r="M2" s="687"/>
      <c r="N2" s="687"/>
      <c r="O2" s="687"/>
      <c r="P2" s="687"/>
      <c r="Q2" s="687"/>
      <c r="R2" s="687"/>
      <c r="S2" s="687"/>
      <c r="T2" s="687"/>
      <c r="U2" s="687"/>
      <c r="V2" s="687"/>
      <c r="W2" s="687"/>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690"/>
      <c r="CA2" s="690"/>
      <c r="CB2" s="690"/>
      <c r="CC2" s="690"/>
      <c r="CD2" s="690"/>
      <c r="CE2" s="690"/>
      <c r="CF2" s="690"/>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691" t="s">
        <v>3504</v>
      </c>
      <c r="C3" s="691"/>
      <c r="D3" s="691"/>
      <c r="E3" s="691" t="s">
        <v>3505</v>
      </c>
      <c r="F3" s="691"/>
      <c r="G3" s="691"/>
      <c r="H3" s="691" t="s">
        <v>3506</v>
      </c>
      <c r="I3" s="691"/>
      <c r="J3" s="691"/>
      <c r="K3" s="691"/>
      <c r="L3" s="307"/>
      <c r="M3" s="691" t="s">
        <v>3507</v>
      </c>
      <c r="N3" s="691"/>
      <c r="O3" s="691"/>
      <c r="P3" s="691" t="s">
        <v>3508</v>
      </c>
      <c r="Q3" s="691"/>
      <c r="R3" s="691"/>
      <c r="S3" s="691"/>
      <c r="T3" s="307"/>
      <c r="U3" s="691" t="s">
        <v>3509</v>
      </c>
      <c r="V3" s="691"/>
      <c r="W3" s="691"/>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692" t="s">
        <v>3511</v>
      </c>
      <c r="BK3" s="693"/>
      <c r="BL3" s="693"/>
      <c r="BM3" s="693"/>
      <c r="BN3" s="693"/>
      <c r="BO3" s="693"/>
      <c r="BP3" s="693"/>
      <c r="BQ3" s="693"/>
      <c r="BR3" s="693"/>
      <c r="BS3" s="694"/>
      <c r="BT3" s="306"/>
      <c r="BU3" s="306"/>
      <c r="BV3" s="306"/>
      <c r="BW3" s="306"/>
      <c r="BX3" s="306"/>
      <c r="BY3" s="306"/>
      <c r="BZ3" s="741" t="s">
        <v>3507</v>
      </c>
      <c r="CA3" s="741"/>
      <c r="CB3" s="741"/>
      <c r="CC3" s="741" t="s">
        <v>3508</v>
      </c>
      <c r="CD3" s="741"/>
      <c r="CE3" s="741"/>
      <c r="CF3" s="741"/>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741">
        <v>1</v>
      </c>
      <c r="C4" s="741"/>
      <c r="D4" s="741"/>
      <c r="E4" s="741">
        <v>26</v>
      </c>
      <c r="F4" s="741"/>
      <c r="G4" s="741"/>
      <c r="H4" s="741"/>
      <c r="I4" s="741"/>
      <c r="J4" s="741"/>
      <c r="K4" s="741"/>
      <c r="L4" s="307"/>
      <c r="M4" s="740"/>
      <c r="N4" s="740"/>
      <c r="O4" s="740"/>
      <c r="P4" s="740"/>
      <c r="Q4" s="740"/>
      <c r="R4" s="740"/>
      <c r="S4" s="740"/>
      <c r="T4" s="307"/>
      <c r="U4" s="741"/>
      <c r="V4" s="741"/>
      <c r="W4" s="741"/>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740">
        <v>3</v>
      </c>
      <c r="CA4" s="740"/>
      <c r="CB4" s="740"/>
      <c r="CC4" s="740">
        <v>15</v>
      </c>
      <c r="CD4" s="740"/>
      <c r="CE4" s="740"/>
      <c r="CF4" s="740"/>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6" spans="1:122" ht="25.5">
      <c r="C6" s="14" t="s">
        <v>8770</v>
      </c>
      <c r="BR6" s="24"/>
      <c r="DH6" s="1925"/>
      <c r="DI6" s="1925"/>
      <c r="DJ6" s="1925"/>
      <c r="DK6" s="1925"/>
      <c r="DL6" s="1925"/>
      <c r="DM6" s="1925"/>
      <c r="DN6" s="1925"/>
      <c r="DO6" s="1925"/>
      <c r="DP6" s="1925"/>
      <c r="DQ6" s="1925"/>
    </row>
    <row r="7" spans="1:122" ht="14.25" customHeight="1">
      <c r="C7" s="23"/>
      <c r="L7" s="14"/>
      <c r="BR7" s="24"/>
      <c r="DH7" s="365"/>
      <c r="DI7" s="365"/>
      <c r="DJ7" s="365"/>
      <c r="DK7" s="365"/>
      <c r="DL7" s="365"/>
      <c r="DM7" s="365"/>
      <c r="DN7" s="365"/>
      <c r="DO7" s="365"/>
      <c r="DP7" s="365"/>
      <c r="DQ7" s="365"/>
    </row>
    <row r="8" spans="1:122" ht="8.1" customHeight="1">
      <c r="C8" s="1374" t="s">
        <v>1</v>
      </c>
      <c r="D8" s="1374"/>
      <c r="E8" s="1374"/>
      <c r="F8" s="1374"/>
      <c r="G8" s="1374"/>
      <c r="H8" s="1374"/>
      <c r="I8" s="1374"/>
      <c r="J8" s="1374"/>
      <c r="K8" s="1374"/>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941"/>
      <c r="AN8" s="941"/>
      <c r="AO8" s="941"/>
      <c r="AP8" s="941"/>
      <c r="AQ8" s="941"/>
      <c r="AR8" s="941"/>
      <c r="AS8" s="941"/>
      <c r="AT8" s="941"/>
      <c r="AU8" s="941"/>
    </row>
    <row r="9" spans="1:122" ht="8.1" customHeight="1">
      <c r="C9" s="1374"/>
      <c r="D9" s="1374"/>
      <c r="E9" s="1374"/>
      <c r="F9" s="1374"/>
      <c r="G9" s="1374"/>
      <c r="H9" s="1374"/>
      <c r="I9" s="1374"/>
      <c r="J9" s="1374"/>
      <c r="K9" s="1374"/>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417"/>
      <c r="AN9" s="1417"/>
      <c r="AO9" s="1417"/>
      <c r="AP9" s="1417"/>
      <c r="AQ9" s="1417"/>
      <c r="AR9" s="1417"/>
      <c r="AS9" s="1417"/>
      <c r="AT9" s="1417"/>
      <c r="AU9" s="1417"/>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07"/>
      <c r="CL9" s="707"/>
      <c r="CM9" s="1572"/>
      <c r="CN9" s="1893"/>
      <c r="CO9" s="1893"/>
      <c r="CP9" s="1893"/>
      <c r="CQ9" s="1893"/>
      <c r="CR9" s="1893"/>
      <c r="CS9" s="1893"/>
      <c r="CT9" s="1893"/>
      <c r="CU9" s="1893"/>
      <c r="CV9" s="1893"/>
      <c r="CW9" s="1893"/>
      <c r="CX9" s="1893"/>
      <c r="CY9" s="1893"/>
      <c r="CZ9" s="1893"/>
      <c r="DA9" s="1893"/>
      <c r="DB9" s="1893"/>
      <c r="DC9" s="1893"/>
      <c r="DD9" s="1893"/>
      <c r="DE9" s="1893"/>
      <c r="DF9" s="1893"/>
      <c r="DG9" s="1893"/>
      <c r="DH9" s="1893"/>
      <c r="DI9" s="1893"/>
      <c r="DJ9" s="1893"/>
      <c r="DK9" s="1893"/>
    </row>
    <row r="10" spans="1:122" ht="8.1" customHeight="1">
      <c r="C10" s="1883" t="s">
        <v>8793</v>
      </c>
      <c r="D10" s="1883"/>
      <c r="E10" s="1883"/>
      <c r="F10" s="1883"/>
      <c r="G10" s="1883"/>
      <c r="H10" s="1883"/>
      <c r="I10" s="1883"/>
      <c r="J10" s="1883"/>
      <c r="K10" s="1883"/>
      <c r="L10" s="1883"/>
      <c r="M10" s="1884" t="s">
        <v>8806</v>
      </c>
      <c r="N10" s="1885"/>
      <c r="O10" s="1885"/>
      <c r="P10" s="1885"/>
      <c r="Q10" s="1885"/>
      <c r="R10" s="1885"/>
      <c r="S10" s="1885"/>
      <c r="T10" s="1885"/>
      <c r="U10" s="1885"/>
      <c r="V10" s="1885"/>
      <c r="W10" s="1885"/>
      <c r="X10" s="1885"/>
      <c r="Y10" s="1885"/>
      <c r="Z10" s="1885"/>
      <c r="AA10" s="1885"/>
      <c r="AB10" s="1885"/>
      <c r="AC10" s="1885"/>
      <c r="AD10" s="1885"/>
      <c r="AE10" s="1885"/>
      <c r="AF10" s="1885"/>
      <c r="AG10" s="1885"/>
      <c r="AH10" s="1885"/>
      <c r="AI10" s="1885"/>
      <c r="AJ10" s="1885"/>
      <c r="AK10" s="1885"/>
      <c r="AL10" s="1885"/>
      <c r="AM10" s="1885"/>
      <c r="AN10" s="1885"/>
      <c r="AO10" s="1885"/>
      <c r="AP10" s="1885"/>
      <c r="AQ10" s="1885"/>
      <c r="AR10" s="1885"/>
      <c r="AS10" s="1885"/>
      <c r="AT10" s="1885"/>
      <c r="AU10" s="1885"/>
      <c r="AV10" s="1885"/>
      <c r="AW10" s="1885"/>
      <c r="AX10" s="1885"/>
      <c r="AY10" s="1885"/>
      <c r="AZ10" s="1885"/>
      <c r="BA10" s="1885"/>
      <c r="BB10" s="1886"/>
      <c r="BC10" s="704" t="s">
        <v>315</v>
      </c>
      <c r="BD10" s="704"/>
      <c r="BE10" s="704"/>
      <c r="BF10" s="704"/>
      <c r="BG10" s="704"/>
      <c r="BH10" s="704"/>
      <c r="BI10" s="704"/>
      <c r="BJ10" s="705"/>
      <c r="BK10" s="1379" t="s">
        <v>8795</v>
      </c>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c r="CG10" s="1380"/>
      <c r="CH10" s="1380"/>
      <c r="CI10" s="1380"/>
      <c r="CJ10" s="1381"/>
      <c r="CK10" s="448"/>
      <c r="CL10"/>
      <c r="CM10"/>
      <c r="CN10"/>
      <c r="CO10"/>
      <c r="CP10"/>
      <c r="CQ10"/>
      <c r="CR10"/>
      <c r="CS10"/>
      <c r="CT10"/>
      <c r="CU10"/>
      <c r="CV10" s="707"/>
      <c r="CW10" s="707"/>
      <c r="CX10" s="707"/>
      <c r="CY10" s="707"/>
      <c r="CZ10" s="707"/>
      <c r="DA10" s="707"/>
      <c r="DB10" s="707"/>
      <c r="DC10" s="1893"/>
      <c r="DD10" s="1893"/>
      <c r="DE10" s="1893"/>
      <c r="DF10" s="1893"/>
      <c r="DG10" s="1893"/>
      <c r="DH10" s="1893"/>
      <c r="DI10" s="1893"/>
      <c r="DJ10" s="1893"/>
      <c r="DK10" s="1893"/>
      <c r="DL10" s="1893"/>
    </row>
    <row r="11" spans="1:122" ht="8.1" customHeight="1">
      <c r="C11" s="1883"/>
      <c r="D11" s="1883"/>
      <c r="E11" s="1883"/>
      <c r="F11" s="1883"/>
      <c r="G11" s="1883"/>
      <c r="H11" s="1883"/>
      <c r="I11" s="1883"/>
      <c r="J11" s="1883"/>
      <c r="K11" s="1883"/>
      <c r="L11" s="1883"/>
      <c r="M11" s="1887"/>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1888"/>
      <c r="AL11" s="1888"/>
      <c r="AM11" s="1888"/>
      <c r="AN11" s="1888"/>
      <c r="AO11" s="1888"/>
      <c r="AP11" s="1888"/>
      <c r="AQ11" s="1888"/>
      <c r="AR11" s="1888"/>
      <c r="AS11" s="1888"/>
      <c r="AT11" s="1888"/>
      <c r="AU11" s="1888"/>
      <c r="AV11" s="1888"/>
      <c r="AW11" s="1888"/>
      <c r="AX11" s="1888"/>
      <c r="AY11" s="1888"/>
      <c r="AZ11" s="1888"/>
      <c r="BA11" s="1888"/>
      <c r="BB11" s="1889"/>
      <c r="BC11" s="709"/>
      <c r="BD11" s="710"/>
      <c r="BE11" s="710"/>
      <c r="BF11" s="710"/>
      <c r="BG11" s="710"/>
      <c r="BH11" s="710"/>
      <c r="BI11" s="710"/>
      <c r="BJ11" s="711"/>
      <c r="BK11" s="1382"/>
      <c r="BL11" s="1383"/>
      <c r="BM11" s="1383"/>
      <c r="BN11" s="1383"/>
      <c r="BO11" s="1383"/>
      <c r="BP11" s="1383"/>
      <c r="BQ11" s="1383"/>
      <c r="BR11" s="1383"/>
      <c r="BS11" s="1383"/>
      <c r="BT11" s="1383"/>
      <c r="BU11" s="1383"/>
      <c r="BV11" s="1383"/>
      <c r="BW11" s="1383"/>
      <c r="BX11" s="1383"/>
      <c r="BY11" s="1383"/>
      <c r="BZ11" s="1383"/>
      <c r="CA11" s="1383"/>
      <c r="CB11" s="1383"/>
      <c r="CC11" s="1383"/>
      <c r="CD11" s="1383"/>
      <c r="CE11" s="1383"/>
      <c r="CF11" s="1383"/>
      <c r="CG11" s="1383"/>
      <c r="CH11" s="1383"/>
      <c r="CI11" s="1383"/>
      <c r="CJ11" s="1384"/>
      <c r="CK11"/>
      <c r="CL11"/>
      <c r="CM11"/>
      <c r="CN11"/>
      <c r="CO11"/>
      <c r="CP11"/>
      <c r="CQ11"/>
      <c r="CR11"/>
      <c r="CS11"/>
      <c r="CT11"/>
      <c r="CU11"/>
      <c r="CV11" s="710"/>
      <c r="CW11" s="710"/>
      <c r="CX11" s="710"/>
      <c r="CY11" s="710"/>
      <c r="CZ11" s="710"/>
      <c r="DA11" s="710"/>
      <c r="DB11" s="710"/>
      <c r="DC11" s="1894"/>
      <c r="DD11" s="1894"/>
      <c r="DE11" s="1894"/>
      <c r="DF11" s="1894"/>
      <c r="DG11" s="1894"/>
      <c r="DH11" s="1894"/>
      <c r="DI11" s="1894"/>
      <c r="DJ11" s="1894"/>
      <c r="DK11" s="1894"/>
      <c r="DL11" s="1894"/>
    </row>
    <row r="12" spans="1:122" ht="8.1" customHeight="1">
      <c r="C12" s="1883"/>
      <c r="D12" s="1883"/>
      <c r="E12" s="1883"/>
      <c r="F12" s="1883"/>
      <c r="G12" s="1883"/>
      <c r="H12" s="1883"/>
      <c r="I12" s="1883"/>
      <c r="J12" s="1883"/>
      <c r="K12" s="1883"/>
      <c r="L12" s="1883"/>
      <c r="M12" s="1887"/>
      <c r="N12" s="1888"/>
      <c r="O12" s="1888"/>
      <c r="P12" s="1888"/>
      <c r="Q12" s="1888"/>
      <c r="R12" s="1888"/>
      <c r="S12" s="1888"/>
      <c r="T12" s="1888"/>
      <c r="U12" s="1888"/>
      <c r="V12" s="1888"/>
      <c r="W12" s="1888"/>
      <c r="X12" s="1888"/>
      <c r="Y12" s="1888"/>
      <c r="Z12" s="1888"/>
      <c r="AA12" s="1888"/>
      <c r="AB12" s="1888"/>
      <c r="AC12" s="1888"/>
      <c r="AD12" s="1888"/>
      <c r="AE12" s="1888"/>
      <c r="AF12" s="1888"/>
      <c r="AG12" s="1888"/>
      <c r="AH12" s="1888"/>
      <c r="AI12" s="1888"/>
      <c r="AJ12" s="1888"/>
      <c r="AK12" s="1888"/>
      <c r="AL12" s="1888"/>
      <c r="AM12" s="1888"/>
      <c r="AN12" s="1888"/>
      <c r="AO12" s="1888"/>
      <c r="AP12" s="1888"/>
      <c r="AQ12" s="1888"/>
      <c r="AR12" s="1888"/>
      <c r="AS12" s="1888"/>
      <c r="AT12" s="1888"/>
      <c r="AU12" s="1888"/>
      <c r="AV12" s="1888"/>
      <c r="AW12" s="1888"/>
      <c r="AX12" s="1888"/>
      <c r="AY12" s="1888"/>
      <c r="AZ12" s="1888"/>
      <c r="BA12" s="1888"/>
      <c r="BB12" s="1889"/>
      <c r="BC12" s="703" t="s">
        <v>8789</v>
      </c>
      <c r="BD12" s="1415"/>
      <c r="BE12" s="1415"/>
      <c r="BF12" s="1415"/>
      <c r="BG12" s="1415"/>
      <c r="BH12" s="1415"/>
      <c r="BI12" s="1415"/>
      <c r="BJ12" s="1416"/>
      <c r="BK12" s="712" t="s">
        <v>8796</v>
      </c>
      <c r="BL12" s="713"/>
      <c r="BM12" s="713"/>
      <c r="BN12" s="713"/>
      <c r="BO12" s="713"/>
      <c r="BP12" s="713"/>
      <c r="BQ12" s="713"/>
      <c r="BR12" s="713"/>
      <c r="BS12" s="713"/>
      <c r="BT12" s="713"/>
      <c r="BU12" s="713"/>
      <c r="BV12" s="713"/>
      <c r="BW12" s="713"/>
      <c r="BX12" s="713"/>
      <c r="BY12" s="713"/>
      <c r="BZ12" s="713"/>
      <c r="CA12" s="713"/>
      <c r="CB12" s="713"/>
      <c r="CC12" s="713"/>
      <c r="CD12" s="713"/>
      <c r="CE12" s="713"/>
      <c r="CF12" s="713"/>
      <c r="CG12" s="713"/>
      <c r="CH12" s="713"/>
      <c r="CI12" s="713"/>
      <c r="CJ12" s="713"/>
      <c r="CK12" s="713"/>
      <c r="CL12" s="713"/>
      <c r="CM12" s="713"/>
      <c r="CN12" s="713"/>
      <c r="CO12" s="713"/>
      <c r="CP12" s="713"/>
      <c r="CQ12" s="713"/>
      <c r="CR12" s="713"/>
      <c r="CS12" s="713"/>
      <c r="CT12" s="713"/>
      <c r="CU12" s="714"/>
      <c r="CV12" s="704" t="s">
        <v>8769</v>
      </c>
      <c r="CW12" s="704"/>
      <c r="CX12" s="704"/>
      <c r="CY12" s="704"/>
      <c r="CZ12" s="704"/>
      <c r="DA12" s="704"/>
      <c r="DB12" s="705"/>
      <c r="DC12" s="799" t="s">
        <v>3111</v>
      </c>
      <c r="DD12" s="1459">
        <v>4</v>
      </c>
      <c r="DE12" s="1459"/>
      <c r="DF12" s="704" t="s">
        <v>6</v>
      </c>
      <c r="DG12" s="1459">
        <v>11</v>
      </c>
      <c r="DH12" s="1459"/>
      <c r="DI12" s="801" t="s">
        <v>7</v>
      </c>
      <c r="DJ12" s="1459">
        <v>8</v>
      </c>
      <c r="DK12" s="1459"/>
      <c r="DL12" s="705" t="s">
        <v>8</v>
      </c>
    </row>
    <row r="13" spans="1:122" ht="11.25" customHeight="1">
      <c r="C13" s="1883"/>
      <c r="D13" s="1883"/>
      <c r="E13" s="1883"/>
      <c r="F13" s="1883"/>
      <c r="G13" s="1883"/>
      <c r="H13" s="1883"/>
      <c r="I13" s="1883"/>
      <c r="J13" s="1883"/>
      <c r="K13" s="1883"/>
      <c r="L13" s="1883"/>
      <c r="M13" s="1887"/>
      <c r="N13" s="1888"/>
      <c r="O13" s="1888"/>
      <c r="P13" s="1888"/>
      <c r="Q13" s="1888"/>
      <c r="R13" s="1888"/>
      <c r="S13" s="1888"/>
      <c r="T13" s="1888"/>
      <c r="U13" s="1888"/>
      <c r="V13" s="1888"/>
      <c r="W13" s="1888"/>
      <c r="X13" s="1888"/>
      <c r="Y13" s="1888"/>
      <c r="Z13" s="1888"/>
      <c r="AA13" s="1888"/>
      <c r="AB13" s="1888"/>
      <c r="AC13" s="1888"/>
      <c r="AD13" s="1888"/>
      <c r="AE13" s="1888"/>
      <c r="AF13" s="1888"/>
      <c r="AG13" s="1888"/>
      <c r="AH13" s="1888"/>
      <c r="AI13" s="1888"/>
      <c r="AJ13" s="1888"/>
      <c r="AK13" s="1888"/>
      <c r="AL13" s="1888"/>
      <c r="AM13" s="1888"/>
      <c r="AN13" s="1888"/>
      <c r="AO13" s="1888"/>
      <c r="AP13" s="1888"/>
      <c r="AQ13" s="1888"/>
      <c r="AR13" s="1888"/>
      <c r="AS13" s="1888"/>
      <c r="AT13" s="1888"/>
      <c r="AU13" s="1888"/>
      <c r="AV13" s="1888"/>
      <c r="AW13" s="1888"/>
      <c r="AX13" s="1888"/>
      <c r="AY13" s="1888"/>
      <c r="AZ13" s="1888"/>
      <c r="BA13" s="1888"/>
      <c r="BB13" s="1889"/>
      <c r="BC13" s="1419"/>
      <c r="BD13" s="941"/>
      <c r="BE13" s="941"/>
      <c r="BF13" s="941"/>
      <c r="BG13" s="941"/>
      <c r="BH13" s="941"/>
      <c r="BI13" s="941"/>
      <c r="BJ13" s="1371"/>
      <c r="BK13" s="715"/>
      <c r="BL13" s="716"/>
      <c r="BM13" s="716"/>
      <c r="BN13" s="716"/>
      <c r="BO13" s="716"/>
      <c r="BP13" s="716"/>
      <c r="BQ13" s="716"/>
      <c r="BR13" s="716"/>
      <c r="BS13" s="716"/>
      <c r="BT13" s="716"/>
      <c r="BU13" s="716"/>
      <c r="BV13" s="716"/>
      <c r="BW13" s="716"/>
      <c r="BX13" s="716"/>
      <c r="BY13" s="716"/>
      <c r="BZ13" s="716"/>
      <c r="CA13" s="716"/>
      <c r="CB13" s="716"/>
      <c r="CC13" s="716"/>
      <c r="CD13" s="716"/>
      <c r="CE13" s="716"/>
      <c r="CF13" s="716"/>
      <c r="CG13" s="716"/>
      <c r="CH13" s="716"/>
      <c r="CI13" s="716"/>
      <c r="CJ13" s="716"/>
      <c r="CK13" s="716"/>
      <c r="CL13" s="716"/>
      <c r="CM13" s="716"/>
      <c r="CN13" s="716"/>
      <c r="CO13" s="716"/>
      <c r="CP13" s="716"/>
      <c r="CQ13" s="716"/>
      <c r="CR13" s="716"/>
      <c r="CS13" s="716"/>
      <c r="CT13" s="716"/>
      <c r="CU13" s="717"/>
      <c r="CV13" s="707"/>
      <c r="CW13" s="707"/>
      <c r="CX13" s="707"/>
      <c r="CY13" s="707"/>
      <c r="CZ13" s="707"/>
      <c r="DA13" s="707"/>
      <c r="DB13" s="708"/>
      <c r="DC13" s="1895"/>
      <c r="DD13" s="1899"/>
      <c r="DE13" s="1899"/>
      <c r="DF13" s="707"/>
      <c r="DG13" s="1899"/>
      <c r="DH13" s="1899"/>
      <c r="DI13" s="1901"/>
      <c r="DJ13" s="1899"/>
      <c r="DK13" s="1899"/>
      <c r="DL13" s="708"/>
    </row>
    <row r="14" spans="1:122" ht="11.25" customHeight="1">
      <c r="C14" s="1883"/>
      <c r="D14" s="1883"/>
      <c r="E14" s="1883"/>
      <c r="F14" s="1883"/>
      <c r="G14" s="1883"/>
      <c r="H14" s="1883"/>
      <c r="I14" s="1883"/>
      <c r="J14" s="1883"/>
      <c r="K14" s="1883"/>
      <c r="L14" s="1883"/>
      <c r="M14" s="1887"/>
      <c r="N14" s="1888"/>
      <c r="O14" s="1888"/>
      <c r="P14" s="1888"/>
      <c r="Q14" s="1888"/>
      <c r="R14" s="1888"/>
      <c r="S14" s="1888"/>
      <c r="T14" s="1888"/>
      <c r="U14" s="1888"/>
      <c r="V14" s="1888"/>
      <c r="W14" s="1888"/>
      <c r="X14" s="1888"/>
      <c r="Y14" s="1888"/>
      <c r="Z14" s="1888"/>
      <c r="AA14" s="1888"/>
      <c r="AB14" s="1888"/>
      <c r="AC14" s="1888"/>
      <c r="AD14" s="1888"/>
      <c r="AE14" s="1888"/>
      <c r="AF14" s="1888"/>
      <c r="AG14" s="1888"/>
      <c r="AH14" s="1888"/>
      <c r="AI14" s="1888"/>
      <c r="AJ14" s="1888"/>
      <c r="AK14" s="1888"/>
      <c r="AL14" s="1888"/>
      <c r="AM14" s="1888"/>
      <c r="AN14" s="1888"/>
      <c r="AO14" s="1888"/>
      <c r="AP14" s="1888"/>
      <c r="AQ14" s="1888"/>
      <c r="AR14" s="1888"/>
      <c r="AS14" s="1888"/>
      <c r="AT14" s="1888"/>
      <c r="AU14" s="1888"/>
      <c r="AV14" s="1888"/>
      <c r="AW14" s="1888"/>
      <c r="AX14" s="1888"/>
      <c r="AY14" s="1888"/>
      <c r="AZ14" s="1888"/>
      <c r="BA14" s="1888"/>
      <c r="BB14" s="1889"/>
      <c r="BC14" s="1420"/>
      <c r="BD14" s="1417"/>
      <c r="BE14" s="1417"/>
      <c r="BF14" s="1417"/>
      <c r="BG14" s="1417"/>
      <c r="BH14" s="1417"/>
      <c r="BI14" s="1417"/>
      <c r="BJ14" s="1398"/>
      <c r="BK14" s="718"/>
      <c r="BL14" s="719"/>
      <c r="BM14" s="719"/>
      <c r="BN14" s="719"/>
      <c r="BO14" s="719"/>
      <c r="BP14" s="719"/>
      <c r="BQ14" s="719"/>
      <c r="BR14" s="719"/>
      <c r="BS14" s="719"/>
      <c r="BT14" s="719"/>
      <c r="BU14" s="719"/>
      <c r="BV14" s="719"/>
      <c r="BW14" s="719"/>
      <c r="BX14" s="719"/>
      <c r="BY14" s="719"/>
      <c r="BZ14" s="719"/>
      <c r="CA14" s="719"/>
      <c r="CB14" s="719"/>
      <c r="CC14" s="719"/>
      <c r="CD14" s="719"/>
      <c r="CE14" s="719"/>
      <c r="CF14" s="719"/>
      <c r="CG14" s="719"/>
      <c r="CH14" s="719"/>
      <c r="CI14" s="719"/>
      <c r="CJ14" s="719"/>
      <c r="CK14" s="719"/>
      <c r="CL14" s="719"/>
      <c r="CM14" s="719"/>
      <c r="CN14" s="719"/>
      <c r="CO14" s="719"/>
      <c r="CP14" s="719"/>
      <c r="CQ14" s="719"/>
      <c r="CR14" s="719"/>
      <c r="CS14" s="719"/>
      <c r="CT14" s="719"/>
      <c r="CU14" s="720"/>
      <c r="CV14" s="707"/>
      <c r="CW14" s="707"/>
      <c r="CX14" s="707"/>
      <c r="CY14" s="707"/>
      <c r="CZ14" s="707"/>
      <c r="DA14" s="707"/>
      <c r="DB14" s="708"/>
      <c r="DC14" s="1895"/>
      <c r="DD14" s="1899"/>
      <c r="DE14" s="1899"/>
      <c r="DF14" s="707"/>
      <c r="DG14" s="1899"/>
      <c r="DH14" s="1899"/>
      <c r="DI14" s="1901"/>
      <c r="DJ14" s="1899"/>
      <c r="DK14" s="1899"/>
      <c r="DL14" s="708"/>
    </row>
    <row r="15" spans="1:122" ht="8.1" customHeight="1">
      <c r="C15" s="1883"/>
      <c r="D15" s="1883"/>
      <c r="E15" s="1883"/>
      <c r="F15" s="1883"/>
      <c r="G15" s="1883"/>
      <c r="H15" s="1883"/>
      <c r="I15" s="1883"/>
      <c r="J15" s="1883"/>
      <c r="K15" s="1883"/>
      <c r="L15" s="1883"/>
      <c r="M15" s="1887"/>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c r="AL15" s="1888"/>
      <c r="AM15" s="1888"/>
      <c r="AN15" s="1888"/>
      <c r="AO15" s="1888"/>
      <c r="AP15" s="1888"/>
      <c r="AQ15" s="1888"/>
      <c r="AR15" s="1888"/>
      <c r="AS15" s="1888"/>
      <c r="AT15" s="1888"/>
      <c r="AU15" s="1888"/>
      <c r="AV15" s="1888"/>
      <c r="AW15" s="1888"/>
      <c r="AX15" s="1888"/>
      <c r="AY15" s="1888"/>
      <c r="AZ15" s="1888"/>
      <c r="BA15" s="1888"/>
      <c r="BB15" s="1889"/>
      <c r="BC15" s="706" t="s">
        <v>12</v>
      </c>
      <c r="BD15" s="941"/>
      <c r="BE15" s="941"/>
      <c r="BF15" s="941"/>
      <c r="BG15" s="941"/>
      <c r="BH15" s="941"/>
      <c r="BI15" s="941"/>
      <c r="BJ15" s="1371"/>
      <c r="BK15" s="715" t="s">
        <v>8797</v>
      </c>
      <c r="BL15" s="1423"/>
      <c r="BM15" s="1423"/>
      <c r="BN15" s="1423"/>
      <c r="BO15" s="1423"/>
      <c r="BP15" s="1423"/>
      <c r="BQ15" s="1423"/>
      <c r="BR15" s="1423"/>
      <c r="BS15" s="1423"/>
      <c r="BT15" s="1423"/>
      <c r="BU15" s="1423"/>
      <c r="BV15" s="1423"/>
      <c r="BW15" s="1423"/>
      <c r="BX15" s="1423"/>
      <c r="BY15" s="1423"/>
      <c r="BZ15" s="1423"/>
      <c r="CA15" s="1423"/>
      <c r="CB15" s="1423"/>
      <c r="CC15" s="1423"/>
      <c r="CD15" s="1423"/>
      <c r="CE15" s="1423"/>
      <c r="CF15" s="1452"/>
      <c r="CG15" s="754" t="s">
        <v>8788</v>
      </c>
      <c r="CH15" s="941"/>
      <c r="CI15" s="1371"/>
      <c r="CJ15" s="1896" t="s">
        <v>8798</v>
      </c>
      <c r="CK15" s="1897"/>
      <c r="CL15" s="1897"/>
      <c r="CM15" s="1897"/>
      <c r="CN15" s="1897"/>
      <c r="CO15" s="1897"/>
      <c r="CP15" s="1897"/>
      <c r="CQ15" s="1897"/>
      <c r="CR15" s="1897"/>
      <c r="CS15" s="1897"/>
      <c r="CT15" s="1897"/>
      <c r="CU15" s="1898"/>
      <c r="CV15" s="710"/>
      <c r="CW15" s="710"/>
      <c r="CX15" s="710"/>
      <c r="CY15" s="710"/>
      <c r="CZ15" s="710"/>
      <c r="DA15" s="710"/>
      <c r="DB15" s="711"/>
      <c r="DC15" s="800"/>
      <c r="DD15" s="1900"/>
      <c r="DE15" s="1900"/>
      <c r="DF15" s="710"/>
      <c r="DG15" s="1900"/>
      <c r="DH15" s="1900"/>
      <c r="DI15" s="802"/>
      <c r="DJ15" s="1900"/>
      <c r="DK15" s="1900"/>
      <c r="DL15" s="711"/>
    </row>
    <row r="16" spans="1:122" ht="8.1" customHeight="1">
      <c r="C16" s="1883"/>
      <c r="D16" s="1883"/>
      <c r="E16" s="1883"/>
      <c r="F16" s="1883"/>
      <c r="G16" s="1883"/>
      <c r="H16" s="1883"/>
      <c r="I16" s="1883"/>
      <c r="J16" s="1883"/>
      <c r="K16" s="1883"/>
      <c r="L16" s="1883"/>
      <c r="M16" s="1887"/>
      <c r="N16" s="1888"/>
      <c r="O16" s="1888"/>
      <c r="P16" s="1888"/>
      <c r="Q16" s="1888"/>
      <c r="R16" s="1888"/>
      <c r="S16" s="1888"/>
      <c r="T16" s="1888"/>
      <c r="U16" s="1888"/>
      <c r="V16" s="1888"/>
      <c r="W16" s="1888"/>
      <c r="X16" s="1888"/>
      <c r="Y16" s="1888"/>
      <c r="Z16" s="1888"/>
      <c r="AA16" s="1888"/>
      <c r="AB16" s="1888"/>
      <c r="AC16" s="1888"/>
      <c r="AD16" s="1888"/>
      <c r="AE16" s="1888"/>
      <c r="AF16" s="1888"/>
      <c r="AG16" s="1888"/>
      <c r="AH16" s="1888"/>
      <c r="AI16" s="1888"/>
      <c r="AJ16" s="1888"/>
      <c r="AK16" s="1888"/>
      <c r="AL16" s="1888"/>
      <c r="AM16" s="1888"/>
      <c r="AN16" s="1888"/>
      <c r="AO16" s="1888"/>
      <c r="AP16" s="1888"/>
      <c r="AQ16" s="1888"/>
      <c r="AR16" s="1888"/>
      <c r="AS16" s="1888"/>
      <c r="AT16" s="1888"/>
      <c r="AU16" s="1888"/>
      <c r="AV16" s="1888"/>
      <c r="AW16" s="1888"/>
      <c r="AX16" s="1888"/>
      <c r="AY16" s="1888"/>
      <c r="AZ16" s="1888"/>
      <c r="BA16" s="1888"/>
      <c r="BB16" s="1889"/>
      <c r="BC16" s="1419"/>
      <c r="BD16" s="941"/>
      <c r="BE16" s="941"/>
      <c r="BF16" s="941"/>
      <c r="BG16" s="941"/>
      <c r="BH16" s="941"/>
      <c r="BI16" s="941"/>
      <c r="BJ16" s="1371"/>
      <c r="BK16" s="1422"/>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52"/>
      <c r="CG16" s="1419"/>
      <c r="CH16" s="941"/>
      <c r="CI16" s="1371"/>
      <c r="CJ16" s="760"/>
      <c r="CK16" s="761"/>
      <c r="CL16" s="761"/>
      <c r="CM16" s="761"/>
      <c r="CN16" s="761"/>
      <c r="CO16" s="761"/>
      <c r="CP16" s="761"/>
      <c r="CQ16" s="761"/>
      <c r="CR16" s="761"/>
      <c r="CS16" s="761"/>
      <c r="CT16" s="761"/>
      <c r="CU16" s="762"/>
      <c r="CV16" s="704" t="s">
        <v>10</v>
      </c>
      <c r="CW16" s="704"/>
      <c r="CX16" s="704"/>
      <c r="CY16" s="704"/>
      <c r="CZ16" s="704"/>
      <c r="DA16" s="704"/>
      <c r="DB16" s="705"/>
      <c r="DC16" s="745" t="s">
        <v>8809</v>
      </c>
      <c r="DD16" s="746"/>
      <c r="DE16" s="746"/>
      <c r="DF16" s="746"/>
      <c r="DG16" s="746"/>
      <c r="DH16" s="746"/>
      <c r="DI16" s="746"/>
      <c r="DJ16" s="746"/>
      <c r="DK16" s="746"/>
      <c r="DL16" s="747"/>
    </row>
    <row r="17" spans="3:133" ht="12.75" customHeight="1">
      <c r="C17" s="1883"/>
      <c r="D17" s="1883"/>
      <c r="E17" s="1883"/>
      <c r="F17" s="1883"/>
      <c r="G17" s="1883"/>
      <c r="H17" s="1883"/>
      <c r="I17" s="1883"/>
      <c r="J17" s="1883"/>
      <c r="K17" s="1883"/>
      <c r="L17" s="1883"/>
      <c r="M17" s="1890"/>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c r="AN17" s="1891"/>
      <c r="AO17" s="1891"/>
      <c r="AP17" s="1891"/>
      <c r="AQ17" s="1891"/>
      <c r="AR17" s="1891"/>
      <c r="AS17" s="1891"/>
      <c r="AT17" s="1891"/>
      <c r="AU17" s="1891"/>
      <c r="AV17" s="1891"/>
      <c r="AW17" s="1891"/>
      <c r="AX17" s="1891"/>
      <c r="AY17" s="1891"/>
      <c r="AZ17" s="1891"/>
      <c r="BA17" s="1891"/>
      <c r="BB17" s="1892"/>
      <c r="BC17" s="1420"/>
      <c r="BD17" s="1417"/>
      <c r="BE17" s="1417"/>
      <c r="BF17" s="1417"/>
      <c r="BG17" s="1417"/>
      <c r="BH17" s="1417"/>
      <c r="BI17" s="1417"/>
      <c r="BJ17" s="1398"/>
      <c r="BK17" s="1424"/>
      <c r="BL17" s="1425"/>
      <c r="BM17" s="1425"/>
      <c r="BN17" s="1425"/>
      <c r="BO17" s="1425"/>
      <c r="BP17" s="1425"/>
      <c r="BQ17" s="1425"/>
      <c r="BR17" s="1425"/>
      <c r="BS17" s="1425"/>
      <c r="BT17" s="1425"/>
      <c r="BU17" s="1425"/>
      <c r="BV17" s="1425"/>
      <c r="BW17" s="1425"/>
      <c r="BX17" s="1425"/>
      <c r="BY17" s="1425"/>
      <c r="BZ17" s="1425"/>
      <c r="CA17" s="1425"/>
      <c r="CB17" s="1425"/>
      <c r="CC17" s="1425"/>
      <c r="CD17" s="1425"/>
      <c r="CE17" s="1425"/>
      <c r="CF17" s="1453"/>
      <c r="CG17" s="1420"/>
      <c r="CH17" s="1417"/>
      <c r="CI17" s="1398"/>
      <c r="CJ17" s="763"/>
      <c r="CK17" s="764"/>
      <c r="CL17" s="764"/>
      <c r="CM17" s="764"/>
      <c r="CN17" s="764"/>
      <c r="CO17" s="764"/>
      <c r="CP17" s="764"/>
      <c r="CQ17" s="764"/>
      <c r="CR17" s="764"/>
      <c r="CS17" s="764"/>
      <c r="CT17" s="764"/>
      <c r="CU17" s="765"/>
      <c r="CV17" s="709"/>
      <c r="CW17" s="710"/>
      <c r="CX17" s="710"/>
      <c r="CY17" s="710"/>
      <c r="CZ17" s="710"/>
      <c r="DA17" s="710"/>
      <c r="DB17" s="711"/>
      <c r="DC17" s="748"/>
      <c r="DD17" s="749"/>
      <c r="DE17" s="749"/>
      <c r="DF17" s="749"/>
      <c r="DG17" s="749"/>
      <c r="DH17" s="749"/>
      <c r="DI17" s="749"/>
      <c r="DJ17" s="749"/>
      <c r="DK17" s="749"/>
      <c r="DL17" s="750"/>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703" t="s">
        <v>14</v>
      </c>
      <c r="D20" s="1415"/>
      <c r="E20" s="1415"/>
      <c r="F20" s="1415"/>
      <c r="G20" s="1415"/>
      <c r="H20" s="1415"/>
      <c r="I20" s="1415"/>
      <c r="J20" s="1416"/>
      <c r="K20" s="712" t="s">
        <v>8799</v>
      </c>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c r="AM20" s="1421"/>
      <c r="AN20" s="1421"/>
      <c r="AO20" s="1451"/>
      <c r="AP20" s="703" t="s">
        <v>29</v>
      </c>
      <c r="AQ20" s="1415"/>
      <c r="AR20" s="1415"/>
      <c r="AS20" s="1415"/>
      <c r="AT20" s="1415"/>
      <c r="AU20" s="1415"/>
      <c r="AV20" s="1415"/>
      <c r="AW20" s="1416"/>
      <c r="AX20" s="804"/>
      <c r="AY20" s="805"/>
      <c r="AZ20" s="805"/>
      <c r="BA20" s="805"/>
      <c r="BB20" s="805"/>
      <c r="BC20" s="805"/>
      <c r="BD20" s="805"/>
      <c r="BE20" s="805"/>
      <c r="BF20" s="805"/>
      <c r="BG20" s="805"/>
      <c r="BH20" s="805"/>
      <c r="BI20" s="805"/>
      <c r="BJ20" s="805"/>
      <c r="BK20" s="805"/>
      <c r="BL20" s="805"/>
      <c r="BM20" s="805"/>
      <c r="BN20" s="805"/>
      <c r="BO20" s="805"/>
      <c r="BP20" s="805"/>
      <c r="BQ20" s="704"/>
      <c r="BS20" s="704"/>
      <c r="BT20" s="746" t="s">
        <v>8800</v>
      </c>
      <c r="BU20" s="811"/>
      <c r="BV20" s="811"/>
      <c r="BW20" s="811"/>
      <c r="BX20" s="811"/>
      <c r="BY20" s="811"/>
      <c r="BZ20" s="811"/>
      <c r="CA20" s="811"/>
      <c r="CB20" s="812"/>
      <c r="CC20" s="812"/>
      <c r="CD20" s="812"/>
      <c r="CE20" s="812"/>
      <c r="CF20" s="812"/>
      <c r="CP20" s="8"/>
      <c r="CQ20" s="707" t="s">
        <v>30</v>
      </c>
      <c r="CR20" s="941"/>
      <c r="CS20" s="941"/>
      <c r="CT20" s="941"/>
      <c r="CU20" s="941"/>
      <c r="CV20" s="1881" t="s">
        <v>8742</v>
      </c>
      <c r="CW20" s="1882"/>
      <c r="CX20" s="897">
        <v>4</v>
      </c>
      <c r="CY20" s="1499"/>
      <c r="CZ20" s="1878"/>
      <c r="DA20" s="707" t="s">
        <v>6</v>
      </c>
      <c r="DB20" s="1874">
        <v>11</v>
      </c>
      <c r="DC20" s="1875"/>
      <c r="DD20" s="1875"/>
      <c r="DE20" s="707" t="s">
        <v>7</v>
      </c>
      <c r="DF20" s="1874">
        <v>15</v>
      </c>
      <c r="DG20" s="1875"/>
      <c r="DH20" s="1875"/>
      <c r="DI20" s="707" t="s">
        <v>31</v>
      </c>
      <c r="DJ20" s="810"/>
      <c r="DK20" s="810"/>
      <c r="DL20" s="7"/>
    </row>
    <row r="21" spans="3:133" ht="7.5" customHeight="1">
      <c r="C21" s="1419"/>
      <c r="D21" s="941"/>
      <c r="E21" s="941"/>
      <c r="F21" s="941"/>
      <c r="G21" s="941"/>
      <c r="H21" s="941"/>
      <c r="I21" s="941"/>
      <c r="J21" s="1371"/>
      <c r="K21" s="1422"/>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1423"/>
      <c r="AN21" s="1423"/>
      <c r="AO21" s="1452"/>
      <c r="AP21" s="1419"/>
      <c r="AQ21" s="941"/>
      <c r="AR21" s="941"/>
      <c r="AS21" s="941"/>
      <c r="AT21" s="941"/>
      <c r="AU21" s="941"/>
      <c r="AV21" s="941"/>
      <c r="AW21" s="1371"/>
      <c r="AX21" s="806"/>
      <c r="AY21" s="807"/>
      <c r="AZ21" s="807"/>
      <c r="BA21" s="807"/>
      <c r="BB21" s="807"/>
      <c r="BC21" s="807"/>
      <c r="BD21" s="807"/>
      <c r="BE21" s="807"/>
      <c r="BF21" s="807"/>
      <c r="BG21" s="807"/>
      <c r="BH21" s="807"/>
      <c r="BI21" s="807"/>
      <c r="BJ21" s="807"/>
      <c r="BK21" s="807"/>
      <c r="BL21" s="807"/>
      <c r="BM21" s="807"/>
      <c r="BN21" s="807"/>
      <c r="BO21" s="807"/>
      <c r="BP21" s="807"/>
      <c r="BQ21" s="941"/>
      <c r="BS21" s="941"/>
      <c r="BT21" s="812"/>
      <c r="BU21" s="812"/>
      <c r="BV21" s="812"/>
      <c r="BW21" s="812"/>
      <c r="BX21" s="812"/>
      <c r="BY21" s="812"/>
      <c r="BZ21" s="812"/>
      <c r="CA21" s="812"/>
      <c r="CB21" s="812"/>
      <c r="CC21" s="812"/>
      <c r="CD21" s="812"/>
      <c r="CE21" s="812"/>
      <c r="CF21" s="812"/>
      <c r="CP21" s="8"/>
      <c r="CQ21" s="941"/>
      <c r="CR21" s="941"/>
      <c r="CS21" s="941"/>
      <c r="CT21" s="941"/>
      <c r="CU21" s="941"/>
      <c r="CV21" s="1877"/>
      <c r="CW21" s="1877"/>
      <c r="CX21" s="1502"/>
      <c r="CY21" s="1502"/>
      <c r="CZ21" s="1880"/>
      <c r="DA21" s="810"/>
      <c r="DB21" s="1858"/>
      <c r="DC21" s="1858"/>
      <c r="DD21" s="1858"/>
      <c r="DE21" s="810"/>
      <c r="DF21" s="1858"/>
      <c r="DG21" s="1858"/>
      <c r="DH21" s="1858"/>
      <c r="DI21" s="810"/>
      <c r="DJ21" s="810"/>
      <c r="DK21" s="810"/>
      <c r="DL21" s="8"/>
    </row>
    <row r="22" spans="3:133" ht="8.1" customHeight="1">
      <c r="C22" s="1419"/>
      <c r="D22" s="941"/>
      <c r="E22" s="941"/>
      <c r="F22" s="941"/>
      <c r="G22" s="941"/>
      <c r="H22" s="941"/>
      <c r="I22" s="941"/>
      <c r="J22" s="1371"/>
      <c r="K22" s="1422"/>
      <c r="L22" s="1423"/>
      <c r="M22" s="1423"/>
      <c r="N22" s="1423"/>
      <c r="O22" s="1423"/>
      <c r="P22" s="1423"/>
      <c r="Q22" s="1423"/>
      <c r="R22" s="1423"/>
      <c r="S22" s="1423"/>
      <c r="T22" s="1423"/>
      <c r="U22" s="1423"/>
      <c r="V22" s="1423"/>
      <c r="W22" s="1423"/>
      <c r="X22" s="1423"/>
      <c r="Y22" s="1423"/>
      <c r="Z22" s="1423"/>
      <c r="AA22" s="1423"/>
      <c r="AB22" s="1423"/>
      <c r="AC22" s="1423"/>
      <c r="AD22" s="1423"/>
      <c r="AE22" s="1423"/>
      <c r="AF22" s="1423"/>
      <c r="AG22" s="1423"/>
      <c r="AH22" s="1423"/>
      <c r="AI22" s="1423"/>
      <c r="AJ22" s="1423"/>
      <c r="AK22" s="1423"/>
      <c r="AL22" s="1423"/>
      <c r="AM22" s="1423"/>
      <c r="AN22" s="1423"/>
      <c r="AO22" s="1452"/>
      <c r="AP22" s="1419"/>
      <c r="AQ22" s="941"/>
      <c r="AR22" s="941"/>
      <c r="AS22" s="941"/>
      <c r="AT22" s="941"/>
      <c r="AU22" s="941"/>
      <c r="AV22" s="941"/>
      <c r="AW22" s="1371"/>
      <c r="AX22" s="806"/>
      <c r="AY22" s="807"/>
      <c r="AZ22" s="807"/>
      <c r="BA22" s="807"/>
      <c r="BB22" s="807"/>
      <c r="BC22" s="807"/>
      <c r="BD22" s="807"/>
      <c r="BE22" s="807"/>
      <c r="BF22" s="807"/>
      <c r="BG22" s="807"/>
      <c r="BH22" s="807"/>
      <c r="BI22" s="807"/>
      <c r="BJ22" s="807"/>
      <c r="BK22" s="807"/>
      <c r="BL22" s="807"/>
      <c r="BM22" s="807"/>
      <c r="BN22" s="807"/>
      <c r="BO22" s="807"/>
      <c r="BP22" s="807"/>
      <c r="BQ22" s="707"/>
      <c r="BS22" s="707"/>
      <c r="BT22" s="812"/>
      <c r="BU22" s="812"/>
      <c r="BV22" s="812"/>
      <c r="BW22" s="812"/>
      <c r="BX22" s="812"/>
      <c r="BY22" s="812"/>
      <c r="BZ22" s="812"/>
      <c r="CA22" s="812"/>
      <c r="CB22" s="812"/>
      <c r="CC22" s="812"/>
      <c r="CD22" s="812"/>
      <c r="CE22" s="812"/>
      <c r="CF22" s="812"/>
      <c r="CG22" s="392"/>
      <c r="CH22" s="392"/>
      <c r="CI22" s="392"/>
      <c r="CJ22" s="392"/>
      <c r="CK22" s="392"/>
      <c r="CL22" s="392"/>
      <c r="CM22" s="392"/>
      <c r="CN22" s="392"/>
      <c r="CO22" s="392"/>
      <c r="CP22" s="393"/>
      <c r="CQ22" s="941"/>
      <c r="CR22" s="941"/>
      <c r="CS22" s="941"/>
      <c r="CT22" s="941"/>
      <c r="CU22" s="1371"/>
      <c r="CV22" s="1876" t="s">
        <v>8742</v>
      </c>
      <c r="CW22" s="1877"/>
      <c r="CX22" s="896">
        <v>5</v>
      </c>
      <c r="CY22" s="1499"/>
      <c r="CZ22" s="1878"/>
      <c r="DA22" s="707" t="s">
        <v>6</v>
      </c>
      <c r="DB22" s="1857">
        <v>3</v>
      </c>
      <c r="DC22" s="1858"/>
      <c r="DD22" s="1858"/>
      <c r="DE22" s="707" t="s">
        <v>7</v>
      </c>
      <c r="DF22" s="1857">
        <v>31</v>
      </c>
      <c r="DG22" s="1858"/>
      <c r="DH22" s="1858"/>
      <c r="DI22" s="707" t="s">
        <v>35</v>
      </c>
      <c r="DJ22" s="810"/>
      <c r="DK22" s="810"/>
      <c r="DL22" s="8"/>
    </row>
    <row r="23" spans="3:133" ht="8.1" customHeight="1">
      <c r="C23" s="1420"/>
      <c r="D23" s="1417"/>
      <c r="E23" s="1417"/>
      <c r="F23" s="1417"/>
      <c r="G23" s="1417"/>
      <c r="H23" s="1417"/>
      <c r="I23" s="1417"/>
      <c r="J23" s="1398"/>
      <c r="K23" s="1424"/>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c r="AL23" s="1425"/>
      <c r="AM23" s="1425"/>
      <c r="AN23" s="1425"/>
      <c r="AO23" s="1453"/>
      <c r="AP23" s="1420"/>
      <c r="AQ23" s="1417"/>
      <c r="AR23" s="1417"/>
      <c r="AS23" s="1417"/>
      <c r="AT23" s="1417"/>
      <c r="AU23" s="1417"/>
      <c r="AV23" s="1417"/>
      <c r="AW23" s="1398"/>
      <c r="AX23" s="808"/>
      <c r="AY23" s="809"/>
      <c r="AZ23" s="809"/>
      <c r="BA23" s="809"/>
      <c r="BB23" s="809"/>
      <c r="BC23" s="809"/>
      <c r="BD23" s="809"/>
      <c r="BE23" s="809"/>
      <c r="BF23" s="809"/>
      <c r="BG23" s="809"/>
      <c r="BH23" s="809"/>
      <c r="BI23" s="809"/>
      <c r="BJ23" s="809"/>
      <c r="BK23" s="809"/>
      <c r="BL23" s="809"/>
      <c r="BM23" s="809"/>
      <c r="BN23" s="809"/>
      <c r="BO23" s="809"/>
      <c r="BP23" s="809"/>
      <c r="BQ23" s="1417"/>
      <c r="BR23" s="10"/>
      <c r="BS23" s="1417"/>
      <c r="BT23" s="813"/>
      <c r="BU23" s="813"/>
      <c r="BV23" s="813"/>
      <c r="BW23" s="813"/>
      <c r="BX23" s="813"/>
      <c r="BY23" s="813"/>
      <c r="BZ23" s="813"/>
      <c r="CA23" s="813"/>
      <c r="CB23" s="813"/>
      <c r="CC23" s="813"/>
      <c r="CD23" s="813"/>
      <c r="CE23" s="813"/>
      <c r="CF23" s="813"/>
      <c r="CG23" s="394"/>
      <c r="CH23" s="394"/>
      <c r="CI23" s="394"/>
      <c r="CJ23" s="394"/>
      <c r="CK23" s="394"/>
      <c r="CL23" s="394"/>
      <c r="CM23" s="394"/>
      <c r="CN23" s="394"/>
      <c r="CO23" s="394"/>
      <c r="CP23" s="395"/>
      <c r="CQ23" s="1417"/>
      <c r="CR23" s="1417"/>
      <c r="CS23" s="1417"/>
      <c r="CT23" s="1417"/>
      <c r="CU23" s="1398"/>
      <c r="CV23" s="1877"/>
      <c r="CW23" s="1877"/>
      <c r="CX23" s="1879"/>
      <c r="CY23" s="1502"/>
      <c r="CZ23" s="1880"/>
      <c r="DA23" s="870"/>
      <c r="DB23" s="1858"/>
      <c r="DC23" s="1858"/>
      <c r="DD23" s="1858"/>
      <c r="DE23" s="870"/>
      <c r="DF23" s="1858"/>
      <c r="DG23" s="1858"/>
      <c r="DH23" s="1858"/>
      <c r="DI23" s="870"/>
      <c r="DJ23" s="870"/>
      <c r="DK23" s="870"/>
      <c r="DL23" s="11"/>
    </row>
    <row r="24" spans="3:133" ht="8.1" customHeight="1">
      <c r="BZ24" s="364"/>
      <c r="CA24" s="445"/>
      <c r="CB24" s="40"/>
      <c r="CC24" s="40"/>
      <c r="CD24" s="40"/>
      <c r="CE24" s="40"/>
      <c r="CF24" s="40"/>
      <c r="CG24" s="40"/>
      <c r="CH24" s="40"/>
      <c r="CI24" s="446"/>
      <c r="CJ24" s="446"/>
      <c r="CK24" s="446"/>
      <c r="CL24" s="446"/>
      <c r="CM24" s="446"/>
      <c r="CN24" s="446"/>
      <c r="CO24" s="446"/>
      <c r="CP24" s="13"/>
      <c r="CQ24" s="13"/>
      <c r="CR24" s="40"/>
      <c r="CS24" s="40"/>
      <c r="CT24" s="40"/>
      <c r="CU24" s="40"/>
      <c r="CV24" s="40"/>
      <c r="CW24" s="40"/>
      <c r="CY24" s="40"/>
      <c r="CZ24" s="40"/>
      <c r="DA24" s="444"/>
      <c r="DB24" s="444"/>
      <c r="DC24" s="40"/>
    </row>
    <row r="25" spans="3:133" ht="18" thickBot="1">
      <c r="C25" s="45" t="s">
        <v>8783</v>
      </c>
      <c r="Q25" s="13"/>
      <c r="R25" s="42"/>
      <c r="S25" s="42"/>
      <c r="T25" s="42"/>
      <c r="U25" s="42"/>
      <c r="V25" s="42"/>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43"/>
      <c r="BL25" s="943"/>
      <c r="BM25" s="943"/>
      <c r="BN25" s="943"/>
      <c r="BO25" s="943"/>
      <c r="BP25" s="943"/>
      <c r="BQ25" s="943"/>
      <c r="BR25" s="943"/>
      <c r="BS25" s="943"/>
      <c r="BT25" s="943"/>
      <c r="BU25" s="943"/>
      <c r="BV25" s="943"/>
      <c r="BW25" s="943"/>
      <c r="BX25" s="943"/>
      <c r="BY25" s="943"/>
      <c r="BZ25" s="943"/>
      <c r="CA25" s="943"/>
      <c r="CB25" s="943"/>
      <c r="CC25" s="943"/>
      <c r="CD25" s="943"/>
      <c r="CE25" s="943"/>
      <c r="CF25" s="943"/>
      <c r="CG25" s="41"/>
      <c r="CH25" s="41"/>
      <c r="CI25" s="41"/>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row>
    <row r="26" spans="3:133" ht="15" customHeight="1">
      <c r="C26" s="377" t="s">
        <v>243</v>
      </c>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9"/>
      <c r="AG26" s="108"/>
      <c r="AH26" s="108"/>
      <c r="AI26" s="108"/>
      <c r="AJ26" s="108"/>
      <c r="AK26" s="108"/>
      <c r="AL26" s="108" t="s">
        <v>8782</v>
      </c>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9"/>
      <c r="BL26" s="109" t="s">
        <v>244</v>
      </c>
      <c r="BM26" s="109"/>
      <c r="BN26" s="108"/>
      <c r="BO26" s="108"/>
      <c r="BP26" s="108"/>
      <c r="BQ26" s="108"/>
      <c r="BR26" s="108"/>
      <c r="BS26" s="108"/>
      <c r="BT26" s="108"/>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913" t="s">
        <v>44</v>
      </c>
      <c r="DG26" s="914"/>
      <c r="DH26" s="914"/>
      <c r="DI26" s="914"/>
      <c r="DJ26" s="914"/>
      <c r="DK26" s="915"/>
      <c r="DL26" s="102"/>
      <c r="DN26" s="188"/>
      <c r="DO26" s="188"/>
      <c r="DP26" s="188"/>
      <c r="DQ26" s="188"/>
      <c r="DR26" s="188"/>
      <c r="DY26" s="2"/>
      <c r="DZ26" s="2"/>
      <c r="EA26" s="2"/>
      <c r="EB26" s="2"/>
      <c r="EC26" s="2"/>
    </row>
    <row r="27" spans="3:133" ht="15" customHeight="1">
      <c r="C27" s="916" t="s">
        <v>45</v>
      </c>
      <c r="D27" s="704"/>
      <c r="E27" s="704"/>
      <c r="F27" s="704"/>
      <c r="G27" s="704"/>
      <c r="H27" s="705"/>
      <c r="I27" s="703" t="s">
        <v>47</v>
      </c>
      <c r="J27" s="704"/>
      <c r="K27" s="704"/>
      <c r="L27" s="704"/>
      <c r="M27" s="704"/>
      <c r="N27" s="704"/>
      <c r="O27" s="705"/>
      <c r="P27" s="703" t="s">
        <v>48</v>
      </c>
      <c r="Q27" s="704"/>
      <c r="R27" s="704"/>
      <c r="S27" s="704"/>
      <c r="T27" s="704"/>
      <c r="U27" s="705"/>
      <c r="V27" s="703" t="s">
        <v>49</v>
      </c>
      <c r="W27" s="704"/>
      <c r="X27" s="704"/>
      <c r="Y27" s="704"/>
      <c r="Z27" s="704"/>
      <c r="AA27" s="704"/>
      <c r="AB27" s="704"/>
      <c r="AC27" s="44"/>
      <c r="AD27" s="44"/>
      <c r="AE27" s="44"/>
      <c r="AF27" s="373"/>
      <c r="AG27" s="920" t="s">
        <v>54</v>
      </c>
      <c r="AH27" s="704"/>
      <c r="AI27" s="704"/>
      <c r="AJ27" s="704"/>
      <c r="AK27" s="704"/>
      <c r="AL27" s="704"/>
      <c r="AM27" s="704"/>
      <c r="AN27" s="704"/>
      <c r="AO27" s="704"/>
      <c r="AP27" s="704"/>
      <c r="AQ27" s="705"/>
      <c r="AR27" s="922" t="s">
        <v>50</v>
      </c>
      <c r="AS27" s="923"/>
      <c r="AT27" s="923"/>
      <c r="AU27" s="923"/>
      <c r="AV27" s="923"/>
      <c r="AW27" s="923"/>
      <c r="AX27" s="923"/>
      <c r="AY27" s="923"/>
      <c r="AZ27" s="923"/>
      <c r="BA27" s="923"/>
      <c r="BB27" s="923"/>
      <c r="BC27" s="923"/>
      <c r="BD27" s="923"/>
      <c r="BE27" s="923"/>
      <c r="BF27" s="923"/>
      <c r="BG27" s="923"/>
      <c r="BH27" s="923"/>
      <c r="BI27" s="923"/>
      <c r="BJ27" s="923"/>
      <c r="BK27" s="923"/>
      <c r="BL27" s="923"/>
      <c r="BM27" s="923"/>
      <c r="BN27" s="923"/>
      <c r="BO27" s="923"/>
      <c r="BP27" s="923"/>
      <c r="BQ27" s="923"/>
      <c r="BR27" s="923"/>
      <c r="BS27" s="923"/>
      <c r="BT27" s="923"/>
      <c r="BU27" s="923"/>
      <c r="BV27" s="923"/>
      <c r="BW27" s="923"/>
      <c r="BX27" s="923"/>
      <c r="BY27" s="923"/>
      <c r="BZ27" s="923"/>
      <c r="CA27" s="923"/>
      <c r="CB27" s="923"/>
      <c r="CC27" s="923"/>
      <c r="CD27" s="1824"/>
      <c r="CE27" s="922" t="s">
        <v>293</v>
      </c>
      <c r="CF27" s="923"/>
      <c r="CG27" s="923"/>
      <c r="CH27" s="923"/>
      <c r="CI27" s="923"/>
      <c r="CJ27" s="923"/>
      <c r="CK27" s="923"/>
      <c r="CL27" s="923"/>
      <c r="CM27" s="923"/>
      <c r="CN27" s="923"/>
      <c r="CO27" s="923"/>
      <c r="CP27" s="923"/>
      <c r="CQ27" s="923"/>
      <c r="CR27" s="923"/>
      <c r="CS27" s="923"/>
      <c r="CT27" s="923"/>
      <c r="CU27" s="923"/>
      <c r="CV27" s="923"/>
      <c r="CW27" s="923"/>
      <c r="CX27" s="923"/>
      <c r="CY27" s="923"/>
      <c r="CZ27" s="923"/>
      <c r="DA27" s="923"/>
      <c r="DB27" s="923"/>
      <c r="DC27" s="923"/>
      <c r="DD27" s="923"/>
      <c r="DE27" s="1824"/>
      <c r="DF27" s="900" t="s">
        <v>55</v>
      </c>
      <c r="DG27" s="901"/>
      <c r="DH27" s="901"/>
      <c r="DI27" s="901"/>
      <c r="DJ27" s="901"/>
      <c r="DK27" s="902"/>
      <c r="DN27" s="188"/>
      <c r="DO27" s="188"/>
      <c r="DP27" s="188"/>
      <c r="DQ27" s="188"/>
      <c r="DR27" s="188"/>
      <c r="DY27" s="2"/>
      <c r="DZ27" s="2"/>
      <c r="EA27" s="2"/>
      <c r="EB27" s="2"/>
      <c r="EC27" s="2"/>
    </row>
    <row r="28" spans="3:133" ht="15" customHeight="1">
      <c r="C28" s="917"/>
      <c r="D28" s="707"/>
      <c r="E28" s="707"/>
      <c r="F28" s="707"/>
      <c r="G28" s="707"/>
      <c r="H28" s="708"/>
      <c r="I28" s="706"/>
      <c r="J28" s="707"/>
      <c r="K28" s="707"/>
      <c r="L28" s="707"/>
      <c r="M28" s="707"/>
      <c r="N28" s="707"/>
      <c r="O28" s="708"/>
      <c r="P28" s="706"/>
      <c r="Q28" s="707"/>
      <c r="R28" s="707"/>
      <c r="S28" s="707"/>
      <c r="T28" s="707"/>
      <c r="U28" s="708"/>
      <c r="V28" s="1"/>
      <c r="W28" s="111" t="s">
        <v>296</v>
      </c>
      <c r="X28" s="94"/>
      <c r="Y28" s="94"/>
      <c r="Z28" s="94"/>
      <c r="AA28" s="94"/>
      <c r="AB28" s="94"/>
      <c r="AF28" s="141"/>
      <c r="AG28" s="112"/>
      <c r="AH28" s="1924" t="s">
        <v>296</v>
      </c>
      <c r="AI28" s="1924"/>
      <c r="AJ28" s="1924"/>
      <c r="AK28" s="1924"/>
      <c r="AL28" s="1924"/>
      <c r="AM28" s="1924"/>
      <c r="AN28" s="1924"/>
      <c r="AO28" s="1924"/>
      <c r="AP28" s="1924"/>
      <c r="AQ28" s="8"/>
      <c r="AR28" s="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1825"/>
      <c r="CE28" s="900"/>
      <c r="CF28" s="901"/>
      <c r="CG28" s="901"/>
      <c r="CH28" s="901"/>
      <c r="CI28" s="901"/>
      <c r="CJ28" s="901"/>
      <c r="CK28" s="901"/>
      <c r="CL28" s="901"/>
      <c r="CM28" s="901"/>
      <c r="CN28" s="901"/>
      <c r="CO28" s="901"/>
      <c r="CP28" s="901"/>
      <c r="CQ28" s="901"/>
      <c r="CR28" s="901"/>
      <c r="CS28" s="901"/>
      <c r="CT28" s="901"/>
      <c r="CU28" s="901"/>
      <c r="CV28" s="901"/>
      <c r="CW28" s="901"/>
      <c r="CX28" s="901"/>
      <c r="CY28" s="901"/>
      <c r="CZ28" s="901"/>
      <c r="DA28" s="901"/>
      <c r="DB28" s="901"/>
      <c r="DC28" s="901"/>
      <c r="DD28" s="901"/>
      <c r="DE28" s="1825"/>
      <c r="DF28" s="900"/>
      <c r="DG28" s="901"/>
      <c r="DH28" s="901"/>
      <c r="DI28" s="901"/>
      <c r="DJ28" s="901"/>
      <c r="DK28" s="902"/>
      <c r="DN28" s="188"/>
      <c r="DO28" s="188"/>
      <c r="DP28" s="188"/>
      <c r="DQ28" s="188"/>
      <c r="DR28" s="188"/>
      <c r="DY28" s="2"/>
      <c r="DZ28" s="2"/>
      <c r="EA28" s="2"/>
      <c r="EB28" s="2"/>
      <c r="EC28" s="2"/>
    </row>
    <row r="29" spans="3:133" ht="15" customHeight="1" thickBot="1">
      <c r="C29" s="918"/>
      <c r="D29" s="908"/>
      <c r="E29" s="908"/>
      <c r="F29" s="908"/>
      <c r="G29" s="908"/>
      <c r="H29" s="919"/>
      <c r="I29" s="113"/>
      <c r="J29" s="114"/>
      <c r="K29" s="114"/>
      <c r="L29" s="114"/>
      <c r="M29" s="114"/>
      <c r="N29" s="114"/>
      <c r="O29" s="115"/>
      <c r="P29" s="907"/>
      <c r="Q29" s="908"/>
      <c r="R29" s="908"/>
      <c r="S29" s="908"/>
      <c r="T29" s="908"/>
      <c r="U29" s="919"/>
      <c r="V29" s="116"/>
      <c r="W29" s="117"/>
      <c r="X29" s="117"/>
      <c r="Y29" s="117"/>
      <c r="Z29" s="117"/>
      <c r="AA29" s="117"/>
      <c r="AB29" s="117"/>
      <c r="AC29" s="114"/>
      <c r="AD29" s="114"/>
      <c r="AE29" s="114"/>
      <c r="AF29" s="380"/>
      <c r="AG29" s="117"/>
      <c r="AH29" s="117"/>
      <c r="AI29" s="117"/>
      <c r="AJ29" s="117"/>
      <c r="AK29" s="117"/>
      <c r="AL29" s="117"/>
      <c r="AM29" s="117"/>
      <c r="AN29" s="114"/>
      <c r="AO29" s="114"/>
      <c r="AP29" s="114"/>
      <c r="AQ29" s="115"/>
      <c r="AR29" s="926"/>
      <c r="AS29" s="927"/>
      <c r="AT29" s="927"/>
      <c r="AU29" s="927"/>
      <c r="AV29" s="927"/>
      <c r="AW29" s="927"/>
      <c r="AX29" s="927"/>
      <c r="AY29" s="927"/>
      <c r="AZ29" s="927"/>
      <c r="BA29" s="927"/>
      <c r="BB29" s="927"/>
      <c r="BC29" s="927"/>
      <c r="BD29" s="927"/>
      <c r="BE29" s="927"/>
      <c r="BF29" s="927"/>
      <c r="BG29" s="927"/>
      <c r="BH29" s="927"/>
      <c r="BI29" s="927"/>
      <c r="BJ29" s="927"/>
      <c r="BK29" s="927"/>
      <c r="BL29" s="927"/>
      <c r="BM29" s="927"/>
      <c r="BN29" s="927"/>
      <c r="BO29" s="927"/>
      <c r="BP29" s="927"/>
      <c r="BQ29" s="927"/>
      <c r="BR29" s="927"/>
      <c r="BS29" s="927"/>
      <c r="BT29" s="927"/>
      <c r="BU29" s="927"/>
      <c r="BV29" s="927"/>
      <c r="BW29" s="927"/>
      <c r="BX29" s="927"/>
      <c r="BY29" s="927"/>
      <c r="BZ29" s="927"/>
      <c r="CA29" s="927"/>
      <c r="CB29" s="927"/>
      <c r="CC29" s="927"/>
      <c r="CD29" s="1826"/>
      <c r="CE29" s="926"/>
      <c r="CF29" s="927"/>
      <c r="CG29" s="927"/>
      <c r="CH29" s="927"/>
      <c r="CI29" s="927"/>
      <c r="CJ29" s="927"/>
      <c r="CK29" s="927"/>
      <c r="CL29" s="927"/>
      <c r="CM29" s="927"/>
      <c r="CN29" s="927"/>
      <c r="CO29" s="927"/>
      <c r="CP29" s="927"/>
      <c r="CQ29" s="927"/>
      <c r="CR29" s="927"/>
      <c r="CS29" s="927"/>
      <c r="CT29" s="927"/>
      <c r="CU29" s="927"/>
      <c r="CV29" s="927"/>
      <c r="CW29" s="927"/>
      <c r="CX29" s="927"/>
      <c r="CY29" s="927"/>
      <c r="CZ29" s="927"/>
      <c r="DA29" s="927"/>
      <c r="DB29" s="927"/>
      <c r="DC29" s="927"/>
      <c r="DD29" s="927"/>
      <c r="DE29" s="1826"/>
      <c r="DF29" s="907" t="s">
        <v>62</v>
      </c>
      <c r="DG29" s="908"/>
      <c r="DH29" s="908"/>
      <c r="DI29" s="908"/>
      <c r="DJ29" s="908"/>
      <c r="DK29" s="909"/>
      <c r="DN29" s="188"/>
      <c r="DO29" s="188"/>
      <c r="DP29" s="188"/>
      <c r="DQ29" s="188"/>
      <c r="DR29" s="188"/>
      <c r="DY29" s="2"/>
      <c r="DZ29" s="2"/>
      <c r="EA29" s="2"/>
      <c r="EB29" s="2"/>
      <c r="EC29" s="2"/>
    </row>
    <row r="30" spans="3:133" ht="15" customHeight="1" thickTop="1">
      <c r="C30" s="1923" t="s">
        <v>64</v>
      </c>
      <c r="D30" s="956"/>
      <c r="E30" s="956"/>
      <c r="F30" s="956"/>
      <c r="G30" s="956"/>
      <c r="H30" s="957"/>
      <c r="I30" s="961" t="s">
        <v>8801</v>
      </c>
      <c r="J30" s="962"/>
      <c r="K30" s="962"/>
      <c r="L30" s="962"/>
      <c r="M30" s="962"/>
      <c r="N30" s="962"/>
      <c r="O30" s="963"/>
      <c r="P30" s="205"/>
      <c r="Q30" s="206"/>
      <c r="R30" s="206"/>
      <c r="S30" s="206"/>
      <c r="T30" s="206"/>
      <c r="U30" s="207"/>
      <c r="V30" s="964">
        <v>2.5</v>
      </c>
      <c r="W30" s="965"/>
      <c r="X30" s="965"/>
      <c r="Y30" s="965"/>
      <c r="Z30" s="965"/>
      <c r="AA30" s="965"/>
      <c r="AB30" s="965"/>
      <c r="AC30" s="966" t="s">
        <v>65</v>
      </c>
      <c r="AD30" s="966"/>
      <c r="AE30" s="966"/>
      <c r="AF30" s="967"/>
      <c r="AG30" s="1025">
        <v>2.2999999999999998</v>
      </c>
      <c r="AH30" s="1025"/>
      <c r="AI30" s="1025"/>
      <c r="AJ30" s="1025"/>
      <c r="AK30" s="1025"/>
      <c r="AL30" s="1025"/>
      <c r="AM30" s="1025"/>
      <c r="AN30" s="966" t="s">
        <v>8704</v>
      </c>
      <c r="AO30" s="966"/>
      <c r="AP30" s="966"/>
      <c r="AQ30" s="967"/>
      <c r="AR30" s="1756" t="s">
        <v>8802</v>
      </c>
      <c r="AS30" s="1757"/>
      <c r="AT30" s="1757"/>
      <c r="AU30" s="1757"/>
      <c r="AV30" s="1757"/>
      <c r="AW30" s="1757"/>
      <c r="AX30" s="1757"/>
      <c r="AY30" s="1757"/>
      <c r="AZ30" s="1757"/>
      <c r="BA30" s="1757"/>
      <c r="BB30" s="1757"/>
      <c r="BC30" s="1757"/>
      <c r="BD30" s="1757"/>
      <c r="BE30" s="1757"/>
      <c r="BF30" s="1757"/>
      <c r="BG30" s="1757"/>
      <c r="BH30" s="1757"/>
      <c r="BI30" s="1757"/>
      <c r="BJ30" s="1757"/>
      <c r="BK30" s="1757"/>
      <c r="BL30" s="1757"/>
      <c r="BM30" s="1757"/>
      <c r="BN30" s="1757"/>
      <c r="BO30" s="1757"/>
      <c r="BP30" s="1757"/>
      <c r="BQ30" s="1757"/>
      <c r="BR30" s="1757"/>
      <c r="BS30" s="1757"/>
      <c r="BT30" s="1757"/>
      <c r="BU30" s="1757"/>
      <c r="BV30" s="1757"/>
      <c r="BW30" s="1757"/>
      <c r="BX30" s="1757"/>
      <c r="BY30" s="1757"/>
      <c r="BZ30" s="1757"/>
      <c r="CA30" s="1757"/>
      <c r="CB30" s="1757"/>
      <c r="CC30" s="1757"/>
      <c r="CD30" s="1758"/>
      <c r="CE30" s="961" t="s">
        <v>8808</v>
      </c>
      <c r="CF30" s="962"/>
      <c r="CG30" s="962"/>
      <c r="CH30" s="962"/>
      <c r="CI30" s="962"/>
      <c r="CJ30" s="962"/>
      <c r="CK30" s="962"/>
      <c r="CL30" s="962"/>
      <c r="CM30" s="962"/>
      <c r="CN30" s="962"/>
      <c r="CO30" s="962"/>
      <c r="CP30" s="962"/>
      <c r="CQ30" s="962"/>
      <c r="CR30" s="962"/>
      <c r="CS30" s="962"/>
      <c r="CT30" s="962"/>
      <c r="CU30" s="962"/>
      <c r="CV30" s="962"/>
      <c r="CW30" s="962"/>
      <c r="CX30" s="962"/>
      <c r="CY30" s="962"/>
      <c r="CZ30" s="962"/>
      <c r="DA30" s="962"/>
      <c r="DB30" s="962"/>
      <c r="DC30" s="962"/>
      <c r="DD30" s="962"/>
      <c r="DE30" s="963"/>
      <c r="DF30" s="1650">
        <f t="shared" ref="DF30:DF44" si="0">IFERROR((AG30*100/V30),0)</f>
        <v>91.999999999999986</v>
      </c>
      <c r="DG30" s="1651"/>
      <c r="DH30" s="1651"/>
      <c r="DI30" s="1651"/>
      <c r="DJ30" s="118"/>
      <c r="DK30" s="119" t="s">
        <v>66</v>
      </c>
      <c r="DN30" s="188"/>
      <c r="DO30" s="188"/>
      <c r="DP30" s="188"/>
      <c r="DQ30" s="188"/>
      <c r="DR30" s="188"/>
      <c r="DY30" s="2"/>
      <c r="DZ30" s="2"/>
      <c r="EA30" s="2"/>
      <c r="EB30" s="2"/>
      <c r="EC30" s="2"/>
    </row>
    <row r="31" spans="3:133" ht="15" customHeight="1">
      <c r="C31" s="1918"/>
      <c r="D31" s="1056"/>
      <c r="E31" s="1056"/>
      <c r="F31" s="1056"/>
      <c r="G31" s="1056"/>
      <c r="H31" s="1057"/>
      <c r="I31" s="973"/>
      <c r="J31" s="974"/>
      <c r="K31" s="974"/>
      <c r="L31" s="974"/>
      <c r="M31" s="974"/>
      <c r="N31" s="974"/>
      <c r="O31" s="975"/>
      <c r="P31" s="208"/>
      <c r="Q31" s="209"/>
      <c r="R31" s="209"/>
      <c r="S31" s="209"/>
      <c r="T31" s="209"/>
      <c r="U31" s="210"/>
      <c r="V31" s="1016"/>
      <c r="W31" s="1017"/>
      <c r="X31" s="1017"/>
      <c r="Y31" s="1017"/>
      <c r="Z31" s="1017"/>
      <c r="AA31" s="1017"/>
      <c r="AB31" s="1017"/>
      <c r="AC31" s="1018" t="s">
        <v>65</v>
      </c>
      <c r="AD31" s="1018"/>
      <c r="AE31" s="1018"/>
      <c r="AF31" s="1019"/>
      <c r="AG31" s="1017"/>
      <c r="AH31" s="1017"/>
      <c r="AI31" s="1017"/>
      <c r="AJ31" s="1017"/>
      <c r="AK31" s="1017"/>
      <c r="AL31" s="1017"/>
      <c r="AM31" s="1017"/>
      <c r="AN31" s="1915" t="s">
        <v>65</v>
      </c>
      <c r="AO31" s="1915"/>
      <c r="AP31" s="1915"/>
      <c r="AQ31" s="1916"/>
      <c r="AR31" s="441"/>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3"/>
      <c r="CE31" s="438"/>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40"/>
      <c r="DF31" s="1640">
        <f t="shared" si="0"/>
        <v>0</v>
      </c>
      <c r="DG31" s="1641"/>
      <c r="DH31" s="1641"/>
      <c r="DI31" s="1641"/>
      <c r="DJ31" s="120"/>
      <c r="DK31" s="121" t="s">
        <v>66</v>
      </c>
      <c r="DN31" s="188"/>
      <c r="DO31" s="188"/>
      <c r="DP31" s="188"/>
      <c r="DQ31" s="188"/>
      <c r="DR31" s="188"/>
      <c r="DY31" s="2"/>
      <c r="DZ31" s="2"/>
      <c r="EA31" s="2"/>
      <c r="EB31" s="2"/>
      <c r="EC31" s="2"/>
    </row>
    <row r="32" spans="3:133" ht="15" customHeight="1" thickBot="1">
      <c r="C32" s="381"/>
      <c r="D32" s="383"/>
      <c r="E32" s="202"/>
      <c r="F32" s="202"/>
      <c r="G32" s="202"/>
      <c r="H32" s="114" t="s">
        <v>8701</v>
      </c>
      <c r="I32" s="114"/>
      <c r="J32" s="114"/>
      <c r="K32" s="114"/>
      <c r="L32" s="114"/>
      <c r="M32" s="114"/>
      <c r="N32" s="114"/>
      <c r="O32" s="114"/>
      <c r="P32" s="114"/>
      <c r="Q32" s="202"/>
      <c r="R32" s="202"/>
      <c r="S32" s="202"/>
      <c r="T32" s="202"/>
      <c r="U32" s="202"/>
      <c r="V32" s="1048">
        <f>V30+V31</f>
        <v>2.5</v>
      </c>
      <c r="W32" s="1049"/>
      <c r="X32" s="1049"/>
      <c r="Y32" s="1049"/>
      <c r="Z32" s="1049"/>
      <c r="AA32" s="1049"/>
      <c r="AB32" s="1049"/>
      <c r="AC32" s="114" t="s">
        <v>65</v>
      </c>
      <c r="AD32" s="114"/>
      <c r="AE32" s="114"/>
      <c r="AF32" s="380"/>
      <c r="AG32" s="1049">
        <f>AG30+AG31</f>
        <v>2.2999999999999998</v>
      </c>
      <c r="AH32" s="1049"/>
      <c r="AI32" s="1049"/>
      <c r="AJ32" s="1049"/>
      <c r="AK32" s="1049"/>
      <c r="AL32" s="1049"/>
      <c r="AM32" s="1049"/>
      <c r="AN32" s="122" t="s">
        <v>65</v>
      </c>
      <c r="AO32" s="122"/>
      <c r="AP32" s="122"/>
      <c r="AQ32" s="260"/>
      <c r="AR32" s="270"/>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70"/>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1908">
        <f t="shared" si="0"/>
        <v>91.999999999999986</v>
      </c>
      <c r="DG32" s="1909"/>
      <c r="DH32" s="1909"/>
      <c r="DI32" s="1909"/>
      <c r="DJ32" s="122"/>
      <c r="DK32" s="123" t="s">
        <v>66</v>
      </c>
      <c r="DN32" s="188"/>
      <c r="DO32" s="188"/>
      <c r="DP32" s="188"/>
      <c r="DQ32" s="188"/>
      <c r="DR32" s="188"/>
      <c r="DY32" s="2"/>
      <c r="DZ32" s="2"/>
      <c r="EA32" s="2"/>
      <c r="EB32" s="2"/>
      <c r="EC32" s="2"/>
    </row>
    <row r="33" spans="3:133" ht="15" customHeight="1" thickTop="1">
      <c r="C33" s="1919" t="s">
        <v>68</v>
      </c>
      <c r="D33" s="1920"/>
      <c r="E33" s="1920"/>
      <c r="F33" s="1920"/>
      <c r="G33" s="1920"/>
      <c r="H33" s="1921"/>
      <c r="I33" s="961"/>
      <c r="J33" s="962"/>
      <c r="K33" s="962"/>
      <c r="L33" s="962"/>
      <c r="M33" s="962"/>
      <c r="N33" s="962"/>
      <c r="O33" s="963"/>
      <c r="P33" s="205"/>
      <c r="Q33" s="206"/>
      <c r="R33" s="206"/>
      <c r="S33" s="206"/>
      <c r="T33" s="206"/>
      <c r="U33" s="207"/>
      <c r="V33" s="1024"/>
      <c r="W33" s="1025"/>
      <c r="X33" s="1025"/>
      <c r="Y33" s="1025"/>
      <c r="Z33" s="1025"/>
      <c r="AA33" s="1025"/>
      <c r="AB33" s="1025"/>
      <c r="AC33" s="966" t="s">
        <v>65</v>
      </c>
      <c r="AD33" s="966"/>
      <c r="AE33" s="966"/>
      <c r="AF33" s="967"/>
      <c r="AG33" s="1025"/>
      <c r="AH33" s="1025"/>
      <c r="AI33" s="1025"/>
      <c r="AJ33" s="1025"/>
      <c r="AK33" s="1025"/>
      <c r="AL33" s="1025"/>
      <c r="AM33" s="1025"/>
      <c r="AN33" s="966" t="s">
        <v>65</v>
      </c>
      <c r="AO33" s="966"/>
      <c r="AP33" s="966"/>
      <c r="AQ33" s="967"/>
      <c r="AR33" s="435"/>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c r="CB33" s="436"/>
      <c r="CC33" s="436"/>
      <c r="CD33" s="437"/>
      <c r="CE33" s="432"/>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4"/>
      <c r="DF33" s="1650">
        <f t="shared" si="0"/>
        <v>0</v>
      </c>
      <c r="DG33" s="1651"/>
      <c r="DH33" s="1651"/>
      <c r="DI33" s="1651"/>
      <c r="DJ33" s="118"/>
      <c r="DK33" s="119" t="s">
        <v>66</v>
      </c>
      <c r="DN33" s="188"/>
      <c r="DO33" s="188"/>
      <c r="DP33" s="188"/>
      <c r="DQ33" s="188"/>
      <c r="DR33" s="188"/>
      <c r="DY33" s="2"/>
      <c r="DZ33" s="2"/>
      <c r="EA33" s="2"/>
      <c r="EB33" s="2"/>
      <c r="EC33" s="2"/>
    </row>
    <row r="34" spans="3:133" ht="15" customHeight="1">
      <c r="C34" s="1922"/>
      <c r="D34" s="1301"/>
      <c r="E34" s="1301"/>
      <c r="F34" s="1301"/>
      <c r="G34" s="1301"/>
      <c r="H34" s="1302"/>
      <c r="I34" s="973"/>
      <c r="J34" s="974"/>
      <c r="K34" s="974"/>
      <c r="L34" s="974"/>
      <c r="M34" s="974"/>
      <c r="N34" s="974"/>
      <c r="O34" s="975"/>
      <c r="P34" s="208"/>
      <c r="Q34" s="209"/>
      <c r="R34" s="209"/>
      <c r="S34" s="209"/>
      <c r="T34" s="209"/>
      <c r="U34" s="210"/>
      <c r="V34" s="1016"/>
      <c r="W34" s="1017"/>
      <c r="X34" s="1017"/>
      <c r="Y34" s="1017"/>
      <c r="Z34" s="1017"/>
      <c r="AA34" s="1017"/>
      <c r="AB34" s="1017"/>
      <c r="AC34" s="1018" t="s">
        <v>65</v>
      </c>
      <c r="AD34" s="1018"/>
      <c r="AE34" s="1018"/>
      <c r="AF34" s="1019"/>
      <c r="AG34" s="1017"/>
      <c r="AH34" s="1017"/>
      <c r="AI34" s="1017"/>
      <c r="AJ34" s="1017"/>
      <c r="AK34" s="1017"/>
      <c r="AL34" s="1017"/>
      <c r="AM34" s="1017"/>
      <c r="AN34" s="1915" t="s">
        <v>65</v>
      </c>
      <c r="AO34" s="1915"/>
      <c r="AP34" s="1915"/>
      <c r="AQ34" s="1916"/>
      <c r="AR34" s="441"/>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3"/>
      <c r="CE34" s="438"/>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40"/>
      <c r="DF34" s="1640">
        <f t="shared" si="0"/>
        <v>0</v>
      </c>
      <c r="DG34" s="1641"/>
      <c r="DH34" s="1641"/>
      <c r="DI34" s="1641"/>
      <c r="DJ34" s="120"/>
      <c r="DK34" s="121" t="s">
        <v>66</v>
      </c>
      <c r="DN34" s="188"/>
      <c r="DO34" s="188"/>
      <c r="DP34" s="188"/>
      <c r="DQ34" s="188"/>
      <c r="DR34" s="188"/>
      <c r="DY34" s="2"/>
      <c r="DZ34" s="2"/>
      <c r="EA34" s="2"/>
      <c r="EB34" s="2"/>
      <c r="EC34" s="2"/>
    </row>
    <row r="35" spans="3:133" ht="15" customHeight="1" thickBot="1">
      <c r="C35" s="381"/>
      <c r="D35" s="382"/>
      <c r="E35" s="384"/>
      <c r="F35" s="384"/>
      <c r="G35" s="384"/>
      <c r="H35" s="114" t="s">
        <v>8701</v>
      </c>
      <c r="I35" s="122"/>
      <c r="J35" s="122"/>
      <c r="K35" s="122"/>
      <c r="L35" s="122"/>
      <c r="M35" s="122"/>
      <c r="N35" s="122"/>
      <c r="O35" s="122"/>
      <c r="P35" s="291"/>
      <c r="Q35" s="202"/>
      <c r="R35" s="202"/>
      <c r="S35" s="202"/>
      <c r="T35" s="202"/>
      <c r="U35" s="202"/>
      <c r="V35" s="1048">
        <f>V33+V34</f>
        <v>0</v>
      </c>
      <c r="W35" s="1049"/>
      <c r="X35" s="1049"/>
      <c r="Y35" s="1049"/>
      <c r="Z35" s="1049"/>
      <c r="AA35" s="1049"/>
      <c r="AB35" s="1049"/>
      <c r="AC35" s="114" t="s">
        <v>65</v>
      </c>
      <c r="AD35" s="114"/>
      <c r="AE35" s="114"/>
      <c r="AF35" s="380"/>
      <c r="AG35" s="1049">
        <f>AG33+AG34</f>
        <v>0</v>
      </c>
      <c r="AH35" s="1049"/>
      <c r="AI35" s="1049"/>
      <c r="AJ35" s="1049"/>
      <c r="AK35" s="1049"/>
      <c r="AL35" s="1049"/>
      <c r="AM35" s="1049"/>
      <c r="AN35" s="122" t="s">
        <v>65</v>
      </c>
      <c r="AO35" s="122"/>
      <c r="AP35" s="122"/>
      <c r="AQ35" s="260"/>
      <c r="AR35" s="270"/>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70"/>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1908">
        <f t="shared" si="0"/>
        <v>0</v>
      </c>
      <c r="DG35" s="1909"/>
      <c r="DH35" s="1909"/>
      <c r="DI35" s="1909"/>
      <c r="DJ35" s="122"/>
      <c r="DK35" s="123" t="s">
        <v>66</v>
      </c>
      <c r="DN35" s="188"/>
      <c r="DO35" s="188"/>
      <c r="DP35" s="188"/>
      <c r="DQ35" s="188"/>
      <c r="DR35" s="188"/>
      <c r="DY35" s="2"/>
      <c r="DZ35" s="2"/>
      <c r="EA35" s="2"/>
      <c r="EB35" s="2"/>
      <c r="EC35" s="2"/>
    </row>
    <row r="36" spans="3:133" ht="10.5" customHeight="1" thickTop="1">
      <c r="C36" s="1917" t="s">
        <v>8785</v>
      </c>
      <c r="D36" s="956"/>
      <c r="E36" s="956"/>
      <c r="F36" s="956"/>
      <c r="G36" s="956"/>
      <c r="H36" s="957"/>
      <c r="I36" s="961"/>
      <c r="J36" s="962"/>
      <c r="K36" s="962"/>
      <c r="L36" s="962"/>
      <c r="M36" s="962"/>
      <c r="N36" s="962"/>
      <c r="O36" s="963"/>
      <c r="P36" s="958"/>
      <c r="Q36" s="959"/>
      <c r="R36" s="959"/>
      <c r="S36" s="959"/>
      <c r="T36" s="959"/>
      <c r="U36" s="960"/>
      <c r="V36" s="1024"/>
      <c r="W36" s="1025"/>
      <c r="X36" s="1025"/>
      <c r="Y36" s="1025"/>
      <c r="Z36" s="1025"/>
      <c r="AA36" s="1025"/>
      <c r="AB36" s="1025"/>
      <c r="AC36" s="966" t="s">
        <v>65</v>
      </c>
      <c r="AD36" s="966"/>
      <c r="AE36" s="966"/>
      <c r="AF36" s="967"/>
      <c r="AG36" s="1025"/>
      <c r="AH36" s="1025"/>
      <c r="AI36" s="1025"/>
      <c r="AJ36" s="1025"/>
      <c r="AK36" s="1025"/>
      <c r="AL36" s="1025"/>
      <c r="AM36" s="1025"/>
      <c r="AN36" s="966" t="s">
        <v>65</v>
      </c>
      <c r="AO36" s="966"/>
      <c r="AP36" s="966"/>
      <c r="AQ36" s="967"/>
      <c r="AR36" s="435"/>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c r="CB36" s="436"/>
      <c r="CC36" s="436"/>
      <c r="CD36" s="437"/>
      <c r="CE36" s="432"/>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4"/>
      <c r="DF36" s="1650">
        <f t="shared" si="0"/>
        <v>0</v>
      </c>
      <c r="DG36" s="1651"/>
      <c r="DH36" s="1651"/>
      <c r="DI36" s="1651"/>
      <c r="DJ36" s="118"/>
      <c r="DK36" s="119" t="s">
        <v>66</v>
      </c>
      <c r="DL36" s="188"/>
      <c r="DM36" s="188"/>
      <c r="DN36" s="188"/>
      <c r="DO36" s="188"/>
      <c r="DP36" s="188"/>
      <c r="DQ36" s="188"/>
      <c r="DR36" s="188"/>
      <c r="DW36" s="2"/>
      <c r="DX36" s="2"/>
      <c r="DY36" s="2"/>
      <c r="DZ36" s="2"/>
      <c r="EA36" s="2"/>
      <c r="EB36" s="2"/>
      <c r="EC36" s="2"/>
    </row>
    <row r="37" spans="3:133" ht="10.5" customHeight="1">
      <c r="C37" s="1918"/>
      <c r="D37" s="1056"/>
      <c r="E37" s="1056"/>
      <c r="F37" s="1056"/>
      <c r="G37" s="1056"/>
      <c r="H37" s="1057"/>
      <c r="I37" s="973"/>
      <c r="J37" s="974"/>
      <c r="K37" s="974"/>
      <c r="L37" s="974"/>
      <c r="M37" s="974"/>
      <c r="N37" s="974"/>
      <c r="O37" s="975"/>
      <c r="P37" s="970"/>
      <c r="Q37" s="971"/>
      <c r="R37" s="971"/>
      <c r="S37" s="971"/>
      <c r="T37" s="971"/>
      <c r="U37" s="972"/>
      <c r="V37" s="1016"/>
      <c r="W37" s="1017"/>
      <c r="X37" s="1017"/>
      <c r="Y37" s="1017"/>
      <c r="Z37" s="1017"/>
      <c r="AA37" s="1017"/>
      <c r="AB37" s="1017"/>
      <c r="AC37" s="1018" t="s">
        <v>65</v>
      </c>
      <c r="AD37" s="1018"/>
      <c r="AE37" s="1018"/>
      <c r="AF37" s="1019"/>
      <c r="AG37" s="1017"/>
      <c r="AH37" s="1017"/>
      <c r="AI37" s="1017"/>
      <c r="AJ37" s="1017"/>
      <c r="AK37" s="1017"/>
      <c r="AL37" s="1017"/>
      <c r="AM37" s="1017"/>
      <c r="AN37" s="1915" t="s">
        <v>65</v>
      </c>
      <c r="AO37" s="1915"/>
      <c r="AP37" s="1915"/>
      <c r="AQ37" s="1916"/>
      <c r="AR37" s="441"/>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3"/>
      <c r="CE37" s="438"/>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40"/>
      <c r="DF37" s="1640">
        <f t="shared" si="0"/>
        <v>0</v>
      </c>
      <c r="DG37" s="1641"/>
      <c r="DH37" s="1641"/>
      <c r="DI37" s="1641"/>
      <c r="DJ37" s="120"/>
      <c r="DK37" s="121" t="s">
        <v>66</v>
      </c>
      <c r="DL37" s="188"/>
      <c r="DM37" s="188"/>
      <c r="DN37" s="188"/>
      <c r="DO37" s="188"/>
      <c r="DP37" s="188"/>
      <c r="DQ37" s="188"/>
      <c r="DR37" s="188"/>
      <c r="DW37" s="2"/>
      <c r="DX37" s="2"/>
      <c r="DY37" s="2"/>
      <c r="DZ37" s="2"/>
      <c r="EA37" s="2"/>
      <c r="EB37" s="2"/>
      <c r="EC37" s="2"/>
    </row>
    <row r="38" spans="3:133" ht="9.9499999999999993" customHeight="1" thickBot="1">
      <c r="C38" s="381"/>
      <c r="D38" s="383"/>
      <c r="E38" s="202"/>
      <c r="F38" s="202"/>
      <c r="G38" s="202"/>
      <c r="H38" s="114" t="s">
        <v>67</v>
      </c>
      <c r="I38" s="114"/>
      <c r="J38" s="114"/>
      <c r="K38" s="114"/>
      <c r="L38" s="114"/>
      <c r="M38" s="114"/>
      <c r="N38" s="114"/>
      <c r="O38" s="114"/>
      <c r="P38" s="114"/>
      <c r="Q38" s="202"/>
      <c r="R38" s="202"/>
      <c r="S38" s="202"/>
      <c r="T38" s="202"/>
      <c r="U38" s="202"/>
      <c r="V38" s="1048">
        <f>V36+V37</f>
        <v>0</v>
      </c>
      <c r="W38" s="1049"/>
      <c r="X38" s="1049"/>
      <c r="Y38" s="1049"/>
      <c r="Z38" s="1049"/>
      <c r="AA38" s="1049"/>
      <c r="AB38" s="1049"/>
      <c r="AC38" s="114" t="s">
        <v>65</v>
      </c>
      <c r="AD38" s="114"/>
      <c r="AE38" s="114"/>
      <c r="AF38" s="380"/>
      <c r="AG38" s="1049">
        <f>AG36+AG37</f>
        <v>0</v>
      </c>
      <c r="AH38" s="1049"/>
      <c r="AI38" s="1049"/>
      <c r="AJ38" s="1049"/>
      <c r="AK38" s="1049"/>
      <c r="AL38" s="1049"/>
      <c r="AM38" s="1049"/>
      <c r="AN38" s="122" t="s">
        <v>65</v>
      </c>
      <c r="AO38" s="122"/>
      <c r="AP38" s="122"/>
      <c r="AQ38" s="260"/>
      <c r="AR38" s="270"/>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76"/>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1908">
        <f t="shared" si="0"/>
        <v>0</v>
      </c>
      <c r="DG38" s="1909"/>
      <c r="DH38" s="1909"/>
      <c r="DI38" s="1909"/>
      <c r="DJ38" s="122"/>
      <c r="DK38" s="123" t="s">
        <v>66</v>
      </c>
      <c r="DL38" s="188"/>
      <c r="DM38" s="188"/>
      <c r="DN38" s="188"/>
      <c r="DO38" s="188"/>
      <c r="DP38" s="188"/>
      <c r="DQ38" s="188"/>
      <c r="DR38" s="188"/>
      <c r="DW38" s="2"/>
      <c r="DX38" s="2"/>
      <c r="DY38" s="2"/>
      <c r="DZ38" s="2"/>
      <c r="EA38" s="2"/>
      <c r="EB38" s="2"/>
      <c r="EC38" s="2"/>
    </row>
    <row r="39" spans="3:133" ht="9.9499999999999993" customHeight="1" thickTop="1">
      <c r="C39" s="1910" t="s">
        <v>72</v>
      </c>
      <c r="D39" s="1046"/>
      <c r="E39" s="1046"/>
      <c r="F39" s="1046"/>
      <c r="G39" s="1046"/>
      <c r="H39" s="1047"/>
      <c r="I39" s="206"/>
      <c r="J39" s="206"/>
      <c r="K39" s="206"/>
      <c r="L39" s="206"/>
      <c r="M39" s="206"/>
      <c r="N39" s="206"/>
      <c r="O39" s="206"/>
      <c r="P39" s="958" t="s">
        <v>91</v>
      </c>
      <c r="Q39" s="959"/>
      <c r="R39" s="959"/>
      <c r="S39" s="959"/>
      <c r="T39" s="959"/>
      <c r="U39" s="960"/>
      <c r="V39" s="1024">
        <v>100</v>
      </c>
      <c r="W39" s="1025"/>
      <c r="X39" s="1025"/>
      <c r="Y39" s="1025"/>
      <c r="Z39" s="1025"/>
      <c r="AA39" s="1025"/>
      <c r="AB39" s="1025"/>
      <c r="AC39" s="1125" t="s">
        <v>245</v>
      </c>
      <c r="AD39" s="1125"/>
      <c r="AE39" s="1125"/>
      <c r="AF39" s="1126"/>
      <c r="AG39" s="1025">
        <v>0</v>
      </c>
      <c r="AH39" s="1025"/>
      <c r="AI39" s="1025"/>
      <c r="AJ39" s="1025"/>
      <c r="AK39" s="1025"/>
      <c r="AL39" s="1025"/>
      <c r="AM39" s="1025"/>
      <c r="AN39" s="1125" t="s">
        <v>245</v>
      </c>
      <c r="AO39" s="1125"/>
      <c r="AP39" s="1125"/>
      <c r="AQ39" s="1126"/>
      <c r="AR39" s="1759"/>
      <c r="AS39" s="1760"/>
      <c r="AT39" s="1760"/>
      <c r="AU39" s="1760"/>
      <c r="AV39" s="1760"/>
      <c r="AW39" s="1760"/>
      <c r="AX39" s="1760"/>
      <c r="AY39" s="1760"/>
      <c r="AZ39" s="1760"/>
      <c r="BA39" s="1760"/>
      <c r="BB39" s="1760"/>
      <c r="BC39" s="1760"/>
      <c r="BD39" s="1760"/>
      <c r="BE39" s="1760"/>
      <c r="BF39" s="1760"/>
      <c r="BG39" s="1760"/>
      <c r="BH39" s="1760"/>
      <c r="BI39" s="1760"/>
      <c r="BJ39" s="1760"/>
      <c r="BK39" s="1760"/>
      <c r="BL39" s="1760"/>
      <c r="BM39" s="1760"/>
      <c r="BN39" s="1760"/>
      <c r="BO39" s="1760"/>
      <c r="BP39" s="1760"/>
      <c r="BQ39" s="1760"/>
      <c r="BR39" s="1760"/>
      <c r="BS39" s="1760"/>
      <c r="BT39" s="1760"/>
      <c r="BU39" s="1760"/>
      <c r="BV39" s="1760"/>
      <c r="BW39" s="1760"/>
      <c r="BX39" s="1760"/>
      <c r="BY39" s="1760"/>
      <c r="BZ39" s="1760"/>
      <c r="CA39" s="1760"/>
      <c r="CB39" s="1760"/>
      <c r="CC39" s="1760"/>
      <c r="CD39" s="1761"/>
      <c r="CE39" s="1762"/>
      <c r="CF39" s="1763"/>
      <c r="CG39" s="1763"/>
      <c r="CH39" s="1763"/>
      <c r="CI39" s="1763"/>
      <c r="CJ39" s="1763"/>
      <c r="CK39" s="1763"/>
      <c r="CL39" s="1763"/>
      <c r="CM39" s="1763"/>
      <c r="CN39" s="1763"/>
      <c r="CO39" s="1763"/>
      <c r="CP39" s="1763"/>
      <c r="CQ39" s="1763"/>
      <c r="CR39" s="1763"/>
      <c r="CS39" s="1763"/>
      <c r="CT39" s="1763"/>
      <c r="CU39" s="1763"/>
      <c r="CV39" s="1763"/>
      <c r="CW39" s="1763"/>
      <c r="CX39" s="1763"/>
      <c r="CY39" s="1763"/>
      <c r="CZ39" s="1763"/>
      <c r="DA39" s="1763"/>
      <c r="DB39" s="1763"/>
      <c r="DC39" s="1763"/>
      <c r="DD39" s="1763"/>
      <c r="DE39" s="1764"/>
      <c r="DF39" s="1650">
        <f t="shared" si="0"/>
        <v>0</v>
      </c>
      <c r="DG39" s="1651"/>
      <c r="DH39" s="1651"/>
      <c r="DI39" s="1651"/>
      <c r="DJ39" s="118"/>
      <c r="DK39" s="119" t="s">
        <v>66</v>
      </c>
      <c r="DL39" s="188"/>
      <c r="DM39" s="188"/>
      <c r="DN39" s="188"/>
      <c r="DO39" s="188"/>
      <c r="DP39" s="188"/>
      <c r="DQ39" s="188"/>
      <c r="DR39" s="188"/>
      <c r="DW39" s="2"/>
      <c r="DX39" s="2"/>
      <c r="DY39" s="2"/>
      <c r="DZ39" s="2"/>
      <c r="EA39" s="2"/>
      <c r="EB39" s="2"/>
      <c r="EC39" s="2"/>
    </row>
    <row r="40" spans="3:133" ht="9.9499999999999993" customHeight="1">
      <c r="C40" s="917"/>
      <c r="D40" s="707"/>
      <c r="E40" s="707"/>
      <c r="F40" s="707"/>
      <c r="G40" s="707"/>
      <c r="H40" s="708"/>
      <c r="I40" s="209"/>
      <c r="J40" s="209"/>
      <c r="K40" s="209"/>
      <c r="L40" s="209"/>
      <c r="M40" s="209"/>
      <c r="N40" s="209"/>
      <c r="O40" s="209"/>
      <c r="P40" s="970"/>
      <c r="Q40" s="971"/>
      <c r="R40" s="971"/>
      <c r="S40" s="971"/>
      <c r="T40" s="971"/>
      <c r="U40" s="972"/>
      <c r="V40" s="1016"/>
      <c r="W40" s="1017"/>
      <c r="X40" s="1017"/>
      <c r="Y40" s="1017"/>
      <c r="Z40" s="1017"/>
      <c r="AA40" s="1017"/>
      <c r="AB40" s="1017"/>
      <c r="AC40" s="1058" t="s">
        <v>245</v>
      </c>
      <c r="AD40" s="1058"/>
      <c r="AE40" s="1058"/>
      <c r="AF40" s="1059"/>
      <c r="AG40" s="1017"/>
      <c r="AH40" s="1017"/>
      <c r="AI40" s="1017"/>
      <c r="AJ40" s="1017"/>
      <c r="AK40" s="1017"/>
      <c r="AL40" s="1017"/>
      <c r="AM40" s="1017"/>
      <c r="AN40" s="1913" t="s">
        <v>245</v>
      </c>
      <c r="AO40" s="1913"/>
      <c r="AP40" s="1913"/>
      <c r="AQ40" s="1914"/>
      <c r="AR40" s="441"/>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3"/>
      <c r="CE40" s="438"/>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40"/>
      <c r="DF40" s="1640">
        <f t="shared" si="0"/>
        <v>0</v>
      </c>
      <c r="DG40" s="1641"/>
      <c r="DH40" s="1641"/>
      <c r="DI40" s="1641"/>
      <c r="DJ40" s="120"/>
      <c r="DK40" s="121" t="s">
        <v>66</v>
      </c>
      <c r="DL40" s="188"/>
      <c r="DM40" s="188"/>
      <c r="DN40" s="188"/>
      <c r="DO40" s="188"/>
      <c r="DP40" s="188"/>
      <c r="DQ40" s="188"/>
      <c r="DR40" s="188"/>
      <c r="DW40" s="2"/>
      <c r="DX40" s="2"/>
      <c r="DY40" s="2"/>
      <c r="DZ40" s="2"/>
      <c r="EA40" s="2"/>
      <c r="EB40" s="2"/>
      <c r="EC40" s="2"/>
    </row>
    <row r="41" spans="3:133" ht="12.95" customHeight="1" thickBot="1">
      <c r="C41" s="381"/>
      <c r="D41" s="383"/>
      <c r="E41" s="202"/>
      <c r="F41" s="202"/>
      <c r="G41" s="202"/>
      <c r="H41" s="114" t="s">
        <v>67</v>
      </c>
      <c r="I41" s="114"/>
      <c r="J41" s="114"/>
      <c r="K41" s="114"/>
      <c r="L41" s="114"/>
      <c r="M41" s="114"/>
      <c r="N41" s="114"/>
      <c r="O41" s="114"/>
      <c r="P41" s="114"/>
      <c r="Q41" s="202"/>
      <c r="R41" s="202"/>
      <c r="S41" s="202"/>
      <c r="T41" s="202"/>
      <c r="U41" s="202"/>
      <c r="V41" s="1048">
        <f>V39+V40</f>
        <v>100</v>
      </c>
      <c r="W41" s="1049"/>
      <c r="X41" s="1049"/>
      <c r="Y41" s="1049"/>
      <c r="Z41" s="1049"/>
      <c r="AA41" s="1049"/>
      <c r="AB41" s="1049"/>
      <c r="AC41" s="259" t="s">
        <v>245</v>
      </c>
      <c r="AD41" s="259"/>
      <c r="AE41" s="259"/>
      <c r="AF41" s="261"/>
      <c r="AG41" s="1049">
        <f>AG39+AG40</f>
        <v>0</v>
      </c>
      <c r="AH41" s="1049"/>
      <c r="AI41" s="1049"/>
      <c r="AJ41" s="1049"/>
      <c r="AK41" s="1049"/>
      <c r="AL41" s="1049"/>
      <c r="AM41" s="1049"/>
      <c r="AN41" s="259" t="s">
        <v>245</v>
      </c>
      <c r="AO41" s="259"/>
      <c r="AP41" s="259"/>
      <c r="AQ41" s="261"/>
      <c r="AR41" s="270"/>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76"/>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1908">
        <f t="shared" si="0"/>
        <v>0</v>
      </c>
      <c r="DG41" s="1909"/>
      <c r="DH41" s="1909"/>
      <c r="DI41" s="1909"/>
      <c r="DJ41" s="122"/>
      <c r="DK41" s="123" t="s">
        <v>66</v>
      </c>
      <c r="DL41" s="188" t="e">
        <f>IF(#REF!="7.焼却",0,IF(#REF!="8.海面処分",0,IF(#REF!="9.内陸処分",0,IF(#REF!="",0,CJ75))))</f>
        <v>#REF!</v>
      </c>
      <c r="DM41" s="188">
        <f>P75+'2枚目'!DU93+'3枚目'!DU93+'4枚目'!DU93+'5枚目'!DU93</f>
        <v>0</v>
      </c>
      <c r="DN41" s="188"/>
      <c r="DO41" s="188"/>
      <c r="DP41" s="188"/>
      <c r="DQ41" s="188"/>
      <c r="DR41" s="188"/>
      <c r="DW41" s="2"/>
      <c r="DX41" s="2"/>
      <c r="DY41" s="2"/>
      <c r="DZ41" s="2"/>
      <c r="EA41" s="2"/>
      <c r="EB41" s="2"/>
      <c r="EC41" s="2"/>
    </row>
    <row r="42" spans="3:133" ht="12.95" customHeight="1" thickTop="1">
      <c r="C42" s="1910" t="s">
        <v>8790</v>
      </c>
      <c r="D42" s="1046"/>
      <c r="E42" s="1046"/>
      <c r="F42" s="1046"/>
      <c r="G42" s="1046"/>
      <c r="H42" s="1047"/>
      <c r="I42" s="961"/>
      <c r="J42" s="962"/>
      <c r="K42" s="962"/>
      <c r="L42" s="962"/>
      <c r="M42" s="962"/>
      <c r="N42" s="962"/>
      <c r="O42" s="963"/>
      <c r="P42" s="958"/>
      <c r="Q42" s="959"/>
      <c r="R42" s="959"/>
      <c r="S42" s="959"/>
      <c r="T42" s="959"/>
      <c r="U42" s="960"/>
      <c r="V42" s="1024"/>
      <c r="W42" s="1025"/>
      <c r="X42" s="1025"/>
      <c r="Y42" s="1025"/>
      <c r="Z42" s="1025"/>
      <c r="AA42" s="1025"/>
      <c r="AB42" s="1025"/>
      <c r="AC42" s="1911" t="s">
        <v>246</v>
      </c>
      <c r="AD42" s="1911"/>
      <c r="AE42" s="1911"/>
      <c r="AF42" s="1912"/>
      <c r="AG42" s="1025"/>
      <c r="AH42" s="1025"/>
      <c r="AI42" s="1025"/>
      <c r="AJ42" s="1025"/>
      <c r="AK42" s="1025"/>
      <c r="AL42" s="1025"/>
      <c r="AM42" s="1025"/>
      <c r="AN42" s="1911" t="s">
        <v>246</v>
      </c>
      <c r="AO42" s="1911"/>
      <c r="AP42" s="1911"/>
      <c r="AQ42" s="1912"/>
      <c r="AR42" s="435"/>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7"/>
      <c r="CE42" s="432"/>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4"/>
      <c r="DF42" s="1650">
        <f t="shared" si="0"/>
        <v>0</v>
      </c>
      <c r="DG42" s="1651"/>
      <c r="DH42" s="1651"/>
      <c r="DI42" s="1651"/>
      <c r="DJ42" s="118"/>
      <c r="DK42" s="119" t="s">
        <v>66</v>
      </c>
      <c r="DL42" s="188" t="e">
        <f>IF(#REF!="7.焼却",0,IF(#REF!="8.海面処分",0,IF(#REF!="9.内陸処分",0,IF(#REF!="",0,CJ76))))</f>
        <v>#REF!</v>
      </c>
      <c r="DM42" s="188"/>
      <c r="DN42" s="188"/>
      <c r="DO42" s="188"/>
      <c r="DP42" s="188"/>
      <c r="DQ42" s="188"/>
      <c r="DR42" s="188"/>
      <c r="DW42" s="2"/>
      <c r="DX42" s="2"/>
      <c r="DY42" s="2"/>
      <c r="DZ42" s="2"/>
      <c r="EA42" s="2"/>
      <c r="EB42" s="2"/>
      <c r="EC42" s="2"/>
    </row>
    <row r="43" spans="3:133" ht="12.95" customHeight="1">
      <c r="C43" s="917"/>
      <c r="D43" s="707"/>
      <c r="E43" s="707"/>
      <c r="F43" s="707"/>
      <c r="G43" s="707"/>
      <c r="H43" s="708"/>
      <c r="I43" s="973"/>
      <c r="J43" s="974"/>
      <c r="K43" s="974"/>
      <c r="L43" s="974"/>
      <c r="M43" s="974"/>
      <c r="N43" s="974"/>
      <c r="O43" s="975"/>
      <c r="P43" s="970"/>
      <c r="Q43" s="971"/>
      <c r="R43" s="971"/>
      <c r="S43" s="971"/>
      <c r="T43" s="971"/>
      <c r="U43" s="972"/>
      <c r="V43" s="1016"/>
      <c r="W43" s="1017"/>
      <c r="X43" s="1017"/>
      <c r="Y43" s="1017"/>
      <c r="Z43" s="1017"/>
      <c r="AA43" s="1017"/>
      <c r="AB43" s="1017"/>
      <c r="AC43" s="1066" t="s">
        <v>246</v>
      </c>
      <c r="AD43" s="1066"/>
      <c r="AE43" s="1066"/>
      <c r="AF43" s="1067"/>
      <c r="AG43" s="1017"/>
      <c r="AH43" s="1017"/>
      <c r="AI43" s="1017"/>
      <c r="AJ43" s="1017"/>
      <c r="AK43" s="1017"/>
      <c r="AL43" s="1017"/>
      <c r="AM43" s="1017"/>
      <c r="AN43" s="1906" t="s">
        <v>246</v>
      </c>
      <c r="AO43" s="1906"/>
      <c r="AP43" s="1906"/>
      <c r="AQ43" s="1907"/>
      <c r="AR43" s="441"/>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3"/>
      <c r="CE43" s="438"/>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40"/>
      <c r="DF43" s="1640">
        <f t="shared" si="0"/>
        <v>0</v>
      </c>
      <c r="DG43" s="1641"/>
      <c r="DH43" s="1641"/>
      <c r="DI43" s="1641"/>
      <c r="DJ43" s="120"/>
      <c r="DK43" s="121" t="s">
        <v>66</v>
      </c>
      <c r="DL43" s="188" t="e">
        <f>IF(#REF!="7.焼却",0,IF(#REF!="8.海面処分",0,IF(#REF!="9.内陸処分",0,IF(#REF!="",0,#REF!))))</f>
        <v>#REF!</v>
      </c>
      <c r="DM43" s="188" t="e">
        <f>#REF!+'2枚目'!DU95+'3枚目'!DU95+'4枚目'!DU95+'5枚目'!DU95</f>
        <v>#REF!</v>
      </c>
      <c r="DN43" s="188"/>
      <c r="DO43" s="188"/>
      <c r="DP43" s="188"/>
      <c r="DQ43" s="188"/>
      <c r="DR43" s="188"/>
      <c r="DW43" s="2"/>
      <c r="DX43" s="2"/>
      <c r="DY43" s="2"/>
      <c r="DZ43" s="2"/>
      <c r="EA43" s="2"/>
      <c r="EB43" s="2"/>
      <c r="EC43" s="2"/>
    </row>
    <row r="44" spans="3:133" ht="12.95" customHeight="1" thickBot="1">
      <c r="C44" s="463"/>
      <c r="D44" s="464"/>
      <c r="E44" s="257"/>
      <c r="F44" s="257"/>
      <c r="G44" s="257"/>
      <c r="H44" s="87" t="s">
        <v>67</v>
      </c>
      <c r="I44" s="87"/>
      <c r="J44" s="87"/>
      <c r="K44" s="87"/>
      <c r="L44" s="87"/>
      <c r="M44" s="87"/>
      <c r="N44" s="87"/>
      <c r="O44" s="87"/>
      <c r="P44" s="87"/>
      <c r="Q44" s="257"/>
      <c r="R44" s="257"/>
      <c r="S44" s="257"/>
      <c r="T44" s="257"/>
      <c r="U44" s="257"/>
      <c r="V44" s="1119">
        <f>V42+V43</f>
        <v>0</v>
      </c>
      <c r="W44" s="1120"/>
      <c r="X44" s="1120"/>
      <c r="Y44" s="1120"/>
      <c r="Z44" s="1120"/>
      <c r="AA44" s="1120"/>
      <c r="AB44" s="1120"/>
      <c r="AC44" s="1902" t="s">
        <v>246</v>
      </c>
      <c r="AD44" s="1902"/>
      <c r="AE44" s="1902"/>
      <c r="AF44" s="1903"/>
      <c r="AG44" s="1120">
        <f>AG42+AG43</f>
        <v>0</v>
      </c>
      <c r="AH44" s="1120"/>
      <c r="AI44" s="1120"/>
      <c r="AJ44" s="1120"/>
      <c r="AK44" s="1120"/>
      <c r="AL44" s="1120"/>
      <c r="AM44" s="1120"/>
      <c r="AN44" s="1902" t="s">
        <v>246</v>
      </c>
      <c r="AO44" s="1902"/>
      <c r="AP44" s="1902"/>
      <c r="AQ44" s="1903"/>
      <c r="AR44" s="137"/>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465"/>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1904">
        <f t="shared" si="0"/>
        <v>0</v>
      </c>
      <c r="DG44" s="1905"/>
      <c r="DH44" s="1905"/>
      <c r="DI44" s="1905"/>
      <c r="DJ44" s="130"/>
      <c r="DK44" s="138" t="s">
        <v>66</v>
      </c>
      <c r="DL44" s="188" t="e">
        <f>IF(#REF!="7.焼却",0,IF(#REF!="8.海面処分",0,IF(#REF!="9.内陸処分",0,IF(#REF!="",0,#REF!))))</f>
        <v>#REF!</v>
      </c>
      <c r="DM44" s="188"/>
      <c r="DN44" s="188"/>
      <c r="DO44" s="188"/>
      <c r="DP44" s="188"/>
      <c r="DQ44" s="188"/>
      <c r="DR44" s="188"/>
      <c r="DW44" s="2"/>
      <c r="DX44" s="2"/>
      <c r="DY44" s="2"/>
      <c r="DZ44" s="2"/>
      <c r="EA44" s="2"/>
      <c r="EB44" s="2"/>
      <c r="EC44" s="2"/>
    </row>
    <row r="45" spans="3:133" ht="12.95" customHeight="1">
      <c r="C45" s="382"/>
      <c r="D45" s="382"/>
      <c r="E45" s="449"/>
      <c r="F45" s="449"/>
      <c r="G45" s="449"/>
      <c r="P45" s="450"/>
      <c r="Q45" s="40"/>
      <c r="R45" s="40"/>
      <c r="S45" s="40"/>
      <c r="T45" s="40"/>
      <c r="U45" s="40"/>
      <c r="V45" s="451"/>
      <c r="W45" s="451"/>
      <c r="X45" s="451"/>
      <c r="Y45" s="451"/>
      <c r="Z45" s="451"/>
      <c r="AA45" s="451"/>
      <c r="AB45" s="451"/>
      <c r="AG45" s="451"/>
      <c r="AH45" s="451"/>
      <c r="AI45" s="451"/>
      <c r="AJ45" s="451"/>
      <c r="AK45" s="451"/>
      <c r="AL45" s="451"/>
      <c r="AM45" s="451"/>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52"/>
      <c r="DG45" s="452"/>
      <c r="DH45" s="452"/>
      <c r="DI45" s="452"/>
      <c r="DK45" s="30"/>
      <c r="DL45" s="188"/>
      <c r="DM45" s="258"/>
      <c r="DN45" s="188"/>
      <c r="DO45" s="188"/>
      <c r="DP45" s="188"/>
      <c r="DQ45" s="188"/>
      <c r="DR45" s="188"/>
      <c r="DW45" s="2"/>
      <c r="DX45" s="2"/>
      <c r="DY45" s="2"/>
      <c r="DZ45" s="2"/>
      <c r="EA45" s="2"/>
      <c r="EB45" s="2"/>
      <c r="EC45" s="2"/>
    </row>
    <row r="46" spans="3:133" ht="12.95" customHeight="1">
      <c r="C46" s="382"/>
      <c r="D46" s="382"/>
      <c r="E46" s="449"/>
      <c r="F46" s="449"/>
      <c r="G46" s="449"/>
      <c r="P46" s="450"/>
      <c r="Q46" s="40"/>
      <c r="R46" s="40"/>
      <c r="S46" s="40"/>
      <c r="T46" s="40"/>
      <c r="U46" s="40"/>
      <c r="V46" s="451"/>
      <c r="W46" s="451"/>
      <c r="X46" s="451"/>
      <c r="Y46" s="451"/>
      <c r="Z46" s="451"/>
      <c r="AA46" s="451"/>
      <c r="AB46" s="451"/>
      <c r="AG46" s="451"/>
      <c r="AH46" s="451"/>
      <c r="AI46" s="451"/>
      <c r="AJ46" s="451"/>
      <c r="AK46" s="451"/>
      <c r="AL46" s="451"/>
      <c r="AM46" s="451"/>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52"/>
      <c r="DG46" s="452"/>
      <c r="DH46" s="452"/>
      <c r="DI46" s="452"/>
      <c r="DK46" s="30"/>
      <c r="DL46" s="188"/>
      <c r="DM46" s="258"/>
      <c r="DN46" s="188"/>
      <c r="DO46" s="188"/>
      <c r="DP46" s="188"/>
      <c r="DQ46" s="188"/>
      <c r="DR46" s="188"/>
      <c r="DW46" s="2"/>
      <c r="DX46" s="2"/>
      <c r="DY46" s="2"/>
      <c r="DZ46" s="2"/>
      <c r="EA46" s="2"/>
      <c r="EB46" s="2"/>
      <c r="EC46" s="2"/>
    </row>
    <row r="47" spans="3:133" ht="8.1" customHeight="1">
      <c r="CA47" s="363"/>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row>
    <row r="48" spans="3:133" ht="25.5">
      <c r="C48" s="14" t="s">
        <v>8787</v>
      </c>
      <c r="BR48" s="24"/>
      <c r="DH48" s="365"/>
      <c r="DI48" s="365"/>
      <c r="DJ48" s="365"/>
      <c r="DK48" s="365"/>
      <c r="DL48" s="365"/>
      <c r="DM48" s="365"/>
      <c r="DN48" s="365"/>
      <c r="DO48" s="365"/>
      <c r="DP48" s="365"/>
      <c r="DQ48" s="365"/>
    </row>
    <row r="49" spans="3:121" ht="14.25" customHeight="1">
      <c r="C49" s="23"/>
      <c r="L49" s="14"/>
      <c r="BR49" s="24"/>
      <c r="DH49" s="365"/>
      <c r="DI49" s="365"/>
      <c r="DJ49" s="365"/>
      <c r="DK49" s="365"/>
      <c r="DL49" s="365"/>
      <c r="DM49" s="365"/>
      <c r="DN49" s="365"/>
      <c r="DO49" s="365"/>
      <c r="DP49" s="365"/>
      <c r="DQ49" s="365"/>
    </row>
    <row r="50" spans="3:121" ht="8.1" customHeight="1">
      <c r="C50" s="1374" t="s">
        <v>1</v>
      </c>
      <c r="D50" s="1374"/>
      <c r="E50" s="1374"/>
      <c r="F50" s="1374"/>
      <c r="G50" s="1374"/>
      <c r="H50" s="1374"/>
      <c r="I50" s="1374"/>
      <c r="J50" s="1374"/>
      <c r="K50" s="1374"/>
      <c r="M50" s="1375"/>
      <c r="N50" s="1375"/>
      <c r="O50" s="1375"/>
      <c r="P50" s="1375"/>
      <c r="Q50" s="1375"/>
      <c r="R50" s="1375"/>
      <c r="S50" s="1375"/>
      <c r="T50" s="1375"/>
      <c r="U50" s="1375"/>
      <c r="V50" s="1375"/>
      <c r="W50" s="1375"/>
      <c r="X50" s="1375"/>
      <c r="Y50" s="1375"/>
      <c r="Z50" s="1375"/>
      <c r="AA50" s="1375"/>
      <c r="AB50" s="1375"/>
      <c r="AC50" s="1375"/>
      <c r="AD50" s="1375"/>
      <c r="AE50" s="1375"/>
      <c r="AF50" s="1375"/>
      <c r="AG50" s="1375"/>
      <c r="AH50" s="1375"/>
      <c r="AI50" s="1375"/>
      <c r="AJ50" s="1375"/>
      <c r="AK50" s="1375"/>
      <c r="AL50" s="1375"/>
      <c r="AM50" s="941"/>
      <c r="AN50" s="941"/>
      <c r="AO50" s="941"/>
      <c r="AP50" s="941"/>
      <c r="AQ50" s="941"/>
      <c r="AR50" s="941"/>
      <c r="AS50" s="941"/>
      <c r="AT50" s="941"/>
      <c r="AU50" s="941"/>
    </row>
    <row r="51" spans="3:121" ht="8.1" customHeight="1">
      <c r="C51" s="1374"/>
      <c r="D51" s="1374"/>
      <c r="E51" s="1374"/>
      <c r="F51" s="1374"/>
      <c r="G51" s="1374"/>
      <c r="H51" s="1374"/>
      <c r="I51" s="1374"/>
      <c r="J51" s="1374"/>
      <c r="K51" s="1374"/>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417"/>
      <c r="AN51" s="1417"/>
      <c r="AO51" s="1417"/>
      <c r="AP51" s="1417"/>
      <c r="AQ51" s="1417"/>
      <c r="AR51" s="1417"/>
      <c r="AS51" s="1417"/>
      <c r="AT51" s="1417"/>
      <c r="AU51" s="1417"/>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07"/>
      <c r="CL51" s="707"/>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row>
    <row r="52" spans="3:121" ht="8.1" customHeight="1">
      <c r="C52" s="1883" t="s">
        <v>8793</v>
      </c>
      <c r="D52" s="1883"/>
      <c r="E52" s="1883"/>
      <c r="F52" s="1883"/>
      <c r="G52" s="1883"/>
      <c r="H52" s="1883"/>
      <c r="I52" s="1883"/>
      <c r="J52" s="1883"/>
      <c r="K52" s="1883"/>
      <c r="L52" s="1883"/>
      <c r="M52" s="1884" t="s">
        <v>8806</v>
      </c>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5"/>
      <c r="AK52" s="1885"/>
      <c r="AL52" s="1885"/>
      <c r="AM52" s="1885"/>
      <c r="AN52" s="1885"/>
      <c r="AO52" s="1885"/>
      <c r="AP52" s="1885"/>
      <c r="AQ52" s="1885"/>
      <c r="AR52" s="1885"/>
      <c r="AS52" s="1885"/>
      <c r="AT52" s="1885"/>
      <c r="AU52" s="1885"/>
      <c r="AV52" s="1885"/>
      <c r="AW52" s="1885"/>
      <c r="AX52" s="1885"/>
      <c r="AY52" s="1885"/>
      <c r="AZ52" s="1885"/>
      <c r="BA52" s="1885"/>
      <c r="BB52" s="1886"/>
      <c r="BC52" s="704" t="s">
        <v>315</v>
      </c>
      <c r="BD52" s="704"/>
      <c r="BE52" s="704"/>
      <c r="BF52" s="704"/>
      <c r="BG52" s="704"/>
      <c r="BH52" s="704"/>
      <c r="BI52" s="704"/>
      <c r="BJ52" s="705"/>
      <c r="BK52" s="1379" t="s">
        <v>8795</v>
      </c>
      <c r="BL52" s="1380"/>
      <c r="BM52" s="1380"/>
      <c r="BN52" s="1380"/>
      <c r="BO52" s="1380"/>
      <c r="BP52" s="1380"/>
      <c r="BQ52" s="1380"/>
      <c r="BR52" s="1380"/>
      <c r="BS52" s="1380"/>
      <c r="BT52" s="1380"/>
      <c r="BU52" s="1380"/>
      <c r="BV52" s="1380"/>
      <c r="BW52" s="1380"/>
      <c r="BX52" s="1380"/>
      <c r="BY52" s="1380"/>
      <c r="BZ52" s="1380"/>
      <c r="CA52" s="1380"/>
      <c r="CB52" s="1380"/>
      <c r="CC52" s="1380"/>
      <c r="CD52" s="1380"/>
      <c r="CE52" s="1380"/>
      <c r="CF52" s="1380"/>
      <c r="CG52" s="1380"/>
      <c r="CH52" s="1380"/>
      <c r="CI52" s="1380"/>
      <c r="CJ52" s="1381"/>
      <c r="CK52"/>
      <c r="CL52"/>
      <c r="CM52"/>
      <c r="CN52"/>
      <c r="CO52"/>
      <c r="CP52"/>
      <c r="CQ52"/>
      <c r="CR52"/>
      <c r="CS52"/>
      <c r="CT52"/>
      <c r="CU52"/>
      <c r="CV52" s="707"/>
      <c r="CW52" s="707"/>
      <c r="CX52" s="707"/>
      <c r="CY52" s="707"/>
      <c r="CZ52" s="707"/>
      <c r="DA52" s="707"/>
      <c r="DB52" s="707"/>
      <c r="DC52" s="1893"/>
      <c r="DD52" s="1893"/>
      <c r="DE52" s="1893"/>
      <c r="DF52" s="1893"/>
      <c r="DG52" s="1893"/>
      <c r="DH52" s="1893"/>
      <c r="DI52" s="1893"/>
      <c r="DJ52" s="1893"/>
      <c r="DK52" s="1893"/>
      <c r="DL52" s="1893"/>
    </row>
    <row r="53" spans="3:121" ht="8.1" customHeight="1">
      <c r="C53" s="1883"/>
      <c r="D53" s="1883"/>
      <c r="E53" s="1883"/>
      <c r="F53" s="1883"/>
      <c r="G53" s="1883"/>
      <c r="H53" s="1883"/>
      <c r="I53" s="1883"/>
      <c r="J53" s="1883"/>
      <c r="K53" s="1883"/>
      <c r="L53" s="1883"/>
      <c r="M53" s="1887"/>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c r="AN53" s="1888"/>
      <c r="AO53" s="1888"/>
      <c r="AP53" s="1888"/>
      <c r="AQ53" s="1888"/>
      <c r="AR53" s="1888"/>
      <c r="AS53" s="1888"/>
      <c r="AT53" s="1888"/>
      <c r="AU53" s="1888"/>
      <c r="AV53" s="1888"/>
      <c r="AW53" s="1888"/>
      <c r="AX53" s="1888"/>
      <c r="AY53" s="1888"/>
      <c r="AZ53" s="1888"/>
      <c r="BA53" s="1888"/>
      <c r="BB53" s="1889"/>
      <c r="BC53" s="709"/>
      <c r="BD53" s="710"/>
      <c r="BE53" s="710"/>
      <c r="BF53" s="710"/>
      <c r="BG53" s="710"/>
      <c r="BH53" s="710"/>
      <c r="BI53" s="710"/>
      <c r="BJ53" s="711"/>
      <c r="BK53" s="1382"/>
      <c r="BL53" s="1383"/>
      <c r="BM53" s="1383"/>
      <c r="BN53" s="1383"/>
      <c r="BO53" s="1383"/>
      <c r="BP53" s="1383"/>
      <c r="BQ53" s="1383"/>
      <c r="BR53" s="1383"/>
      <c r="BS53" s="1383"/>
      <c r="BT53" s="1383"/>
      <c r="BU53" s="1383"/>
      <c r="BV53" s="1383"/>
      <c r="BW53" s="1383"/>
      <c r="BX53" s="1383"/>
      <c r="BY53" s="1383"/>
      <c r="BZ53" s="1383"/>
      <c r="CA53" s="1383"/>
      <c r="CB53" s="1383"/>
      <c r="CC53" s="1383"/>
      <c r="CD53" s="1383"/>
      <c r="CE53" s="1383"/>
      <c r="CF53" s="1383"/>
      <c r="CG53" s="1383"/>
      <c r="CH53" s="1383"/>
      <c r="CI53" s="1383"/>
      <c r="CJ53" s="1384"/>
      <c r="CK53"/>
      <c r="CL53"/>
      <c r="CM53"/>
      <c r="CN53"/>
      <c r="CO53"/>
      <c r="CP53"/>
      <c r="CQ53"/>
      <c r="CR53"/>
      <c r="CS53"/>
      <c r="CT53"/>
      <c r="CU53" s="447"/>
      <c r="CV53" s="707"/>
      <c r="CW53" s="707"/>
      <c r="CX53" s="707"/>
      <c r="CY53" s="707"/>
      <c r="CZ53" s="707"/>
      <c r="DA53" s="707"/>
      <c r="DB53" s="707"/>
      <c r="DC53" s="1894"/>
      <c r="DD53" s="1894"/>
      <c r="DE53" s="1894"/>
      <c r="DF53" s="1894"/>
      <c r="DG53" s="1894"/>
      <c r="DH53" s="1894"/>
      <c r="DI53" s="1894"/>
      <c r="DJ53" s="1894"/>
      <c r="DK53" s="1894"/>
      <c r="DL53" s="1894"/>
    </row>
    <row r="54" spans="3:121" ht="8.1" customHeight="1">
      <c r="C54" s="1883"/>
      <c r="D54" s="1883"/>
      <c r="E54" s="1883"/>
      <c r="F54" s="1883"/>
      <c r="G54" s="1883"/>
      <c r="H54" s="1883"/>
      <c r="I54" s="1883"/>
      <c r="J54" s="1883"/>
      <c r="K54" s="1883"/>
      <c r="L54" s="1883"/>
      <c r="M54" s="1887"/>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c r="AN54" s="1888"/>
      <c r="AO54" s="1888"/>
      <c r="AP54" s="1888"/>
      <c r="AQ54" s="1888"/>
      <c r="AR54" s="1888"/>
      <c r="AS54" s="1888"/>
      <c r="AT54" s="1888"/>
      <c r="AU54" s="1888"/>
      <c r="AV54" s="1888"/>
      <c r="AW54" s="1888"/>
      <c r="AX54" s="1888"/>
      <c r="AY54" s="1888"/>
      <c r="AZ54" s="1888"/>
      <c r="BA54" s="1888"/>
      <c r="BB54" s="1889"/>
      <c r="BC54" s="703" t="s">
        <v>3</v>
      </c>
      <c r="BD54" s="1415"/>
      <c r="BE54" s="1415"/>
      <c r="BF54" s="1415"/>
      <c r="BG54" s="1415"/>
      <c r="BH54" s="1415"/>
      <c r="BI54" s="1415"/>
      <c r="BJ54" s="1416"/>
      <c r="BK54" s="712" t="s">
        <v>8804</v>
      </c>
      <c r="BL54" s="713"/>
      <c r="BM54" s="713"/>
      <c r="BN54" s="713"/>
      <c r="BO54" s="713"/>
      <c r="BP54" s="713"/>
      <c r="BQ54" s="713"/>
      <c r="BR54" s="713"/>
      <c r="BS54" s="713"/>
      <c r="BT54" s="713"/>
      <c r="BU54" s="713"/>
      <c r="BV54" s="713"/>
      <c r="BW54" s="713"/>
      <c r="BX54" s="713"/>
      <c r="BY54" s="713"/>
      <c r="BZ54" s="713"/>
      <c r="CA54" s="713"/>
      <c r="CB54" s="713"/>
      <c r="CC54" s="713"/>
      <c r="CD54" s="713"/>
      <c r="CE54" s="713"/>
      <c r="CF54" s="713"/>
      <c r="CG54" s="713"/>
      <c r="CH54" s="713"/>
      <c r="CI54" s="713"/>
      <c r="CJ54" s="713"/>
      <c r="CK54" s="713"/>
      <c r="CL54" s="713"/>
      <c r="CM54" s="713"/>
      <c r="CN54" s="713"/>
      <c r="CO54" s="713"/>
      <c r="CP54" s="713"/>
      <c r="CQ54" s="713"/>
      <c r="CR54" s="713"/>
      <c r="CS54" s="713"/>
      <c r="CT54" s="713"/>
      <c r="CU54" s="714"/>
      <c r="CV54" s="704" t="s">
        <v>8769</v>
      </c>
      <c r="CW54" s="704"/>
      <c r="CX54" s="704"/>
      <c r="CY54" s="704"/>
      <c r="CZ54" s="704"/>
      <c r="DA54" s="704"/>
      <c r="DB54" s="705"/>
      <c r="DC54" s="799" t="s">
        <v>3111</v>
      </c>
      <c r="DD54" s="1459">
        <v>4</v>
      </c>
      <c r="DE54" s="1459"/>
      <c r="DF54" s="704" t="s">
        <v>6</v>
      </c>
      <c r="DG54" s="1459">
        <v>11</v>
      </c>
      <c r="DH54" s="1459"/>
      <c r="DI54" s="801" t="s">
        <v>7</v>
      </c>
      <c r="DJ54" s="1459">
        <v>8</v>
      </c>
      <c r="DK54" s="1459"/>
      <c r="DL54" s="705" t="s">
        <v>8</v>
      </c>
    </row>
    <row r="55" spans="3:121" ht="11.25" customHeight="1">
      <c r="C55" s="1883"/>
      <c r="D55" s="1883"/>
      <c r="E55" s="1883"/>
      <c r="F55" s="1883"/>
      <c r="G55" s="1883"/>
      <c r="H55" s="1883"/>
      <c r="I55" s="1883"/>
      <c r="J55" s="1883"/>
      <c r="K55" s="1883"/>
      <c r="L55" s="1883"/>
      <c r="M55" s="1887"/>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c r="AN55" s="1888"/>
      <c r="AO55" s="1888"/>
      <c r="AP55" s="1888"/>
      <c r="AQ55" s="1888"/>
      <c r="AR55" s="1888"/>
      <c r="AS55" s="1888"/>
      <c r="AT55" s="1888"/>
      <c r="AU55" s="1888"/>
      <c r="AV55" s="1888"/>
      <c r="AW55" s="1888"/>
      <c r="AX55" s="1888"/>
      <c r="AY55" s="1888"/>
      <c r="AZ55" s="1888"/>
      <c r="BA55" s="1888"/>
      <c r="BB55" s="1889"/>
      <c r="BC55" s="1419"/>
      <c r="BD55" s="941"/>
      <c r="BE55" s="941"/>
      <c r="BF55" s="941"/>
      <c r="BG55" s="941"/>
      <c r="BH55" s="941"/>
      <c r="BI55" s="941"/>
      <c r="BJ55" s="1371"/>
      <c r="BK55" s="715"/>
      <c r="BL55" s="716"/>
      <c r="BM55" s="716"/>
      <c r="BN55" s="716"/>
      <c r="BO55" s="716"/>
      <c r="BP55" s="716"/>
      <c r="BQ55" s="716"/>
      <c r="BR55" s="716"/>
      <c r="BS55" s="716"/>
      <c r="BT55" s="716"/>
      <c r="BU55" s="716"/>
      <c r="BV55" s="716"/>
      <c r="BW55" s="716"/>
      <c r="BX55" s="716"/>
      <c r="BY55" s="716"/>
      <c r="BZ55" s="716"/>
      <c r="CA55" s="716"/>
      <c r="CB55" s="716"/>
      <c r="CC55" s="716"/>
      <c r="CD55" s="716"/>
      <c r="CE55" s="716"/>
      <c r="CF55" s="716"/>
      <c r="CG55" s="716"/>
      <c r="CH55" s="716"/>
      <c r="CI55" s="716"/>
      <c r="CJ55" s="716"/>
      <c r="CK55" s="716"/>
      <c r="CL55" s="716"/>
      <c r="CM55" s="716"/>
      <c r="CN55" s="716"/>
      <c r="CO55" s="716"/>
      <c r="CP55" s="716"/>
      <c r="CQ55" s="716"/>
      <c r="CR55" s="716"/>
      <c r="CS55" s="716"/>
      <c r="CT55" s="716"/>
      <c r="CU55" s="717"/>
      <c r="CV55" s="707"/>
      <c r="CW55" s="707"/>
      <c r="CX55" s="707"/>
      <c r="CY55" s="707"/>
      <c r="CZ55" s="707"/>
      <c r="DA55" s="707"/>
      <c r="DB55" s="708"/>
      <c r="DC55" s="1895"/>
      <c r="DD55" s="1899"/>
      <c r="DE55" s="1899"/>
      <c r="DF55" s="707"/>
      <c r="DG55" s="1899"/>
      <c r="DH55" s="1899"/>
      <c r="DI55" s="1901"/>
      <c r="DJ55" s="1899"/>
      <c r="DK55" s="1899"/>
      <c r="DL55" s="708"/>
    </row>
    <row r="56" spans="3:121" ht="11.25" customHeight="1">
      <c r="C56" s="1883"/>
      <c r="D56" s="1883"/>
      <c r="E56" s="1883"/>
      <c r="F56" s="1883"/>
      <c r="G56" s="1883"/>
      <c r="H56" s="1883"/>
      <c r="I56" s="1883"/>
      <c r="J56" s="1883"/>
      <c r="K56" s="1883"/>
      <c r="L56" s="1883"/>
      <c r="M56" s="1887"/>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c r="AN56" s="1888"/>
      <c r="AO56" s="1888"/>
      <c r="AP56" s="1888"/>
      <c r="AQ56" s="1888"/>
      <c r="AR56" s="1888"/>
      <c r="AS56" s="1888"/>
      <c r="AT56" s="1888"/>
      <c r="AU56" s="1888"/>
      <c r="AV56" s="1888"/>
      <c r="AW56" s="1888"/>
      <c r="AX56" s="1888"/>
      <c r="AY56" s="1888"/>
      <c r="AZ56" s="1888"/>
      <c r="BA56" s="1888"/>
      <c r="BB56" s="1889"/>
      <c r="BC56" s="1420"/>
      <c r="BD56" s="1417"/>
      <c r="BE56" s="1417"/>
      <c r="BF56" s="1417"/>
      <c r="BG56" s="1417"/>
      <c r="BH56" s="1417"/>
      <c r="BI56" s="1417"/>
      <c r="BJ56" s="1398"/>
      <c r="BK56" s="718"/>
      <c r="BL56" s="719"/>
      <c r="BM56" s="719"/>
      <c r="BN56" s="719"/>
      <c r="BO56" s="719"/>
      <c r="BP56" s="719"/>
      <c r="BQ56" s="719"/>
      <c r="BR56" s="719"/>
      <c r="BS56" s="719"/>
      <c r="BT56" s="719"/>
      <c r="BU56" s="719"/>
      <c r="BV56" s="719"/>
      <c r="BW56" s="719"/>
      <c r="BX56" s="719"/>
      <c r="BY56" s="719"/>
      <c r="BZ56" s="719"/>
      <c r="CA56" s="719"/>
      <c r="CB56" s="719"/>
      <c r="CC56" s="719"/>
      <c r="CD56" s="719"/>
      <c r="CE56" s="719"/>
      <c r="CF56" s="719"/>
      <c r="CG56" s="719"/>
      <c r="CH56" s="719"/>
      <c r="CI56" s="719"/>
      <c r="CJ56" s="719"/>
      <c r="CK56" s="719"/>
      <c r="CL56" s="719"/>
      <c r="CM56" s="719"/>
      <c r="CN56" s="719"/>
      <c r="CO56" s="719"/>
      <c r="CP56" s="719"/>
      <c r="CQ56" s="719"/>
      <c r="CR56" s="719"/>
      <c r="CS56" s="719"/>
      <c r="CT56" s="719"/>
      <c r="CU56" s="720"/>
      <c r="CV56" s="707"/>
      <c r="CW56" s="707"/>
      <c r="CX56" s="707"/>
      <c r="CY56" s="707"/>
      <c r="CZ56" s="707"/>
      <c r="DA56" s="707"/>
      <c r="DB56" s="708"/>
      <c r="DC56" s="1895"/>
      <c r="DD56" s="1899"/>
      <c r="DE56" s="1899"/>
      <c r="DF56" s="707"/>
      <c r="DG56" s="1899"/>
      <c r="DH56" s="1899"/>
      <c r="DI56" s="1901"/>
      <c r="DJ56" s="1899"/>
      <c r="DK56" s="1899"/>
      <c r="DL56" s="708"/>
    </row>
    <row r="57" spans="3:121" ht="8.1" customHeight="1">
      <c r="C57" s="1883"/>
      <c r="D57" s="1883"/>
      <c r="E57" s="1883"/>
      <c r="F57" s="1883"/>
      <c r="G57" s="1883"/>
      <c r="H57" s="1883"/>
      <c r="I57" s="1883"/>
      <c r="J57" s="1883"/>
      <c r="K57" s="1883"/>
      <c r="L57" s="1883"/>
      <c r="M57" s="1887"/>
      <c r="N57" s="1888"/>
      <c r="O57" s="1888"/>
      <c r="P57" s="1888"/>
      <c r="Q57" s="1888"/>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c r="AN57" s="1888"/>
      <c r="AO57" s="1888"/>
      <c r="AP57" s="1888"/>
      <c r="AQ57" s="1888"/>
      <c r="AR57" s="1888"/>
      <c r="AS57" s="1888"/>
      <c r="AT57" s="1888"/>
      <c r="AU57" s="1888"/>
      <c r="AV57" s="1888"/>
      <c r="AW57" s="1888"/>
      <c r="AX57" s="1888"/>
      <c r="AY57" s="1888"/>
      <c r="AZ57" s="1888"/>
      <c r="BA57" s="1888"/>
      <c r="BB57" s="1889"/>
      <c r="BC57" s="703" t="s">
        <v>12</v>
      </c>
      <c r="BD57" s="1415"/>
      <c r="BE57" s="1415"/>
      <c r="BF57" s="1415"/>
      <c r="BG57" s="1415"/>
      <c r="BH57" s="1415"/>
      <c r="BI57" s="1415"/>
      <c r="BJ57" s="1416"/>
      <c r="BK57" s="712" t="s">
        <v>8805</v>
      </c>
      <c r="BL57" s="1421"/>
      <c r="BM57" s="1421"/>
      <c r="BN57" s="1421"/>
      <c r="BO57" s="1421"/>
      <c r="BP57" s="1421"/>
      <c r="BQ57" s="1421"/>
      <c r="BR57" s="1421"/>
      <c r="BS57" s="1421"/>
      <c r="BT57" s="1421"/>
      <c r="BU57" s="1421"/>
      <c r="BV57" s="1421"/>
      <c r="BW57" s="1421"/>
      <c r="BX57" s="1421"/>
      <c r="BY57" s="1421"/>
      <c r="BZ57" s="1421"/>
      <c r="CA57" s="1421"/>
      <c r="CB57" s="1421"/>
      <c r="CC57" s="1421"/>
      <c r="CD57" s="1421"/>
      <c r="CE57" s="1421"/>
      <c r="CF57" s="1451"/>
      <c r="CG57" s="751" t="s">
        <v>8788</v>
      </c>
      <c r="CH57" s="1415"/>
      <c r="CI57" s="1416"/>
      <c r="CJ57" s="1896" t="s">
        <v>8798</v>
      </c>
      <c r="CK57" s="1897"/>
      <c r="CL57" s="1897"/>
      <c r="CM57" s="1897"/>
      <c r="CN57" s="1897"/>
      <c r="CO57" s="1897"/>
      <c r="CP57" s="1897"/>
      <c r="CQ57" s="1897"/>
      <c r="CR57" s="1897"/>
      <c r="CS57" s="1897"/>
      <c r="CT57" s="1897"/>
      <c r="CU57" s="1898"/>
      <c r="CV57" s="710"/>
      <c r="CW57" s="710"/>
      <c r="CX57" s="710"/>
      <c r="CY57" s="710"/>
      <c r="CZ57" s="710"/>
      <c r="DA57" s="710"/>
      <c r="DB57" s="711"/>
      <c r="DC57" s="800"/>
      <c r="DD57" s="1900"/>
      <c r="DE57" s="1900"/>
      <c r="DF57" s="710"/>
      <c r="DG57" s="1900"/>
      <c r="DH57" s="1900"/>
      <c r="DI57" s="802"/>
      <c r="DJ57" s="1900"/>
      <c r="DK57" s="1900"/>
      <c r="DL57" s="711"/>
    </row>
    <row r="58" spans="3:121" ht="8.1" customHeight="1">
      <c r="C58" s="1883"/>
      <c r="D58" s="1883"/>
      <c r="E58" s="1883"/>
      <c r="F58" s="1883"/>
      <c r="G58" s="1883"/>
      <c r="H58" s="1883"/>
      <c r="I58" s="1883"/>
      <c r="J58" s="1883"/>
      <c r="K58" s="1883"/>
      <c r="L58" s="1883"/>
      <c r="M58" s="1887"/>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c r="AN58" s="1888"/>
      <c r="AO58" s="1888"/>
      <c r="AP58" s="1888"/>
      <c r="AQ58" s="1888"/>
      <c r="AR58" s="1888"/>
      <c r="AS58" s="1888"/>
      <c r="AT58" s="1888"/>
      <c r="AU58" s="1888"/>
      <c r="AV58" s="1888"/>
      <c r="AW58" s="1888"/>
      <c r="AX58" s="1888"/>
      <c r="AY58" s="1888"/>
      <c r="AZ58" s="1888"/>
      <c r="BA58" s="1888"/>
      <c r="BB58" s="1889"/>
      <c r="BC58" s="1419"/>
      <c r="BD58" s="941"/>
      <c r="BE58" s="941"/>
      <c r="BF58" s="941"/>
      <c r="BG58" s="941"/>
      <c r="BH58" s="941"/>
      <c r="BI58" s="941"/>
      <c r="BJ58" s="1371"/>
      <c r="BK58" s="1422"/>
      <c r="BL58" s="1423"/>
      <c r="BM58" s="1423"/>
      <c r="BN58" s="1423"/>
      <c r="BO58" s="1423"/>
      <c r="BP58" s="1423"/>
      <c r="BQ58" s="1423"/>
      <c r="BR58" s="1423"/>
      <c r="BS58" s="1423"/>
      <c r="BT58" s="1423"/>
      <c r="BU58" s="1423"/>
      <c r="BV58" s="1423"/>
      <c r="BW58" s="1423"/>
      <c r="BX58" s="1423"/>
      <c r="BY58" s="1423"/>
      <c r="BZ58" s="1423"/>
      <c r="CA58" s="1423"/>
      <c r="CB58" s="1423"/>
      <c r="CC58" s="1423"/>
      <c r="CD58" s="1423"/>
      <c r="CE58" s="1423"/>
      <c r="CF58" s="1452"/>
      <c r="CG58" s="1419"/>
      <c r="CH58" s="941"/>
      <c r="CI58" s="1371"/>
      <c r="CJ58" s="760"/>
      <c r="CK58" s="761"/>
      <c r="CL58" s="761"/>
      <c r="CM58" s="761"/>
      <c r="CN58" s="761"/>
      <c r="CO58" s="761"/>
      <c r="CP58" s="761"/>
      <c r="CQ58" s="761"/>
      <c r="CR58" s="761"/>
      <c r="CS58" s="761"/>
      <c r="CT58" s="761"/>
      <c r="CU58" s="762"/>
      <c r="CV58" s="703" t="s">
        <v>10</v>
      </c>
      <c r="CW58" s="704"/>
      <c r="CX58" s="704"/>
      <c r="CY58" s="704"/>
      <c r="CZ58" s="704"/>
      <c r="DA58" s="704"/>
      <c r="DB58" s="705"/>
      <c r="DC58" s="745" t="s">
        <v>8810</v>
      </c>
      <c r="DD58" s="746"/>
      <c r="DE58" s="746"/>
      <c r="DF58" s="746"/>
      <c r="DG58" s="746"/>
      <c r="DH58" s="746"/>
      <c r="DI58" s="746"/>
      <c r="DJ58" s="746"/>
      <c r="DK58" s="746"/>
      <c r="DL58" s="747"/>
    </row>
    <row r="59" spans="3:121" ht="12.75" customHeight="1">
      <c r="C59" s="1883"/>
      <c r="D59" s="1883"/>
      <c r="E59" s="1883"/>
      <c r="F59" s="1883"/>
      <c r="G59" s="1883"/>
      <c r="H59" s="1883"/>
      <c r="I59" s="1883"/>
      <c r="J59" s="1883"/>
      <c r="K59" s="1883"/>
      <c r="L59" s="1883"/>
      <c r="M59" s="1890"/>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c r="AN59" s="1891"/>
      <c r="AO59" s="1891"/>
      <c r="AP59" s="1891"/>
      <c r="AQ59" s="1891"/>
      <c r="AR59" s="1891"/>
      <c r="AS59" s="1891"/>
      <c r="AT59" s="1891"/>
      <c r="AU59" s="1891"/>
      <c r="AV59" s="1891"/>
      <c r="AW59" s="1891"/>
      <c r="AX59" s="1891"/>
      <c r="AY59" s="1891"/>
      <c r="AZ59" s="1891"/>
      <c r="BA59" s="1891"/>
      <c r="BB59" s="1892"/>
      <c r="BC59" s="1420"/>
      <c r="BD59" s="1417"/>
      <c r="BE59" s="1417"/>
      <c r="BF59" s="1417"/>
      <c r="BG59" s="1417"/>
      <c r="BH59" s="1417"/>
      <c r="BI59" s="1417"/>
      <c r="BJ59" s="1398"/>
      <c r="BK59" s="1424"/>
      <c r="BL59" s="1425"/>
      <c r="BM59" s="1425"/>
      <c r="BN59" s="1425"/>
      <c r="BO59" s="1425"/>
      <c r="BP59" s="1425"/>
      <c r="BQ59" s="1425"/>
      <c r="BR59" s="1425"/>
      <c r="BS59" s="1425"/>
      <c r="BT59" s="1425"/>
      <c r="BU59" s="1425"/>
      <c r="BV59" s="1425"/>
      <c r="BW59" s="1425"/>
      <c r="BX59" s="1425"/>
      <c r="BY59" s="1425"/>
      <c r="BZ59" s="1425"/>
      <c r="CA59" s="1425"/>
      <c r="CB59" s="1425"/>
      <c r="CC59" s="1425"/>
      <c r="CD59" s="1425"/>
      <c r="CE59" s="1425"/>
      <c r="CF59" s="1453"/>
      <c r="CG59" s="1420"/>
      <c r="CH59" s="1417"/>
      <c r="CI59" s="1398"/>
      <c r="CJ59" s="763"/>
      <c r="CK59" s="764"/>
      <c r="CL59" s="764"/>
      <c r="CM59" s="764"/>
      <c r="CN59" s="764"/>
      <c r="CO59" s="764"/>
      <c r="CP59" s="764"/>
      <c r="CQ59" s="764"/>
      <c r="CR59" s="764"/>
      <c r="CS59" s="764"/>
      <c r="CT59" s="764"/>
      <c r="CU59" s="765"/>
      <c r="CV59" s="709"/>
      <c r="CW59" s="710"/>
      <c r="CX59" s="710"/>
      <c r="CY59" s="710"/>
      <c r="CZ59" s="710"/>
      <c r="DA59" s="710"/>
      <c r="DB59" s="711"/>
      <c r="DC59" s="748"/>
      <c r="DD59" s="749"/>
      <c r="DE59" s="749"/>
      <c r="DF59" s="749"/>
      <c r="DG59" s="749"/>
      <c r="DH59" s="749"/>
      <c r="DI59" s="749"/>
      <c r="DJ59" s="749"/>
      <c r="DK59" s="749"/>
      <c r="DL59" s="750"/>
    </row>
    <row r="61" spans="3:121" ht="8.1" customHeight="1">
      <c r="CT61" s="10"/>
      <c r="CU61" s="10"/>
      <c r="CV61" s="10"/>
      <c r="CW61" s="10"/>
      <c r="CX61" s="10"/>
      <c r="CY61" s="10"/>
      <c r="CZ61" s="10"/>
      <c r="DA61" s="10"/>
      <c r="DB61" s="10"/>
      <c r="DC61" s="10"/>
      <c r="DD61" s="10"/>
      <c r="DE61" s="10"/>
      <c r="DF61" s="10"/>
      <c r="DG61" s="10"/>
      <c r="DH61" s="10"/>
    </row>
    <row r="62" spans="3:121" ht="8.25" customHeight="1">
      <c r="C62" s="703" t="s">
        <v>14</v>
      </c>
      <c r="D62" s="1415"/>
      <c r="E62" s="1415"/>
      <c r="F62" s="1415"/>
      <c r="G62" s="1415"/>
      <c r="H62" s="1415"/>
      <c r="I62" s="1415"/>
      <c r="J62" s="1416"/>
      <c r="K62" s="712" t="s">
        <v>8807</v>
      </c>
      <c r="L62" s="1421"/>
      <c r="M62" s="1421"/>
      <c r="N62" s="1421"/>
      <c r="O62" s="1421"/>
      <c r="P62" s="1421"/>
      <c r="Q62" s="1421"/>
      <c r="R62" s="1421"/>
      <c r="S62" s="1421"/>
      <c r="T62" s="1421"/>
      <c r="U62" s="1421"/>
      <c r="V62" s="1421"/>
      <c r="W62" s="1421"/>
      <c r="X62" s="1421"/>
      <c r="Y62" s="1421"/>
      <c r="Z62" s="1421"/>
      <c r="AA62" s="1421"/>
      <c r="AB62" s="1421"/>
      <c r="AC62" s="1421"/>
      <c r="AD62" s="1421"/>
      <c r="AE62" s="1421"/>
      <c r="AF62" s="1421"/>
      <c r="AG62" s="1421"/>
      <c r="AH62" s="1421"/>
      <c r="AI62" s="1421"/>
      <c r="AJ62" s="1421"/>
      <c r="AK62" s="1421"/>
      <c r="AL62" s="1421"/>
      <c r="AM62" s="1421"/>
      <c r="AN62" s="1421"/>
      <c r="AO62" s="1421"/>
      <c r="AP62" s="703" t="s">
        <v>29</v>
      </c>
      <c r="AQ62" s="1415"/>
      <c r="AR62" s="1415"/>
      <c r="AS62" s="1415"/>
      <c r="AT62" s="1415"/>
      <c r="AU62" s="1415"/>
      <c r="AV62" s="1415"/>
      <c r="AW62" s="1416"/>
      <c r="AX62" s="804"/>
      <c r="AY62" s="805"/>
      <c r="AZ62" s="805"/>
      <c r="BA62" s="805"/>
      <c r="BB62" s="805"/>
      <c r="BC62" s="805"/>
      <c r="BD62" s="805"/>
      <c r="BE62" s="805"/>
      <c r="BF62" s="805"/>
      <c r="BG62" s="805"/>
      <c r="BH62" s="805"/>
      <c r="BI62" s="805"/>
      <c r="BJ62" s="805"/>
      <c r="BK62" s="805"/>
      <c r="BL62" s="805"/>
      <c r="BM62" s="805"/>
      <c r="BN62" s="805"/>
      <c r="BO62" s="805"/>
      <c r="BP62" s="805"/>
      <c r="BQ62" s="704"/>
      <c r="BS62" s="704"/>
      <c r="BT62" s="746" t="s">
        <v>8803</v>
      </c>
      <c r="BU62" s="811"/>
      <c r="BV62" s="811"/>
      <c r="BW62" s="811"/>
      <c r="BX62" s="811"/>
      <c r="BY62" s="811"/>
      <c r="BZ62" s="811"/>
      <c r="CA62" s="811"/>
      <c r="CB62" s="811"/>
      <c r="CC62" s="811"/>
      <c r="CD62" s="811"/>
      <c r="CE62" s="811"/>
      <c r="CF62" s="811"/>
      <c r="CG62" s="44"/>
      <c r="CH62" s="44"/>
      <c r="CI62" s="44"/>
      <c r="CJ62" s="44"/>
      <c r="CK62" s="44"/>
      <c r="CL62" s="44"/>
      <c r="CM62" s="44"/>
      <c r="CN62" s="44"/>
      <c r="CO62" s="44"/>
      <c r="CP62" s="7"/>
      <c r="CQ62" s="704" t="s">
        <v>30</v>
      </c>
      <c r="CR62" s="1415"/>
      <c r="CS62" s="1415"/>
      <c r="CT62" s="941"/>
      <c r="CU62" s="941"/>
      <c r="CV62" s="1881" t="s">
        <v>8742</v>
      </c>
      <c r="CW62" s="1882"/>
      <c r="CX62" s="897">
        <v>4</v>
      </c>
      <c r="CY62" s="1499"/>
      <c r="CZ62" s="1878"/>
      <c r="DA62" s="707" t="s">
        <v>6</v>
      </c>
      <c r="DB62" s="1874">
        <v>11</v>
      </c>
      <c r="DC62" s="1875"/>
      <c r="DD62" s="1875"/>
      <c r="DE62" s="707" t="s">
        <v>7</v>
      </c>
      <c r="DF62" s="1874">
        <v>18</v>
      </c>
      <c r="DG62" s="1875"/>
      <c r="DH62" s="1875"/>
      <c r="DI62" s="704" t="s">
        <v>31</v>
      </c>
      <c r="DJ62" s="1109"/>
      <c r="DK62" s="1109"/>
      <c r="DL62" s="7"/>
    </row>
    <row r="63" spans="3:121" ht="7.5" customHeight="1">
      <c r="C63" s="1419"/>
      <c r="D63" s="941"/>
      <c r="E63" s="941"/>
      <c r="F63" s="941"/>
      <c r="G63" s="941"/>
      <c r="H63" s="941"/>
      <c r="I63" s="941"/>
      <c r="J63" s="1371"/>
      <c r="K63" s="1422"/>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423"/>
      <c r="AJ63" s="1423"/>
      <c r="AK63" s="1423"/>
      <c r="AL63" s="1423"/>
      <c r="AM63" s="1423"/>
      <c r="AN63" s="1423"/>
      <c r="AO63" s="1423"/>
      <c r="AP63" s="1419"/>
      <c r="AQ63" s="941"/>
      <c r="AR63" s="941"/>
      <c r="AS63" s="941"/>
      <c r="AT63" s="941"/>
      <c r="AU63" s="941"/>
      <c r="AV63" s="941"/>
      <c r="AW63" s="1371"/>
      <c r="AX63" s="806"/>
      <c r="AY63" s="807"/>
      <c r="AZ63" s="807"/>
      <c r="BA63" s="807"/>
      <c r="BB63" s="807"/>
      <c r="BC63" s="807"/>
      <c r="BD63" s="807"/>
      <c r="BE63" s="807"/>
      <c r="BF63" s="807"/>
      <c r="BG63" s="807"/>
      <c r="BH63" s="807"/>
      <c r="BI63" s="807"/>
      <c r="BJ63" s="807"/>
      <c r="BK63" s="807"/>
      <c r="BL63" s="807"/>
      <c r="BM63" s="807"/>
      <c r="BN63" s="807"/>
      <c r="BO63" s="807"/>
      <c r="BP63" s="807"/>
      <c r="BQ63" s="941"/>
      <c r="BS63" s="941"/>
      <c r="BT63" s="812"/>
      <c r="BU63" s="812"/>
      <c r="BV63" s="812"/>
      <c r="BW63" s="812"/>
      <c r="BX63" s="812"/>
      <c r="BY63" s="812"/>
      <c r="BZ63" s="812"/>
      <c r="CA63" s="812"/>
      <c r="CB63" s="812"/>
      <c r="CC63" s="812"/>
      <c r="CD63" s="812"/>
      <c r="CE63" s="812"/>
      <c r="CF63" s="812"/>
      <c r="CP63" s="8"/>
      <c r="CQ63" s="941"/>
      <c r="CR63" s="941"/>
      <c r="CS63" s="941"/>
      <c r="CT63" s="941"/>
      <c r="CU63" s="941"/>
      <c r="CV63" s="1877"/>
      <c r="CW63" s="1877"/>
      <c r="CX63" s="1502"/>
      <c r="CY63" s="1502"/>
      <c r="CZ63" s="1880"/>
      <c r="DA63" s="810"/>
      <c r="DB63" s="1858"/>
      <c r="DC63" s="1858"/>
      <c r="DD63" s="1858"/>
      <c r="DE63" s="810"/>
      <c r="DF63" s="1858"/>
      <c r="DG63" s="1858"/>
      <c r="DH63" s="1858"/>
      <c r="DI63" s="810"/>
      <c r="DJ63" s="810"/>
      <c r="DK63" s="810"/>
      <c r="DL63" s="8"/>
    </row>
    <row r="64" spans="3:121" ht="8.1" customHeight="1">
      <c r="C64" s="1419"/>
      <c r="D64" s="941"/>
      <c r="E64" s="941"/>
      <c r="F64" s="941"/>
      <c r="G64" s="941"/>
      <c r="H64" s="941"/>
      <c r="I64" s="941"/>
      <c r="J64" s="1371"/>
      <c r="K64" s="1422"/>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423"/>
      <c r="AJ64" s="1423"/>
      <c r="AK64" s="1423"/>
      <c r="AL64" s="1423"/>
      <c r="AM64" s="1423"/>
      <c r="AN64" s="1423"/>
      <c r="AO64" s="1423"/>
      <c r="AP64" s="1419"/>
      <c r="AQ64" s="941"/>
      <c r="AR64" s="941"/>
      <c r="AS64" s="941"/>
      <c r="AT64" s="941"/>
      <c r="AU64" s="941"/>
      <c r="AV64" s="941"/>
      <c r="AW64" s="1371"/>
      <c r="AX64" s="806"/>
      <c r="AY64" s="807"/>
      <c r="AZ64" s="807"/>
      <c r="BA64" s="807"/>
      <c r="BB64" s="807"/>
      <c r="BC64" s="807"/>
      <c r="BD64" s="807"/>
      <c r="BE64" s="807"/>
      <c r="BF64" s="807"/>
      <c r="BG64" s="807"/>
      <c r="BH64" s="807"/>
      <c r="BI64" s="807"/>
      <c r="BJ64" s="807"/>
      <c r="BK64" s="807"/>
      <c r="BL64" s="807"/>
      <c r="BM64" s="807"/>
      <c r="BN64" s="807"/>
      <c r="BO64" s="807"/>
      <c r="BP64" s="807"/>
      <c r="BQ64" s="707"/>
      <c r="BS64" s="707"/>
      <c r="BT64" s="812"/>
      <c r="BU64" s="812"/>
      <c r="BV64" s="812"/>
      <c r="BW64" s="812"/>
      <c r="BX64" s="812"/>
      <c r="BY64" s="812"/>
      <c r="BZ64" s="812"/>
      <c r="CA64" s="812"/>
      <c r="CB64" s="812"/>
      <c r="CC64" s="812"/>
      <c r="CD64" s="812"/>
      <c r="CE64" s="812"/>
      <c r="CF64" s="812"/>
      <c r="CG64" s="392"/>
      <c r="CH64" s="392"/>
      <c r="CI64" s="392"/>
      <c r="CJ64" s="392"/>
      <c r="CK64" s="392"/>
      <c r="CL64" s="392"/>
      <c r="CM64" s="392"/>
      <c r="CN64" s="392"/>
      <c r="CO64" s="392"/>
      <c r="CP64" s="393"/>
      <c r="CQ64" s="941"/>
      <c r="CR64" s="941"/>
      <c r="CS64" s="941"/>
      <c r="CT64" s="941"/>
      <c r="CU64" s="1371"/>
      <c r="CV64" s="1876" t="s">
        <v>8742</v>
      </c>
      <c r="CW64" s="1877"/>
      <c r="CX64" s="896">
        <v>5</v>
      </c>
      <c r="CY64" s="1499"/>
      <c r="CZ64" s="1878"/>
      <c r="DA64" s="707" t="s">
        <v>6</v>
      </c>
      <c r="DB64" s="1857">
        <v>3</v>
      </c>
      <c r="DC64" s="1858"/>
      <c r="DD64" s="1858"/>
      <c r="DE64" s="707" t="s">
        <v>7</v>
      </c>
      <c r="DF64" s="1857">
        <v>31</v>
      </c>
      <c r="DG64" s="1858"/>
      <c r="DH64" s="1858"/>
      <c r="DI64" s="707" t="s">
        <v>35</v>
      </c>
      <c r="DJ64" s="810"/>
      <c r="DK64" s="810"/>
      <c r="DL64" s="8"/>
    </row>
    <row r="65" spans="3:116" ht="8.1" customHeight="1">
      <c r="C65" s="1420"/>
      <c r="D65" s="1417"/>
      <c r="E65" s="1417"/>
      <c r="F65" s="1417"/>
      <c r="G65" s="1417"/>
      <c r="H65" s="1417"/>
      <c r="I65" s="1417"/>
      <c r="J65" s="1398"/>
      <c r="K65" s="1424"/>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c r="AL65" s="1425"/>
      <c r="AM65" s="1425"/>
      <c r="AN65" s="1425"/>
      <c r="AO65" s="1425"/>
      <c r="AP65" s="1420"/>
      <c r="AQ65" s="1417"/>
      <c r="AR65" s="1417"/>
      <c r="AS65" s="1417"/>
      <c r="AT65" s="1417"/>
      <c r="AU65" s="1417"/>
      <c r="AV65" s="1417"/>
      <c r="AW65" s="1398"/>
      <c r="AX65" s="808"/>
      <c r="AY65" s="809"/>
      <c r="AZ65" s="809"/>
      <c r="BA65" s="809"/>
      <c r="BB65" s="809"/>
      <c r="BC65" s="809"/>
      <c r="BD65" s="809"/>
      <c r="BE65" s="809"/>
      <c r="BF65" s="809"/>
      <c r="BG65" s="809"/>
      <c r="BH65" s="809"/>
      <c r="BI65" s="809"/>
      <c r="BJ65" s="809"/>
      <c r="BK65" s="809"/>
      <c r="BL65" s="809"/>
      <c r="BM65" s="809"/>
      <c r="BN65" s="809"/>
      <c r="BO65" s="809"/>
      <c r="BP65" s="809"/>
      <c r="BQ65" s="1417"/>
      <c r="BR65" s="10"/>
      <c r="BS65" s="1417"/>
      <c r="BT65" s="813"/>
      <c r="BU65" s="813"/>
      <c r="BV65" s="813"/>
      <c r="BW65" s="813"/>
      <c r="BX65" s="813"/>
      <c r="BY65" s="813"/>
      <c r="BZ65" s="813"/>
      <c r="CA65" s="813"/>
      <c r="CB65" s="813"/>
      <c r="CC65" s="813"/>
      <c r="CD65" s="813"/>
      <c r="CE65" s="813"/>
      <c r="CF65" s="813"/>
      <c r="CG65" s="394"/>
      <c r="CH65" s="394"/>
      <c r="CI65" s="394"/>
      <c r="CJ65" s="394"/>
      <c r="CK65" s="394"/>
      <c r="CL65" s="394"/>
      <c r="CM65" s="394"/>
      <c r="CN65" s="394"/>
      <c r="CO65" s="394"/>
      <c r="CP65" s="395"/>
      <c r="CQ65" s="1417"/>
      <c r="CR65" s="1417"/>
      <c r="CS65" s="1417"/>
      <c r="CT65" s="1417"/>
      <c r="CU65" s="1398"/>
      <c r="CV65" s="1877"/>
      <c r="CW65" s="1877"/>
      <c r="CX65" s="1879"/>
      <c r="CY65" s="1502"/>
      <c r="CZ65" s="1880"/>
      <c r="DA65" s="870"/>
      <c r="DB65" s="1858"/>
      <c r="DC65" s="1858"/>
      <c r="DD65" s="1858"/>
      <c r="DE65" s="870"/>
      <c r="DF65" s="1858"/>
      <c r="DG65" s="1858"/>
      <c r="DH65" s="1858"/>
      <c r="DI65" s="870"/>
      <c r="DJ65" s="870"/>
      <c r="DK65" s="870"/>
      <c r="DL65" s="11"/>
    </row>
    <row r="66" spans="3:116" ht="8.1" customHeight="1">
      <c r="BZ66" s="364"/>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5" t="s">
        <v>8784</v>
      </c>
      <c r="BG67" s="43"/>
      <c r="BH67" s="43"/>
      <c r="BI67" s="43"/>
      <c r="BJ67" s="43"/>
      <c r="BK67" s="43"/>
      <c r="BL67" s="43"/>
      <c r="BM67" s="43"/>
      <c r="BN67" s="43"/>
      <c r="BO67" s="43"/>
      <c r="BP67" s="43"/>
      <c r="BQ67" s="43"/>
      <c r="BR67" s="43"/>
      <c r="BS67" s="43"/>
      <c r="BT67" s="43"/>
      <c r="BU67" s="43"/>
      <c r="BV67" s="43"/>
      <c r="BW67" s="43"/>
      <c r="BX67" s="43"/>
      <c r="BY67" s="43"/>
    </row>
    <row r="68" spans="3:116" ht="8.1" customHeight="1">
      <c r="C68" s="1089" t="s">
        <v>124</v>
      </c>
      <c r="D68" s="1106"/>
      <c r="E68" s="1106"/>
      <c r="F68" s="1106"/>
      <c r="G68" s="1106"/>
      <c r="H68" s="1106"/>
      <c r="I68" s="1340"/>
      <c r="J68" s="1092" t="s">
        <v>125</v>
      </c>
      <c r="K68" s="1093"/>
      <c r="L68" s="1093"/>
      <c r="M68" s="1093"/>
      <c r="N68" s="1093"/>
      <c r="O68" s="1094"/>
      <c r="P68" s="1859" t="s">
        <v>8777</v>
      </c>
      <c r="Q68" s="914"/>
      <c r="R68" s="914"/>
      <c r="S68" s="914"/>
      <c r="T68" s="914"/>
      <c r="U68" s="914"/>
      <c r="V68" s="914"/>
      <c r="W68" s="914"/>
      <c r="X68" s="914"/>
      <c r="Y68" s="1860"/>
      <c r="Z68" s="1101" t="s">
        <v>259</v>
      </c>
      <c r="AA68" s="1102"/>
      <c r="AB68" s="1102"/>
      <c r="AC68" s="1102"/>
      <c r="AD68" s="1102"/>
      <c r="AE68" s="1102"/>
      <c r="AF68" s="1102"/>
      <c r="AG68" s="1102"/>
      <c r="AH68" s="1102"/>
      <c r="AI68" s="1102"/>
      <c r="AJ68" s="1102"/>
      <c r="AK68" s="1102"/>
      <c r="AL68" s="1102"/>
      <c r="AM68" s="1102"/>
      <c r="AN68" s="1102"/>
      <c r="AO68" s="1102"/>
      <c r="AP68" s="1102"/>
      <c r="AQ68" s="1102"/>
      <c r="AR68" s="1102"/>
      <c r="AS68" s="1102"/>
      <c r="AT68" s="1102"/>
      <c r="AU68" s="1102"/>
      <c r="AV68" s="1102"/>
      <c r="AW68" s="1102"/>
      <c r="AX68" s="1102"/>
      <c r="AY68" s="1102"/>
      <c r="AZ68" s="1102"/>
      <c r="BA68" s="1102"/>
      <c r="BB68" s="1102"/>
      <c r="BC68" s="1102"/>
      <c r="BD68" s="1102"/>
      <c r="BE68" s="1102"/>
      <c r="BF68" s="1102"/>
      <c r="BG68" s="1102"/>
      <c r="BH68" s="1102"/>
      <c r="BI68" s="1102"/>
      <c r="BJ68" s="1102"/>
      <c r="BK68" s="1102"/>
      <c r="BL68" s="1102"/>
      <c r="BM68" s="1102"/>
      <c r="BN68" s="1102"/>
      <c r="BO68" s="1102"/>
      <c r="BP68" s="1102"/>
      <c r="BQ68" s="1102"/>
      <c r="BR68" s="1102"/>
      <c r="BS68" s="1102"/>
      <c r="BT68" s="1102"/>
      <c r="BU68" s="1102"/>
      <c r="BV68" s="1102"/>
      <c r="BW68" s="1102"/>
      <c r="BX68" s="1102"/>
      <c r="BY68" s="1102"/>
      <c r="BZ68" s="1102"/>
      <c r="CA68" s="1102"/>
      <c r="CB68" s="1102"/>
      <c r="CC68" s="1102"/>
      <c r="CD68" s="1102"/>
      <c r="CE68" s="1102"/>
      <c r="CF68" s="1102"/>
      <c r="CG68" s="1102"/>
      <c r="CH68" s="1102"/>
      <c r="CI68" s="1102"/>
      <c r="CJ68" s="1102"/>
      <c r="CK68" s="1102"/>
      <c r="CL68" s="1102"/>
      <c r="CM68" s="1102"/>
      <c r="CN68" s="1102"/>
      <c r="CO68" s="1102"/>
      <c r="CP68" s="1102"/>
      <c r="CQ68" s="1102"/>
      <c r="CR68" s="1102"/>
      <c r="CS68" s="1102"/>
      <c r="CT68" s="1102"/>
      <c r="CU68" s="1102"/>
      <c r="CV68" s="1102"/>
      <c r="CW68" s="1102"/>
      <c r="CX68" s="1102"/>
      <c r="CY68" s="1102"/>
      <c r="CZ68" s="1102"/>
      <c r="DA68" s="1102"/>
      <c r="DB68" s="1102"/>
      <c r="DC68" s="1102"/>
      <c r="DD68" s="1102"/>
      <c r="DE68" s="1866"/>
      <c r="DF68" s="1105" t="s">
        <v>291</v>
      </c>
      <c r="DG68" s="1868"/>
      <c r="DH68" s="1868"/>
      <c r="DI68" s="1868"/>
      <c r="DJ68" s="1868"/>
      <c r="DK68" s="1869"/>
    </row>
    <row r="69" spans="3:116" ht="8.1" customHeight="1">
      <c r="C69" s="917" t="s">
        <v>127</v>
      </c>
      <c r="D69" s="707"/>
      <c r="E69" s="707"/>
      <c r="F69" s="707"/>
      <c r="G69" s="707"/>
      <c r="H69" s="707"/>
      <c r="I69" s="708"/>
      <c r="J69" s="1095"/>
      <c r="K69" s="1096"/>
      <c r="L69" s="1096"/>
      <c r="M69" s="1096"/>
      <c r="N69" s="1096"/>
      <c r="O69" s="1097"/>
      <c r="P69" s="1861"/>
      <c r="Q69" s="901"/>
      <c r="R69" s="901"/>
      <c r="S69" s="901"/>
      <c r="T69" s="901"/>
      <c r="U69" s="901"/>
      <c r="V69" s="901"/>
      <c r="W69" s="901"/>
      <c r="X69" s="901"/>
      <c r="Y69" s="1862"/>
      <c r="Z69" s="1103"/>
      <c r="AA69" s="1104"/>
      <c r="AB69" s="1104"/>
      <c r="AC69" s="1104"/>
      <c r="AD69" s="1104"/>
      <c r="AE69" s="1104"/>
      <c r="AF69" s="1104"/>
      <c r="AG69" s="1104"/>
      <c r="AH69" s="1104"/>
      <c r="AI69" s="1104"/>
      <c r="AJ69" s="1104"/>
      <c r="AK69" s="1104"/>
      <c r="AL69" s="1104"/>
      <c r="AM69" s="1104"/>
      <c r="AN69" s="1104"/>
      <c r="AO69" s="1104"/>
      <c r="AP69" s="1104"/>
      <c r="AQ69" s="1104"/>
      <c r="AR69" s="1104"/>
      <c r="AS69" s="1104"/>
      <c r="AT69" s="1104"/>
      <c r="AU69" s="1104"/>
      <c r="AV69" s="1104"/>
      <c r="AW69" s="1104"/>
      <c r="AX69" s="1104"/>
      <c r="AY69" s="1104"/>
      <c r="AZ69" s="1104"/>
      <c r="BA69" s="1104"/>
      <c r="BB69" s="1104"/>
      <c r="BC69" s="1104"/>
      <c r="BD69" s="1104"/>
      <c r="BE69" s="1104"/>
      <c r="BF69" s="1104"/>
      <c r="BG69" s="1104"/>
      <c r="BH69" s="1104"/>
      <c r="BI69" s="1104"/>
      <c r="BJ69" s="1104"/>
      <c r="BK69" s="1104"/>
      <c r="BL69" s="1104"/>
      <c r="BM69" s="1104"/>
      <c r="BN69" s="1104"/>
      <c r="BO69" s="1104"/>
      <c r="BP69" s="1104"/>
      <c r="BQ69" s="1104"/>
      <c r="BR69" s="1104"/>
      <c r="BS69" s="1104"/>
      <c r="BT69" s="1104"/>
      <c r="BU69" s="1104"/>
      <c r="BV69" s="1104"/>
      <c r="BW69" s="1104"/>
      <c r="BX69" s="1104"/>
      <c r="BY69" s="1104"/>
      <c r="BZ69" s="1104"/>
      <c r="CA69" s="1104"/>
      <c r="CB69" s="1104"/>
      <c r="CC69" s="1104"/>
      <c r="CD69" s="1104"/>
      <c r="CE69" s="1104"/>
      <c r="CF69" s="1104"/>
      <c r="CG69" s="1104"/>
      <c r="CH69" s="1104"/>
      <c r="CI69" s="1104"/>
      <c r="CJ69" s="1104"/>
      <c r="CK69" s="1104"/>
      <c r="CL69" s="1104"/>
      <c r="CM69" s="1104"/>
      <c r="CN69" s="1104"/>
      <c r="CO69" s="1104"/>
      <c r="CP69" s="1104"/>
      <c r="CQ69" s="1104"/>
      <c r="CR69" s="1104"/>
      <c r="CS69" s="1104"/>
      <c r="CT69" s="1104"/>
      <c r="CU69" s="1104"/>
      <c r="CV69" s="1104"/>
      <c r="CW69" s="1104"/>
      <c r="CX69" s="1104"/>
      <c r="CY69" s="1104"/>
      <c r="CZ69" s="1104"/>
      <c r="DA69" s="1104"/>
      <c r="DB69" s="1104"/>
      <c r="DC69" s="1104"/>
      <c r="DD69" s="1104"/>
      <c r="DE69" s="1867"/>
      <c r="DF69" s="754"/>
      <c r="DG69" s="755"/>
      <c r="DH69" s="755"/>
      <c r="DI69" s="755"/>
      <c r="DJ69" s="755"/>
      <c r="DK69" s="1870"/>
    </row>
    <row r="70" spans="3:116" ht="8.1" customHeight="1">
      <c r="C70" s="102"/>
      <c r="I70" s="8"/>
      <c r="J70" s="1"/>
      <c r="O70" s="141"/>
      <c r="P70" s="1863"/>
      <c r="Q70" s="1864"/>
      <c r="R70" s="1864"/>
      <c r="S70" s="1864"/>
      <c r="T70" s="1864"/>
      <c r="U70" s="1864"/>
      <c r="V70" s="1864"/>
      <c r="W70" s="1864"/>
      <c r="X70" s="1864"/>
      <c r="Y70" s="1865"/>
      <c r="Z70" s="1149" t="s">
        <v>8776</v>
      </c>
      <c r="AA70" s="923"/>
      <c r="AB70" s="923"/>
      <c r="AC70" s="923"/>
      <c r="AD70" s="923"/>
      <c r="AE70" s="923"/>
      <c r="AF70" s="923"/>
      <c r="AG70" s="923"/>
      <c r="AH70" s="923"/>
      <c r="AI70" s="923"/>
      <c r="AJ70" s="923"/>
      <c r="AK70" s="923"/>
      <c r="AL70" s="923"/>
      <c r="AM70" s="923"/>
      <c r="AN70" s="923"/>
      <c r="AO70" s="923"/>
      <c r="AP70" s="923"/>
      <c r="AQ70" s="923"/>
      <c r="AR70" s="923"/>
      <c r="AS70" s="923"/>
      <c r="AT70" s="923"/>
      <c r="AU70" s="923"/>
      <c r="AV70" s="923"/>
      <c r="AW70" s="923"/>
      <c r="AX70" s="923"/>
      <c r="AY70" s="923"/>
      <c r="AZ70" s="923"/>
      <c r="BA70" s="923"/>
      <c r="BB70" s="923"/>
      <c r="BC70" s="1824"/>
      <c r="BD70" s="922" t="s">
        <v>288</v>
      </c>
      <c r="BE70" s="923"/>
      <c r="BF70" s="923"/>
      <c r="BG70" s="923"/>
      <c r="BH70" s="923"/>
      <c r="BI70" s="923"/>
      <c r="BJ70" s="923"/>
      <c r="BK70" s="923"/>
      <c r="BL70" s="923"/>
      <c r="BM70" s="923"/>
      <c r="BN70" s="923"/>
      <c r="BO70" s="923"/>
      <c r="BP70" s="923"/>
      <c r="BQ70" s="923"/>
      <c r="BR70" s="923"/>
      <c r="BS70" s="923"/>
      <c r="BT70" s="923"/>
      <c r="BU70" s="923"/>
      <c r="BV70" s="923"/>
      <c r="BW70" s="923"/>
      <c r="BX70" s="923"/>
      <c r="BY70" s="923"/>
      <c r="BZ70" s="923"/>
      <c r="CA70" s="923"/>
      <c r="CB70" s="923"/>
      <c r="CC70" s="923"/>
      <c r="CD70" s="923"/>
      <c r="CE70" s="923"/>
      <c r="CF70" s="923"/>
      <c r="CG70" s="923"/>
      <c r="CH70" s="923"/>
      <c r="CI70" s="1824"/>
      <c r="CJ70" s="409"/>
      <c r="CK70" s="410"/>
      <c r="CL70" s="410"/>
      <c r="CM70" s="410"/>
      <c r="CN70" s="410"/>
      <c r="CO70" s="410"/>
      <c r="CP70" s="410"/>
      <c r="CQ70" s="410"/>
      <c r="CR70" s="410"/>
      <c r="CS70" s="410"/>
      <c r="CT70" s="410"/>
      <c r="CU70" s="44"/>
      <c r="CV70" s="44"/>
      <c r="CW70" s="44"/>
      <c r="CX70" s="44"/>
      <c r="CY70" s="44"/>
      <c r="CZ70" s="7"/>
      <c r="DA70" s="751" t="s">
        <v>8779</v>
      </c>
      <c r="DB70" s="752"/>
      <c r="DC70" s="752"/>
      <c r="DD70" s="752"/>
      <c r="DE70" s="753"/>
      <c r="DF70" s="754"/>
      <c r="DG70" s="755"/>
      <c r="DH70" s="755"/>
      <c r="DI70" s="755"/>
      <c r="DJ70" s="755"/>
      <c r="DK70" s="1870"/>
    </row>
    <row r="71" spans="3:116" ht="8.1" customHeight="1">
      <c r="C71" s="102"/>
      <c r="E71" s="751" t="s">
        <v>283</v>
      </c>
      <c r="F71" s="752"/>
      <c r="G71" s="752"/>
      <c r="H71" s="752"/>
      <c r="I71" s="753"/>
      <c r="J71" s="754" t="s">
        <v>8780</v>
      </c>
      <c r="K71" s="755"/>
      <c r="L71" s="755"/>
      <c r="M71" s="755"/>
      <c r="N71" s="755"/>
      <c r="O71" s="1850"/>
      <c r="P71" s="1851" t="s">
        <v>261</v>
      </c>
      <c r="Q71" s="1210"/>
      <c r="R71" s="1210"/>
      <c r="S71" s="1210"/>
      <c r="T71" s="1210"/>
      <c r="U71" s="44"/>
      <c r="V71" s="44"/>
      <c r="W71" s="44"/>
      <c r="X71" s="44"/>
      <c r="Y71" s="373"/>
      <c r="Z71" s="1861"/>
      <c r="AA71" s="901"/>
      <c r="AB71" s="901"/>
      <c r="AC71" s="901"/>
      <c r="AD71" s="901"/>
      <c r="AE71" s="901"/>
      <c r="AF71" s="901"/>
      <c r="AG71" s="901"/>
      <c r="AH71" s="901"/>
      <c r="AI71" s="901"/>
      <c r="AJ71" s="901"/>
      <c r="AK71" s="901"/>
      <c r="AL71" s="901"/>
      <c r="AM71" s="901"/>
      <c r="AN71" s="901"/>
      <c r="AO71" s="901"/>
      <c r="AP71" s="901"/>
      <c r="AQ71" s="901"/>
      <c r="AR71" s="901"/>
      <c r="AS71" s="901"/>
      <c r="AT71" s="901"/>
      <c r="AU71" s="901"/>
      <c r="AV71" s="901"/>
      <c r="AW71" s="901"/>
      <c r="AX71" s="901"/>
      <c r="AY71" s="901"/>
      <c r="AZ71" s="901"/>
      <c r="BA71" s="901"/>
      <c r="BB71" s="901"/>
      <c r="BC71" s="1825"/>
      <c r="BD71" s="900"/>
      <c r="BE71" s="901"/>
      <c r="BF71" s="901"/>
      <c r="BG71" s="901"/>
      <c r="BH71" s="901"/>
      <c r="BI71" s="901"/>
      <c r="BJ71" s="901"/>
      <c r="BK71" s="901"/>
      <c r="BL71" s="901"/>
      <c r="BM71" s="901"/>
      <c r="BN71" s="901"/>
      <c r="BO71" s="901"/>
      <c r="BP71" s="901"/>
      <c r="BQ71" s="901"/>
      <c r="BR71" s="901"/>
      <c r="BS71" s="901"/>
      <c r="BT71" s="901"/>
      <c r="BU71" s="901"/>
      <c r="BV71" s="901"/>
      <c r="BW71" s="901"/>
      <c r="BX71" s="901"/>
      <c r="BY71" s="901"/>
      <c r="BZ71" s="901"/>
      <c r="CA71" s="901"/>
      <c r="CB71" s="901"/>
      <c r="CC71" s="901"/>
      <c r="CD71" s="901"/>
      <c r="CE71" s="901"/>
      <c r="CF71" s="901"/>
      <c r="CG71" s="901"/>
      <c r="CH71" s="901"/>
      <c r="CI71" s="1825"/>
      <c r="CJ71" s="411"/>
      <c r="CK71" s="411"/>
      <c r="CL71" s="411"/>
      <c r="CM71" s="411"/>
      <c r="CN71" s="411"/>
      <c r="CO71" s="411"/>
      <c r="CP71" s="411"/>
      <c r="CQ71" s="411"/>
      <c r="CR71" s="411"/>
      <c r="CS71" s="411"/>
      <c r="CT71" s="411"/>
      <c r="CU71" s="1140" t="s">
        <v>290</v>
      </c>
      <c r="CV71" s="1853"/>
      <c r="CW71" s="1853"/>
      <c r="CX71" s="1853"/>
      <c r="CY71" s="1853"/>
      <c r="CZ71" s="1854"/>
      <c r="DA71" s="754"/>
      <c r="DB71" s="755"/>
      <c r="DC71" s="755"/>
      <c r="DD71" s="755"/>
      <c r="DE71" s="756"/>
      <c r="DJ71" s="33"/>
      <c r="DK71" s="86"/>
    </row>
    <row r="72" spans="3:116" ht="8.1" customHeight="1">
      <c r="C72" s="102"/>
      <c r="E72" s="754"/>
      <c r="F72" s="755"/>
      <c r="G72" s="755"/>
      <c r="H72" s="755"/>
      <c r="I72" s="756"/>
      <c r="J72" s="754"/>
      <c r="K72" s="755"/>
      <c r="L72" s="755"/>
      <c r="M72" s="755"/>
      <c r="N72" s="755"/>
      <c r="O72" s="1850"/>
      <c r="P72" s="1852"/>
      <c r="Q72" s="1212"/>
      <c r="R72" s="1212"/>
      <c r="S72" s="1212"/>
      <c r="T72" s="1212"/>
      <c r="U72" s="905" t="s">
        <v>131</v>
      </c>
      <c r="V72" s="857"/>
      <c r="W72" s="857"/>
      <c r="X72" s="857"/>
      <c r="Y72" s="1856"/>
      <c r="Z72" s="1861"/>
      <c r="AA72" s="901"/>
      <c r="AB72" s="901"/>
      <c r="AC72" s="901"/>
      <c r="AD72" s="901"/>
      <c r="AE72" s="901"/>
      <c r="AF72" s="901"/>
      <c r="AG72" s="901"/>
      <c r="AH72" s="901"/>
      <c r="AI72" s="901"/>
      <c r="AJ72" s="901"/>
      <c r="AK72" s="901"/>
      <c r="AL72" s="901"/>
      <c r="AM72" s="901"/>
      <c r="AN72" s="901"/>
      <c r="AO72" s="901"/>
      <c r="AP72" s="901"/>
      <c r="AQ72" s="901"/>
      <c r="AR72" s="901"/>
      <c r="AS72" s="901"/>
      <c r="AT72" s="901"/>
      <c r="AU72" s="901"/>
      <c r="AV72" s="901"/>
      <c r="AW72" s="901"/>
      <c r="AX72" s="901"/>
      <c r="AY72" s="901"/>
      <c r="AZ72" s="901"/>
      <c r="BA72" s="901"/>
      <c r="BB72" s="901"/>
      <c r="BC72" s="1825"/>
      <c r="BD72" s="900"/>
      <c r="BE72" s="901"/>
      <c r="BF72" s="901"/>
      <c r="BG72" s="901"/>
      <c r="BH72" s="901"/>
      <c r="BI72" s="901"/>
      <c r="BJ72" s="901"/>
      <c r="BK72" s="901"/>
      <c r="BL72" s="901"/>
      <c r="BM72" s="901"/>
      <c r="BN72" s="901"/>
      <c r="BO72" s="901"/>
      <c r="BP72" s="901"/>
      <c r="BQ72" s="901"/>
      <c r="BR72" s="901"/>
      <c r="BS72" s="901"/>
      <c r="BT72" s="901"/>
      <c r="BU72" s="901"/>
      <c r="BV72" s="901"/>
      <c r="BW72" s="901"/>
      <c r="BX72" s="901"/>
      <c r="BY72" s="901"/>
      <c r="BZ72" s="901"/>
      <c r="CA72" s="901"/>
      <c r="CB72" s="901"/>
      <c r="CC72" s="901"/>
      <c r="CD72" s="901"/>
      <c r="CE72" s="901"/>
      <c r="CF72" s="901"/>
      <c r="CG72" s="901"/>
      <c r="CH72" s="901"/>
      <c r="CI72" s="1825"/>
      <c r="CJ72" s="900" t="s">
        <v>8778</v>
      </c>
      <c r="CK72" s="901"/>
      <c r="CL72" s="901"/>
      <c r="CM72" s="901"/>
      <c r="CN72" s="901"/>
      <c r="CO72" s="901"/>
      <c r="CP72" s="901"/>
      <c r="CQ72" s="901"/>
      <c r="CR72" s="901"/>
      <c r="CS72" s="901"/>
      <c r="CT72" s="925"/>
      <c r="CU72" s="1855"/>
      <c r="CV72" s="755"/>
      <c r="CW72" s="755"/>
      <c r="CX72" s="755"/>
      <c r="CY72" s="755"/>
      <c r="CZ72" s="756"/>
      <c r="DA72" s="754"/>
      <c r="DB72" s="755"/>
      <c r="DC72" s="755"/>
      <c r="DD72" s="755"/>
      <c r="DE72" s="756"/>
      <c r="DF72" s="1872" t="s">
        <v>8781</v>
      </c>
      <c r="DG72" s="1873"/>
      <c r="DH72" s="1873"/>
      <c r="DI72" s="1873"/>
      <c r="DJ72" s="707" t="s">
        <v>133</v>
      </c>
      <c r="DK72" s="837"/>
    </row>
    <row r="73" spans="3:116" ht="8.1" customHeight="1">
      <c r="C73" s="102"/>
      <c r="E73" s="754"/>
      <c r="F73" s="755"/>
      <c r="G73" s="755"/>
      <c r="H73" s="755"/>
      <c r="I73" s="756"/>
      <c r="J73" s="754"/>
      <c r="K73" s="755"/>
      <c r="L73" s="755"/>
      <c r="M73" s="755"/>
      <c r="N73" s="755"/>
      <c r="O73" s="1850"/>
      <c r="P73" s="1852"/>
      <c r="Q73" s="1212"/>
      <c r="R73" s="1212"/>
      <c r="S73" s="1212"/>
      <c r="T73" s="1212"/>
      <c r="U73" s="903" t="s">
        <v>132</v>
      </c>
      <c r="V73" s="707"/>
      <c r="W73" s="707"/>
      <c r="X73" s="707"/>
      <c r="Y73" s="1207"/>
      <c r="Z73" s="1861"/>
      <c r="AA73" s="901"/>
      <c r="AB73" s="901"/>
      <c r="AC73" s="901"/>
      <c r="AD73" s="901"/>
      <c r="AE73" s="901"/>
      <c r="AF73" s="901"/>
      <c r="AG73" s="901"/>
      <c r="AH73" s="901"/>
      <c r="AI73" s="901"/>
      <c r="AJ73" s="901"/>
      <c r="AK73" s="901"/>
      <c r="AL73" s="901"/>
      <c r="AM73" s="901"/>
      <c r="AN73" s="901"/>
      <c r="AO73" s="901"/>
      <c r="AP73" s="901"/>
      <c r="AQ73" s="901"/>
      <c r="AR73" s="901"/>
      <c r="AS73" s="901"/>
      <c r="AT73" s="901"/>
      <c r="AU73" s="901"/>
      <c r="AV73" s="901"/>
      <c r="AW73" s="901"/>
      <c r="AX73" s="901"/>
      <c r="AY73" s="901"/>
      <c r="AZ73" s="901"/>
      <c r="BA73" s="901"/>
      <c r="BB73" s="901"/>
      <c r="BC73" s="1825"/>
      <c r="BD73" s="900"/>
      <c r="BE73" s="901"/>
      <c r="BF73" s="901"/>
      <c r="BG73" s="901"/>
      <c r="BH73" s="901"/>
      <c r="BI73" s="901"/>
      <c r="BJ73" s="901"/>
      <c r="BK73" s="901"/>
      <c r="BL73" s="901"/>
      <c r="BM73" s="901"/>
      <c r="BN73" s="901"/>
      <c r="BO73" s="901"/>
      <c r="BP73" s="901"/>
      <c r="BQ73" s="901"/>
      <c r="BR73" s="901"/>
      <c r="BS73" s="901"/>
      <c r="BT73" s="901"/>
      <c r="BU73" s="901"/>
      <c r="BV73" s="901"/>
      <c r="BW73" s="901"/>
      <c r="BX73" s="901"/>
      <c r="BY73" s="901"/>
      <c r="BZ73" s="901"/>
      <c r="CA73" s="901"/>
      <c r="CB73" s="901"/>
      <c r="CC73" s="901"/>
      <c r="CD73" s="901"/>
      <c r="CE73" s="901"/>
      <c r="CF73" s="901"/>
      <c r="CG73" s="901"/>
      <c r="CH73" s="901"/>
      <c r="CI73" s="1825"/>
      <c r="CJ73" s="900"/>
      <c r="CK73" s="901"/>
      <c r="CL73" s="901"/>
      <c r="CM73" s="901"/>
      <c r="CN73" s="901"/>
      <c r="CO73" s="901"/>
      <c r="CP73" s="901"/>
      <c r="CQ73" s="901"/>
      <c r="CR73" s="901"/>
      <c r="CS73" s="901"/>
      <c r="CT73" s="925"/>
      <c r="CU73" s="1855"/>
      <c r="CV73" s="755"/>
      <c r="CW73" s="755"/>
      <c r="CX73" s="755"/>
      <c r="CY73" s="755"/>
      <c r="CZ73" s="756"/>
      <c r="DA73" s="754"/>
      <c r="DB73" s="755"/>
      <c r="DC73" s="755"/>
      <c r="DD73" s="755"/>
      <c r="DE73" s="756"/>
      <c r="DF73" s="1"/>
      <c r="DG73" s="707" t="s">
        <v>265</v>
      </c>
      <c r="DH73" s="707"/>
      <c r="DI73" s="40"/>
      <c r="DJ73" s="707"/>
      <c r="DK73" s="837"/>
    </row>
    <row r="74" spans="3:116" ht="13.5" customHeight="1" thickBot="1">
      <c r="C74" s="102"/>
      <c r="E74" s="113"/>
      <c r="F74" s="114"/>
      <c r="G74" s="114"/>
      <c r="H74" s="114"/>
      <c r="I74" s="115"/>
      <c r="J74" s="1194" t="s">
        <v>296</v>
      </c>
      <c r="K74" s="1195"/>
      <c r="L74" s="1195"/>
      <c r="M74" s="1195"/>
      <c r="N74" s="1195"/>
      <c r="O74" s="1196"/>
      <c r="P74" s="1821" t="s">
        <v>297</v>
      </c>
      <c r="Q74" s="1821"/>
      <c r="R74" s="1821"/>
      <c r="S74" s="1821"/>
      <c r="T74" s="1822"/>
      <c r="U74" s="1199" t="s">
        <v>297</v>
      </c>
      <c r="V74" s="1821"/>
      <c r="W74" s="1821"/>
      <c r="X74" s="1821"/>
      <c r="Y74" s="1823"/>
      <c r="Z74" s="1871"/>
      <c r="AA74" s="927"/>
      <c r="AB74" s="927"/>
      <c r="AC74" s="927"/>
      <c r="AD74" s="927"/>
      <c r="AE74" s="927"/>
      <c r="AF74" s="927"/>
      <c r="AG74" s="927"/>
      <c r="AH74" s="927"/>
      <c r="AI74" s="927"/>
      <c r="AJ74" s="927"/>
      <c r="AK74" s="927"/>
      <c r="AL74" s="927"/>
      <c r="AM74" s="927"/>
      <c r="AN74" s="927"/>
      <c r="AO74" s="927"/>
      <c r="AP74" s="927"/>
      <c r="AQ74" s="927"/>
      <c r="AR74" s="927"/>
      <c r="AS74" s="927"/>
      <c r="AT74" s="927"/>
      <c r="AU74" s="927"/>
      <c r="AV74" s="927"/>
      <c r="AW74" s="927"/>
      <c r="AX74" s="927"/>
      <c r="AY74" s="927"/>
      <c r="AZ74" s="927"/>
      <c r="BA74" s="927"/>
      <c r="BB74" s="927"/>
      <c r="BC74" s="1826"/>
      <c r="BD74" s="926"/>
      <c r="BE74" s="927"/>
      <c r="BF74" s="927"/>
      <c r="BG74" s="927"/>
      <c r="BH74" s="927"/>
      <c r="BI74" s="927"/>
      <c r="BJ74" s="927"/>
      <c r="BK74" s="927"/>
      <c r="BL74" s="927"/>
      <c r="BM74" s="927"/>
      <c r="BN74" s="927"/>
      <c r="BO74" s="927"/>
      <c r="BP74" s="927"/>
      <c r="BQ74" s="927"/>
      <c r="BR74" s="927"/>
      <c r="BS74" s="927"/>
      <c r="BT74" s="927"/>
      <c r="BU74" s="927"/>
      <c r="BV74" s="927"/>
      <c r="BW74" s="927"/>
      <c r="BX74" s="927"/>
      <c r="BY74" s="927"/>
      <c r="BZ74" s="927"/>
      <c r="CA74" s="927"/>
      <c r="CB74" s="927"/>
      <c r="CC74" s="927"/>
      <c r="CD74" s="927"/>
      <c r="CE74" s="927"/>
      <c r="CF74" s="927"/>
      <c r="CG74" s="927"/>
      <c r="CH74" s="927"/>
      <c r="CI74" s="1826"/>
      <c r="CJ74" s="374" t="s">
        <v>297</v>
      </c>
      <c r="CK74" s="374"/>
      <c r="CL74" s="374"/>
      <c r="CM74" s="374"/>
      <c r="CN74" s="374"/>
      <c r="CO74" s="374"/>
      <c r="CP74" s="374"/>
      <c r="CQ74" s="114"/>
      <c r="CR74" s="114"/>
      <c r="CS74" s="114"/>
      <c r="CT74" s="114"/>
      <c r="CU74" s="375" t="s">
        <v>296</v>
      </c>
      <c r="CV74" s="117"/>
      <c r="CW74" s="117"/>
      <c r="CX74" s="117"/>
      <c r="CY74" s="117"/>
      <c r="CZ74" s="376"/>
      <c r="DA74" s="1827"/>
      <c r="DB74" s="1828"/>
      <c r="DC74" s="1828"/>
      <c r="DD74" s="1828"/>
      <c r="DE74" s="1829"/>
      <c r="DF74" s="114"/>
      <c r="DG74" s="202"/>
      <c r="DH74" s="202"/>
      <c r="DI74" s="202"/>
      <c r="DJ74" s="198"/>
      <c r="DK74" s="200"/>
    </row>
    <row r="75" spans="3:116" ht="15" customHeight="1" thickTop="1">
      <c r="C75" s="1830"/>
      <c r="D75" s="1831"/>
      <c r="E75" s="955" t="s">
        <v>135</v>
      </c>
      <c r="F75" s="956"/>
      <c r="G75" s="956"/>
      <c r="H75" s="956"/>
      <c r="I75" s="957"/>
      <c r="J75" s="1834">
        <f>P75+CJ75+CJ76+'2枚目'!DT93+'3枚目'!DT93+'4枚目'!DT93+'5枚目'!DT93</f>
        <v>0</v>
      </c>
      <c r="K75" s="1835"/>
      <c r="L75" s="1835"/>
      <c r="M75" s="1835"/>
      <c r="O75" s="141"/>
      <c r="P75" s="1836"/>
      <c r="Q75" s="1836"/>
      <c r="R75" s="1836"/>
      <c r="S75" s="1836"/>
      <c r="T75" s="1837"/>
      <c r="U75" s="1182"/>
      <c r="V75" s="1836"/>
      <c r="W75" s="1836"/>
      <c r="X75" s="1836"/>
      <c r="Y75" s="1838"/>
      <c r="Z75" s="1839" t="s">
        <v>136</v>
      </c>
      <c r="AA75" s="1840"/>
      <c r="AB75" s="1840"/>
      <c r="AC75" s="1841"/>
      <c r="AD75" s="429"/>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1"/>
      <c r="BD75" s="1762"/>
      <c r="BE75" s="1763"/>
      <c r="BF75" s="1763"/>
      <c r="BG75" s="1763"/>
      <c r="BH75" s="1763"/>
      <c r="BI75" s="1763"/>
      <c r="BJ75" s="1763"/>
      <c r="BK75" s="1763"/>
      <c r="BL75" s="1763"/>
      <c r="BM75" s="1763"/>
      <c r="BN75" s="1763"/>
      <c r="BO75" s="1763"/>
      <c r="BP75" s="1763"/>
      <c r="BQ75" s="1763"/>
      <c r="BR75" s="1763"/>
      <c r="BS75" s="1763"/>
      <c r="BT75" s="1763"/>
      <c r="BU75" s="1763"/>
      <c r="BV75" s="1763"/>
      <c r="BW75" s="1763"/>
      <c r="BX75" s="1763"/>
      <c r="BY75" s="1763"/>
      <c r="BZ75" s="1763"/>
      <c r="CA75" s="1763"/>
      <c r="CB75" s="1763"/>
      <c r="CC75" s="1763"/>
      <c r="CD75" s="1763"/>
      <c r="CE75" s="1763"/>
      <c r="CF75" s="1763"/>
      <c r="CG75" s="1763"/>
      <c r="CH75" s="1763"/>
      <c r="CI75" s="1764"/>
      <c r="CJ75" s="428"/>
      <c r="CK75" s="423"/>
      <c r="CL75" s="423"/>
      <c r="CM75" s="423"/>
      <c r="CN75" s="423"/>
      <c r="CO75" s="423"/>
      <c r="CP75" s="423"/>
      <c r="CQ75" s="2" t="s">
        <v>138</v>
      </c>
      <c r="CU75" s="422"/>
      <c r="CV75" s="423"/>
      <c r="CW75" s="423"/>
      <c r="CX75" s="423"/>
      <c r="CZ75" s="152" t="s">
        <v>138</v>
      </c>
      <c r="DA75" s="1834" t="e">
        <f>DL41+DL42</f>
        <v>#REF!</v>
      </c>
      <c r="DB75" s="1835"/>
      <c r="DC75" s="1835"/>
      <c r="DE75" s="152"/>
      <c r="DF75" s="1848">
        <f>IFERROR((DM41+DA75)*100/J75,0)</f>
        <v>0</v>
      </c>
      <c r="DG75" s="1849"/>
      <c r="DH75" s="1849"/>
      <c r="DI75" s="1849"/>
      <c r="DJ75" s="1849"/>
      <c r="DK75" s="153"/>
    </row>
    <row r="76" spans="3:116" ht="15" customHeight="1">
      <c r="C76" s="1830"/>
      <c r="D76" s="1831"/>
      <c r="E76" s="9"/>
      <c r="F76" s="10"/>
      <c r="G76" s="10"/>
      <c r="H76" s="10"/>
      <c r="I76" s="11"/>
      <c r="J76" s="1767"/>
      <c r="K76" s="1768"/>
      <c r="L76" s="1768"/>
      <c r="M76" s="1768"/>
      <c r="N76" s="10"/>
      <c r="O76" s="281" t="s">
        <v>138</v>
      </c>
      <c r="P76" s="278"/>
      <c r="Q76" s="278"/>
      <c r="R76" s="278"/>
      <c r="S76" s="10"/>
      <c r="T76" s="154" t="s">
        <v>138</v>
      </c>
      <c r="U76" s="336"/>
      <c r="V76" s="280"/>
      <c r="W76" s="280"/>
      <c r="X76" s="10"/>
      <c r="Y76" s="155" t="s">
        <v>138</v>
      </c>
      <c r="Z76" s="1257" t="s">
        <v>139</v>
      </c>
      <c r="AA76" s="1771"/>
      <c r="AB76" s="1771"/>
      <c r="AC76" s="1772"/>
      <c r="AD76" s="416"/>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8"/>
      <c r="BD76" s="1800"/>
      <c r="BE76" s="1773"/>
      <c r="BF76" s="1773"/>
      <c r="BG76" s="1773"/>
      <c r="BH76" s="1773"/>
      <c r="BI76" s="1773"/>
      <c r="BJ76" s="1773"/>
      <c r="BK76" s="1773"/>
      <c r="BL76" s="1773"/>
      <c r="BM76" s="1773"/>
      <c r="BN76" s="1773"/>
      <c r="BO76" s="1773"/>
      <c r="BP76" s="1773"/>
      <c r="BQ76" s="1773"/>
      <c r="BR76" s="1773"/>
      <c r="BS76" s="1773"/>
      <c r="BT76" s="1773"/>
      <c r="BU76" s="1773"/>
      <c r="BV76" s="1773"/>
      <c r="BW76" s="1773"/>
      <c r="BX76" s="1773"/>
      <c r="BY76" s="1773"/>
      <c r="BZ76" s="1773"/>
      <c r="CA76" s="1773"/>
      <c r="CB76" s="1773"/>
      <c r="CC76" s="1773"/>
      <c r="CD76" s="1773"/>
      <c r="CE76" s="1773"/>
      <c r="CF76" s="1773"/>
      <c r="CG76" s="1773"/>
      <c r="CH76" s="1773"/>
      <c r="CI76" s="1774"/>
      <c r="CJ76" s="408"/>
      <c r="CK76" s="398"/>
      <c r="CL76" s="398"/>
      <c r="CM76" s="398"/>
      <c r="CN76" s="398"/>
      <c r="CO76" s="398"/>
      <c r="CP76" s="398"/>
      <c r="CQ76" s="157" t="s">
        <v>138</v>
      </c>
      <c r="CR76" s="157"/>
      <c r="CS76" s="157"/>
      <c r="CT76" s="157"/>
      <c r="CU76" s="397"/>
      <c r="CV76" s="398"/>
      <c r="CW76" s="398"/>
      <c r="CX76" s="398"/>
      <c r="CY76" s="157"/>
      <c r="CZ76" s="177" t="s">
        <v>138</v>
      </c>
      <c r="DA76" s="1767"/>
      <c r="DB76" s="1768"/>
      <c r="DC76" s="1768"/>
      <c r="DD76" s="10"/>
      <c r="DE76" s="155" t="s">
        <v>138</v>
      </c>
      <c r="DF76" s="1793"/>
      <c r="DG76" s="1794"/>
      <c r="DH76" s="1794"/>
      <c r="DI76" s="1794"/>
      <c r="DJ76" s="1794"/>
      <c r="DK76" s="159" t="s">
        <v>66</v>
      </c>
    </row>
    <row r="77" spans="3:116" ht="15" customHeight="1">
      <c r="C77" s="1830"/>
      <c r="D77" s="1831"/>
      <c r="E77" s="1820" t="s">
        <v>267</v>
      </c>
      <c r="F77" s="1143"/>
      <c r="G77" s="1143"/>
      <c r="H77" s="1143"/>
      <c r="I77" s="1144"/>
      <c r="J77" s="1787">
        <f>P77+CJ77+CJ78+'2枚目'!DT95+'3枚目'!DT95+'4枚目'!DT95+'5枚目'!DT95</f>
        <v>0</v>
      </c>
      <c r="K77" s="1788"/>
      <c r="L77" s="1788"/>
      <c r="M77" s="1788"/>
      <c r="O77" s="141"/>
      <c r="P77" s="1779"/>
      <c r="Q77" s="1779"/>
      <c r="R77" s="1779"/>
      <c r="S77" s="1779"/>
      <c r="T77" s="1780"/>
      <c r="U77" s="1781"/>
      <c r="V77" s="1779"/>
      <c r="W77" s="1779"/>
      <c r="X77" s="1779"/>
      <c r="Y77" s="1782"/>
      <c r="Z77" s="1269" t="s">
        <v>136</v>
      </c>
      <c r="AA77" s="1783"/>
      <c r="AB77" s="1783"/>
      <c r="AC77" s="1784"/>
      <c r="AD77" s="1814"/>
      <c r="AE77" s="1815"/>
      <c r="AF77" s="1815"/>
      <c r="AG77" s="1815"/>
      <c r="AH77" s="1815"/>
      <c r="AI77" s="1815"/>
      <c r="AJ77" s="1815"/>
      <c r="AK77" s="1815"/>
      <c r="AL77" s="1815"/>
      <c r="AM77" s="1815"/>
      <c r="AN77" s="1815"/>
      <c r="AO77" s="1815"/>
      <c r="AP77" s="1815"/>
      <c r="AQ77" s="1815"/>
      <c r="AR77" s="1815"/>
      <c r="AS77" s="1815"/>
      <c r="AT77" s="1815"/>
      <c r="AU77" s="1815"/>
      <c r="AV77" s="1815"/>
      <c r="AW77" s="1815"/>
      <c r="AX77" s="1815"/>
      <c r="AY77" s="1815"/>
      <c r="AZ77" s="1815"/>
      <c r="BA77" s="1815"/>
      <c r="BB77" s="1815"/>
      <c r="BC77" s="1816"/>
      <c r="BD77" s="1817"/>
      <c r="BE77" s="1818"/>
      <c r="BF77" s="1818"/>
      <c r="BG77" s="1818"/>
      <c r="BH77" s="1818"/>
      <c r="BI77" s="1818"/>
      <c r="BJ77" s="1818"/>
      <c r="BK77" s="1818"/>
      <c r="BL77" s="1818"/>
      <c r="BM77" s="1818"/>
      <c r="BN77" s="1818"/>
      <c r="BO77" s="1818"/>
      <c r="BP77" s="1818"/>
      <c r="BQ77" s="1818"/>
      <c r="BR77" s="1818"/>
      <c r="BS77" s="1818"/>
      <c r="BT77" s="1818"/>
      <c r="BU77" s="1818"/>
      <c r="BV77" s="1818"/>
      <c r="BW77" s="1818"/>
      <c r="BX77" s="1818"/>
      <c r="BY77" s="1818"/>
      <c r="BZ77" s="1818"/>
      <c r="CA77" s="1818"/>
      <c r="CB77" s="1818"/>
      <c r="CC77" s="1818"/>
      <c r="CD77" s="1818"/>
      <c r="CE77" s="1818"/>
      <c r="CF77" s="1818"/>
      <c r="CG77" s="1818"/>
      <c r="CH77" s="1818"/>
      <c r="CI77" s="1819"/>
      <c r="CJ77" s="1002"/>
      <c r="CK77" s="1003"/>
      <c r="CL77" s="1003"/>
      <c r="CM77" s="1003"/>
      <c r="CN77" s="1003"/>
      <c r="CO77" s="1003"/>
      <c r="CP77" s="1003"/>
      <c r="CQ77" s="143" t="s">
        <v>138</v>
      </c>
      <c r="CR77" s="143"/>
      <c r="CS77" s="143"/>
      <c r="CT77" s="142"/>
      <c r="CU77" s="237"/>
      <c r="CV77" s="161"/>
      <c r="CW77" s="161"/>
      <c r="CX77" s="161"/>
      <c r="CY77" s="161"/>
      <c r="CZ77" s="169"/>
      <c r="DA77" s="1787" t="e">
        <f>DL43+DL44+'2枚目'!DT96+'3枚目'!DT96+'4枚目'!DT96+'5枚目'!DT96</f>
        <v>#REF!</v>
      </c>
      <c r="DB77" s="1788"/>
      <c r="DC77" s="1788"/>
      <c r="DD77" s="44"/>
      <c r="DE77" s="176"/>
      <c r="DF77" s="1789">
        <f>IFERROR((DM27+DA77)*100/J77,0)</f>
        <v>0</v>
      </c>
      <c r="DG77" s="1790"/>
      <c r="DH77" s="1790"/>
      <c r="DI77" s="1790"/>
      <c r="DJ77" s="1790"/>
      <c r="DK77" s="163"/>
    </row>
    <row r="78" spans="3:116" ht="15" customHeight="1">
      <c r="C78" s="1830"/>
      <c r="D78" s="1831"/>
      <c r="E78" s="1254" t="s">
        <v>214</v>
      </c>
      <c r="F78" s="1255"/>
      <c r="G78" s="1255"/>
      <c r="H78" s="1255"/>
      <c r="I78" s="1256"/>
      <c r="J78" s="1767"/>
      <c r="K78" s="1768"/>
      <c r="L78" s="1768"/>
      <c r="M78" s="1768"/>
      <c r="N78" s="10"/>
      <c r="O78" s="281" t="s">
        <v>138</v>
      </c>
      <c r="P78" s="280"/>
      <c r="Q78" s="280"/>
      <c r="R78" s="280"/>
      <c r="S78" s="10"/>
      <c r="T78" s="154" t="s">
        <v>138</v>
      </c>
      <c r="U78" s="336"/>
      <c r="V78" s="280"/>
      <c r="W78" s="280"/>
      <c r="X78" s="10"/>
      <c r="Y78" s="155" t="s">
        <v>138</v>
      </c>
      <c r="Z78" s="1257" t="s">
        <v>139</v>
      </c>
      <c r="AA78" s="1771"/>
      <c r="AB78" s="1771"/>
      <c r="AC78" s="1772"/>
      <c r="AD78" s="1842"/>
      <c r="AE78" s="1843"/>
      <c r="AF78" s="1843"/>
      <c r="AG78" s="1843"/>
      <c r="AH78" s="1843"/>
      <c r="AI78" s="1843"/>
      <c r="AJ78" s="1843"/>
      <c r="AK78" s="1843"/>
      <c r="AL78" s="1843"/>
      <c r="AM78" s="1843"/>
      <c r="AN78" s="1843"/>
      <c r="AO78" s="1843"/>
      <c r="AP78" s="1843"/>
      <c r="AQ78" s="1843"/>
      <c r="AR78" s="1843"/>
      <c r="AS78" s="1843"/>
      <c r="AT78" s="1843"/>
      <c r="AU78" s="1843"/>
      <c r="AV78" s="1843"/>
      <c r="AW78" s="1843"/>
      <c r="AX78" s="1843"/>
      <c r="AY78" s="1843"/>
      <c r="AZ78" s="1843"/>
      <c r="BA78" s="1843"/>
      <c r="BB78" s="1843"/>
      <c r="BC78" s="1844"/>
      <c r="BD78" s="1845"/>
      <c r="BE78" s="1846"/>
      <c r="BF78" s="1846"/>
      <c r="BG78" s="1846"/>
      <c r="BH78" s="1846"/>
      <c r="BI78" s="1846"/>
      <c r="BJ78" s="1846"/>
      <c r="BK78" s="1846"/>
      <c r="BL78" s="1846"/>
      <c r="BM78" s="1846"/>
      <c r="BN78" s="1846"/>
      <c r="BO78" s="1846"/>
      <c r="BP78" s="1846"/>
      <c r="BQ78" s="1846"/>
      <c r="BR78" s="1846"/>
      <c r="BS78" s="1846"/>
      <c r="BT78" s="1846"/>
      <c r="BU78" s="1846"/>
      <c r="BV78" s="1846"/>
      <c r="BW78" s="1846"/>
      <c r="BX78" s="1846"/>
      <c r="BY78" s="1846"/>
      <c r="BZ78" s="1846"/>
      <c r="CA78" s="1846"/>
      <c r="CB78" s="1846"/>
      <c r="CC78" s="1846"/>
      <c r="CD78" s="1846"/>
      <c r="CE78" s="1846"/>
      <c r="CF78" s="1846"/>
      <c r="CG78" s="1846"/>
      <c r="CH78" s="1846"/>
      <c r="CI78" s="1847"/>
      <c r="CJ78" s="1016"/>
      <c r="CK78" s="1017"/>
      <c r="CL78" s="1017"/>
      <c r="CM78" s="1017"/>
      <c r="CN78" s="1017"/>
      <c r="CO78" s="1017"/>
      <c r="CP78" s="1017"/>
      <c r="CQ78" s="120" t="s">
        <v>138</v>
      </c>
      <c r="CR78" s="120"/>
      <c r="CS78" s="120"/>
      <c r="CT78" s="290"/>
      <c r="CU78" s="240"/>
      <c r="CV78" s="156"/>
      <c r="CW78" s="156"/>
      <c r="CX78" s="156"/>
      <c r="CY78" s="156"/>
      <c r="CZ78" s="167"/>
      <c r="DA78" s="1767"/>
      <c r="DB78" s="1768"/>
      <c r="DC78" s="1768"/>
      <c r="DD78" s="10"/>
      <c r="DE78" s="155" t="s">
        <v>138</v>
      </c>
      <c r="DF78" s="1793"/>
      <c r="DG78" s="1794"/>
      <c r="DH78" s="1794"/>
      <c r="DI78" s="1794"/>
      <c r="DJ78" s="1794"/>
      <c r="DK78" s="159" t="s">
        <v>66</v>
      </c>
    </row>
    <row r="79" spans="3:116" ht="15" customHeight="1">
      <c r="C79" s="1830"/>
      <c r="D79" s="1831"/>
      <c r="E79" s="1287" t="s">
        <v>140</v>
      </c>
      <c r="F79" s="1288"/>
      <c r="G79" s="1288"/>
      <c r="H79" s="1288"/>
      <c r="I79" s="1289"/>
      <c r="J79" s="1765">
        <f>P79+CJ79+CJ80+'2枚目'!DT97+'3枚目'!DT97+'4枚目'!DT97+'5枚目'!DT97</f>
        <v>0</v>
      </c>
      <c r="K79" s="1766"/>
      <c r="L79" s="1766"/>
      <c r="M79" s="1766"/>
      <c r="O79" s="141"/>
      <c r="P79" s="1779"/>
      <c r="Q79" s="1779"/>
      <c r="R79" s="1779"/>
      <c r="S79" s="1779"/>
      <c r="T79" s="1780"/>
      <c r="U79" s="1781"/>
      <c r="V79" s="1779"/>
      <c r="W79" s="1779"/>
      <c r="X79" s="1779"/>
      <c r="Y79" s="1782"/>
      <c r="Z79" s="1269" t="s">
        <v>136</v>
      </c>
      <c r="AA79" s="1783"/>
      <c r="AB79" s="1783"/>
      <c r="AC79" s="1784"/>
      <c r="AD79" s="413"/>
      <c r="AE79" s="414"/>
      <c r="AF79" s="414"/>
      <c r="AG79" s="414"/>
      <c r="AH79" s="414"/>
      <c r="AI79" s="414"/>
      <c r="AJ79" s="414"/>
      <c r="AK79" s="414"/>
      <c r="AL79" s="414"/>
      <c r="AM79" s="414"/>
      <c r="AN79" s="414"/>
      <c r="AO79" s="414"/>
      <c r="AP79" s="414"/>
      <c r="AQ79" s="414"/>
      <c r="AR79" s="414"/>
      <c r="AS79" s="414"/>
      <c r="AT79" s="414"/>
      <c r="AU79" s="414"/>
      <c r="AV79" s="414"/>
      <c r="AW79" s="414"/>
      <c r="AX79" s="414"/>
      <c r="AY79" s="414"/>
      <c r="AZ79" s="414"/>
      <c r="BA79" s="414"/>
      <c r="BB79" s="414"/>
      <c r="BC79" s="415"/>
      <c r="BD79" s="405"/>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1785"/>
      <c r="CC79" s="1785"/>
      <c r="CD79" s="1785"/>
      <c r="CE79" s="1785"/>
      <c r="CF79" s="1785"/>
      <c r="CG79" s="1785"/>
      <c r="CH79" s="1785"/>
      <c r="CI79" s="1786"/>
      <c r="CJ79" s="412"/>
      <c r="CK79" s="400"/>
      <c r="CL79" s="400"/>
      <c r="CM79" s="400"/>
      <c r="CN79" s="400"/>
      <c r="CO79" s="400"/>
      <c r="CP79" s="400"/>
      <c r="CQ79" s="2" t="s">
        <v>138</v>
      </c>
      <c r="CU79" s="424"/>
      <c r="CV79" s="425"/>
      <c r="CW79" s="425"/>
      <c r="CX79" s="425"/>
      <c r="CZ79" s="152" t="s">
        <v>138</v>
      </c>
      <c r="DA79" s="1765" t="e">
        <f>#REF!+#REF!+'2枚目'!DT98+'3枚目'!DT98+'4枚目'!DT98+'5枚目'!DT98</f>
        <v>#REF!</v>
      </c>
      <c r="DB79" s="1766"/>
      <c r="DC79" s="1766"/>
      <c r="DE79" s="152"/>
      <c r="DF79" s="1789">
        <f>IFERROR((#REF!+DA79)*100/J79,0)</f>
        <v>0</v>
      </c>
      <c r="DG79" s="1790"/>
      <c r="DH79" s="1790"/>
      <c r="DI79" s="1790"/>
      <c r="DJ79" s="1790"/>
      <c r="DK79" s="153"/>
    </row>
    <row r="80" spans="3:116" ht="15" customHeight="1">
      <c r="C80" s="1830"/>
      <c r="D80" s="1831"/>
      <c r="E80" s="1290"/>
      <c r="F80" s="1291"/>
      <c r="G80" s="1291"/>
      <c r="H80" s="1291"/>
      <c r="I80" s="1292"/>
      <c r="J80" s="1767"/>
      <c r="K80" s="1768"/>
      <c r="L80" s="1768"/>
      <c r="M80" s="1768"/>
      <c r="N80" s="10"/>
      <c r="O80" s="281" t="s">
        <v>138</v>
      </c>
      <c r="P80" s="280"/>
      <c r="Q80" s="280"/>
      <c r="R80" s="280"/>
      <c r="S80" s="10"/>
      <c r="T80" s="154" t="s">
        <v>138</v>
      </c>
      <c r="U80" s="336"/>
      <c r="V80" s="280"/>
      <c r="W80" s="280"/>
      <c r="X80" s="10"/>
      <c r="Y80" s="155" t="s">
        <v>138</v>
      </c>
      <c r="Z80" s="1257" t="s">
        <v>139</v>
      </c>
      <c r="AA80" s="1771"/>
      <c r="AB80" s="1771"/>
      <c r="AC80" s="1772"/>
      <c r="AD80" s="416"/>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8"/>
      <c r="BD80" s="403"/>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1773"/>
      <c r="CB80" s="1773"/>
      <c r="CC80" s="1773"/>
      <c r="CD80" s="1773"/>
      <c r="CE80" s="1773"/>
      <c r="CF80" s="1773"/>
      <c r="CG80" s="1773"/>
      <c r="CH80" s="1773"/>
      <c r="CI80" s="1774"/>
      <c r="CJ80" s="408"/>
      <c r="CK80" s="398"/>
      <c r="CL80" s="398"/>
      <c r="CM80" s="398"/>
      <c r="CN80" s="398"/>
      <c r="CO80" s="398"/>
      <c r="CP80" s="398"/>
      <c r="CQ80" s="120" t="s">
        <v>138</v>
      </c>
      <c r="CR80" s="120"/>
      <c r="CS80" s="120"/>
      <c r="CT80" s="120"/>
      <c r="CU80" s="426"/>
      <c r="CV80" s="427"/>
      <c r="CW80" s="427"/>
      <c r="CX80" s="427"/>
      <c r="CY80" s="120"/>
      <c r="CZ80" s="177" t="s">
        <v>138</v>
      </c>
      <c r="DA80" s="1767"/>
      <c r="DB80" s="1768"/>
      <c r="DC80" s="1768"/>
      <c r="DD80" s="10"/>
      <c r="DE80" s="155" t="s">
        <v>138</v>
      </c>
      <c r="DF80" s="1793"/>
      <c r="DG80" s="1794"/>
      <c r="DH80" s="1794"/>
      <c r="DI80" s="1794"/>
      <c r="DJ80" s="1794"/>
      <c r="DK80" s="159" t="s">
        <v>66</v>
      </c>
    </row>
    <row r="81" spans="3:115" ht="15" customHeight="1">
      <c r="C81" s="1830"/>
      <c r="D81" s="1831"/>
      <c r="E81" s="754" t="s">
        <v>8774</v>
      </c>
      <c r="F81" s="755"/>
      <c r="G81" s="755"/>
      <c r="H81" s="755"/>
      <c r="I81" s="756"/>
      <c r="J81" s="1765">
        <f>P81+CJ81+CJ84+'2枚目'!DT121+'3枚目'!DT121+'4枚目'!DT121+'5枚目'!DT121</f>
        <v>0</v>
      </c>
      <c r="K81" s="1766"/>
      <c r="L81" s="1766"/>
      <c r="M81" s="1766"/>
      <c r="O81" s="141"/>
      <c r="P81" s="1803"/>
      <c r="Q81" s="1803"/>
      <c r="R81" s="1803"/>
      <c r="S81" s="1803"/>
      <c r="T81" s="1804"/>
      <c r="U81" s="1807"/>
      <c r="V81" s="1803"/>
      <c r="W81" s="1803"/>
      <c r="X81" s="1803"/>
      <c r="Y81" s="1808"/>
      <c r="Z81" s="1243" t="s">
        <v>136</v>
      </c>
      <c r="AA81" s="882"/>
      <c r="AB81" s="882"/>
      <c r="AC81" s="1813"/>
      <c r="AD81" s="413"/>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5"/>
      <c r="BD81" s="405"/>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1785"/>
      <c r="CC81" s="1785"/>
      <c r="CD81" s="1785"/>
      <c r="CE81" s="1785"/>
      <c r="CF81" s="1785"/>
      <c r="CG81" s="1785"/>
      <c r="CH81" s="1785"/>
      <c r="CI81" s="1786"/>
      <c r="CJ81" s="412"/>
      <c r="CK81" s="400"/>
      <c r="CL81" s="400"/>
      <c r="CM81" s="400"/>
      <c r="CN81" s="400"/>
      <c r="CO81" s="400"/>
      <c r="CP81" s="400"/>
      <c r="CQ81" s="369" t="s">
        <v>8696</v>
      </c>
      <c r="CR81" s="369"/>
      <c r="CS81" s="369"/>
      <c r="CT81" s="385"/>
      <c r="CU81" s="399"/>
      <c r="CV81" s="400"/>
      <c r="CW81" s="400"/>
      <c r="CX81" s="368"/>
      <c r="CY81" s="369"/>
      <c r="CZ81" s="371" t="s">
        <v>8696</v>
      </c>
      <c r="DA81" s="1765" t="e">
        <f>#REF!+#REF!+'2枚目'!DT122+'3枚目'!DT122+'4枚目'!DT122+'5枚目'!DT122</f>
        <v>#REF!</v>
      </c>
      <c r="DB81" s="1766"/>
      <c r="DC81" s="1766"/>
      <c r="DE81" s="152"/>
      <c r="DF81" s="1809">
        <f>IFERROR((#REF!+DA81)/J81,0)*100</f>
        <v>0</v>
      </c>
      <c r="DG81" s="1810"/>
      <c r="DH81" s="1810"/>
      <c r="DI81" s="1810"/>
      <c r="DJ81" s="1810"/>
      <c r="DK81" s="153"/>
    </row>
    <row r="82" spans="3:115" ht="15" customHeight="1">
      <c r="C82" s="1830"/>
      <c r="D82" s="1831"/>
      <c r="E82" s="754"/>
      <c r="F82" s="755"/>
      <c r="G82" s="755"/>
      <c r="H82" s="755"/>
      <c r="I82" s="756"/>
      <c r="J82" s="1787"/>
      <c r="K82" s="1788"/>
      <c r="L82" s="1788"/>
      <c r="M82" s="1788"/>
      <c r="O82" s="141"/>
      <c r="P82" s="1803"/>
      <c r="Q82" s="1803"/>
      <c r="R82" s="1803"/>
      <c r="S82" s="1803"/>
      <c r="T82" s="1804"/>
      <c r="U82" s="1807"/>
      <c r="V82" s="1803"/>
      <c r="W82" s="1803"/>
      <c r="X82" s="1803"/>
      <c r="Y82" s="1808"/>
      <c r="Z82" s="1337" t="s">
        <v>139</v>
      </c>
      <c r="AA82" s="1811"/>
      <c r="AB82" s="1811"/>
      <c r="AC82" s="1812"/>
      <c r="AD82" s="419"/>
      <c r="AE82" s="420"/>
      <c r="AF82" s="420"/>
      <c r="AG82" s="420"/>
      <c r="AH82" s="420"/>
      <c r="AI82" s="420"/>
      <c r="AJ82" s="420"/>
      <c r="AK82" s="420"/>
      <c r="AL82" s="420"/>
      <c r="AM82" s="420"/>
      <c r="AN82" s="420"/>
      <c r="AO82" s="420"/>
      <c r="AP82" s="420"/>
      <c r="AQ82" s="420"/>
      <c r="AR82" s="420"/>
      <c r="AS82" s="420"/>
      <c r="AT82" s="420"/>
      <c r="AU82" s="420"/>
      <c r="AV82" s="420"/>
      <c r="AW82" s="420"/>
      <c r="AX82" s="420"/>
      <c r="AY82" s="420"/>
      <c r="AZ82" s="420"/>
      <c r="BA82" s="420"/>
      <c r="BB82" s="420"/>
      <c r="BC82" s="421"/>
      <c r="BD82" s="1797"/>
      <c r="BE82" s="1798"/>
      <c r="BF82" s="1798"/>
      <c r="BG82" s="1798"/>
      <c r="BH82" s="1798"/>
      <c r="BI82" s="1798"/>
      <c r="BJ82" s="1798"/>
      <c r="BK82" s="1798"/>
      <c r="BL82" s="1798"/>
      <c r="BM82" s="1798"/>
      <c r="BN82" s="1798"/>
      <c r="BO82" s="1798"/>
      <c r="BP82" s="1798"/>
      <c r="BQ82" s="1798"/>
      <c r="BR82" s="1798"/>
      <c r="BS82" s="1798"/>
      <c r="BT82" s="1798"/>
      <c r="BU82" s="1798"/>
      <c r="BV82" s="1798"/>
      <c r="BW82" s="1798"/>
      <c r="BX82" s="1798"/>
      <c r="BY82" s="1798"/>
      <c r="BZ82" s="1798"/>
      <c r="CA82" s="1798"/>
      <c r="CB82" s="1798"/>
      <c r="CC82" s="1798"/>
      <c r="CD82" s="1798"/>
      <c r="CE82" s="1798"/>
      <c r="CF82" s="1798"/>
      <c r="CG82" s="1798"/>
      <c r="CH82" s="1798"/>
      <c r="CI82" s="1799"/>
      <c r="CJ82" s="407"/>
      <c r="CK82" s="402"/>
      <c r="CL82" s="402"/>
      <c r="CM82" s="402"/>
      <c r="CN82" s="402"/>
      <c r="CO82" s="402"/>
      <c r="CP82" s="402"/>
      <c r="CQ82" s="173" t="s">
        <v>8696</v>
      </c>
      <c r="CR82" s="173"/>
      <c r="CS82" s="173"/>
      <c r="CT82" s="367"/>
      <c r="CU82" s="401"/>
      <c r="CV82" s="402"/>
      <c r="CW82" s="402"/>
      <c r="CX82" s="368"/>
      <c r="CY82" s="369"/>
      <c r="CZ82" s="371" t="s">
        <v>8696</v>
      </c>
      <c r="DA82" s="1787"/>
      <c r="DB82" s="1788"/>
      <c r="DC82" s="1788"/>
      <c r="DE82" s="152"/>
      <c r="DF82" s="1809"/>
      <c r="DG82" s="1810"/>
      <c r="DH82" s="1810"/>
      <c r="DI82" s="1810"/>
      <c r="DJ82" s="1810"/>
      <c r="DK82" s="153"/>
    </row>
    <row r="83" spans="3:115" ht="15" customHeight="1">
      <c r="C83" s="1830"/>
      <c r="D83" s="1831"/>
      <c r="E83" s="754"/>
      <c r="F83" s="755"/>
      <c r="G83" s="755"/>
      <c r="H83" s="755"/>
      <c r="I83" s="756"/>
      <c r="J83" s="1787"/>
      <c r="K83" s="1788"/>
      <c r="L83" s="1788"/>
      <c r="M83" s="1788"/>
      <c r="O83" s="141"/>
      <c r="P83" s="1803"/>
      <c r="Q83" s="1803"/>
      <c r="R83" s="1803"/>
      <c r="S83" s="1803"/>
      <c r="T83" s="1804"/>
      <c r="U83" s="1807"/>
      <c r="V83" s="1803"/>
      <c r="W83" s="1803"/>
      <c r="X83" s="1803"/>
      <c r="Y83" s="1808"/>
      <c r="Z83" s="1337" t="s">
        <v>8771</v>
      </c>
      <c r="AA83" s="1811"/>
      <c r="AB83" s="1811"/>
      <c r="AC83" s="1812"/>
      <c r="AD83" s="419"/>
      <c r="AE83" s="420"/>
      <c r="AF83" s="420"/>
      <c r="AG83" s="420"/>
      <c r="AH83" s="420"/>
      <c r="AI83" s="420"/>
      <c r="AJ83" s="420"/>
      <c r="AK83" s="420"/>
      <c r="AL83" s="420"/>
      <c r="AM83" s="420"/>
      <c r="AN83" s="420"/>
      <c r="AO83" s="420"/>
      <c r="AP83" s="420"/>
      <c r="AQ83" s="420"/>
      <c r="AR83" s="420"/>
      <c r="AS83" s="420"/>
      <c r="AT83" s="420"/>
      <c r="AU83" s="420"/>
      <c r="AV83" s="420"/>
      <c r="AW83" s="420"/>
      <c r="AX83" s="420"/>
      <c r="AY83" s="420"/>
      <c r="AZ83" s="420"/>
      <c r="BA83" s="420"/>
      <c r="BB83" s="420"/>
      <c r="BC83" s="421"/>
      <c r="BD83" s="1797"/>
      <c r="BE83" s="1798"/>
      <c r="BF83" s="1798"/>
      <c r="BG83" s="1798"/>
      <c r="BH83" s="1798"/>
      <c r="BI83" s="1798"/>
      <c r="BJ83" s="1798"/>
      <c r="BK83" s="1798"/>
      <c r="BL83" s="1798"/>
      <c r="BM83" s="1798"/>
      <c r="BN83" s="1798"/>
      <c r="BO83" s="1798"/>
      <c r="BP83" s="1798"/>
      <c r="BQ83" s="1798"/>
      <c r="BR83" s="1798"/>
      <c r="BS83" s="1798"/>
      <c r="BT83" s="1798"/>
      <c r="BU83" s="1798"/>
      <c r="BV83" s="1798"/>
      <c r="BW83" s="1798"/>
      <c r="BX83" s="1798"/>
      <c r="BY83" s="1798"/>
      <c r="BZ83" s="1798"/>
      <c r="CA83" s="1798"/>
      <c r="CB83" s="1798"/>
      <c r="CC83" s="1798"/>
      <c r="CD83" s="1798"/>
      <c r="CE83" s="1798"/>
      <c r="CF83" s="1798"/>
      <c r="CG83" s="1798"/>
      <c r="CH83" s="1798"/>
      <c r="CI83" s="1799"/>
      <c r="CJ83" s="407"/>
      <c r="CK83" s="402"/>
      <c r="CL83" s="402"/>
      <c r="CM83" s="402"/>
      <c r="CN83" s="402"/>
      <c r="CO83" s="402"/>
      <c r="CP83" s="402"/>
      <c r="CQ83" s="2" t="s">
        <v>8696</v>
      </c>
      <c r="CU83" s="401"/>
      <c r="CV83" s="402"/>
      <c r="CW83" s="402"/>
      <c r="CX83" s="79"/>
      <c r="CZ83" s="152" t="s">
        <v>8696</v>
      </c>
      <c r="DA83" s="1787"/>
      <c r="DB83" s="1788"/>
      <c r="DC83" s="1788"/>
      <c r="DE83" s="152"/>
      <c r="DF83" s="1809"/>
      <c r="DG83" s="1810"/>
      <c r="DH83" s="1810"/>
      <c r="DI83" s="1810"/>
      <c r="DJ83" s="1810"/>
      <c r="DK83" s="153"/>
    </row>
    <row r="84" spans="3:115" ht="15" customHeight="1">
      <c r="C84" s="1830"/>
      <c r="D84" s="1831"/>
      <c r="E84" s="757"/>
      <c r="F84" s="758"/>
      <c r="G84" s="758"/>
      <c r="H84" s="758"/>
      <c r="I84" s="759"/>
      <c r="J84" s="1767"/>
      <c r="K84" s="1768"/>
      <c r="L84" s="1768"/>
      <c r="M84" s="1768"/>
      <c r="O84" s="391" t="s">
        <v>269</v>
      </c>
      <c r="P84" s="283"/>
      <c r="Q84" s="283"/>
      <c r="R84" s="10"/>
      <c r="S84" s="10"/>
      <c r="T84" s="154" t="s">
        <v>8696</v>
      </c>
      <c r="U84" s="284"/>
      <c r="V84" s="283"/>
      <c r="W84" s="10"/>
      <c r="X84" s="10"/>
      <c r="Y84" s="155" t="s">
        <v>8696</v>
      </c>
      <c r="Z84" s="1257" t="s">
        <v>8772</v>
      </c>
      <c r="AA84" s="1771"/>
      <c r="AB84" s="1771"/>
      <c r="AC84" s="1772"/>
      <c r="AD84" s="416"/>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8"/>
      <c r="BD84" s="1800"/>
      <c r="BE84" s="1773"/>
      <c r="BF84" s="1773"/>
      <c r="BG84" s="1773"/>
      <c r="BH84" s="1773"/>
      <c r="BI84" s="1773"/>
      <c r="BJ84" s="1773"/>
      <c r="BK84" s="1773"/>
      <c r="BL84" s="1773"/>
      <c r="BM84" s="1773"/>
      <c r="BN84" s="1773"/>
      <c r="BO84" s="1773"/>
      <c r="BP84" s="1773"/>
      <c r="BQ84" s="1773"/>
      <c r="BR84" s="1773"/>
      <c r="BS84" s="1773"/>
      <c r="BT84" s="1773"/>
      <c r="BU84" s="1773"/>
      <c r="BV84" s="1773"/>
      <c r="BW84" s="1773"/>
      <c r="BX84" s="1773"/>
      <c r="BY84" s="1773"/>
      <c r="BZ84" s="1773"/>
      <c r="CA84" s="1773"/>
      <c r="CB84" s="1773"/>
      <c r="CC84" s="1773"/>
      <c r="CD84" s="1773"/>
      <c r="CE84" s="1773"/>
      <c r="CF84" s="1773"/>
      <c r="CG84" s="1773"/>
      <c r="CH84" s="1773"/>
      <c r="CI84" s="1774"/>
      <c r="CJ84" s="408"/>
      <c r="CK84" s="398"/>
      <c r="CL84" s="398"/>
      <c r="CM84" s="398"/>
      <c r="CN84" s="398"/>
      <c r="CO84" s="398"/>
      <c r="CP84" s="398"/>
      <c r="CQ84" s="173" t="s">
        <v>8696</v>
      </c>
      <c r="CR84" s="173"/>
      <c r="CS84" s="173"/>
      <c r="CT84" s="173"/>
      <c r="CU84" s="397"/>
      <c r="CV84" s="398"/>
      <c r="CW84" s="398"/>
      <c r="CX84" s="84"/>
      <c r="CY84" s="173"/>
      <c r="CZ84" s="174" t="s">
        <v>8696</v>
      </c>
      <c r="DA84" s="1767"/>
      <c r="DB84" s="1768"/>
      <c r="DC84" s="1768"/>
      <c r="DE84" s="152" t="s">
        <v>8696</v>
      </c>
      <c r="DF84" s="1769"/>
      <c r="DG84" s="1770"/>
      <c r="DH84" s="1770"/>
      <c r="DI84" s="1770"/>
      <c r="DJ84" s="1770"/>
      <c r="DK84" s="175" t="s">
        <v>66</v>
      </c>
    </row>
    <row r="85" spans="3:115" ht="15" customHeight="1">
      <c r="C85" s="1830"/>
      <c r="D85" s="1831"/>
      <c r="E85" s="751" t="s">
        <v>8773</v>
      </c>
      <c r="F85" s="752"/>
      <c r="G85" s="752"/>
      <c r="H85" s="752"/>
      <c r="I85" s="753"/>
      <c r="J85" s="1765">
        <f>P85+CJ85+CJ88+'2枚目'!DT123+'3枚目'!DT123+'4枚目'!DT123+'5枚目'!DT123</f>
        <v>0</v>
      </c>
      <c r="K85" s="1766"/>
      <c r="L85" s="1766"/>
      <c r="M85" s="1766"/>
      <c r="N85" s="44"/>
      <c r="O85" s="373"/>
      <c r="P85" s="1801"/>
      <c r="Q85" s="1801"/>
      <c r="R85" s="1801"/>
      <c r="S85" s="1801"/>
      <c r="T85" s="1802"/>
      <c r="U85" s="1805"/>
      <c r="V85" s="1801"/>
      <c r="W85" s="1801"/>
      <c r="X85" s="1801"/>
      <c r="Y85" s="1806"/>
      <c r="Z85" s="1269" t="s">
        <v>136</v>
      </c>
      <c r="AA85" s="1783"/>
      <c r="AB85" s="1783"/>
      <c r="AC85" s="1784"/>
      <c r="AD85" s="413"/>
      <c r="AE85" s="414"/>
      <c r="AF85" s="414"/>
      <c r="AG85" s="414"/>
      <c r="AH85" s="414"/>
      <c r="AI85" s="414"/>
      <c r="AJ85" s="414"/>
      <c r="AK85" s="414"/>
      <c r="AL85" s="414"/>
      <c r="AM85" s="414"/>
      <c r="AN85" s="414"/>
      <c r="AO85" s="414"/>
      <c r="AP85" s="414"/>
      <c r="AQ85" s="414"/>
      <c r="AR85" s="414"/>
      <c r="AS85" s="414"/>
      <c r="AT85" s="414"/>
      <c r="AU85" s="414"/>
      <c r="AV85" s="414"/>
      <c r="AW85" s="414"/>
      <c r="AX85" s="414"/>
      <c r="AY85" s="414"/>
      <c r="AZ85" s="414"/>
      <c r="BA85" s="414"/>
      <c r="BB85" s="414"/>
      <c r="BC85" s="415"/>
      <c r="BD85" s="405"/>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1785"/>
      <c r="CC85" s="1785"/>
      <c r="CD85" s="1785"/>
      <c r="CE85" s="1785"/>
      <c r="CF85" s="1785"/>
      <c r="CG85" s="1785"/>
      <c r="CH85" s="1785"/>
      <c r="CI85" s="1786"/>
      <c r="CJ85" s="412"/>
      <c r="CK85" s="400"/>
      <c r="CL85" s="400"/>
      <c r="CM85" s="400"/>
      <c r="CN85" s="400"/>
      <c r="CO85" s="400"/>
      <c r="CP85" s="400"/>
      <c r="CQ85" s="143" t="s">
        <v>8696</v>
      </c>
      <c r="CR85" s="143"/>
      <c r="CS85" s="143"/>
      <c r="CT85" s="143"/>
      <c r="CU85" s="399"/>
      <c r="CV85" s="400"/>
      <c r="CW85" s="400"/>
      <c r="CX85" s="372"/>
      <c r="CY85" s="143"/>
      <c r="CZ85" s="370" t="s">
        <v>8696</v>
      </c>
      <c r="DA85" s="1765" t="e">
        <f>#REF!+#REF!+'2枚目'!DT124+'3枚目'!DT124+'4枚目'!DT124+'5枚目'!DT124</f>
        <v>#REF!</v>
      </c>
      <c r="DB85" s="1766"/>
      <c r="DC85" s="1766"/>
      <c r="DD85" s="44"/>
      <c r="DE85" s="176"/>
      <c r="DF85" s="1752">
        <f>IFERROR((#REF!+DA85)/J85,0)*100</f>
        <v>0</v>
      </c>
      <c r="DG85" s="1753"/>
      <c r="DH85" s="1753"/>
      <c r="DI85" s="1753"/>
      <c r="DJ85" s="1753"/>
      <c r="DK85" s="163"/>
    </row>
    <row r="86" spans="3:115" ht="15" customHeight="1">
      <c r="C86" s="1830"/>
      <c r="D86" s="1831"/>
      <c r="E86" s="754"/>
      <c r="F86" s="755"/>
      <c r="G86" s="755"/>
      <c r="H86" s="755"/>
      <c r="I86" s="756"/>
      <c r="J86" s="1787"/>
      <c r="K86" s="1788"/>
      <c r="L86" s="1788"/>
      <c r="M86" s="1788"/>
      <c r="O86" s="141"/>
      <c r="P86" s="1803"/>
      <c r="Q86" s="1803"/>
      <c r="R86" s="1803"/>
      <c r="S86" s="1803"/>
      <c r="T86" s="1804"/>
      <c r="U86" s="1807"/>
      <c r="V86" s="1803"/>
      <c r="W86" s="1803"/>
      <c r="X86" s="1803"/>
      <c r="Y86" s="1808"/>
      <c r="Z86" s="1337" t="s">
        <v>139</v>
      </c>
      <c r="AA86" s="1811"/>
      <c r="AB86" s="1811"/>
      <c r="AC86" s="1812"/>
      <c r="AD86" s="419"/>
      <c r="AE86" s="420"/>
      <c r="AF86" s="420"/>
      <c r="AG86" s="420"/>
      <c r="AH86" s="420"/>
      <c r="AI86" s="420"/>
      <c r="AJ86" s="420"/>
      <c r="AK86" s="420"/>
      <c r="AL86" s="420"/>
      <c r="AM86" s="420"/>
      <c r="AN86" s="420"/>
      <c r="AO86" s="420"/>
      <c r="AP86" s="420"/>
      <c r="AQ86" s="420"/>
      <c r="AR86" s="420"/>
      <c r="AS86" s="420"/>
      <c r="AT86" s="420"/>
      <c r="AU86" s="420"/>
      <c r="AV86" s="420"/>
      <c r="AW86" s="420"/>
      <c r="AX86" s="420"/>
      <c r="AY86" s="420"/>
      <c r="AZ86" s="420"/>
      <c r="BA86" s="420"/>
      <c r="BB86" s="420"/>
      <c r="BC86" s="421"/>
      <c r="BD86" s="1797"/>
      <c r="BE86" s="1798"/>
      <c r="BF86" s="1798"/>
      <c r="BG86" s="1798"/>
      <c r="BH86" s="1798"/>
      <c r="BI86" s="1798"/>
      <c r="BJ86" s="1798"/>
      <c r="BK86" s="1798"/>
      <c r="BL86" s="1798"/>
      <c r="BM86" s="1798"/>
      <c r="BN86" s="1798"/>
      <c r="BO86" s="1798"/>
      <c r="BP86" s="1798"/>
      <c r="BQ86" s="1798"/>
      <c r="BR86" s="1798"/>
      <c r="BS86" s="1798"/>
      <c r="BT86" s="1798"/>
      <c r="BU86" s="1798"/>
      <c r="BV86" s="1798"/>
      <c r="BW86" s="1798"/>
      <c r="BX86" s="1798"/>
      <c r="BY86" s="1798"/>
      <c r="BZ86" s="1798"/>
      <c r="CA86" s="1798"/>
      <c r="CB86" s="1798"/>
      <c r="CC86" s="1798"/>
      <c r="CD86" s="1798"/>
      <c r="CE86" s="1798"/>
      <c r="CF86" s="1798"/>
      <c r="CG86" s="1798"/>
      <c r="CH86" s="1798"/>
      <c r="CI86" s="1799"/>
      <c r="CJ86" s="407"/>
      <c r="CK86" s="402"/>
      <c r="CL86" s="402"/>
      <c r="CM86" s="402"/>
      <c r="CN86" s="402"/>
      <c r="CO86" s="402"/>
      <c r="CP86" s="402"/>
      <c r="CQ86" s="173" t="s">
        <v>8696</v>
      </c>
      <c r="CR86" s="173"/>
      <c r="CS86" s="173"/>
      <c r="CT86" s="173"/>
      <c r="CU86" s="401"/>
      <c r="CV86" s="402"/>
      <c r="CW86" s="402"/>
      <c r="CX86" s="368"/>
      <c r="CY86" s="369"/>
      <c r="CZ86" s="371" t="s">
        <v>8696</v>
      </c>
      <c r="DA86" s="1787"/>
      <c r="DB86" s="1788"/>
      <c r="DC86" s="1788"/>
      <c r="DE86" s="152"/>
      <c r="DF86" s="1809"/>
      <c r="DG86" s="1810"/>
      <c r="DH86" s="1810"/>
      <c r="DI86" s="1810"/>
      <c r="DJ86" s="1810"/>
      <c r="DK86" s="153"/>
    </row>
    <row r="87" spans="3:115" ht="15" customHeight="1">
      <c r="C87" s="1830"/>
      <c r="D87" s="1831"/>
      <c r="E87" s="754"/>
      <c r="F87" s="755"/>
      <c r="G87" s="755"/>
      <c r="H87" s="755"/>
      <c r="I87" s="756"/>
      <c r="J87" s="1787"/>
      <c r="K87" s="1788"/>
      <c r="L87" s="1788"/>
      <c r="M87" s="1788"/>
      <c r="O87" s="141"/>
      <c r="P87" s="1803"/>
      <c r="Q87" s="1803"/>
      <c r="R87" s="1803"/>
      <c r="S87" s="1803"/>
      <c r="T87" s="1804"/>
      <c r="U87" s="1807"/>
      <c r="V87" s="1803"/>
      <c r="W87" s="1803"/>
      <c r="X87" s="1803"/>
      <c r="Y87" s="1808"/>
      <c r="Z87" s="1337" t="s">
        <v>8771</v>
      </c>
      <c r="AA87" s="1811"/>
      <c r="AB87" s="1811"/>
      <c r="AC87" s="1812"/>
      <c r="AD87" s="419"/>
      <c r="AE87" s="420"/>
      <c r="AF87" s="420"/>
      <c r="AG87" s="420"/>
      <c r="AH87" s="420"/>
      <c r="AI87" s="420"/>
      <c r="AJ87" s="420"/>
      <c r="AK87" s="420"/>
      <c r="AL87" s="420"/>
      <c r="AM87" s="420"/>
      <c r="AN87" s="420"/>
      <c r="AO87" s="420"/>
      <c r="AP87" s="420"/>
      <c r="AQ87" s="420"/>
      <c r="AR87" s="420"/>
      <c r="AS87" s="420"/>
      <c r="AT87" s="420"/>
      <c r="AU87" s="420"/>
      <c r="AV87" s="420"/>
      <c r="AW87" s="420"/>
      <c r="AX87" s="420"/>
      <c r="AY87" s="420"/>
      <c r="AZ87" s="420"/>
      <c r="BA87" s="420"/>
      <c r="BB87" s="420"/>
      <c r="BC87" s="421"/>
      <c r="BD87" s="1797"/>
      <c r="BE87" s="1798"/>
      <c r="BF87" s="1798"/>
      <c r="BG87" s="1798"/>
      <c r="BH87" s="1798"/>
      <c r="BI87" s="1798"/>
      <c r="BJ87" s="1798"/>
      <c r="BK87" s="1798"/>
      <c r="BL87" s="1798"/>
      <c r="BM87" s="1798"/>
      <c r="BN87" s="1798"/>
      <c r="BO87" s="1798"/>
      <c r="BP87" s="1798"/>
      <c r="BQ87" s="1798"/>
      <c r="BR87" s="1798"/>
      <c r="BS87" s="1798"/>
      <c r="BT87" s="1798"/>
      <c r="BU87" s="1798"/>
      <c r="BV87" s="1798"/>
      <c r="BW87" s="1798"/>
      <c r="BX87" s="1798"/>
      <c r="BY87" s="1798"/>
      <c r="BZ87" s="1798"/>
      <c r="CA87" s="1798"/>
      <c r="CB87" s="1798"/>
      <c r="CC87" s="1798"/>
      <c r="CD87" s="1798"/>
      <c r="CE87" s="1798"/>
      <c r="CF87" s="1798"/>
      <c r="CG87" s="1798"/>
      <c r="CH87" s="1798"/>
      <c r="CI87" s="1799"/>
      <c r="CJ87" s="407"/>
      <c r="CK87" s="402"/>
      <c r="CL87" s="402"/>
      <c r="CM87" s="402"/>
      <c r="CN87" s="402"/>
      <c r="CO87" s="402"/>
      <c r="CP87" s="402"/>
      <c r="CQ87" s="2" t="s">
        <v>8696</v>
      </c>
      <c r="CU87" s="401"/>
      <c r="CV87" s="402"/>
      <c r="CW87" s="402"/>
      <c r="CX87" s="79"/>
      <c r="CZ87" s="152" t="s">
        <v>8696</v>
      </c>
      <c r="DA87" s="1787"/>
      <c r="DB87" s="1788"/>
      <c r="DC87" s="1788"/>
      <c r="DE87" s="152"/>
      <c r="DF87" s="1809"/>
      <c r="DG87" s="1810"/>
      <c r="DH87" s="1810"/>
      <c r="DI87" s="1810"/>
      <c r="DJ87" s="1810"/>
      <c r="DK87" s="153"/>
    </row>
    <row r="88" spans="3:115" ht="15" customHeight="1">
      <c r="C88" s="1830"/>
      <c r="D88" s="1831"/>
      <c r="E88" s="757"/>
      <c r="F88" s="758"/>
      <c r="G88" s="758"/>
      <c r="H88" s="758"/>
      <c r="I88" s="759"/>
      <c r="J88" s="1767"/>
      <c r="K88" s="1768"/>
      <c r="L88" s="1768"/>
      <c r="M88" s="1768"/>
      <c r="N88" s="10"/>
      <c r="O88" s="281" t="s">
        <v>269</v>
      </c>
      <c r="P88" s="283"/>
      <c r="Q88" s="283"/>
      <c r="R88" s="10"/>
      <c r="S88" s="10"/>
      <c r="T88" s="154" t="s">
        <v>8696</v>
      </c>
      <c r="U88" s="284"/>
      <c r="V88" s="283"/>
      <c r="W88" s="10"/>
      <c r="X88" s="10"/>
      <c r="Y88" s="155" t="s">
        <v>8696</v>
      </c>
      <c r="Z88" s="1257" t="s">
        <v>8772</v>
      </c>
      <c r="AA88" s="1771"/>
      <c r="AB88" s="1771"/>
      <c r="AC88" s="1772"/>
      <c r="AD88" s="416"/>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8"/>
      <c r="BD88" s="1800"/>
      <c r="BE88" s="1773"/>
      <c r="BF88" s="1773"/>
      <c r="BG88" s="1773"/>
      <c r="BH88" s="1773"/>
      <c r="BI88" s="1773"/>
      <c r="BJ88" s="1773"/>
      <c r="BK88" s="1773"/>
      <c r="BL88" s="1773"/>
      <c r="BM88" s="1773"/>
      <c r="BN88" s="1773"/>
      <c r="BO88" s="1773"/>
      <c r="BP88" s="1773"/>
      <c r="BQ88" s="1773"/>
      <c r="BR88" s="1773"/>
      <c r="BS88" s="1773"/>
      <c r="BT88" s="1773"/>
      <c r="BU88" s="1773"/>
      <c r="BV88" s="1773"/>
      <c r="BW88" s="1773"/>
      <c r="BX88" s="1773"/>
      <c r="BY88" s="1773"/>
      <c r="BZ88" s="1773"/>
      <c r="CA88" s="1773"/>
      <c r="CB88" s="1773"/>
      <c r="CC88" s="1773"/>
      <c r="CD88" s="1773"/>
      <c r="CE88" s="1773"/>
      <c r="CF88" s="1773"/>
      <c r="CG88" s="1773"/>
      <c r="CH88" s="1773"/>
      <c r="CI88" s="1774"/>
      <c r="CJ88" s="408"/>
      <c r="CK88" s="398"/>
      <c r="CL88" s="398"/>
      <c r="CM88" s="398"/>
      <c r="CN88" s="398"/>
      <c r="CO88" s="398"/>
      <c r="CP88" s="398"/>
      <c r="CQ88" s="157" t="s">
        <v>8696</v>
      </c>
      <c r="CR88" s="157"/>
      <c r="CS88" s="157"/>
      <c r="CT88" s="157"/>
      <c r="CU88" s="397"/>
      <c r="CV88" s="398"/>
      <c r="CW88" s="398"/>
      <c r="CX88" s="83"/>
      <c r="CY88" s="157"/>
      <c r="CZ88" s="158" t="s">
        <v>8696</v>
      </c>
      <c r="DA88" s="1767"/>
      <c r="DB88" s="1768"/>
      <c r="DC88" s="1768"/>
      <c r="DE88" s="152" t="s">
        <v>8696</v>
      </c>
      <c r="DF88" s="1769"/>
      <c r="DG88" s="1770"/>
      <c r="DH88" s="1770"/>
      <c r="DI88" s="1770"/>
      <c r="DJ88" s="1770"/>
      <c r="DK88" s="175" t="s">
        <v>66</v>
      </c>
    </row>
    <row r="89" spans="3:115" ht="15" customHeight="1">
      <c r="C89" s="1830"/>
      <c r="D89" s="1831"/>
      <c r="E89" s="703" t="s">
        <v>145</v>
      </c>
      <c r="F89" s="704"/>
      <c r="G89" s="704"/>
      <c r="H89" s="704"/>
      <c r="I89" s="705"/>
      <c r="J89" s="1765">
        <f>P89+CJ89+CJ90+'2枚目'!DT125+'3枚目'!DT125+'4枚目'!DT125+'5枚目'!DT125</f>
        <v>0</v>
      </c>
      <c r="K89" s="1766"/>
      <c r="L89" s="1766"/>
      <c r="M89" s="1766"/>
      <c r="O89" s="141"/>
      <c r="P89" s="1779"/>
      <c r="Q89" s="1779"/>
      <c r="R89" s="1779"/>
      <c r="S89" s="1779"/>
      <c r="T89" s="1780"/>
      <c r="U89" s="1781"/>
      <c r="V89" s="1779"/>
      <c r="W89" s="1779"/>
      <c r="X89" s="1779"/>
      <c r="Y89" s="1782"/>
      <c r="Z89" s="1269" t="s">
        <v>136</v>
      </c>
      <c r="AA89" s="1783"/>
      <c r="AB89" s="1783"/>
      <c r="AC89" s="1784"/>
      <c r="AD89" s="413"/>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414"/>
      <c r="BC89" s="415"/>
      <c r="BD89" s="405"/>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1785"/>
      <c r="CC89" s="1785"/>
      <c r="CD89" s="1785"/>
      <c r="CE89" s="1785"/>
      <c r="CF89" s="1785"/>
      <c r="CG89" s="1785"/>
      <c r="CH89" s="1785"/>
      <c r="CI89" s="1786"/>
      <c r="CJ89" s="412"/>
      <c r="CK89" s="400"/>
      <c r="CL89" s="400"/>
      <c r="CM89" s="400"/>
      <c r="CN89" s="400"/>
      <c r="CO89" s="400"/>
      <c r="CP89" s="400"/>
      <c r="CQ89" s="44" t="s">
        <v>8696</v>
      </c>
      <c r="CR89" s="44"/>
      <c r="CS89" s="44"/>
      <c r="CT89" s="44"/>
      <c r="CU89" s="399"/>
      <c r="CV89" s="400"/>
      <c r="CW89" s="400"/>
      <c r="CX89" s="81"/>
      <c r="CY89" s="44"/>
      <c r="CZ89" s="176" t="s">
        <v>8696</v>
      </c>
      <c r="DA89" s="1765" t="e">
        <f>#REF!+#REF!+'2枚目'!DT126+'3枚目'!DT126+'4枚目'!DT126+'5枚目'!DT126</f>
        <v>#REF!</v>
      </c>
      <c r="DB89" s="1766"/>
      <c r="DC89" s="1766"/>
      <c r="DD89" s="44"/>
      <c r="DE89" s="176"/>
      <c r="DF89" s="1752">
        <f>IFERROR((#REF!+DA89)/J89,0)*100</f>
        <v>0</v>
      </c>
      <c r="DG89" s="1753"/>
      <c r="DH89" s="1753"/>
      <c r="DI89" s="1753"/>
      <c r="DJ89" s="1753"/>
      <c r="DK89" s="163"/>
    </row>
    <row r="90" spans="3:115" ht="15" customHeight="1">
      <c r="C90" s="1830"/>
      <c r="D90" s="1831"/>
      <c r="E90" s="709" t="s">
        <v>226</v>
      </c>
      <c r="F90" s="710"/>
      <c r="G90" s="710"/>
      <c r="H90" s="710"/>
      <c r="I90" s="711"/>
      <c r="J90" s="1767"/>
      <c r="K90" s="1768"/>
      <c r="L90" s="1768"/>
      <c r="M90" s="1768"/>
      <c r="N90" s="10"/>
      <c r="O90" s="281" t="s">
        <v>269</v>
      </c>
      <c r="P90" s="283"/>
      <c r="Q90" s="283"/>
      <c r="R90" s="10"/>
      <c r="S90" s="10"/>
      <c r="T90" s="366" t="s">
        <v>8696</v>
      </c>
      <c r="U90" s="283"/>
      <c r="V90" s="283"/>
      <c r="W90" s="10"/>
      <c r="X90" s="10"/>
      <c r="Y90" s="155" t="s">
        <v>8696</v>
      </c>
      <c r="Z90" s="1257" t="s">
        <v>139</v>
      </c>
      <c r="AA90" s="1771"/>
      <c r="AB90" s="1771"/>
      <c r="AC90" s="1772"/>
      <c r="AD90" s="416"/>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8"/>
      <c r="BD90" s="403"/>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1773"/>
      <c r="CB90" s="1773"/>
      <c r="CC90" s="1773"/>
      <c r="CD90" s="1773"/>
      <c r="CE90" s="1773"/>
      <c r="CF90" s="1773"/>
      <c r="CG90" s="1773"/>
      <c r="CH90" s="1773"/>
      <c r="CI90" s="1774"/>
      <c r="CJ90" s="408"/>
      <c r="CK90" s="398"/>
      <c r="CL90" s="398"/>
      <c r="CM90" s="398"/>
      <c r="CN90" s="398"/>
      <c r="CO90" s="398"/>
      <c r="CP90" s="398"/>
      <c r="CQ90" s="120" t="s">
        <v>8696</v>
      </c>
      <c r="CR90" s="120"/>
      <c r="CS90" s="120"/>
      <c r="CT90" s="120"/>
      <c r="CU90" s="397"/>
      <c r="CV90" s="398"/>
      <c r="CW90" s="398"/>
      <c r="CX90" s="82"/>
      <c r="CY90" s="120"/>
      <c r="CZ90" s="177" t="s">
        <v>8696</v>
      </c>
      <c r="DA90" s="1767"/>
      <c r="DB90" s="1768"/>
      <c r="DC90" s="1768"/>
      <c r="DD90" s="10"/>
      <c r="DE90" s="155" t="s">
        <v>8696</v>
      </c>
      <c r="DF90" s="1769"/>
      <c r="DG90" s="1770"/>
      <c r="DH90" s="1770"/>
      <c r="DI90" s="1770"/>
      <c r="DJ90" s="1770"/>
      <c r="DK90" s="159" t="s">
        <v>66</v>
      </c>
    </row>
    <row r="91" spans="3:115" ht="15" customHeight="1">
      <c r="C91" s="1830"/>
      <c r="D91" s="1831"/>
      <c r="E91" s="751" t="s">
        <v>8775</v>
      </c>
      <c r="F91" s="752"/>
      <c r="G91" s="752"/>
      <c r="H91" s="752"/>
      <c r="I91" s="753"/>
      <c r="J91" s="1765">
        <f>P93+CJ93+CJ94+'2枚目'!DT127+'3枚目'!DT127+'4枚目'!DT127+'5枚目'!DT127</f>
        <v>0</v>
      </c>
      <c r="K91" s="1766"/>
      <c r="L91" s="1766"/>
      <c r="M91" s="1766"/>
      <c r="N91" s="386"/>
      <c r="O91" s="387"/>
      <c r="P91" s="1801"/>
      <c r="Q91" s="1801"/>
      <c r="R91" s="1801"/>
      <c r="S91" s="1801"/>
      <c r="T91" s="1802"/>
      <c r="U91" s="1805"/>
      <c r="V91" s="1801"/>
      <c r="W91" s="1801"/>
      <c r="X91" s="1801"/>
      <c r="Y91" s="1806"/>
      <c r="Z91" s="1269" t="s">
        <v>136</v>
      </c>
      <c r="AA91" s="1783"/>
      <c r="AB91" s="1783"/>
      <c r="AC91" s="1784"/>
      <c r="AD91" s="413"/>
      <c r="AE91" s="414"/>
      <c r="AF91" s="414"/>
      <c r="AG91" s="414"/>
      <c r="AH91" s="414"/>
      <c r="AI91" s="414"/>
      <c r="AJ91" s="414"/>
      <c r="AK91" s="414"/>
      <c r="AL91" s="414"/>
      <c r="AM91" s="414"/>
      <c r="AN91" s="414"/>
      <c r="AO91" s="414"/>
      <c r="AP91" s="414"/>
      <c r="AQ91" s="414"/>
      <c r="AR91" s="414"/>
      <c r="AS91" s="414"/>
      <c r="AT91" s="414"/>
      <c r="AU91" s="414"/>
      <c r="AV91" s="414"/>
      <c r="AW91" s="414"/>
      <c r="AX91" s="414"/>
      <c r="AY91" s="414"/>
      <c r="AZ91" s="414"/>
      <c r="BA91" s="414"/>
      <c r="BB91" s="414"/>
      <c r="BC91" s="415"/>
      <c r="BD91" s="405"/>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1785"/>
      <c r="CC91" s="1785"/>
      <c r="CD91" s="1785"/>
      <c r="CE91" s="1785"/>
      <c r="CF91" s="1785"/>
      <c r="CG91" s="1785"/>
      <c r="CH91" s="1785"/>
      <c r="CI91" s="1786"/>
      <c r="CJ91" s="412"/>
      <c r="CK91" s="400"/>
      <c r="CL91" s="400"/>
      <c r="CM91" s="400"/>
      <c r="CN91" s="400"/>
      <c r="CO91" s="400"/>
      <c r="CP91" s="400"/>
      <c r="CQ91" s="143" t="s">
        <v>8696</v>
      </c>
      <c r="CR91" s="143"/>
      <c r="CS91" s="143"/>
      <c r="CT91" s="143"/>
      <c r="CU91" s="399"/>
      <c r="CV91" s="400"/>
      <c r="CW91" s="400"/>
      <c r="CX91" s="81"/>
      <c r="CZ91" s="176" t="s">
        <v>8696</v>
      </c>
      <c r="DA91" s="1765" t="e">
        <f>#REF!+#REF!+'2枚目'!DT128+'3枚目'!DT128+'4枚目'!DT128+'5枚目'!DT128</f>
        <v>#REF!</v>
      </c>
      <c r="DB91" s="1766"/>
      <c r="DC91" s="1766"/>
      <c r="DD91" s="44"/>
      <c r="DE91" s="7"/>
      <c r="DF91" s="1789">
        <f>IFERROR((#REF!+DA91)/J91,0)*100</f>
        <v>0</v>
      </c>
      <c r="DG91" s="1790"/>
      <c r="DH91" s="1790"/>
      <c r="DI91" s="1790"/>
      <c r="DJ91" s="1790"/>
      <c r="DK91" s="1795"/>
    </row>
    <row r="92" spans="3:115" ht="15" customHeight="1">
      <c r="C92" s="1830"/>
      <c r="D92" s="1831"/>
      <c r="E92" s="754"/>
      <c r="F92" s="755"/>
      <c r="G92" s="755"/>
      <c r="H92" s="755"/>
      <c r="I92" s="756"/>
      <c r="J92" s="1787"/>
      <c r="K92" s="1788"/>
      <c r="L92" s="1788"/>
      <c r="M92" s="1788"/>
      <c r="N92" s="13"/>
      <c r="O92" s="388"/>
      <c r="P92" s="1803"/>
      <c r="Q92" s="1803"/>
      <c r="R92" s="1803"/>
      <c r="S92" s="1803"/>
      <c r="T92" s="1804"/>
      <c r="U92" s="1807"/>
      <c r="V92" s="1803"/>
      <c r="W92" s="1803"/>
      <c r="X92" s="1803"/>
      <c r="Y92" s="1808"/>
      <c r="Z92" s="1257" t="s">
        <v>139</v>
      </c>
      <c r="AA92" s="1771"/>
      <c r="AB92" s="1771"/>
      <c r="AC92" s="1772"/>
      <c r="AD92" s="419"/>
      <c r="AE92" s="420"/>
      <c r="AF92" s="420"/>
      <c r="AG92" s="420"/>
      <c r="AH92" s="420"/>
      <c r="AI92" s="420"/>
      <c r="AJ92" s="420"/>
      <c r="AK92" s="420"/>
      <c r="AL92" s="420"/>
      <c r="AM92" s="420"/>
      <c r="AN92" s="420"/>
      <c r="AO92" s="420"/>
      <c r="AP92" s="420"/>
      <c r="AQ92" s="420"/>
      <c r="AR92" s="420"/>
      <c r="AS92" s="420"/>
      <c r="AT92" s="420"/>
      <c r="AU92" s="420"/>
      <c r="AV92" s="420"/>
      <c r="AW92" s="420"/>
      <c r="AX92" s="420"/>
      <c r="AY92" s="420"/>
      <c r="AZ92" s="420"/>
      <c r="BA92" s="420"/>
      <c r="BB92" s="420"/>
      <c r="BC92" s="421"/>
      <c r="BD92" s="1797"/>
      <c r="BE92" s="1798"/>
      <c r="BF92" s="1798"/>
      <c r="BG92" s="1798"/>
      <c r="BH92" s="1798"/>
      <c r="BI92" s="1798"/>
      <c r="BJ92" s="1798"/>
      <c r="BK92" s="1798"/>
      <c r="BL92" s="1798"/>
      <c r="BM92" s="1798"/>
      <c r="BN92" s="1798"/>
      <c r="BO92" s="1798"/>
      <c r="BP92" s="1798"/>
      <c r="BQ92" s="1798"/>
      <c r="BR92" s="1798"/>
      <c r="BS92" s="1798"/>
      <c r="BT92" s="1798"/>
      <c r="BU92" s="1798"/>
      <c r="BV92" s="1798"/>
      <c r="BW92" s="1798"/>
      <c r="BX92" s="1798"/>
      <c r="BY92" s="1798"/>
      <c r="BZ92" s="1798"/>
      <c r="CA92" s="1798"/>
      <c r="CB92" s="1798"/>
      <c r="CC92" s="1798"/>
      <c r="CD92" s="1798"/>
      <c r="CE92" s="1798"/>
      <c r="CF92" s="1798"/>
      <c r="CG92" s="1798"/>
      <c r="CH92" s="1798"/>
      <c r="CI92" s="1799"/>
      <c r="CJ92" s="407"/>
      <c r="CK92" s="402"/>
      <c r="CL92" s="402"/>
      <c r="CM92" s="402"/>
      <c r="CN92" s="402"/>
      <c r="CO92" s="402"/>
      <c r="CP92" s="402"/>
      <c r="CQ92" s="369" t="s">
        <v>8696</v>
      </c>
      <c r="CR92" s="369"/>
      <c r="CS92" s="369"/>
      <c r="CT92" s="369"/>
      <c r="CU92" s="401"/>
      <c r="CV92" s="402"/>
      <c r="CW92" s="402"/>
      <c r="CX92" s="368"/>
      <c r="CY92" s="369"/>
      <c r="CZ92" s="174" t="s">
        <v>8696</v>
      </c>
      <c r="DA92" s="1787"/>
      <c r="DB92" s="1788"/>
      <c r="DC92" s="1788"/>
      <c r="DE92" s="8"/>
      <c r="DF92" s="1791"/>
      <c r="DG92" s="1792"/>
      <c r="DH92" s="1792"/>
      <c r="DI92" s="1792"/>
      <c r="DJ92" s="1792"/>
      <c r="DK92" s="1796"/>
    </row>
    <row r="93" spans="3:115" ht="15" customHeight="1">
      <c r="C93" s="1830"/>
      <c r="D93" s="1831"/>
      <c r="E93" s="754"/>
      <c r="F93" s="755"/>
      <c r="G93" s="755"/>
      <c r="H93" s="755"/>
      <c r="I93" s="756"/>
      <c r="J93" s="1787"/>
      <c r="K93" s="1788"/>
      <c r="L93" s="1788"/>
      <c r="M93" s="1788"/>
      <c r="N93" s="13"/>
      <c r="O93" s="388"/>
      <c r="P93" s="1803"/>
      <c r="Q93" s="1803"/>
      <c r="R93" s="1803"/>
      <c r="S93" s="1803"/>
      <c r="T93" s="1804"/>
      <c r="U93" s="1807"/>
      <c r="V93" s="1803"/>
      <c r="W93" s="1803"/>
      <c r="X93" s="1803"/>
      <c r="Y93" s="1808"/>
      <c r="Z93" s="1269" t="s">
        <v>8771</v>
      </c>
      <c r="AA93" s="1783"/>
      <c r="AB93" s="1783"/>
      <c r="AC93" s="1784"/>
      <c r="AD93" s="419"/>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1"/>
      <c r="BD93" s="1797"/>
      <c r="BE93" s="1798"/>
      <c r="BF93" s="1798"/>
      <c r="BG93" s="1798"/>
      <c r="BH93" s="1798"/>
      <c r="BI93" s="1798"/>
      <c r="BJ93" s="1798"/>
      <c r="BK93" s="1798"/>
      <c r="BL93" s="1798"/>
      <c r="BM93" s="1798"/>
      <c r="BN93" s="1798"/>
      <c r="BO93" s="1798"/>
      <c r="BP93" s="1798"/>
      <c r="BQ93" s="1798"/>
      <c r="BR93" s="1798"/>
      <c r="BS93" s="1798"/>
      <c r="BT93" s="1798"/>
      <c r="BU93" s="1798"/>
      <c r="BV93" s="1798"/>
      <c r="BW93" s="1798"/>
      <c r="BX93" s="1798"/>
      <c r="BY93" s="1798"/>
      <c r="BZ93" s="1798"/>
      <c r="CA93" s="1798"/>
      <c r="CB93" s="1798"/>
      <c r="CC93" s="1798"/>
      <c r="CD93" s="1798"/>
      <c r="CE93" s="1798"/>
      <c r="CF93" s="1798"/>
      <c r="CG93" s="1798"/>
      <c r="CH93" s="1798"/>
      <c r="CI93" s="1799"/>
      <c r="CJ93" s="407"/>
      <c r="CK93" s="402"/>
      <c r="CL93" s="402"/>
      <c r="CM93" s="402"/>
      <c r="CN93" s="402"/>
      <c r="CO93" s="402"/>
      <c r="CP93" s="402"/>
      <c r="CQ93" s="2" t="s">
        <v>8696</v>
      </c>
      <c r="CU93" s="401"/>
      <c r="CV93" s="402"/>
      <c r="CW93" s="402"/>
      <c r="CX93" s="79"/>
      <c r="CZ93" s="152" t="s">
        <v>8696</v>
      </c>
      <c r="DA93" s="1787"/>
      <c r="DB93" s="1788"/>
      <c r="DC93" s="1788"/>
      <c r="DE93" s="8"/>
      <c r="DF93" s="1791"/>
      <c r="DG93" s="1792"/>
      <c r="DH93" s="1792"/>
      <c r="DI93" s="1792"/>
      <c r="DJ93" s="1792"/>
      <c r="DK93" s="1796"/>
    </row>
    <row r="94" spans="3:115" ht="15" customHeight="1">
      <c r="C94" s="1830"/>
      <c r="D94" s="1831"/>
      <c r="E94" s="757"/>
      <c r="F94" s="758"/>
      <c r="G94" s="758"/>
      <c r="H94" s="758"/>
      <c r="I94" s="759"/>
      <c r="J94" s="1767"/>
      <c r="K94" s="1768"/>
      <c r="L94" s="1768"/>
      <c r="M94" s="1768"/>
      <c r="N94" s="389"/>
      <c r="O94" s="390" t="s">
        <v>8786</v>
      </c>
      <c r="P94" s="283"/>
      <c r="Q94" s="283"/>
      <c r="R94" s="10"/>
      <c r="S94" s="10"/>
      <c r="T94" s="154" t="s">
        <v>8696</v>
      </c>
      <c r="U94" s="284"/>
      <c r="V94" s="283"/>
      <c r="W94" s="10"/>
      <c r="X94" s="10"/>
      <c r="Y94" s="155" t="s">
        <v>8696</v>
      </c>
      <c r="Z94" s="1257" t="s">
        <v>8772</v>
      </c>
      <c r="AA94" s="1771"/>
      <c r="AB94" s="1771"/>
      <c r="AC94" s="1772"/>
      <c r="AD94" s="416"/>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8"/>
      <c r="BD94" s="1800"/>
      <c r="BE94" s="1773"/>
      <c r="BF94" s="1773"/>
      <c r="BG94" s="1773"/>
      <c r="BH94" s="1773"/>
      <c r="BI94" s="1773"/>
      <c r="BJ94" s="1773"/>
      <c r="BK94" s="1773"/>
      <c r="BL94" s="1773"/>
      <c r="BM94" s="1773"/>
      <c r="BN94" s="1773"/>
      <c r="BO94" s="1773"/>
      <c r="BP94" s="1773"/>
      <c r="BQ94" s="1773"/>
      <c r="BR94" s="1773"/>
      <c r="BS94" s="1773"/>
      <c r="BT94" s="1773"/>
      <c r="BU94" s="1773"/>
      <c r="BV94" s="1773"/>
      <c r="BW94" s="1773"/>
      <c r="BX94" s="1773"/>
      <c r="BY94" s="1773"/>
      <c r="BZ94" s="1773"/>
      <c r="CA94" s="1773"/>
      <c r="CB94" s="1773"/>
      <c r="CC94" s="1773"/>
      <c r="CD94" s="1773"/>
      <c r="CE94" s="1773"/>
      <c r="CF94" s="1773"/>
      <c r="CG94" s="1773"/>
      <c r="CH94" s="1773"/>
      <c r="CI94" s="1774"/>
      <c r="CJ94" s="408"/>
      <c r="CK94" s="398"/>
      <c r="CL94" s="398"/>
      <c r="CM94" s="398"/>
      <c r="CN94" s="398"/>
      <c r="CO94" s="398"/>
      <c r="CP94" s="398"/>
      <c r="CQ94" s="157" t="s">
        <v>8696</v>
      </c>
      <c r="CR94" s="157"/>
      <c r="CS94" s="157"/>
      <c r="CT94" s="157"/>
      <c r="CU94" s="397"/>
      <c r="CV94" s="398"/>
      <c r="CW94" s="398"/>
      <c r="CX94" s="83"/>
      <c r="CY94" s="157"/>
      <c r="CZ94" s="158" t="s">
        <v>8696</v>
      </c>
      <c r="DA94" s="1767"/>
      <c r="DB94" s="1768"/>
      <c r="DC94" s="1768"/>
      <c r="DE94" s="152" t="s">
        <v>8696</v>
      </c>
      <c r="DF94" s="1793"/>
      <c r="DG94" s="1794"/>
      <c r="DH94" s="1794"/>
      <c r="DI94" s="1794"/>
      <c r="DJ94" s="1794"/>
      <c r="DK94" s="175" t="s">
        <v>66</v>
      </c>
    </row>
    <row r="95" spans="3:115" ht="15" customHeight="1">
      <c r="C95" s="1830"/>
      <c r="D95" s="1831"/>
      <c r="E95" s="1352" t="s">
        <v>8791</v>
      </c>
      <c r="F95" s="819"/>
      <c r="G95" s="819"/>
      <c r="H95" s="819"/>
      <c r="I95" s="820"/>
      <c r="J95" s="1765">
        <f>P95+CJ95+CJ96+'2枚目'!DT129+'3枚目'!DT129+'4枚目'!DT129+'5枚目'!DT129</f>
        <v>0</v>
      </c>
      <c r="K95" s="1766"/>
      <c r="L95" s="1766"/>
      <c r="M95" s="1766"/>
      <c r="N95" s="44"/>
      <c r="O95" s="373"/>
      <c r="P95" s="1779"/>
      <c r="Q95" s="1779"/>
      <c r="R95" s="1779"/>
      <c r="S95" s="1779"/>
      <c r="T95" s="1780"/>
      <c r="U95" s="1781"/>
      <c r="V95" s="1779"/>
      <c r="W95" s="1779"/>
      <c r="X95" s="1779"/>
      <c r="Y95" s="1782"/>
      <c r="Z95" s="1269" t="s">
        <v>136</v>
      </c>
      <c r="AA95" s="1783"/>
      <c r="AB95" s="1783"/>
      <c r="AC95" s="1784"/>
      <c r="AD95" s="413"/>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4"/>
      <c r="BC95" s="415"/>
      <c r="BD95" s="405"/>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1785"/>
      <c r="CC95" s="1785"/>
      <c r="CD95" s="1785"/>
      <c r="CE95" s="1785"/>
      <c r="CF95" s="1785"/>
      <c r="CG95" s="1785"/>
      <c r="CH95" s="1785"/>
      <c r="CI95" s="1786"/>
      <c r="CJ95" s="412"/>
      <c r="CK95" s="400"/>
      <c r="CL95" s="400"/>
      <c r="CM95" s="400"/>
      <c r="CN95" s="400"/>
      <c r="CO95" s="400"/>
      <c r="CP95" s="400"/>
      <c r="CQ95" s="44" t="s">
        <v>8696</v>
      </c>
      <c r="CR95" s="44"/>
      <c r="CS95" s="44"/>
      <c r="CT95" s="44"/>
      <c r="CU95" s="399"/>
      <c r="CV95" s="400"/>
      <c r="CW95" s="400"/>
      <c r="CX95" s="81"/>
      <c r="CY95" s="44"/>
      <c r="CZ95" s="176" t="s">
        <v>8696</v>
      </c>
      <c r="DA95" s="1765" t="e">
        <f>#REF!+#REF!+'2枚目'!DT130+'3枚目'!DT130+'4枚目'!DT130+'5枚目'!DT130</f>
        <v>#REF!</v>
      </c>
      <c r="DB95" s="1766"/>
      <c r="DC95" s="1766"/>
      <c r="DD95" s="44"/>
      <c r="DE95" s="176"/>
      <c r="DF95" s="1752">
        <f>IFERROR((#REF!+DA95)/J95,0)*100</f>
        <v>0</v>
      </c>
      <c r="DG95" s="1753"/>
      <c r="DH95" s="1753"/>
      <c r="DI95" s="1753"/>
      <c r="DJ95" s="1753"/>
      <c r="DK95" s="163"/>
    </row>
    <row r="96" spans="3:115" ht="15" customHeight="1">
      <c r="C96" s="1830"/>
      <c r="D96" s="1831"/>
      <c r="E96" s="821"/>
      <c r="F96" s="822"/>
      <c r="G96" s="822"/>
      <c r="H96" s="822"/>
      <c r="I96" s="823"/>
      <c r="J96" s="1767"/>
      <c r="K96" s="1768"/>
      <c r="L96" s="1768"/>
      <c r="M96" s="1768"/>
      <c r="N96" s="10"/>
      <c r="O96" s="281" t="s">
        <v>269</v>
      </c>
      <c r="P96" s="283"/>
      <c r="Q96" s="283"/>
      <c r="R96" s="10"/>
      <c r="S96" s="10"/>
      <c r="T96" s="154" t="s">
        <v>8696</v>
      </c>
      <c r="U96" s="284"/>
      <c r="V96" s="283"/>
      <c r="W96" s="10"/>
      <c r="X96" s="10"/>
      <c r="Y96" s="155" t="s">
        <v>8696</v>
      </c>
      <c r="Z96" s="1257" t="s">
        <v>139</v>
      </c>
      <c r="AA96" s="1771"/>
      <c r="AB96" s="1771"/>
      <c r="AC96" s="1772"/>
      <c r="AD96" s="416"/>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8"/>
      <c r="BD96" s="403"/>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1773"/>
      <c r="CB96" s="1773"/>
      <c r="CC96" s="1773"/>
      <c r="CD96" s="1773"/>
      <c r="CE96" s="1773"/>
      <c r="CF96" s="1773"/>
      <c r="CG96" s="1773"/>
      <c r="CH96" s="1773"/>
      <c r="CI96" s="1774"/>
      <c r="CJ96" s="408"/>
      <c r="CK96" s="398"/>
      <c r="CL96" s="398"/>
      <c r="CM96" s="398"/>
      <c r="CN96" s="398"/>
      <c r="CO96" s="398"/>
      <c r="CP96" s="398"/>
      <c r="CQ96" s="157" t="s">
        <v>8696</v>
      </c>
      <c r="CR96" s="157"/>
      <c r="CS96" s="157"/>
      <c r="CT96" s="157"/>
      <c r="CU96" s="397"/>
      <c r="CV96" s="398"/>
      <c r="CW96" s="398"/>
      <c r="CX96" s="83"/>
      <c r="CY96" s="157"/>
      <c r="CZ96" s="158" t="s">
        <v>8696</v>
      </c>
      <c r="DA96" s="1767"/>
      <c r="DB96" s="1768"/>
      <c r="DC96" s="1768"/>
      <c r="DE96" s="152" t="s">
        <v>8696</v>
      </c>
      <c r="DF96" s="1769"/>
      <c r="DG96" s="1770"/>
      <c r="DH96" s="1770"/>
      <c r="DI96" s="1770"/>
      <c r="DJ96" s="1770"/>
      <c r="DK96" s="175" t="s">
        <v>66</v>
      </c>
    </row>
    <row r="97" spans="3:116" ht="15" customHeight="1">
      <c r="C97" s="1830"/>
      <c r="D97" s="1831"/>
      <c r="E97" s="703" t="s">
        <v>8792</v>
      </c>
      <c r="F97" s="704"/>
      <c r="G97" s="704"/>
      <c r="H97" s="704"/>
      <c r="I97" s="705"/>
      <c r="J97" s="1765">
        <f>P97+CJ97+CJ98+'2枚目'!DT131+'3枚目'!DT131+'4枚目'!DT131+'5枚目'!DT131</f>
        <v>0</v>
      </c>
      <c r="K97" s="1766"/>
      <c r="L97" s="1766"/>
      <c r="M97" s="1766"/>
      <c r="O97" s="141"/>
      <c r="P97" s="1779"/>
      <c r="Q97" s="1779"/>
      <c r="R97" s="1779"/>
      <c r="S97" s="1779"/>
      <c r="T97" s="1780"/>
      <c r="U97" s="1781"/>
      <c r="V97" s="1779"/>
      <c r="W97" s="1779"/>
      <c r="X97" s="1779"/>
      <c r="Y97" s="1782"/>
      <c r="Z97" s="1269" t="s">
        <v>136</v>
      </c>
      <c r="AA97" s="1783"/>
      <c r="AB97" s="1783"/>
      <c r="AC97" s="1784"/>
      <c r="AD97" s="413"/>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414"/>
      <c r="BB97" s="414"/>
      <c r="BC97" s="415"/>
      <c r="BD97" s="405"/>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1785"/>
      <c r="CC97" s="1785"/>
      <c r="CD97" s="1785"/>
      <c r="CE97" s="1785"/>
      <c r="CF97" s="1785"/>
      <c r="CG97" s="1785"/>
      <c r="CH97" s="1785"/>
      <c r="CI97" s="1786"/>
      <c r="CJ97" s="412"/>
      <c r="CK97" s="400"/>
      <c r="CL97" s="400"/>
      <c r="CM97" s="400"/>
      <c r="CN97" s="400"/>
      <c r="CO97" s="400"/>
      <c r="CP97" s="400"/>
      <c r="CQ97" s="44" t="s">
        <v>8696</v>
      </c>
      <c r="CR97" s="44"/>
      <c r="CS97" s="44"/>
      <c r="CT97" s="44"/>
      <c r="CU97" s="399"/>
      <c r="CV97" s="400"/>
      <c r="CW97" s="400"/>
      <c r="CX97" s="81"/>
      <c r="CY97" s="44"/>
      <c r="CZ97" s="176" t="s">
        <v>8696</v>
      </c>
      <c r="DA97" s="1765" t="e">
        <f>#REF!+#REF!+'2枚目'!DT132+'3枚目'!DT132+'4枚目'!DT132+'5枚目'!DT132</f>
        <v>#REF!</v>
      </c>
      <c r="DB97" s="1766"/>
      <c r="DC97" s="1766"/>
      <c r="DD97" s="44"/>
      <c r="DE97" s="176"/>
      <c r="DF97" s="1752">
        <f>IFERROR((#REF!+DA97)/J97,0)*100</f>
        <v>0</v>
      </c>
      <c r="DG97" s="1753"/>
      <c r="DH97" s="1753"/>
      <c r="DI97" s="1753"/>
      <c r="DJ97" s="1753"/>
      <c r="DK97" s="163"/>
    </row>
    <row r="98" spans="3:116" ht="15" customHeight="1">
      <c r="C98" s="1830"/>
      <c r="D98" s="1831"/>
      <c r="E98" s="1353" t="s">
        <v>282</v>
      </c>
      <c r="F98" s="1354"/>
      <c r="G98" s="1354"/>
      <c r="H98" s="1354"/>
      <c r="I98" s="1355"/>
      <c r="J98" s="1767"/>
      <c r="K98" s="1768"/>
      <c r="L98" s="1768"/>
      <c r="M98" s="1768"/>
      <c r="N98" s="10"/>
      <c r="O98" s="281" t="s">
        <v>269</v>
      </c>
      <c r="P98" s="283"/>
      <c r="Q98" s="283"/>
      <c r="R98" s="10"/>
      <c r="S98" s="10"/>
      <c r="T98" s="154" t="s">
        <v>8696</v>
      </c>
      <c r="U98" s="284"/>
      <c r="V98" s="283"/>
      <c r="W98" s="10"/>
      <c r="X98" s="10"/>
      <c r="Y98" s="155" t="s">
        <v>8696</v>
      </c>
      <c r="Z98" s="1257" t="s">
        <v>139</v>
      </c>
      <c r="AA98" s="1771"/>
      <c r="AB98" s="1771"/>
      <c r="AC98" s="1772"/>
      <c r="AD98" s="416"/>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8"/>
      <c r="BD98" s="403"/>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1773"/>
      <c r="CB98" s="1773"/>
      <c r="CC98" s="1773"/>
      <c r="CD98" s="1773"/>
      <c r="CE98" s="1773"/>
      <c r="CF98" s="1773"/>
      <c r="CG98" s="1773"/>
      <c r="CH98" s="1773"/>
      <c r="CI98" s="1774"/>
      <c r="CJ98" s="408"/>
      <c r="CK98" s="398"/>
      <c r="CL98" s="398"/>
      <c r="CM98" s="398"/>
      <c r="CN98" s="398"/>
      <c r="CO98" s="398"/>
      <c r="CP98" s="398"/>
      <c r="CQ98" s="120" t="s">
        <v>8696</v>
      </c>
      <c r="CR98" s="120"/>
      <c r="CS98" s="120"/>
      <c r="CT98" s="120"/>
      <c r="CU98" s="397"/>
      <c r="CV98" s="398"/>
      <c r="CW98" s="398"/>
      <c r="CX98" s="82"/>
      <c r="CY98" s="120"/>
      <c r="CZ98" s="177" t="s">
        <v>8696</v>
      </c>
      <c r="DA98" s="1767"/>
      <c r="DB98" s="1768"/>
      <c r="DC98" s="1768"/>
      <c r="DD98" s="10"/>
      <c r="DE98" s="155" t="s">
        <v>8696</v>
      </c>
      <c r="DF98" s="1769"/>
      <c r="DG98" s="1770"/>
      <c r="DH98" s="1770"/>
      <c r="DI98" s="1770"/>
      <c r="DJ98" s="1770"/>
      <c r="DK98" s="159" t="s">
        <v>66</v>
      </c>
    </row>
    <row r="99" spans="3:116" ht="15" customHeight="1">
      <c r="C99" s="1830"/>
      <c r="D99" s="1831"/>
      <c r="E99" s="703" t="s">
        <v>149</v>
      </c>
      <c r="F99" s="704"/>
      <c r="G99" s="704"/>
      <c r="H99" s="704"/>
      <c r="I99" s="705"/>
      <c r="J99" s="1765">
        <f>SUM(J81:L98)</f>
        <v>0</v>
      </c>
      <c r="K99" s="1766"/>
      <c r="L99" s="1766"/>
      <c r="M99" s="1766"/>
      <c r="O99" s="141"/>
      <c r="P99" s="1389">
        <f>P81+P85+P89+P93+P95+P97+'2枚目'!DU133+'3枚目'!DU133+'4枚目'!DU133+'5枚目'!DU133</f>
        <v>0</v>
      </c>
      <c r="Q99" s="1389"/>
      <c r="R99" s="1389"/>
      <c r="S99" s="1389"/>
      <c r="T99" s="1777"/>
      <c r="U99" s="1390">
        <f>U81+U85+U89+U93+U95+U97+'2枚目'!DV133+'3枚目'!DV133+'4枚目'!DV133+'5枚目'!DV133</f>
        <v>0</v>
      </c>
      <c r="V99" s="1389"/>
      <c r="W99" s="1389"/>
      <c r="X99" s="1389"/>
      <c r="Y99" s="1778"/>
      <c r="Z99" s="165"/>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230"/>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453" t="e">
        <f>#REF!+'2枚目'!DW133+'3枚目'!DW133+'4枚目'!DW133+'5枚目'!DW133</f>
        <v>#REF!</v>
      </c>
      <c r="CK99" s="454"/>
      <c r="CL99" s="454"/>
      <c r="CM99" s="454"/>
      <c r="CN99" s="454"/>
      <c r="CO99" s="454"/>
      <c r="CP99" s="454"/>
      <c r="CU99" s="457" t="e">
        <f>#REF!+'2枚目'!DX133+'3枚目'!DX133+'4枚目'!DX133+'5枚目'!DX133</f>
        <v>#REF!</v>
      </c>
      <c r="CV99" s="454"/>
      <c r="CW99" s="454"/>
      <c r="CZ99" s="8"/>
      <c r="DA99" s="1765" t="e">
        <f>#REF!</f>
        <v>#REF!</v>
      </c>
      <c r="DB99" s="1766"/>
      <c r="DC99" s="1766"/>
      <c r="DE99" s="152"/>
      <c r="DF99" s="1752">
        <f>IFERROR((P99+DA99)/J99,0)*100</f>
        <v>0</v>
      </c>
      <c r="DG99" s="1753"/>
      <c r="DH99" s="1753"/>
      <c r="DI99" s="1753"/>
      <c r="DJ99" s="1753"/>
      <c r="DK99" s="153"/>
    </row>
    <row r="100" spans="3:116" ht="15" customHeight="1" thickBot="1">
      <c r="C100" s="1832"/>
      <c r="D100" s="1833"/>
      <c r="E100" s="1386"/>
      <c r="F100" s="838"/>
      <c r="G100" s="838"/>
      <c r="H100" s="838"/>
      <c r="I100" s="1387"/>
      <c r="J100" s="1775"/>
      <c r="K100" s="1776"/>
      <c r="L100" s="1776"/>
      <c r="M100" s="1776"/>
      <c r="N100" s="201"/>
      <c r="O100" s="179" t="s">
        <v>269</v>
      </c>
      <c r="P100" s="286"/>
      <c r="Q100" s="286"/>
      <c r="R100" s="183"/>
      <c r="S100" s="183"/>
      <c r="T100" s="184" t="s">
        <v>269</v>
      </c>
      <c r="U100" s="287"/>
      <c r="V100" s="286"/>
      <c r="W100" s="183"/>
      <c r="X100" s="183"/>
      <c r="Y100" s="92" t="s">
        <v>269</v>
      </c>
      <c r="Z100" s="180"/>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2"/>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455"/>
      <c r="CK100" s="456"/>
      <c r="CL100" s="456"/>
      <c r="CM100" s="456"/>
      <c r="CN100" s="456"/>
      <c r="CO100" s="456"/>
      <c r="CP100" s="456"/>
      <c r="CQ100" s="87" t="s">
        <v>8696</v>
      </c>
      <c r="CR100" s="87"/>
      <c r="CS100" s="87"/>
      <c r="CT100" s="87"/>
      <c r="CU100" s="458"/>
      <c r="CV100" s="456"/>
      <c r="CW100" s="456"/>
      <c r="CX100" s="87"/>
      <c r="CY100" s="87"/>
      <c r="CZ100" s="92" t="s">
        <v>8696</v>
      </c>
      <c r="DA100" s="1775"/>
      <c r="DB100" s="1776"/>
      <c r="DC100" s="1776"/>
      <c r="DD100" s="87"/>
      <c r="DE100" s="92" t="s">
        <v>8696</v>
      </c>
      <c r="DF100" s="1754"/>
      <c r="DG100" s="1755"/>
      <c r="DH100" s="1755"/>
      <c r="DI100" s="1755"/>
      <c r="DJ100" s="1755"/>
      <c r="DK100" s="187" t="s">
        <v>66</v>
      </c>
      <c r="DL100" s="102"/>
    </row>
    <row r="101" spans="3:116" ht="13.5" customHeight="1">
      <c r="C101" s="3" t="s">
        <v>8794</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64" priority="59">
      <formula>$K$20=""</formula>
    </cfRule>
  </conditionalFormatting>
  <conditionalFormatting sqref="K62:AO65">
    <cfRule type="expression" dxfId="63" priority="27">
      <formula>$K$20=""</formula>
    </cfRule>
  </conditionalFormatting>
  <conditionalFormatting sqref="M10">
    <cfRule type="expression" dxfId="62" priority="1">
      <formula>$M$52=""</formula>
    </cfRule>
  </conditionalFormatting>
  <conditionalFormatting sqref="M52">
    <cfRule type="expression" dxfId="61" priority="68">
      <formula>$M$52=""</formula>
    </cfRule>
  </conditionalFormatting>
  <conditionalFormatting sqref="P85">
    <cfRule type="expression" dxfId="60" priority="49">
      <formula>AND(#REF!&lt;&gt;"",P85="")</formula>
    </cfRule>
  </conditionalFormatting>
  <conditionalFormatting sqref="P91">
    <cfRule type="expression" dxfId="59" priority="43">
      <formula>AND(#REF!&lt;&gt;"",P91="")</formula>
    </cfRule>
  </conditionalFormatting>
  <conditionalFormatting sqref="P75:T75 P79:T79 P81 P89:T89 P95:T95 P97:T97">
    <cfRule type="expression" dxfId="58" priority="50">
      <formula>AND(#REF!&lt;&gt;"",P75="")</formula>
    </cfRule>
  </conditionalFormatting>
  <conditionalFormatting sqref="P77:T77">
    <cfRule type="expression" dxfId="57" priority="4">
      <formula>AND(#REF!&lt;&gt;"",P77="")</formula>
    </cfRule>
  </conditionalFormatting>
  <conditionalFormatting sqref="U91">
    <cfRule type="expression" dxfId="56" priority="42">
      <formula>AND(R91&lt;&gt;"",U91="")</formula>
    </cfRule>
  </conditionalFormatting>
  <conditionalFormatting sqref="BD75:BD98">
    <cfRule type="expression" dxfId="44" priority="2">
      <formula>AND(BD75="",OR(BU75&lt;&gt;"",CD75&lt;&gt;"",BZ75&lt;&gt;"",#REF!&lt;&gt;"",CN75&lt;&gt;"",CT75&lt;&gt;"",CW75&lt;&gt;""))</formula>
    </cfRule>
  </conditionalFormatting>
  <conditionalFormatting sqref="BK12 BK54">
    <cfRule type="expression" dxfId="43" priority="51">
      <formula>$BK$12=""</formula>
    </cfRule>
  </conditionalFormatting>
  <conditionalFormatting sqref="BK15:CF17">
    <cfRule type="expression" dxfId="42" priority="48">
      <formula>BK15=""</formula>
    </cfRule>
  </conditionalFormatting>
  <conditionalFormatting sqref="BK57:CF59">
    <cfRule type="expression" dxfId="41" priority="26">
      <formula>BK57=""</formula>
    </cfRule>
  </conditionalFormatting>
  <conditionalFormatting sqref="BK10:CJ11 BK52:CJ53">
    <cfRule type="expression" dxfId="40" priority="52">
      <formula>$BK$10=""</formula>
    </cfRule>
  </conditionalFormatting>
  <conditionalFormatting sqref="CI24:CO24">
    <cfRule type="expression" dxfId="35" priority="66">
      <formula>AND(OR(#REF!="N",#REF!="U",#REF!="O",#REF!="P",#REF!="Q",#REF!="V",#REF!="R",#REF!="S"),$CI$24="")</formula>
    </cfRule>
  </conditionalFormatting>
  <conditionalFormatting sqref="CJ15">
    <cfRule type="expression" dxfId="34" priority="47">
      <formula>CJ15=""</formula>
    </cfRule>
  </conditionalFormatting>
  <conditionalFormatting sqref="CJ57">
    <cfRule type="expression" dxfId="33" priority="25">
      <formula>CJ57=""</formula>
    </cfRule>
  </conditionalFormatting>
  <conditionalFormatting sqref="CJ75:CP98">
    <cfRule type="expression" dxfId="32" priority="5">
      <formula>AND(CJ75="",OR(AQ75&lt;&gt;"",#REF!&lt;&gt;"",#REF!&lt;&gt;"",BQ75&lt;&gt;"",#REF!&lt;&gt;"",CD75&lt;&gt;"",#REF!&lt;&gt;""))</formula>
    </cfRule>
  </conditionalFormatting>
  <conditionalFormatting sqref="CX20:CZ21 CX62:CZ63">
    <cfRule type="expression" dxfId="31" priority="58">
      <formula>$CX$20=""</formula>
    </cfRule>
  </conditionalFormatting>
  <conditionalFormatting sqref="CX22:CZ23 CX64:CZ65">
    <cfRule type="expression" dxfId="30" priority="55">
      <formula>$CX$22=""</formula>
    </cfRule>
  </conditionalFormatting>
  <conditionalFormatting sqref="DA24:DB24">
    <cfRule type="expression" dxfId="29" priority="65">
      <formula>AND(OR(#REF!="N",#REF!="U",#REF!="P",#REF!="Q",#REF!="V",#REF!="S"),#REF!="")</formula>
    </cfRule>
  </conditionalFormatting>
  <conditionalFormatting sqref="DB20:DD21 DB62:DD63">
    <cfRule type="expression" dxfId="28" priority="57">
      <formula>$DB$20=""</formula>
    </cfRule>
  </conditionalFormatting>
  <conditionalFormatting sqref="DB22:DD23 DB64:DD65">
    <cfRule type="expression" dxfId="27" priority="54">
      <formula>$DB$22=""</formula>
    </cfRule>
  </conditionalFormatting>
  <conditionalFormatting sqref="DD12">
    <cfRule type="expression" dxfId="26" priority="46">
      <formula>DD12=""</formula>
    </cfRule>
  </conditionalFormatting>
  <conditionalFormatting sqref="DD54">
    <cfRule type="expression" dxfId="25" priority="24">
      <formula>DD54=""</formula>
    </cfRule>
  </conditionalFormatting>
  <conditionalFormatting sqref="DF20:DH21 DF62:DH63">
    <cfRule type="expression" dxfId="24" priority="56">
      <formula>$DF$20=""</formula>
    </cfRule>
  </conditionalFormatting>
  <conditionalFormatting sqref="DF22:DH23 DF64:DH65">
    <cfRule type="expression" dxfId="23" priority="53">
      <formula>$DF$22=""</formula>
    </cfRule>
  </conditionalFormatting>
  <conditionalFormatting sqref="DG12">
    <cfRule type="expression" dxfId="22" priority="45">
      <formula>DG12=""</formula>
    </cfRule>
  </conditionalFormatting>
  <conditionalFormatting sqref="DG54">
    <cfRule type="expression" dxfId="21" priority="23">
      <formula>DG54=""</formula>
    </cfRule>
  </conditionalFormatting>
  <conditionalFormatting sqref="DJ12">
    <cfRule type="expression" dxfId="20" priority="44">
      <formula>DJ12=""</formula>
    </cfRule>
  </conditionalFormatting>
  <conditionalFormatting sqref="DJ54">
    <cfRule type="expression" dxfId="19" priority="22">
      <formula>DJ54=""</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id="{FD39BB08-48AD-424E-B1B3-E475CD22C2EE}">
            <xm:f>AND('1枚目'!G40&lt;&gt;"",'1枚目'!X40="")</xm:f>
            <x14:dxf>
              <fill>
                <patternFill>
                  <bgColor rgb="FFFF0000"/>
                </patternFill>
              </fill>
            </x14:dxf>
          </x14:cfRule>
          <xm:sqref>V30:AB30 V33:AB34</xm:sqref>
        </x14:conditionalFormatting>
        <x14:conditionalFormatting xmlns:xm="http://schemas.microsoft.com/office/excel/2006/main">
          <x14:cfRule type="expression" priority="29" id="{841BB05C-648C-4D6D-8C70-B6ECC3EEA43D}">
            <xm:f>AND('1枚目'!X40="",OR('1枚目'!AI40&lt;&gt;"",'1枚目'!AP40&lt;&gt;"",'1枚目'!BA40&lt;&gt;"",'1枚目'!BW40&lt;&gt;"",'1枚目'!CE40&lt;&gt;"",'1枚目'!DF40&lt;&gt;""))</xm:f>
            <x14:dxf>
              <fill>
                <patternFill>
                  <bgColor rgb="FFFF0000"/>
                </patternFill>
              </fill>
            </x14:dxf>
          </x14:cfRule>
          <xm:sqref>V30:AB31 V33:AB34</xm:sqref>
        </x14:conditionalFormatting>
        <x14:conditionalFormatting xmlns:xm="http://schemas.microsoft.com/office/excel/2006/main">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7" id="{EEBB0096-3ECD-45C3-BC43-452588C954BC}">
            <xm:f>AND('1枚目'!G49&lt;&gt;"",'1枚目'!X49="")</xm:f>
            <x14:dxf>
              <fill>
                <patternFill>
                  <bgColor rgb="FFFF0000"/>
                </patternFill>
              </fill>
            </x14:dxf>
          </x14:cfRule>
          <x14:cfRule type="expression" priority="32" id="{6C5EB3C3-636F-4534-BC4F-F4DBE1E82A4D}">
            <xm:f>AND('1枚目'!X49="",OR('1枚目'!AI49&lt;&gt;"",'1枚目'!AP49&lt;&gt;"",'1枚目'!BW49&lt;&gt;"",'1枚目'!CE49&lt;&gt;"",'1枚目'!DF49&lt;&gt;""))</xm:f>
            <x14:dxf>
              <fill>
                <patternFill>
                  <bgColor rgb="FFFF0000"/>
                </patternFill>
              </fill>
            </x14:dxf>
          </x14:cfRule>
          <xm:sqref>V36:AB37 V42:AB43</xm:sqref>
        </x14:conditionalFormatting>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CE30 CE31:DE31</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CE39 CE40:DE40</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CE36:CK37 CW36:DE37 CE42:CK43 CV42:DE43</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6" ht="8.1" customHeight="1"/>
    <row r="2" spans="2:26" ht="26.25" customHeight="1">
      <c r="B2" s="339" t="s">
        <v>9187</v>
      </c>
      <c r="C2" s="340"/>
      <c r="D2" s="340"/>
      <c r="E2" s="340"/>
      <c r="F2" s="340"/>
      <c r="G2" s="340"/>
      <c r="H2" s="340"/>
      <c r="I2" s="340"/>
      <c r="J2" s="340"/>
      <c r="K2" s="340"/>
      <c r="L2" s="340"/>
      <c r="M2" s="340"/>
      <c r="N2" s="340"/>
      <c r="O2" s="340"/>
      <c r="P2" s="340"/>
      <c r="Q2" s="340"/>
      <c r="R2" s="340"/>
      <c r="S2" s="340"/>
      <c r="T2" s="340"/>
      <c r="U2" s="340"/>
      <c r="V2" s="340"/>
      <c r="W2" s="340"/>
      <c r="X2" s="340"/>
    </row>
    <row r="3" spans="2:26"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6">
      <c r="X4" s="342" t="s">
        <v>8813</v>
      </c>
    </row>
    <row r="5" spans="2:26">
      <c r="X5" s="342" t="s">
        <v>8706</v>
      </c>
    </row>
    <row r="6" spans="2:26"/>
    <row r="7" spans="2:26" ht="16.149999999999999" customHeight="1">
      <c r="B7" s="661" t="s">
        <v>9192</v>
      </c>
      <c r="C7" s="661"/>
      <c r="D7" s="661"/>
      <c r="E7" s="661"/>
      <c r="F7" s="661"/>
      <c r="G7" s="661"/>
      <c r="H7" s="661"/>
      <c r="I7" s="661"/>
      <c r="J7" s="661"/>
      <c r="K7" s="661"/>
      <c r="L7" s="661"/>
      <c r="M7" s="661"/>
      <c r="N7" s="661"/>
      <c r="O7" s="661"/>
      <c r="P7" s="661"/>
      <c r="Q7" s="661"/>
      <c r="R7" s="661"/>
      <c r="S7" s="661"/>
      <c r="T7" s="661"/>
      <c r="U7" s="661"/>
      <c r="V7" s="661"/>
      <c r="W7" s="661"/>
      <c r="X7" s="661"/>
    </row>
    <row r="8" spans="2:26" ht="16.149999999999999" customHeight="1">
      <c r="B8" s="662" t="s">
        <v>8729</v>
      </c>
      <c r="C8" s="662"/>
      <c r="D8" s="662"/>
      <c r="E8" s="662"/>
      <c r="F8" s="662"/>
      <c r="G8" s="662"/>
      <c r="H8" s="662"/>
      <c r="I8" s="662"/>
      <c r="J8" s="662"/>
      <c r="K8" s="662"/>
      <c r="L8" s="662"/>
      <c r="M8" s="662"/>
      <c r="N8" s="662"/>
      <c r="O8" s="662"/>
      <c r="P8" s="662"/>
      <c r="Q8" s="662"/>
      <c r="R8" s="662"/>
      <c r="S8" s="662"/>
      <c r="T8" s="662"/>
      <c r="U8" s="662"/>
      <c r="V8" s="662"/>
      <c r="W8" s="662"/>
      <c r="X8" s="343"/>
    </row>
    <row r="9" spans="2:26" ht="16.149999999999999" customHeight="1">
      <c r="B9" s="343"/>
      <c r="C9" s="343"/>
      <c r="D9" s="343"/>
      <c r="E9" s="343"/>
      <c r="F9" s="343"/>
      <c r="G9" s="343"/>
      <c r="H9" s="343"/>
      <c r="I9" s="343"/>
      <c r="J9" s="343"/>
      <c r="K9" s="343"/>
      <c r="L9" s="343"/>
      <c r="M9" s="343"/>
      <c r="N9" s="343"/>
      <c r="O9" s="343"/>
      <c r="P9" s="343"/>
      <c r="Q9" s="343"/>
      <c r="R9" s="343"/>
      <c r="S9" s="343"/>
      <c r="T9" s="343"/>
      <c r="U9" s="343"/>
      <c r="V9" s="343"/>
      <c r="W9" s="343"/>
      <c r="X9" s="343"/>
    </row>
    <row r="10" spans="2:26" s="338" customFormat="1" ht="16.149999999999999" customHeight="1">
      <c r="B10" s="661" t="s">
        <v>8732</v>
      </c>
      <c r="C10" s="661"/>
      <c r="D10" s="661"/>
      <c r="E10" s="661"/>
      <c r="F10" s="343"/>
      <c r="G10" s="343"/>
      <c r="H10" s="343"/>
      <c r="I10" s="343"/>
      <c r="J10" s="343"/>
      <c r="K10" s="343"/>
      <c r="L10" s="343"/>
      <c r="M10" s="343"/>
      <c r="N10" s="343"/>
      <c r="O10" s="343"/>
      <c r="P10" s="343"/>
      <c r="Q10" s="343"/>
      <c r="R10" s="343"/>
      <c r="S10" s="343"/>
      <c r="T10" s="343"/>
      <c r="U10" s="343"/>
      <c r="V10" s="343"/>
      <c r="W10" s="343"/>
      <c r="X10" s="343"/>
      <c r="Z10" s="55"/>
    </row>
    <row r="11" spans="2:26" s="338" customFormat="1" ht="16.149999999999999" customHeight="1">
      <c r="B11" s="345" t="s">
        <v>8811</v>
      </c>
      <c r="C11" s="343"/>
      <c r="D11" s="343"/>
      <c r="E11" s="343"/>
      <c r="F11" s="343"/>
      <c r="G11" s="343"/>
      <c r="H11" s="343"/>
      <c r="I11" s="343"/>
      <c r="J11" s="343"/>
      <c r="K11" s="343"/>
      <c r="L11" s="343"/>
      <c r="M11" s="343"/>
      <c r="N11" s="343"/>
      <c r="O11" s="343"/>
      <c r="P11" s="343"/>
      <c r="Q11" s="343"/>
      <c r="R11" s="343"/>
      <c r="S11" s="343"/>
      <c r="T11" s="343"/>
      <c r="U11" s="343"/>
      <c r="V11" s="343"/>
      <c r="W11" s="343"/>
      <c r="X11" s="343"/>
      <c r="Z11" s="55"/>
    </row>
    <row r="12" spans="2:26" s="338" customFormat="1" ht="29.25" customHeight="1">
      <c r="B12" s="343"/>
      <c r="C12" s="661" t="s">
        <v>9237</v>
      </c>
      <c r="D12" s="661"/>
      <c r="E12" s="661"/>
      <c r="F12" s="661"/>
      <c r="G12" s="661"/>
      <c r="H12" s="661"/>
      <c r="I12" s="661"/>
      <c r="J12" s="661"/>
      <c r="K12" s="661"/>
      <c r="L12" s="661"/>
      <c r="M12" s="661"/>
      <c r="N12" s="661"/>
      <c r="O12" s="661"/>
      <c r="P12" s="661"/>
      <c r="Q12" s="661"/>
      <c r="R12" s="661"/>
      <c r="S12" s="661"/>
      <c r="T12" s="661"/>
      <c r="U12" s="661"/>
      <c r="V12" s="661"/>
      <c r="W12" s="661"/>
      <c r="X12" s="343"/>
      <c r="Z12" s="55"/>
    </row>
    <row r="13" spans="2:26" s="338" customFormat="1" ht="16.149999999999999" customHeight="1">
      <c r="B13" s="343"/>
      <c r="C13" s="662" t="s">
        <v>9197</v>
      </c>
      <c r="D13" s="662"/>
      <c r="E13" s="662"/>
      <c r="F13" s="662"/>
      <c r="G13" s="662"/>
      <c r="H13" s="662"/>
      <c r="I13" s="662"/>
      <c r="J13" s="662"/>
      <c r="K13" s="662"/>
      <c r="L13" s="662"/>
      <c r="M13" s="662"/>
      <c r="N13" s="662"/>
      <c r="O13" s="662"/>
      <c r="P13" s="662"/>
      <c r="Q13" s="662"/>
      <c r="R13" s="662"/>
      <c r="S13" s="662"/>
      <c r="T13" s="662"/>
      <c r="U13" s="662"/>
      <c r="V13" s="662"/>
      <c r="W13" s="662"/>
      <c r="X13" s="343"/>
      <c r="Z13" s="55"/>
    </row>
    <row r="14" spans="2:26" s="338" customFormat="1" ht="16.149999999999999" customHeight="1">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Z14" s="55"/>
    </row>
    <row r="15" spans="2:26" s="338" customFormat="1" ht="16.149999999999999" customHeight="1">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Z15" s="55"/>
    </row>
    <row r="16" spans="2:26" s="338" customFormat="1" ht="16.149999999999999" customHeight="1">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Z16" s="55"/>
    </row>
    <row r="17" spans="2:26" s="338" customFormat="1" ht="16.149999999999999"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Z17" s="55"/>
    </row>
    <row r="18" spans="2:26" s="338" customFormat="1" ht="16.149999999999999"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Z18" s="55"/>
    </row>
    <row r="19" spans="2:26" s="338" customFormat="1" ht="16.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Z19" s="55"/>
    </row>
    <row r="20" spans="2:26" s="338" customFormat="1" ht="16.149999999999999" customHeight="1">
      <c r="B20" s="345" t="s">
        <v>8812</v>
      </c>
      <c r="C20" s="343"/>
      <c r="D20" s="343"/>
      <c r="E20" s="343"/>
      <c r="F20" s="343"/>
      <c r="G20" s="343"/>
      <c r="H20" s="343"/>
      <c r="I20" s="343"/>
      <c r="J20" s="343"/>
      <c r="K20" s="343"/>
      <c r="L20" s="343"/>
      <c r="M20" s="343"/>
      <c r="N20" s="343"/>
      <c r="O20" s="343"/>
      <c r="P20" s="343"/>
      <c r="Q20" s="343"/>
      <c r="R20" s="343"/>
      <c r="S20" s="343"/>
      <c r="T20" s="343"/>
      <c r="U20" s="343"/>
      <c r="V20" s="343"/>
      <c r="W20" s="343"/>
      <c r="X20" s="343"/>
      <c r="Z20" s="55"/>
    </row>
    <row r="21" spans="2:26" s="338" customFormat="1" ht="16.149999999999999" customHeight="1">
      <c r="B21" s="345"/>
      <c r="C21" s="353"/>
      <c r="D21" s="661" t="s">
        <v>9193</v>
      </c>
      <c r="E21" s="661"/>
      <c r="F21" s="661"/>
      <c r="G21" s="661"/>
      <c r="H21" s="661"/>
      <c r="I21" s="661"/>
      <c r="J21" s="661"/>
      <c r="K21" s="661"/>
      <c r="L21" s="661"/>
      <c r="M21" s="661"/>
      <c r="N21" s="661"/>
      <c r="O21" s="661"/>
      <c r="P21" s="343"/>
      <c r="Q21" s="343"/>
      <c r="R21" s="343"/>
      <c r="S21" s="343"/>
      <c r="T21" s="343"/>
      <c r="U21" s="343"/>
      <c r="V21" s="343"/>
      <c r="W21" s="343"/>
      <c r="X21" s="343"/>
      <c r="Z21" s="55"/>
    </row>
    <row r="22" spans="2:26" s="338" customFormat="1" ht="16.149999999999999" customHeight="1">
      <c r="B22" s="345"/>
      <c r="C22" s="343"/>
      <c r="D22" s="664" t="s">
        <v>9198</v>
      </c>
      <c r="E22" s="664"/>
      <c r="F22" s="664"/>
      <c r="G22" s="664"/>
      <c r="H22" s="664"/>
      <c r="I22" s="664"/>
      <c r="J22" s="664"/>
      <c r="K22" s="664"/>
      <c r="L22" s="664"/>
      <c r="M22" s="664"/>
      <c r="N22" s="664"/>
      <c r="O22" s="343"/>
      <c r="P22" s="343"/>
      <c r="Q22" s="343"/>
      <c r="R22" s="343"/>
      <c r="S22" s="343"/>
      <c r="T22" s="343"/>
      <c r="U22" s="343"/>
      <c r="V22" s="343"/>
      <c r="W22" s="343"/>
      <c r="X22" s="343"/>
      <c r="Z22" s="55"/>
    </row>
    <row r="23" spans="2:26" s="338" customFormat="1" ht="16.149999999999999" customHeight="1">
      <c r="B23" s="345"/>
      <c r="C23" s="343"/>
      <c r="D23" s="498"/>
      <c r="E23" s="498"/>
      <c r="F23" s="498"/>
      <c r="G23" s="498"/>
      <c r="H23" s="498"/>
      <c r="I23" s="498"/>
      <c r="J23" s="498"/>
      <c r="K23" s="498"/>
      <c r="L23" s="498"/>
      <c r="M23" s="498"/>
      <c r="N23" s="498"/>
      <c r="O23" s="343"/>
      <c r="P23" s="343"/>
      <c r="Q23" s="343"/>
      <c r="R23" s="343"/>
      <c r="S23" s="343"/>
      <c r="T23" s="343"/>
      <c r="U23" s="343"/>
      <c r="V23" s="343"/>
      <c r="W23" s="343"/>
      <c r="X23" s="343"/>
      <c r="Z23" s="55"/>
    </row>
    <row r="24" spans="2:26" s="338" customFormat="1" ht="16.149999999999999" customHeight="1">
      <c r="B24" s="345" t="s">
        <v>9194</v>
      </c>
      <c r="C24" s="343"/>
      <c r="D24" s="498"/>
      <c r="E24" s="498"/>
      <c r="F24" s="498"/>
      <c r="G24" s="498"/>
      <c r="H24" s="498"/>
      <c r="I24" s="498"/>
      <c r="J24" s="498"/>
      <c r="K24" s="498"/>
      <c r="L24" s="498"/>
      <c r="M24" s="498"/>
      <c r="N24" s="498"/>
      <c r="O24" s="343"/>
      <c r="P24" s="343"/>
      <c r="Q24" s="343"/>
      <c r="R24" s="343"/>
      <c r="S24" s="343"/>
      <c r="T24" s="343"/>
      <c r="U24" s="343"/>
      <c r="V24" s="343"/>
      <c r="W24" s="343"/>
      <c r="X24" s="343"/>
      <c r="Z24" s="55"/>
    </row>
    <row r="25" spans="2:26" s="338" customFormat="1" ht="16.149999999999999" customHeight="1">
      <c r="B25" s="345"/>
      <c r="C25" s="661" t="s">
        <v>9199</v>
      </c>
      <c r="D25" s="661"/>
      <c r="E25" s="661"/>
      <c r="F25" s="661"/>
      <c r="G25" s="661"/>
      <c r="H25" s="661"/>
      <c r="I25" s="661"/>
      <c r="J25" s="661"/>
      <c r="K25" s="661"/>
      <c r="L25" s="661"/>
      <c r="M25" s="661"/>
      <c r="N25" s="661"/>
      <c r="O25" s="661"/>
      <c r="P25" s="661"/>
      <c r="Q25" s="661"/>
      <c r="R25" s="661"/>
      <c r="S25" s="661"/>
      <c r="T25" s="661"/>
      <c r="U25" s="661"/>
      <c r="V25" s="661"/>
      <c r="W25" s="661"/>
      <c r="X25" s="343"/>
      <c r="Z25" s="55"/>
    </row>
    <row r="26" spans="2:26" s="338" customFormat="1" ht="16.149999999999999" customHeight="1">
      <c r="B26" s="345"/>
      <c r="C26" s="661"/>
      <c r="D26" s="661"/>
      <c r="E26" s="661"/>
      <c r="F26" s="661"/>
      <c r="G26" s="661"/>
      <c r="H26" s="661"/>
      <c r="I26" s="661"/>
      <c r="J26" s="661"/>
      <c r="K26" s="661"/>
      <c r="L26" s="661"/>
      <c r="M26" s="661"/>
      <c r="N26" s="661"/>
      <c r="O26" s="661"/>
      <c r="P26" s="661"/>
      <c r="Q26" s="661"/>
      <c r="R26" s="661"/>
      <c r="S26" s="661"/>
      <c r="T26" s="661"/>
      <c r="U26" s="661"/>
      <c r="V26" s="661"/>
      <c r="W26" s="661"/>
      <c r="X26" s="343"/>
      <c r="Z26" s="55"/>
    </row>
    <row r="27" spans="2:26" s="338" customFormat="1" ht="16.149999999999999" customHeight="1">
      <c r="B27" s="345"/>
      <c r="C27" s="343"/>
      <c r="D27" s="498"/>
      <c r="E27" s="498"/>
      <c r="F27" s="498"/>
      <c r="G27" s="498"/>
      <c r="H27" s="498"/>
      <c r="I27" s="498"/>
      <c r="J27" s="498"/>
      <c r="K27" s="498"/>
      <c r="L27" s="498"/>
      <c r="M27" s="498"/>
      <c r="N27" s="498"/>
      <c r="O27" s="343"/>
      <c r="P27" s="343"/>
      <c r="Q27" s="343"/>
      <c r="R27" s="343"/>
      <c r="S27" s="343"/>
      <c r="T27" s="343"/>
      <c r="U27" s="343"/>
      <c r="V27" s="343"/>
      <c r="W27" s="343"/>
      <c r="X27" s="343"/>
      <c r="Z27" s="55"/>
    </row>
    <row r="28" spans="2:26" s="338" customFormat="1" ht="16.149999999999999" customHeight="1">
      <c r="B28" s="345"/>
      <c r="C28" s="343"/>
      <c r="D28" s="498"/>
      <c r="E28" s="498"/>
      <c r="F28" s="498"/>
      <c r="G28" s="498"/>
      <c r="H28" s="498"/>
      <c r="I28" s="498"/>
      <c r="J28" s="498"/>
      <c r="K28" s="498"/>
      <c r="L28" s="498"/>
      <c r="M28" s="498"/>
      <c r="N28" s="498"/>
      <c r="O28" s="343"/>
      <c r="P28" s="343"/>
      <c r="Q28" s="343"/>
      <c r="R28" s="343"/>
      <c r="S28" s="343"/>
      <c r="T28" s="343"/>
      <c r="U28" s="343"/>
      <c r="V28" s="343"/>
      <c r="W28" s="343"/>
      <c r="X28" s="343"/>
      <c r="Z28" s="55"/>
    </row>
    <row r="29" spans="2:26" s="338" customFormat="1" ht="16.149999999999999" customHeight="1">
      <c r="B29" s="345"/>
      <c r="C29" s="343"/>
      <c r="D29" s="498"/>
      <c r="E29" s="498"/>
      <c r="F29" s="498"/>
      <c r="G29" s="498"/>
      <c r="H29" s="498"/>
      <c r="I29" s="498"/>
      <c r="J29" s="498"/>
      <c r="K29" s="498"/>
      <c r="L29" s="498"/>
      <c r="M29" s="498"/>
      <c r="N29" s="498"/>
      <c r="O29" s="343"/>
      <c r="P29" s="343"/>
      <c r="Q29" s="343"/>
      <c r="R29" s="343"/>
      <c r="S29" s="343"/>
      <c r="T29" s="343"/>
      <c r="U29" s="343"/>
      <c r="V29" s="343"/>
      <c r="W29" s="343"/>
      <c r="X29" s="343"/>
      <c r="Z29" s="55"/>
    </row>
    <row r="30" spans="2:26" s="338" customFormat="1" ht="16.149999999999999" customHeight="1">
      <c r="B30" s="345"/>
      <c r="C30" s="343"/>
      <c r="D30" s="498"/>
      <c r="E30" s="498"/>
      <c r="F30" s="498"/>
      <c r="G30" s="498"/>
      <c r="H30" s="498"/>
      <c r="I30" s="498"/>
      <c r="J30" s="498"/>
      <c r="K30" s="498"/>
      <c r="L30" s="498"/>
      <c r="M30" s="498"/>
      <c r="N30" s="498"/>
      <c r="O30" s="343"/>
      <c r="P30" s="343"/>
      <c r="Q30" s="343"/>
      <c r="R30" s="343"/>
      <c r="S30" s="343"/>
      <c r="T30" s="343"/>
      <c r="U30" s="343"/>
      <c r="V30" s="343"/>
      <c r="W30" s="343"/>
      <c r="X30" s="343"/>
      <c r="Z30" s="55"/>
    </row>
    <row r="31" spans="2:26" s="338" customFormat="1" ht="16.149999999999999" customHeight="1">
      <c r="B31" s="345"/>
      <c r="C31" s="343"/>
      <c r="D31" s="498"/>
      <c r="E31" s="498"/>
      <c r="F31" s="498"/>
      <c r="G31" s="498"/>
      <c r="H31" s="498"/>
      <c r="I31" s="498"/>
      <c r="J31" s="498"/>
      <c r="K31" s="498"/>
      <c r="L31" s="498"/>
      <c r="M31" s="498"/>
      <c r="N31" s="498"/>
      <c r="O31" s="343"/>
      <c r="P31" s="343"/>
      <c r="Q31" s="343"/>
      <c r="R31" s="343"/>
      <c r="S31" s="343"/>
      <c r="T31" s="343"/>
      <c r="U31" s="343"/>
      <c r="V31" s="343"/>
      <c r="W31" s="343"/>
      <c r="X31" s="343"/>
      <c r="Z31" s="55"/>
    </row>
    <row r="32" spans="2:26" s="338" customFormat="1" ht="16.149999999999999" customHeight="1">
      <c r="B32" s="345"/>
      <c r="C32" s="343"/>
      <c r="D32" s="498"/>
      <c r="E32" s="498"/>
      <c r="F32" s="498"/>
      <c r="G32" s="498"/>
      <c r="H32" s="498"/>
      <c r="I32" s="498"/>
      <c r="J32" s="498"/>
      <c r="K32" s="498"/>
      <c r="L32" s="498"/>
      <c r="M32" s="498"/>
      <c r="N32" s="498"/>
      <c r="O32" s="343"/>
      <c r="P32" s="343"/>
      <c r="Q32" s="343"/>
      <c r="R32" s="343"/>
      <c r="S32" s="343"/>
      <c r="T32" s="343"/>
      <c r="U32" s="343"/>
      <c r="V32" s="343"/>
      <c r="W32" s="343"/>
      <c r="X32" s="343"/>
      <c r="Z32" s="55"/>
    </row>
    <row r="33" spans="2:26" s="338" customFormat="1" ht="16.149999999999999" customHeight="1">
      <c r="B33" s="345"/>
      <c r="C33" s="343"/>
      <c r="D33" s="498"/>
      <c r="E33" s="498"/>
      <c r="F33" s="498"/>
      <c r="G33" s="498"/>
      <c r="H33" s="498"/>
      <c r="I33" s="498"/>
      <c r="J33" s="498"/>
      <c r="K33" s="498"/>
      <c r="L33" s="498"/>
      <c r="M33" s="498"/>
      <c r="N33" s="498"/>
      <c r="O33" s="343"/>
      <c r="P33" s="343"/>
      <c r="Q33" s="343"/>
      <c r="R33" s="343"/>
      <c r="S33" s="343"/>
      <c r="T33" s="343"/>
      <c r="U33" s="343"/>
      <c r="V33" s="343"/>
      <c r="W33" s="343"/>
      <c r="X33" s="343"/>
      <c r="Z33" s="55"/>
    </row>
    <row r="34" spans="2:26" s="338" customFormat="1" ht="16.149999999999999" customHeight="1">
      <c r="B34" s="345"/>
      <c r="C34" s="343"/>
      <c r="D34" s="498"/>
      <c r="E34" s="498"/>
      <c r="F34" s="498"/>
      <c r="G34" s="498"/>
      <c r="H34" s="498"/>
      <c r="I34" s="498"/>
      <c r="J34" s="498"/>
      <c r="K34" s="498"/>
      <c r="L34" s="498"/>
      <c r="M34" s="498"/>
      <c r="N34" s="498"/>
      <c r="O34" s="343"/>
      <c r="P34" s="343"/>
      <c r="Q34" s="343"/>
      <c r="R34" s="343"/>
      <c r="S34" s="343"/>
      <c r="T34" s="343"/>
      <c r="U34" s="343"/>
      <c r="V34" s="343"/>
      <c r="W34" s="343"/>
      <c r="X34" s="343"/>
      <c r="Z34" s="55"/>
    </row>
    <row r="35" spans="2:26" s="338" customFormat="1" ht="16.149999999999999" customHeight="1">
      <c r="B35" s="345"/>
      <c r="C35" s="343"/>
      <c r="D35" s="498"/>
      <c r="E35" s="498"/>
      <c r="F35" s="498"/>
      <c r="G35" s="498"/>
      <c r="H35" s="498"/>
      <c r="I35" s="498"/>
      <c r="J35" s="498"/>
      <c r="K35" s="498"/>
      <c r="L35" s="498"/>
      <c r="M35" s="498"/>
      <c r="N35" s="498"/>
      <c r="O35" s="343"/>
      <c r="P35" s="343"/>
      <c r="Q35" s="343"/>
      <c r="R35" s="343"/>
      <c r="S35" s="343"/>
      <c r="T35" s="343"/>
      <c r="U35" s="343"/>
      <c r="V35" s="343"/>
      <c r="W35" s="343"/>
      <c r="X35" s="343"/>
      <c r="Z35" s="55"/>
    </row>
    <row r="36" spans="2:26" s="338" customFormat="1" ht="16.149999999999999" customHeight="1">
      <c r="B36" s="345"/>
      <c r="C36" s="343"/>
      <c r="D36" s="498"/>
      <c r="E36" s="498"/>
      <c r="F36" s="498"/>
      <c r="G36" s="498"/>
      <c r="H36" s="498"/>
      <c r="I36" s="498"/>
      <c r="J36" s="498"/>
      <c r="K36" s="498"/>
      <c r="L36" s="498"/>
      <c r="M36" s="498"/>
      <c r="N36" s="498"/>
      <c r="O36" s="343"/>
      <c r="P36" s="343"/>
      <c r="Q36" s="343"/>
      <c r="R36" s="343"/>
      <c r="S36" s="343"/>
      <c r="T36" s="343"/>
      <c r="U36" s="343"/>
      <c r="V36" s="343"/>
      <c r="W36" s="343"/>
      <c r="X36" s="343"/>
      <c r="Z36" s="55"/>
    </row>
    <row r="37" spans="2:26" s="338" customFormat="1" ht="16.149999999999999" customHeight="1">
      <c r="B37" s="345"/>
      <c r="C37" s="343"/>
      <c r="D37" s="498"/>
      <c r="E37" s="498"/>
      <c r="F37" s="498"/>
      <c r="G37" s="498"/>
      <c r="H37" s="498"/>
      <c r="I37" s="498"/>
      <c r="J37" s="498"/>
      <c r="K37" s="498"/>
      <c r="L37" s="498"/>
      <c r="M37" s="498"/>
      <c r="N37" s="498"/>
      <c r="O37" s="343"/>
      <c r="P37" s="343"/>
      <c r="Q37" s="343"/>
      <c r="R37" s="343"/>
      <c r="S37" s="343"/>
      <c r="T37" s="343"/>
      <c r="U37" s="343"/>
      <c r="V37" s="343"/>
      <c r="W37" s="343"/>
      <c r="X37" s="343"/>
      <c r="Z37" s="55"/>
    </row>
    <row r="38" spans="2:26" s="338" customFormat="1" ht="16.149999999999999" customHeight="1">
      <c r="B38" s="345"/>
      <c r="C38" s="343"/>
      <c r="D38" s="498"/>
      <c r="E38" s="498"/>
      <c r="F38" s="498"/>
      <c r="G38" s="498"/>
      <c r="H38" s="498"/>
      <c r="I38" s="498"/>
      <c r="J38" s="498"/>
      <c r="K38" s="498"/>
      <c r="L38" s="498"/>
      <c r="M38" s="498"/>
      <c r="N38" s="498"/>
      <c r="O38" s="343"/>
      <c r="P38" s="343"/>
      <c r="Q38" s="343"/>
      <c r="R38" s="343"/>
      <c r="S38" s="343"/>
      <c r="T38" s="343"/>
      <c r="U38" s="343"/>
      <c r="V38" s="343"/>
      <c r="W38" s="343"/>
      <c r="X38" s="343"/>
      <c r="Z38" s="55"/>
    </row>
    <row r="39" spans="2:26" s="338" customFormat="1" ht="16.149999999999999" customHeight="1">
      <c r="B39" s="345"/>
      <c r="C39" s="343"/>
      <c r="D39" s="498"/>
      <c r="E39" s="498"/>
      <c r="F39" s="498"/>
      <c r="G39" s="498"/>
      <c r="H39" s="498"/>
      <c r="I39" s="498"/>
      <c r="J39" s="498"/>
      <c r="K39" s="498"/>
      <c r="L39" s="498"/>
      <c r="M39" s="498"/>
      <c r="N39" s="498"/>
      <c r="O39" s="343"/>
      <c r="P39" s="343"/>
      <c r="Q39" s="343"/>
      <c r="R39" s="343"/>
      <c r="S39" s="343"/>
      <c r="T39" s="343"/>
      <c r="U39" s="343"/>
      <c r="V39" s="343"/>
      <c r="W39" s="343"/>
      <c r="X39" s="343"/>
      <c r="Z39" s="55"/>
    </row>
    <row r="40" spans="2:26" s="338" customFormat="1" ht="16.149999999999999" customHeight="1">
      <c r="B40" s="345"/>
      <c r="C40" s="343"/>
      <c r="D40" s="498"/>
      <c r="E40" s="498"/>
      <c r="F40" s="498"/>
      <c r="G40" s="498"/>
      <c r="H40" s="498"/>
      <c r="I40" s="498"/>
      <c r="J40" s="498"/>
      <c r="K40" s="498"/>
      <c r="L40" s="498"/>
      <c r="M40" s="498"/>
      <c r="N40" s="498"/>
      <c r="O40" s="343"/>
      <c r="P40" s="343"/>
      <c r="Q40" s="343"/>
      <c r="R40" s="343"/>
      <c r="S40" s="343"/>
      <c r="T40" s="343"/>
      <c r="U40" s="343"/>
      <c r="V40" s="343"/>
      <c r="W40" s="343"/>
      <c r="X40" s="343"/>
      <c r="Z40" s="55"/>
    </row>
    <row r="41" spans="2:26" s="338" customFormat="1" ht="16.149999999999999" customHeight="1">
      <c r="B41" s="345"/>
      <c r="C41" s="343"/>
      <c r="D41" s="498"/>
      <c r="E41" s="498"/>
      <c r="F41" s="498"/>
      <c r="G41" s="498"/>
      <c r="H41" s="498"/>
      <c r="I41" s="498"/>
      <c r="J41" s="498"/>
      <c r="K41" s="498"/>
      <c r="L41" s="498"/>
      <c r="M41" s="498"/>
      <c r="N41" s="498"/>
      <c r="O41" s="343"/>
      <c r="P41" s="343"/>
      <c r="Q41" s="343"/>
      <c r="R41" s="343"/>
      <c r="S41" s="343"/>
      <c r="T41" s="343"/>
      <c r="U41" s="343"/>
      <c r="V41" s="343"/>
      <c r="W41" s="343"/>
      <c r="X41" s="343"/>
      <c r="Z41" s="55"/>
    </row>
    <row r="42" spans="2:26" s="338" customFormat="1" ht="16.149999999999999" customHeight="1">
      <c r="B42" s="345"/>
      <c r="C42" s="343"/>
      <c r="D42" s="498"/>
      <c r="E42" s="498"/>
      <c r="F42" s="498"/>
      <c r="G42" s="498"/>
      <c r="H42" s="498"/>
      <c r="I42" s="498"/>
      <c r="J42" s="498"/>
      <c r="K42" s="498"/>
      <c r="L42" s="498"/>
      <c r="M42" s="498"/>
      <c r="N42" s="498"/>
      <c r="O42" s="343"/>
      <c r="P42" s="343"/>
      <c r="Q42" s="343"/>
      <c r="R42" s="343"/>
      <c r="S42" s="343"/>
      <c r="T42" s="343"/>
      <c r="U42" s="343"/>
      <c r="V42" s="343"/>
      <c r="W42" s="343"/>
      <c r="X42" s="343"/>
      <c r="Z42" s="55"/>
    </row>
    <row r="43" spans="2:26" s="338" customFormat="1" ht="16.149999999999999" customHeight="1">
      <c r="B43" s="345"/>
      <c r="C43" s="343"/>
      <c r="D43" s="498"/>
      <c r="E43" s="498"/>
      <c r="F43" s="498"/>
      <c r="G43" s="498"/>
      <c r="H43" s="498"/>
      <c r="I43" s="498"/>
      <c r="J43" s="498"/>
      <c r="K43" s="498"/>
      <c r="L43" s="498"/>
      <c r="M43" s="498"/>
      <c r="N43" s="498"/>
      <c r="O43" s="343"/>
      <c r="P43" s="343"/>
      <c r="Q43" s="343"/>
      <c r="R43" s="343"/>
      <c r="S43" s="343"/>
      <c r="T43" s="343"/>
      <c r="U43" s="343"/>
      <c r="V43" s="343"/>
      <c r="W43" s="343"/>
      <c r="X43" s="343"/>
      <c r="Z43" s="55"/>
    </row>
    <row r="44" spans="2:26" s="338" customFormat="1" ht="16.149999999999999" customHeight="1">
      <c r="B44" s="345"/>
      <c r="C44" s="343"/>
      <c r="D44" s="498"/>
      <c r="E44" s="498"/>
      <c r="F44" s="498"/>
      <c r="G44" s="498"/>
      <c r="H44" s="498"/>
      <c r="I44" s="498"/>
      <c r="J44" s="498"/>
      <c r="K44" s="498"/>
      <c r="L44" s="498"/>
      <c r="M44" s="498"/>
      <c r="N44" s="498"/>
      <c r="O44" s="343"/>
      <c r="P44" s="343"/>
      <c r="Q44" s="343"/>
      <c r="R44" s="343"/>
      <c r="S44" s="343"/>
      <c r="T44" s="343"/>
      <c r="U44" s="343"/>
      <c r="V44" s="343"/>
      <c r="W44" s="343"/>
      <c r="X44" s="343"/>
      <c r="Z44" s="55"/>
    </row>
    <row r="45" spans="2:26" s="338" customFormat="1" ht="16.149999999999999" customHeight="1">
      <c r="B45" s="345"/>
      <c r="C45" s="343"/>
      <c r="D45" s="498"/>
      <c r="E45" s="498"/>
      <c r="F45" s="498"/>
      <c r="G45" s="498"/>
      <c r="H45" s="498"/>
      <c r="I45" s="498"/>
      <c r="J45" s="498"/>
      <c r="K45" s="498"/>
      <c r="L45" s="498"/>
      <c r="M45" s="498"/>
      <c r="N45" s="498"/>
      <c r="O45" s="343"/>
      <c r="P45" s="343"/>
      <c r="Q45" s="343"/>
      <c r="R45" s="343"/>
      <c r="S45" s="343"/>
      <c r="T45" s="343"/>
      <c r="U45" s="343"/>
      <c r="V45" s="343"/>
      <c r="W45" s="343"/>
      <c r="X45" s="343"/>
      <c r="Z45" s="55"/>
    </row>
    <row r="46" spans="2:26" s="338" customFormat="1" ht="16.149999999999999" customHeight="1">
      <c r="B46" s="345"/>
      <c r="C46" s="343"/>
      <c r="D46" s="498"/>
      <c r="E46" s="498"/>
      <c r="F46" s="498"/>
      <c r="G46" s="498"/>
      <c r="H46" s="498"/>
      <c r="I46" s="498"/>
      <c r="J46" s="498"/>
      <c r="K46" s="498"/>
      <c r="L46" s="498"/>
      <c r="M46" s="498"/>
      <c r="N46" s="498"/>
      <c r="O46" s="343"/>
      <c r="P46" s="343"/>
      <c r="Q46" s="343"/>
      <c r="R46" s="343"/>
      <c r="S46" s="343"/>
      <c r="T46" s="343"/>
      <c r="U46" s="343"/>
      <c r="V46" s="343"/>
      <c r="W46" s="343"/>
      <c r="X46" s="343"/>
      <c r="Z46" s="55"/>
    </row>
    <row r="47" spans="2:26" s="338" customFormat="1" ht="16.149999999999999" customHeight="1">
      <c r="B47" s="345"/>
      <c r="C47" s="343"/>
      <c r="D47" s="498"/>
      <c r="E47" s="498"/>
      <c r="F47" s="498"/>
      <c r="G47" s="498"/>
      <c r="H47" s="498"/>
      <c r="I47" s="498"/>
      <c r="J47" s="498"/>
      <c r="K47" s="498"/>
      <c r="L47" s="498"/>
      <c r="M47" s="498"/>
      <c r="N47" s="498"/>
      <c r="O47" s="343"/>
      <c r="P47" s="343"/>
      <c r="Q47" s="343"/>
      <c r="R47" s="343"/>
      <c r="S47" s="343"/>
      <c r="T47" s="343"/>
      <c r="U47" s="343"/>
      <c r="V47" s="343"/>
      <c r="W47" s="343"/>
      <c r="X47" s="343"/>
      <c r="Z47" s="55"/>
    </row>
    <row r="48" spans="2:26" s="338" customFormat="1" ht="16.149999999999999" customHeight="1">
      <c r="B48" s="345"/>
      <c r="C48" s="343"/>
      <c r="D48" s="343"/>
      <c r="E48" s="343"/>
      <c r="F48" s="343"/>
      <c r="G48" s="343"/>
      <c r="H48" s="343"/>
      <c r="I48" s="343"/>
      <c r="J48" s="343"/>
      <c r="K48" s="343"/>
      <c r="L48" s="343"/>
      <c r="M48" s="343"/>
      <c r="N48" s="343"/>
      <c r="O48" s="343"/>
      <c r="P48" s="343"/>
      <c r="Q48" s="343"/>
      <c r="R48" s="343"/>
      <c r="S48" s="343"/>
      <c r="T48" s="343"/>
      <c r="U48" s="343"/>
      <c r="V48" s="343"/>
      <c r="W48" s="343"/>
      <c r="X48" s="343"/>
      <c r="Z48" s="55"/>
    </row>
    <row r="49" spans="2:26" s="338" customFormat="1" ht="16.149999999999999" customHeight="1">
      <c r="B49" s="345"/>
      <c r="C49" s="343"/>
      <c r="D49" s="343"/>
      <c r="E49" s="343"/>
      <c r="F49" s="343"/>
      <c r="G49" s="343"/>
      <c r="H49" s="343"/>
      <c r="I49" s="343"/>
      <c r="J49" s="343"/>
      <c r="K49" s="343"/>
      <c r="L49" s="343"/>
      <c r="M49" s="343"/>
      <c r="N49" s="343"/>
      <c r="O49" s="343"/>
      <c r="P49" s="343"/>
      <c r="Q49" s="343"/>
      <c r="R49" s="343"/>
      <c r="S49" s="343"/>
      <c r="T49" s="343"/>
      <c r="U49" s="343"/>
      <c r="V49" s="343"/>
      <c r="W49" s="343"/>
      <c r="X49" s="343"/>
      <c r="Z49" s="55"/>
    </row>
    <row r="50" spans="2:26" s="338" customFormat="1" ht="16.149999999999999" customHeight="1">
      <c r="B50" s="345"/>
      <c r="C50" s="661"/>
      <c r="D50" s="661"/>
      <c r="E50" s="661"/>
      <c r="F50" s="661"/>
      <c r="G50" s="661"/>
      <c r="H50" s="661"/>
      <c r="I50" s="661"/>
      <c r="J50" s="661"/>
      <c r="K50" s="661"/>
      <c r="L50" s="661"/>
      <c r="M50" s="661"/>
      <c r="N50" s="661"/>
      <c r="O50" s="661"/>
      <c r="P50" s="661"/>
      <c r="Q50" s="661"/>
      <c r="R50" s="661"/>
      <c r="S50" s="661"/>
      <c r="T50" s="661"/>
      <c r="U50" s="661"/>
      <c r="V50" s="661"/>
      <c r="W50" s="661"/>
      <c r="X50" s="343"/>
      <c r="Z50" s="55"/>
    </row>
    <row r="51" spans="2:26" s="338" customFormat="1" ht="16.149999999999999" customHeight="1">
      <c r="B51" s="345"/>
      <c r="C51" s="662"/>
      <c r="D51" s="662"/>
      <c r="E51" s="662"/>
      <c r="F51" s="662"/>
      <c r="G51" s="662"/>
      <c r="H51" s="662"/>
      <c r="I51" s="662"/>
      <c r="J51" s="662"/>
      <c r="K51" s="662"/>
      <c r="L51" s="662"/>
      <c r="M51" s="662"/>
      <c r="N51" s="662"/>
      <c r="O51" s="662"/>
      <c r="P51" s="662"/>
      <c r="Q51" s="662"/>
      <c r="R51" s="662"/>
      <c r="S51" s="662"/>
      <c r="T51" s="662"/>
      <c r="U51" s="662"/>
      <c r="V51" s="662"/>
      <c r="W51" s="662"/>
      <c r="X51" s="343"/>
      <c r="Z51" s="55"/>
    </row>
    <row r="52" spans="2:26" s="338" customFormat="1" ht="16.149999999999999" customHeight="1">
      <c r="B52" s="345"/>
      <c r="C52" s="662"/>
      <c r="D52" s="662"/>
      <c r="E52" s="662"/>
      <c r="F52" s="662"/>
      <c r="G52" s="662"/>
      <c r="H52" s="662"/>
      <c r="I52" s="662"/>
      <c r="J52" s="662"/>
      <c r="K52" s="662"/>
      <c r="L52" s="662"/>
      <c r="M52" s="662"/>
      <c r="N52" s="662"/>
      <c r="O52" s="662"/>
      <c r="P52" s="662"/>
      <c r="Q52" s="662"/>
      <c r="R52" s="662"/>
      <c r="S52" s="662"/>
      <c r="T52" s="662"/>
      <c r="U52" s="662"/>
      <c r="V52" s="662"/>
      <c r="W52" s="662"/>
      <c r="X52" s="343"/>
      <c r="Z52" s="55"/>
    </row>
    <row r="53" spans="2:26" s="338" customFormat="1" ht="16.149999999999999" customHeight="1">
      <c r="B53" s="345"/>
      <c r="C53" s="661"/>
      <c r="D53" s="661"/>
      <c r="E53" s="661"/>
      <c r="F53" s="661"/>
      <c r="G53" s="661"/>
      <c r="H53" s="661"/>
      <c r="I53" s="661"/>
      <c r="J53" s="661"/>
      <c r="K53" s="661"/>
      <c r="L53" s="661"/>
      <c r="M53" s="661"/>
      <c r="N53" s="661"/>
      <c r="O53" s="661"/>
      <c r="P53" s="661"/>
      <c r="Q53" s="661"/>
      <c r="R53" s="661"/>
      <c r="S53" s="661"/>
      <c r="T53" s="661"/>
      <c r="U53" s="661"/>
      <c r="V53" s="661"/>
      <c r="W53" s="661"/>
      <c r="X53" s="343"/>
      <c r="Z53" s="55"/>
    </row>
    <row r="54" spans="2:26" s="338" customFormat="1" ht="16.149999999999999" customHeight="1">
      <c r="B54" s="345"/>
      <c r="C54" s="667"/>
      <c r="D54" s="667"/>
      <c r="E54" s="667"/>
      <c r="F54" s="667"/>
      <c r="G54" s="667"/>
      <c r="H54" s="667"/>
      <c r="I54" s="667"/>
      <c r="J54" s="667"/>
      <c r="K54" s="667"/>
      <c r="L54" s="667"/>
      <c r="M54" s="667"/>
      <c r="N54" s="667"/>
      <c r="O54" s="667"/>
      <c r="P54" s="667"/>
      <c r="Q54" s="667"/>
      <c r="R54" s="667"/>
      <c r="S54" s="667"/>
      <c r="T54" s="667"/>
      <c r="U54" s="667"/>
      <c r="V54" s="667"/>
      <c r="W54" s="667"/>
      <c r="X54" s="343"/>
      <c r="Z54" s="55"/>
    </row>
    <row r="55" spans="2:26" s="338" customFormat="1" ht="16.149999999999999" customHeight="1">
      <c r="B55" s="345"/>
      <c r="C55" s="343"/>
      <c r="D55" s="343"/>
      <c r="E55" s="343"/>
      <c r="F55" s="343"/>
      <c r="G55" s="343"/>
      <c r="H55" s="343"/>
      <c r="I55" s="343"/>
      <c r="J55" s="343"/>
      <c r="K55" s="343"/>
      <c r="L55" s="343"/>
      <c r="M55" s="343"/>
      <c r="N55" s="343"/>
      <c r="O55" s="343"/>
      <c r="P55" s="343"/>
      <c r="Q55" s="343"/>
      <c r="R55" s="343"/>
      <c r="S55" s="343"/>
      <c r="T55" s="343"/>
      <c r="U55" s="343"/>
      <c r="V55" s="343"/>
      <c r="W55" s="343"/>
      <c r="X55" s="343"/>
      <c r="Z55" s="55"/>
    </row>
    <row r="56" spans="2:26" s="338" customFormat="1" ht="16.149999999999999" customHeight="1">
      <c r="B56" s="345"/>
      <c r="C56" s="343"/>
      <c r="D56" s="343"/>
      <c r="E56" s="343"/>
      <c r="F56" s="343"/>
      <c r="G56" s="343"/>
      <c r="H56" s="343"/>
      <c r="I56" s="343"/>
      <c r="J56" s="343"/>
      <c r="K56" s="343"/>
      <c r="L56" s="343"/>
      <c r="M56" s="343"/>
      <c r="N56" s="343"/>
      <c r="O56" s="343"/>
      <c r="P56" s="343"/>
      <c r="Q56" s="343"/>
      <c r="R56" s="343"/>
      <c r="S56" s="343"/>
      <c r="T56" s="343"/>
      <c r="U56" s="343"/>
      <c r="V56" s="343"/>
      <c r="W56" s="343"/>
      <c r="X56" s="343"/>
      <c r="Z56" s="55"/>
    </row>
    <row r="57" spans="2:26" s="338" customFormat="1" ht="16.149999999999999" customHeight="1">
      <c r="B57" s="345"/>
      <c r="C57" s="661"/>
      <c r="D57" s="661"/>
      <c r="E57" s="661"/>
      <c r="F57" s="661"/>
      <c r="G57" s="661"/>
      <c r="H57" s="661"/>
      <c r="I57" s="661"/>
      <c r="J57" s="661"/>
      <c r="K57" s="661"/>
      <c r="L57" s="661"/>
      <c r="M57" s="661"/>
      <c r="N57" s="661"/>
      <c r="O57" s="661"/>
      <c r="P57" s="661"/>
      <c r="Q57" s="661"/>
      <c r="R57" s="661"/>
      <c r="S57" s="661"/>
      <c r="T57" s="661"/>
      <c r="U57" s="661"/>
      <c r="V57" s="661"/>
      <c r="W57" s="661"/>
      <c r="X57" s="343"/>
      <c r="Z57" s="55"/>
    </row>
    <row r="58" spans="2:26" s="338" customFormat="1" ht="16.149999999999999" customHeight="1">
      <c r="B58" s="345"/>
      <c r="C58" s="667"/>
      <c r="D58" s="667"/>
      <c r="E58" s="667"/>
      <c r="F58" s="667"/>
      <c r="G58" s="667"/>
      <c r="H58" s="667"/>
      <c r="I58" s="667"/>
      <c r="J58" s="667"/>
      <c r="K58" s="667"/>
      <c r="L58" s="667"/>
      <c r="M58" s="667"/>
      <c r="N58" s="667"/>
      <c r="O58" s="667"/>
      <c r="P58" s="667"/>
      <c r="Q58" s="667"/>
      <c r="R58" s="667"/>
      <c r="S58" s="667"/>
      <c r="T58" s="667"/>
      <c r="U58" s="667"/>
      <c r="V58" s="667"/>
      <c r="W58" s="667"/>
      <c r="X58" s="343"/>
      <c r="Z58" s="55"/>
    </row>
    <row r="59" spans="2:26" s="338" customFormat="1" ht="16.149999999999999" customHeight="1">
      <c r="B59" s="345"/>
      <c r="C59" s="343"/>
      <c r="D59" s="343"/>
      <c r="E59" s="343"/>
      <c r="F59" s="343"/>
      <c r="G59" s="343"/>
      <c r="H59" s="343"/>
      <c r="I59" s="343"/>
      <c r="J59" s="343"/>
      <c r="K59" s="343"/>
      <c r="L59" s="343"/>
      <c r="M59" s="343"/>
      <c r="N59" s="343"/>
      <c r="O59" s="343"/>
      <c r="P59" s="343"/>
      <c r="Q59" s="343"/>
      <c r="R59" s="343"/>
      <c r="S59" s="343"/>
      <c r="T59" s="343"/>
      <c r="U59" s="343"/>
      <c r="V59" s="343"/>
      <c r="W59" s="343"/>
      <c r="X59" s="343"/>
      <c r="Z59" s="55"/>
    </row>
    <row r="60" spans="2:26" s="338" customFormat="1" ht="16.149999999999999" customHeight="1">
      <c r="B60" s="661"/>
      <c r="C60" s="661"/>
      <c r="D60" s="661"/>
      <c r="E60" s="661"/>
      <c r="F60" s="344"/>
      <c r="G60" s="344"/>
      <c r="H60" s="344"/>
      <c r="I60" s="344"/>
      <c r="J60" s="344"/>
      <c r="K60" s="344"/>
      <c r="L60" s="344"/>
      <c r="M60" s="344"/>
      <c r="N60" s="344"/>
      <c r="O60" s="344"/>
      <c r="P60" s="344"/>
      <c r="Q60" s="344"/>
      <c r="R60" s="344"/>
      <c r="S60" s="344"/>
      <c r="T60" s="344"/>
      <c r="U60" s="344"/>
      <c r="V60" s="344"/>
      <c r="W60" s="344"/>
      <c r="X60" s="344"/>
      <c r="Z60" s="55"/>
    </row>
    <row r="61" spans="2:26" s="338" customFormat="1" ht="16.149999999999999" customHeight="1">
      <c r="B61" s="345"/>
      <c r="C61" s="344"/>
      <c r="D61" s="344"/>
      <c r="E61" s="344"/>
      <c r="F61" s="344"/>
      <c r="G61" s="344"/>
      <c r="H61" s="344"/>
      <c r="I61" s="344"/>
      <c r="J61" s="344"/>
      <c r="K61" s="344"/>
      <c r="L61" s="344"/>
      <c r="M61" s="344"/>
      <c r="N61" s="344"/>
      <c r="O61" s="344"/>
      <c r="P61" s="344"/>
      <c r="Q61" s="344"/>
      <c r="R61" s="344"/>
      <c r="S61" s="344"/>
      <c r="T61" s="344"/>
      <c r="U61" s="344"/>
      <c r="V61" s="344"/>
      <c r="W61" s="344"/>
      <c r="X61" s="344"/>
      <c r="Z61" s="55"/>
    </row>
    <row r="62" spans="2:26" s="338" customFormat="1" ht="16.149999999999999" customHeight="1">
      <c r="B62" s="344"/>
      <c r="C62" s="661"/>
      <c r="D62" s="661"/>
      <c r="E62" s="661"/>
      <c r="F62" s="661"/>
      <c r="G62" s="661"/>
      <c r="H62" s="661"/>
      <c r="I62" s="661"/>
      <c r="J62" s="661"/>
      <c r="K62" s="661"/>
      <c r="L62" s="661"/>
      <c r="M62" s="661"/>
      <c r="N62" s="343"/>
      <c r="O62" s="343"/>
      <c r="P62" s="343"/>
      <c r="Q62" s="343"/>
      <c r="R62" s="343"/>
      <c r="S62" s="343"/>
      <c r="T62" s="343"/>
      <c r="U62" s="343"/>
      <c r="V62" s="343"/>
      <c r="W62" s="344"/>
      <c r="X62" s="344"/>
      <c r="Z62" s="55"/>
    </row>
    <row r="63" spans="2:26" s="338" customFormat="1" ht="16.149999999999999" customHeight="1">
      <c r="B63" s="344"/>
      <c r="C63" s="661"/>
      <c r="D63" s="661"/>
      <c r="E63" s="661"/>
      <c r="F63" s="661"/>
      <c r="G63" s="661"/>
      <c r="H63" s="661"/>
      <c r="I63" s="661"/>
      <c r="J63" s="661"/>
      <c r="K63" s="661"/>
      <c r="L63" s="661"/>
      <c r="M63" s="661"/>
      <c r="N63" s="343"/>
      <c r="O63" s="343"/>
      <c r="P63" s="343"/>
      <c r="Q63" s="343"/>
      <c r="R63" s="343"/>
      <c r="S63" s="343"/>
      <c r="T63" s="343"/>
      <c r="U63" s="343"/>
      <c r="V63" s="343"/>
      <c r="W63" s="344"/>
      <c r="X63" s="344"/>
      <c r="Z63" s="55"/>
    </row>
    <row r="64" spans="2:26" s="338" customFormat="1" ht="16.149999999999999" customHeight="1">
      <c r="B64" s="344"/>
      <c r="C64" s="661"/>
      <c r="D64" s="661"/>
      <c r="E64" s="661"/>
      <c r="F64" s="661"/>
      <c r="G64" s="661"/>
      <c r="H64" s="661"/>
      <c r="I64" s="661"/>
      <c r="J64" s="661"/>
      <c r="K64" s="661"/>
      <c r="L64" s="661"/>
      <c r="M64" s="661"/>
      <c r="N64" s="343"/>
      <c r="O64" s="343"/>
      <c r="P64" s="343"/>
      <c r="Q64" s="343"/>
      <c r="R64" s="343"/>
      <c r="S64" s="343"/>
      <c r="T64" s="343"/>
      <c r="U64" s="343"/>
      <c r="V64" s="343"/>
      <c r="W64" s="344"/>
      <c r="X64" s="344"/>
      <c r="Z64" s="55"/>
    </row>
    <row r="65" spans="2:26" s="338" customFormat="1" ht="16.149999999999999" customHeight="1">
      <c r="B65" s="344"/>
      <c r="C65" s="661"/>
      <c r="D65" s="661"/>
      <c r="E65" s="661"/>
      <c r="F65" s="661"/>
      <c r="G65" s="661"/>
      <c r="H65" s="661"/>
      <c r="I65" s="661"/>
      <c r="J65" s="661"/>
      <c r="K65" s="661"/>
      <c r="L65" s="661"/>
      <c r="M65" s="661"/>
      <c r="N65" s="343"/>
      <c r="O65" s="343"/>
      <c r="P65" s="343"/>
      <c r="Q65" s="343"/>
      <c r="R65" s="343"/>
      <c r="S65" s="343"/>
      <c r="T65" s="343"/>
      <c r="U65" s="343"/>
      <c r="V65" s="343"/>
      <c r="W65" s="344"/>
      <c r="X65" s="344"/>
      <c r="Z65" s="55"/>
    </row>
    <row r="66" spans="2:26" s="338" customFormat="1" ht="16.149999999999999" customHeight="1">
      <c r="B66" s="344"/>
      <c r="C66" s="661"/>
      <c r="D66" s="661"/>
      <c r="E66" s="661"/>
      <c r="F66" s="661"/>
      <c r="G66" s="661"/>
      <c r="H66" s="661"/>
      <c r="I66" s="661"/>
      <c r="J66" s="661"/>
      <c r="K66" s="661"/>
      <c r="L66" s="661"/>
      <c r="M66" s="661"/>
      <c r="N66" s="343"/>
      <c r="O66" s="343"/>
      <c r="P66" s="343"/>
      <c r="Q66" s="343"/>
      <c r="R66" s="343"/>
      <c r="S66" s="343"/>
      <c r="T66" s="343"/>
      <c r="U66" s="343"/>
      <c r="V66" s="343"/>
      <c r="W66" s="344"/>
      <c r="X66" s="344"/>
      <c r="Z66" s="55"/>
    </row>
    <row r="67" spans="2:26" s="338" customFormat="1" ht="16.149999999999999" customHeight="1">
      <c r="B67" s="344"/>
      <c r="C67" s="661"/>
      <c r="D67" s="661"/>
      <c r="E67" s="661"/>
      <c r="F67" s="661"/>
      <c r="G67" s="661"/>
      <c r="H67" s="661"/>
      <c r="I67" s="661"/>
      <c r="J67" s="661"/>
      <c r="K67" s="661"/>
      <c r="L67" s="661"/>
      <c r="M67" s="661"/>
      <c r="N67" s="343"/>
      <c r="O67" s="343"/>
      <c r="P67" s="343"/>
      <c r="Q67" s="343"/>
      <c r="R67" s="343"/>
      <c r="S67" s="343"/>
      <c r="T67" s="343"/>
      <c r="U67" s="343"/>
      <c r="V67" s="343"/>
      <c r="W67" s="344"/>
      <c r="X67" s="344"/>
      <c r="Z67" s="55"/>
    </row>
    <row r="68" spans="2:26" s="338" customFormat="1" ht="16.149999999999999" customHeight="1">
      <c r="B68" s="344"/>
      <c r="C68" s="346"/>
      <c r="D68" s="343"/>
      <c r="E68" s="343"/>
      <c r="F68" s="343"/>
      <c r="G68" s="343"/>
      <c r="H68" s="343"/>
      <c r="I68" s="343"/>
      <c r="J68" s="343"/>
      <c r="K68" s="343"/>
      <c r="L68" s="343"/>
      <c r="M68" s="343"/>
      <c r="N68" s="343"/>
      <c r="O68" s="343"/>
      <c r="P68" s="343"/>
      <c r="Q68" s="343"/>
      <c r="R68" s="343"/>
      <c r="S68" s="343"/>
      <c r="T68" s="343"/>
      <c r="U68" s="343"/>
      <c r="V68" s="343"/>
      <c r="W68" s="344"/>
      <c r="X68" s="344"/>
      <c r="Z68" s="55"/>
    </row>
    <row r="69" spans="2:26" s="338" customFormat="1" ht="16.149999999999999" customHeight="1">
      <c r="B69" s="344"/>
      <c r="C69" s="347"/>
      <c r="D69" s="668"/>
      <c r="E69" s="668"/>
      <c r="F69" s="668"/>
      <c r="G69" s="668"/>
      <c r="H69" s="668"/>
      <c r="I69" s="668"/>
      <c r="J69" s="668"/>
      <c r="K69" s="668"/>
      <c r="L69" s="668"/>
      <c r="M69" s="668"/>
      <c r="N69" s="668"/>
      <c r="O69" s="668"/>
      <c r="P69" s="668"/>
      <c r="Q69" s="668"/>
      <c r="R69" s="668"/>
      <c r="S69" s="668"/>
      <c r="T69" s="668"/>
      <c r="U69" s="668"/>
      <c r="V69" s="668"/>
      <c r="W69" s="668"/>
      <c r="X69" s="668"/>
      <c r="Z69" s="55"/>
    </row>
    <row r="70" spans="2:26" s="338" customFormat="1" ht="16.149999999999999" customHeight="1">
      <c r="B70" s="344"/>
      <c r="C70" s="344"/>
      <c r="D70" s="668"/>
      <c r="E70" s="668"/>
      <c r="F70" s="668"/>
      <c r="G70" s="668"/>
      <c r="H70" s="668"/>
      <c r="I70" s="668"/>
      <c r="J70" s="668"/>
      <c r="K70" s="668"/>
      <c r="L70" s="668"/>
      <c r="M70" s="668"/>
      <c r="N70" s="668"/>
      <c r="O70" s="668"/>
      <c r="P70" s="668"/>
      <c r="Q70" s="668"/>
      <c r="R70" s="668"/>
      <c r="S70" s="668"/>
      <c r="T70" s="668"/>
      <c r="U70" s="668"/>
      <c r="V70" s="668"/>
      <c r="W70" s="668"/>
      <c r="X70" s="668"/>
      <c r="Z70" s="55"/>
    </row>
    <row r="71" spans="2:26" s="338" customFormat="1" ht="16.149999999999999" customHeight="1">
      <c r="B71" s="344"/>
      <c r="C71" s="343"/>
      <c r="D71" s="343"/>
      <c r="E71" s="343"/>
      <c r="F71" s="343"/>
      <c r="G71" s="343"/>
      <c r="H71" s="343"/>
      <c r="I71" s="343"/>
      <c r="J71" s="343"/>
      <c r="K71" s="343"/>
      <c r="L71" s="343"/>
      <c r="M71" s="343"/>
      <c r="N71" s="343"/>
      <c r="O71" s="343"/>
      <c r="P71" s="343"/>
      <c r="Q71" s="343"/>
      <c r="R71" s="343"/>
      <c r="S71" s="343"/>
      <c r="T71" s="343"/>
      <c r="U71" s="343"/>
      <c r="V71" s="343"/>
      <c r="W71" s="343"/>
      <c r="X71" s="343"/>
      <c r="Z71" s="55"/>
    </row>
    <row r="72" spans="2:26" s="338" customFormat="1" ht="16.149999999999999" customHeight="1">
      <c r="B72" s="345"/>
      <c r="C72" s="344"/>
      <c r="D72" s="344"/>
      <c r="E72" s="344"/>
      <c r="F72" s="344"/>
      <c r="G72" s="344"/>
      <c r="H72" s="344"/>
      <c r="I72" s="344"/>
      <c r="J72" s="344"/>
      <c r="K72" s="344"/>
      <c r="L72" s="344"/>
      <c r="M72" s="344"/>
      <c r="N72" s="344"/>
      <c r="O72" s="344"/>
      <c r="P72" s="344"/>
      <c r="Q72" s="344"/>
      <c r="R72" s="344"/>
      <c r="S72" s="344"/>
      <c r="T72" s="344"/>
      <c r="U72" s="344"/>
      <c r="V72" s="344"/>
      <c r="W72" s="344"/>
      <c r="X72" s="344"/>
      <c r="Z72" s="55"/>
    </row>
    <row r="73" spans="2:26" s="338" customFormat="1" ht="16.149999999999999" customHeight="1">
      <c r="B73" s="344"/>
      <c r="C73" s="346"/>
      <c r="D73" s="344"/>
      <c r="E73" s="344"/>
      <c r="F73" s="344"/>
      <c r="G73" s="344"/>
      <c r="H73" s="344"/>
      <c r="I73" s="344"/>
      <c r="J73" s="344"/>
      <c r="K73" s="344"/>
      <c r="L73" s="344"/>
      <c r="M73" s="344"/>
      <c r="N73" s="344"/>
      <c r="O73" s="344"/>
      <c r="P73" s="344"/>
      <c r="Q73" s="344"/>
      <c r="R73" s="344"/>
      <c r="S73" s="344"/>
      <c r="T73" s="344"/>
      <c r="U73" s="344"/>
      <c r="V73" s="344"/>
      <c r="W73" s="344"/>
      <c r="X73" s="344"/>
      <c r="Z73" s="55"/>
    </row>
    <row r="74" spans="2:26" s="338" customFormat="1" ht="16.149999999999999" customHeight="1">
      <c r="B74" s="344"/>
      <c r="C74" s="661"/>
      <c r="D74" s="661"/>
      <c r="E74" s="661"/>
      <c r="F74" s="661"/>
      <c r="G74" s="661"/>
      <c r="H74" s="661"/>
      <c r="I74" s="661"/>
      <c r="J74" s="661"/>
      <c r="K74" s="344"/>
      <c r="L74" s="344"/>
      <c r="M74" s="344"/>
      <c r="N74" s="344"/>
      <c r="O74" s="344"/>
      <c r="P74" s="344"/>
      <c r="Q74" s="344"/>
      <c r="R74" s="344"/>
      <c r="S74" s="344"/>
      <c r="T74" s="344"/>
      <c r="U74" s="344"/>
      <c r="V74" s="344"/>
      <c r="W74" s="344"/>
      <c r="X74" s="344"/>
      <c r="Z74" s="55"/>
    </row>
    <row r="75" spans="2:26" s="338" customFormat="1" ht="16.149999999999999" customHeight="1">
      <c r="B75" s="344"/>
      <c r="C75" s="661"/>
      <c r="D75" s="661"/>
      <c r="E75" s="661"/>
      <c r="F75" s="661"/>
      <c r="G75" s="661"/>
      <c r="H75" s="661"/>
      <c r="I75" s="661"/>
      <c r="J75" s="661"/>
      <c r="K75" s="344"/>
      <c r="L75" s="344"/>
      <c r="M75" s="344"/>
      <c r="N75" s="344"/>
      <c r="O75" s="344"/>
      <c r="P75" s="344"/>
      <c r="Q75" s="344"/>
      <c r="R75" s="344"/>
      <c r="S75" s="344"/>
      <c r="T75" s="344"/>
      <c r="U75" s="344"/>
      <c r="V75" s="344"/>
      <c r="W75" s="344"/>
      <c r="X75" s="344"/>
      <c r="Z75" s="55"/>
    </row>
    <row r="76" spans="2:26" s="338" customFormat="1" ht="16.149999999999999" customHeight="1">
      <c r="B76" s="344"/>
      <c r="C76" s="661"/>
      <c r="D76" s="661"/>
      <c r="E76" s="661"/>
      <c r="F76" s="661"/>
      <c r="G76" s="661"/>
      <c r="H76" s="661"/>
      <c r="I76" s="661"/>
      <c r="J76" s="661"/>
      <c r="K76" s="344"/>
      <c r="L76" s="344"/>
      <c r="M76" s="344"/>
      <c r="N76" s="344"/>
      <c r="O76" s="344"/>
      <c r="P76" s="344"/>
      <c r="Q76" s="344"/>
      <c r="R76" s="344"/>
      <c r="S76" s="344"/>
      <c r="T76" s="344"/>
      <c r="U76" s="344"/>
      <c r="V76" s="344"/>
      <c r="W76" s="344"/>
      <c r="X76" s="344"/>
      <c r="Z76" s="55"/>
    </row>
    <row r="77" spans="2:26" s="338" customFormat="1" ht="16.149999999999999" customHeight="1">
      <c r="B77" s="344"/>
      <c r="C77" s="661"/>
      <c r="D77" s="661"/>
      <c r="E77" s="661"/>
      <c r="F77" s="661"/>
      <c r="G77" s="661"/>
      <c r="H77" s="661"/>
      <c r="I77" s="661"/>
      <c r="J77" s="661"/>
      <c r="K77" s="344"/>
      <c r="L77" s="344"/>
      <c r="M77" s="344"/>
      <c r="N77" s="344"/>
      <c r="O77" s="344"/>
      <c r="P77" s="344"/>
      <c r="Q77" s="344"/>
      <c r="R77" s="344"/>
      <c r="S77" s="344"/>
      <c r="T77" s="344"/>
      <c r="U77" s="344"/>
      <c r="V77" s="344"/>
      <c r="W77" s="344"/>
      <c r="X77" s="344"/>
      <c r="Z77" s="55"/>
    </row>
    <row r="78" spans="2:26" s="338" customFormat="1" ht="16.149999999999999" customHeight="1">
      <c r="B78" s="344"/>
      <c r="C78" s="343"/>
      <c r="D78" s="343"/>
      <c r="E78" s="343"/>
      <c r="F78" s="343"/>
      <c r="G78" s="343"/>
      <c r="H78" s="343"/>
      <c r="I78" s="343"/>
      <c r="J78" s="343"/>
      <c r="K78" s="343"/>
      <c r="L78" s="343"/>
      <c r="M78" s="343"/>
      <c r="N78" s="343"/>
      <c r="O78" s="343"/>
      <c r="P78" s="343"/>
      <c r="Q78" s="343"/>
      <c r="R78" s="343"/>
      <c r="S78" s="343"/>
      <c r="T78" s="343"/>
      <c r="U78" s="343"/>
      <c r="V78" s="343"/>
      <c r="W78" s="343"/>
      <c r="X78" s="343"/>
      <c r="Z78" s="55"/>
    </row>
    <row r="79" spans="2:26" s="338" customFormat="1" ht="16.149999999999999" customHeight="1">
      <c r="B79" s="345"/>
      <c r="C79" s="344"/>
      <c r="D79" s="344"/>
      <c r="E79" s="344"/>
      <c r="F79" s="344"/>
      <c r="G79" s="344"/>
      <c r="H79" s="344"/>
      <c r="I79" s="344"/>
      <c r="J79" s="344"/>
      <c r="K79" s="344"/>
      <c r="L79" s="344"/>
      <c r="M79" s="344"/>
      <c r="N79" s="344"/>
      <c r="O79" s="344"/>
      <c r="P79" s="344"/>
      <c r="Q79" s="344"/>
      <c r="R79" s="344"/>
      <c r="S79" s="344"/>
      <c r="T79" s="344"/>
      <c r="U79" s="344"/>
      <c r="V79" s="344"/>
      <c r="W79" s="344"/>
      <c r="X79" s="344"/>
      <c r="Z79" s="55"/>
    </row>
    <row r="80" spans="2:26" s="338" customFormat="1" ht="16.149999999999999" customHeight="1">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Z80" s="55"/>
    </row>
    <row r="81" spans="2:26" ht="16.149999999999999" customHeight="1">
      <c r="B81" s="344"/>
      <c r="C81" s="344"/>
      <c r="D81" s="344"/>
      <c r="E81" s="344"/>
      <c r="F81" s="344"/>
      <c r="G81" s="344"/>
      <c r="H81" s="344"/>
      <c r="I81" s="344"/>
      <c r="J81" s="344"/>
      <c r="K81" s="344"/>
      <c r="L81" s="344"/>
      <c r="M81" s="344"/>
      <c r="N81" s="344"/>
      <c r="O81" s="344"/>
      <c r="P81" s="344"/>
      <c r="Q81" s="344"/>
      <c r="R81" s="344"/>
      <c r="S81" s="344"/>
      <c r="T81" s="344"/>
      <c r="U81" s="344"/>
      <c r="V81" s="344"/>
      <c r="W81" s="344"/>
      <c r="X81" s="344"/>
    </row>
    <row r="82" spans="2:26" ht="16.149999999999999" customHeight="1">
      <c r="B82" s="344"/>
      <c r="C82" s="346"/>
      <c r="D82" s="344"/>
      <c r="E82" s="344"/>
      <c r="F82" s="344"/>
      <c r="G82" s="344"/>
      <c r="H82" s="344"/>
      <c r="I82" s="344"/>
      <c r="J82" s="344"/>
      <c r="K82" s="344"/>
      <c r="L82" s="344"/>
      <c r="M82" s="344"/>
      <c r="N82" s="344"/>
      <c r="O82" s="344"/>
      <c r="P82" s="344"/>
      <c r="Q82" s="344"/>
      <c r="R82" s="344"/>
      <c r="S82" s="344"/>
      <c r="T82" s="344"/>
      <c r="U82" s="344"/>
      <c r="V82" s="344"/>
      <c r="W82" s="344"/>
      <c r="X82" s="344"/>
    </row>
    <row r="83" spans="2:26" ht="16.149999999999999" customHeight="1">
      <c r="B83" s="344"/>
      <c r="C83" s="667"/>
      <c r="D83" s="667"/>
      <c r="E83" s="667"/>
      <c r="F83" s="667"/>
      <c r="G83" s="667"/>
      <c r="H83" s="667"/>
      <c r="I83" s="667"/>
      <c r="J83" s="667"/>
      <c r="K83" s="667"/>
      <c r="L83" s="667"/>
      <c r="M83" s="667"/>
      <c r="N83" s="667"/>
      <c r="O83" s="667"/>
      <c r="P83" s="667"/>
      <c r="Q83" s="667"/>
      <c r="R83" s="667"/>
      <c r="S83" s="667"/>
      <c r="T83" s="667"/>
      <c r="U83" s="667"/>
      <c r="V83" s="667"/>
      <c r="W83" s="667"/>
      <c r="X83" s="361"/>
    </row>
    <row r="84" spans="2:26" ht="16.149999999999999" customHeight="1">
      <c r="B84" s="344"/>
      <c r="C84" s="667"/>
      <c r="D84" s="667"/>
      <c r="E84" s="667"/>
      <c r="F84" s="667"/>
      <c r="G84" s="667"/>
      <c r="H84" s="667"/>
      <c r="I84" s="667"/>
      <c r="J84" s="667"/>
      <c r="K84" s="667"/>
      <c r="L84" s="667"/>
      <c r="M84" s="667"/>
      <c r="N84" s="667"/>
      <c r="O84" s="667"/>
      <c r="P84" s="667"/>
      <c r="Q84" s="667"/>
      <c r="R84" s="667"/>
      <c r="S84" s="667"/>
      <c r="T84" s="667"/>
      <c r="U84" s="667"/>
      <c r="V84" s="667"/>
      <c r="W84" s="667"/>
      <c r="X84" s="361"/>
    </row>
    <row r="85" spans="2:26" ht="16.149999999999999" customHeight="1">
      <c r="B85" s="344"/>
      <c r="C85" s="668"/>
      <c r="D85" s="668"/>
      <c r="E85" s="668"/>
      <c r="F85" s="668"/>
      <c r="G85" s="668"/>
      <c r="H85" s="668"/>
      <c r="I85" s="668"/>
      <c r="J85" s="668"/>
      <c r="K85" s="668"/>
      <c r="L85" s="668"/>
      <c r="M85" s="668"/>
      <c r="N85" s="668"/>
      <c r="O85" s="668"/>
      <c r="P85" s="668"/>
      <c r="Q85" s="668"/>
      <c r="R85" s="668"/>
      <c r="S85" s="668"/>
      <c r="T85" s="668"/>
      <c r="U85" s="668"/>
      <c r="V85" s="668"/>
      <c r="W85" s="668"/>
      <c r="X85" s="361"/>
    </row>
    <row r="86" spans="2:26" ht="16.149999999999999" customHeight="1">
      <c r="B86" s="344"/>
      <c r="C86" s="343"/>
      <c r="D86" s="665"/>
      <c r="E86" s="665"/>
      <c r="F86" s="665"/>
      <c r="G86" s="1926"/>
      <c r="H86" s="1926"/>
      <c r="I86" s="1926"/>
      <c r="J86" s="1926"/>
      <c r="K86" s="1926"/>
      <c r="L86" s="1926"/>
      <c r="M86" s="1926"/>
      <c r="N86" s="1926"/>
      <c r="O86" s="1926"/>
      <c r="P86" s="1926"/>
      <c r="Q86" s="343"/>
      <c r="R86" s="343"/>
      <c r="S86" s="343"/>
      <c r="T86" s="343"/>
      <c r="U86" s="343"/>
      <c r="V86" s="343"/>
      <c r="W86" s="343"/>
      <c r="X86" s="343"/>
    </row>
    <row r="87" spans="2:26" ht="16.149999999999999" customHeight="1">
      <c r="B87" s="344"/>
      <c r="C87" s="346"/>
      <c r="D87" s="343"/>
      <c r="E87" s="343"/>
      <c r="F87" s="343"/>
      <c r="G87" s="343"/>
      <c r="H87" s="343"/>
      <c r="I87" s="343"/>
      <c r="J87" s="343"/>
      <c r="K87" s="343"/>
      <c r="L87" s="343"/>
      <c r="M87" s="343"/>
      <c r="N87" s="343"/>
      <c r="O87" s="343"/>
      <c r="P87" s="512"/>
      <c r="Q87" s="343"/>
      <c r="R87" s="343"/>
      <c r="S87" s="343"/>
      <c r="T87" s="343"/>
      <c r="U87" s="343"/>
      <c r="V87" s="343"/>
      <c r="W87" s="343"/>
      <c r="X87" s="343"/>
    </row>
    <row r="88" spans="2:26" s="338" customFormat="1" ht="16.149999999999999" customHeight="1">
      <c r="B88" s="345"/>
      <c r="C88" s="349"/>
      <c r="D88" s="349"/>
      <c r="E88" s="349"/>
      <c r="F88" s="349"/>
      <c r="G88" s="349"/>
      <c r="H88" s="349"/>
      <c r="I88" s="349"/>
      <c r="J88" s="349"/>
      <c r="K88" s="349"/>
      <c r="L88" s="349"/>
      <c r="M88" s="349"/>
      <c r="N88" s="349"/>
      <c r="O88" s="349"/>
      <c r="P88" s="349"/>
      <c r="Q88" s="349"/>
      <c r="R88" s="349"/>
      <c r="S88" s="349"/>
      <c r="T88" s="349"/>
      <c r="U88" s="349"/>
      <c r="V88" s="349"/>
      <c r="W88" s="349"/>
      <c r="X88" s="349"/>
      <c r="Z88" s="55"/>
    </row>
    <row r="89" spans="2:26" s="338" customFormat="1" ht="16.149999999999999" customHeight="1">
      <c r="B89" s="350"/>
      <c r="Z89" s="55"/>
    </row>
    <row r="90" spans="2:26" s="338" customFormat="1" ht="34.5" customHeight="1">
      <c r="B90" s="349"/>
      <c r="Z90" s="55"/>
    </row>
    <row r="91" spans="2:26" s="338" customFormat="1" ht="12" customHeight="1">
      <c r="B91" s="349"/>
      <c r="C91" s="663"/>
      <c r="D91" s="663"/>
      <c r="E91" s="663"/>
      <c r="F91" s="663"/>
      <c r="G91" s="663"/>
      <c r="H91" s="663"/>
      <c r="I91" s="663"/>
      <c r="J91" s="663"/>
      <c r="K91" s="663"/>
      <c r="L91" s="663"/>
      <c r="M91" s="663"/>
      <c r="N91" s="663"/>
      <c r="O91" s="663"/>
      <c r="P91" s="663"/>
      <c r="Q91" s="663"/>
      <c r="R91" s="663"/>
      <c r="S91" s="663"/>
      <c r="T91" s="663"/>
      <c r="U91" s="663"/>
      <c r="V91" s="663"/>
      <c r="W91" s="663"/>
      <c r="X91" s="354"/>
      <c r="Z91" s="55"/>
    </row>
    <row r="92" spans="2:26" s="338" customFormat="1">
      <c r="C92" s="663"/>
      <c r="D92" s="663"/>
      <c r="E92" s="663"/>
      <c r="F92" s="663"/>
      <c r="G92" s="663"/>
      <c r="H92" s="663"/>
      <c r="I92" s="663"/>
      <c r="J92" s="663"/>
      <c r="K92" s="663"/>
      <c r="L92" s="663"/>
      <c r="M92" s="663"/>
      <c r="N92" s="663"/>
      <c r="O92" s="663"/>
      <c r="P92" s="663"/>
      <c r="Q92" s="663"/>
      <c r="R92" s="663"/>
      <c r="S92" s="663"/>
      <c r="T92" s="663"/>
      <c r="U92" s="663"/>
      <c r="V92" s="663"/>
      <c r="W92" s="663"/>
      <c r="X92" s="354"/>
      <c r="Z92" s="55"/>
    </row>
    <row r="93" spans="2:26" s="338" customFormat="1" ht="13.5" customHeight="1">
      <c r="C93" s="663"/>
      <c r="D93" s="663"/>
      <c r="E93" s="663"/>
      <c r="F93" s="663"/>
      <c r="G93" s="663"/>
      <c r="H93" s="663"/>
      <c r="I93" s="663"/>
      <c r="J93" s="663"/>
      <c r="K93" s="663"/>
      <c r="L93" s="663"/>
      <c r="M93" s="663"/>
      <c r="N93" s="663"/>
      <c r="O93" s="663"/>
      <c r="P93" s="663"/>
      <c r="Q93" s="663"/>
      <c r="R93" s="663"/>
      <c r="S93" s="663"/>
      <c r="T93" s="663"/>
      <c r="U93" s="663"/>
      <c r="V93" s="663"/>
      <c r="W93" s="663"/>
      <c r="X93" s="354"/>
      <c r="Z93" s="55"/>
    </row>
    <row r="94" spans="2:26" s="338" customFormat="1" ht="13.5" customHeight="1">
      <c r="C94" s="663"/>
      <c r="D94" s="663"/>
      <c r="E94" s="663"/>
      <c r="F94" s="663"/>
      <c r="G94" s="663"/>
      <c r="H94" s="663"/>
      <c r="I94" s="663"/>
      <c r="J94" s="663"/>
      <c r="K94" s="663"/>
      <c r="L94" s="663"/>
      <c r="M94" s="663"/>
      <c r="N94" s="663"/>
      <c r="O94" s="663"/>
      <c r="P94" s="663"/>
      <c r="Q94" s="663"/>
      <c r="R94" s="663"/>
      <c r="S94" s="663"/>
      <c r="T94" s="663"/>
      <c r="U94" s="663"/>
      <c r="V94" s="663"/>
      <c r="W94" s="663"/>
      <c r="X94" s="354"/>
      <c r="Z94" s="55"/>
    </row>
    <row r="95" spans="2:26" s="338" customFormat="1" ht="13.5"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gnbeSTM2D9ekz2SIcYTUBrAXnClSN8Z6hLaYztdLYjq5BcodkWPUu+xYl/TpPQbqqBakv82mTyMQDKghENXvaQ==" saltValue="ilaso4t/rQPZh1o3MIFhfA==" spinCount="100000"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zoomScale="85" zoomScaleNormal="55" zoomScaleSheetLayoutView="85" workbookViewId="0">
      <selection activeCell="M6" sqref="M6:BB13"/>
    </sheetView>
  </sheetViews>
  <sheetFormatPr defaultColWidth="1.625" defaultRowHeight="8.1" customHeight="1"/>
  <cols>
    <col min="1" max="2" width="1.625" style="79" customWidth="1"/>
    <col min="3" max="4" width="2.5" style="79" customWidth="1"/>
    <col min="5" max="9" width="3.125" style="79" customWidth="1"/>
    <col min="10" max="13" width="2.625" style="79" customWidth="1"/>
    <col min="14" max="15" width="4.625" style="79" customWidth="1"/>
    <col min="16" max="25" width="3.125" style="79" customWidth="1"/>
    <col min="26" max="28" width="2.375" style="79" customWidth="1"/>
    <col min="29" max="29" width="2.625" style="79" customWidth="1"/>
    <col min="30" max="32" width="1.625" style="79" customWidth="1"/>
    <col min="33" max="49" width="2.125" style="79" customWidth="1"/>
    <col min="50" max="53" width="1.625" style="79" customWidth="1"/>
    <col min="54" max="54" width="8.5" style="79" customWidth="1"/>
    <col min="55" max="62" width="2.125" style="79" customWidth="1"/>
    <col min="63" max="80" width="1.625" style="79" customWidth="1"/>
    <col min="81" max="81" width="1.75" style="79" customWidth="1"/>
    <col min="82" max="84" width="1.625" style="79" customWidth="1"/>
    <col min="85" max="87" width="10.625" style="79" customWidth="1"/>
    <col min="88" max="94" width="1.625" style="79" customWidth="1"/>
    <col min="95" max="98" width="2.125" style="79" customWidth="1"/>
    <col min="99" max="99" width="1.625" style="79" customWidth="1"/>
    <col min="100" max="101" width="2.625" style="79" customWidth="1"/>
    <col min="102" max="102" width="2.125" style="79" customWidth="1"/>
    <col min="103" max="105" width="3.625" style="79" customWidth="1"/>
    <col min="106" max="106" width="3.125" style="79" customWidth="1"/>
    <col min="107" max="107" width="2.125" style="79" customWidth="1"/>
    <col min="108" max="108" width="5.625" style="79" customWidth="1"/>
    <col min="109" max="110" width="3.625" style="79" customWidth="1"/>
    <col min="111" max="115" width="2.125" style="79" customWidth="1"/>
    <col min="116" max="116" width="3.625" style="79" customWidth="1"/>
    <col min="117" max="117" width="2.125" style="79" customWidth="1"/>
    <col min="118" max="118" width="10.5" style="79" bestFit="1" customWidth="1"/>
    <col min="119" max="119" width="4.625" style="79" customWidth="1"/>
    <col min="120" max="120" width="1.625" style="79" customWidth="1"/>
    <col min="121" max="121" width="15.625" style="521" customWidth="1"/>
    <col min="122" max="122" width="19.375" style="79" bestFit="1" customWidth="1"/>
    <col min="123" max="123" width="56.25" style="520" bestFit="1" customWidth="1"/>
    <col min="124" max="133" width="1.5" style="501" customWidth="1"/>
    <col min="134" max="134" width="1.625" style="501"/>
    <col min="135" max="16384" width="1.625" style="79"/>
  </cols>
  <sheetData>
    <row r="1" spans="1:122" ht="8.1" customHeight="1">
      <c r="A1" s="501"/>
      <c r="B1" s="501"/>
      <c r="C1" s="501"/>
      <c r="D1" s="501"/>
      <c r="E1" s="501"/>
      <c r="F1" s="501"/>
      <c r="G1" s="501"/>
      <c r="H1" s="501"/>
      <c r="I1" s="501"/>
      <c r="J1" s="501"/>
      <c r="K1" s="501"/>
      <c r="L1" s="501"/>
      <c r="M1" s="501"/>
      <c r="N1" s="501"/>
      <c r="O1" s="501"/>
      <c r="P1" s="501"/>
      <c r="Q1" s="501"/>
      <c r="R1" s="501"/>
      <c r="S1" s="501"/>
      <c r="T1" s="501"/>
      <c r="U1" s="501"/>
      <c r="V1" s="501"/>
      <c r="W1" s="501"/>
    </row>
    <row r="2" spans="1:122" ht="25.5">
      <c r="A2" s="2"/>
      <c r="B2" s="2"/>
      <c r="C2" s="14" t="s">
        <v>8770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2"/>
      <c r="DJ2" s="502"/>
      <c r="DK2" s="502"/>
      <c r="DL2" s="502"/>
      <c r="DM2" s="502"/>
      <c r="DN2" s="503"/>
      <c r="DO2" s="503"/>
      <c r="DP2" s="503"/>
      <c r="DQ2" s="604"/>
      <c r="DR2" s="503"/>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5"/>
      <c r="DJ3" s="365"/>
      <c r="DK3" s="365"/>
      <c r="DL3" s="365"/>
      <c r="DM3" s="365"/>
      <c r="DN3" s="504"/>
      <c r="DO3" s="504"/>
      <c r="DP3" s="504"/>
      <c r="DQ3" s="605"/>
      <c r="DR3" s="504"/>
    </row>
    <row r="4" spans="1:122" ht="8.1" customHeight="1">
      <c r="A4" s="2"/>
      <c r="B4" s="2"/>
      <c r="C4" s="2229" t="s">
        <v>1</v>
      </c>
      <c r="D4" s="2229"/>
      <c r="E4" s="2229"/>
      <c r="F4" s="2229"/>
      <c r="G4" s="2229"/>
      <c r="H4" s="2229"/>
      <c r="I4" s="2229"/>
      <c r="J4" s="2229"/>
      <c r="K4" s="2229"/>
      <c r="L4" s="2"/>
      <c r="M4" s="1375"/>
      <c r="N4" s="1375"/>
      <c r="O4" s="1375"/>
      <c r="P4" s="1375"/>
      <c r="Q4" s="1375"/>
      <c r="R4" s="1375"/>
      <c r="S4" s="1375"/>
      <c r="T4" s="1375"/>
      <c r="U4" s="1375"/>
      <c r="V4" s="1375"/>
      <c r="W4" s="1375"/>
      <c r="X4" s="1375"/>
      <c r="Y4" s="1375"/>
      <c r="Z4" s="1375"/>
      <c r="AA4" s="1375"/>
      <c r="AB4" s="1375"/>
      <c r="AC4" s="1375"/>
      <c r="AD4" s="1375"/>
      <c r="AE4" s="1375"/>
      <c r="AF4" s="1375"/>
      <c r="AG4" s="1375"/>
      <c r="AH4" s="1375"/>
      <c r="AI4" s="1375"/>
      <c r="AJ4" s="1375"/>
      <c r="AK4" s="1375"/>
      <c r="AL4" s="1375"/>
      <c r="AM4" s="941"/>
      <c r="AN4" s="941"/>
      <c r="AO4" s="941"/>
      <c r="AP4" s="941"/>
      <c r="AQ4" s="941"/>
      <c r="AR4" s="941"/>
      <c r="AS4" s="941"/>
      <c r="AT4" s="941"/>
      <c r="AU4" s="941"/>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29"/>
      <c r="D5" s="2229"/>
      <c r="E5" s="2229"/>
      <c r="F5" s="2229"/>
      <c r="G5" s="2229"/>
      <c r="H5" s="2229"/>
      <c r="I5" s="2229"/>
      <c r="J5" s="2229"/>
      <c r="K5" s="2229"/>
      <c r="L5" s="2"/>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417"/>
      <c r="AN5" s="1417"/>
      <c r="AO5" s="1417"/>
      <c r="AP5" s="1417"/>
      <c r="AQ5" s="1417"/>
      <c r="AR5" s="1417"/>
      <c r="AS5" s="1417"/>
      <c r="AT5" s="1417"/>
      <c r="AU5" s="1417"/>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07"/>
      <c r="CL5" s="707"/>
      <c r="CM5" s="2172"/>
      <c r="CN5" s="2173"/>
      <c r="CO5" s="2173"/>
      <c r="CP5" s="2173"/>
      <c r="CQ5" s="2173"/>
      <c r="CR5" s="2173"/>
      <c r="CS5" s="2173"/>
      <c r="CT5" s="2173"/>
      <c r="CU5" s="2173"/>
      <c r="CV5" s="2173"/>
      <c r="CW5" s="2173"/>
      <c r="CX5" s="2173"/>
      <c r="CY5" s="2173"/>
      <c r="CZ5" s="2173"/>
      <c r="DA5" s="2173"/>
      <c r="DB5" s="2173"/>
      <c r="DC5" s="2173"/>
      <c r="DD5" s="2173"/>
      <c r="DE5" s="2173"/>
      <c r="DF5" s="2173"/>
      <c r="DG5" s="2173"/>
      <c r="DH5" s="2173"/>
      <c r="DI5" s="2173"/>
      <c r="DJ5" s="2173"/>
      <c r="DK5" s="2173"/>
      <c r="DL5" s="2173"/>
      <c r="DM5" s="445"/>
    </row>
    <row r="6" spans="1:122" ht="8.1" customHeight="1">
      <c r="A6" s="2"/>
      <c r="B6" s="2"/>
      <c r="C6" s="2301" t="s">
        <v>8793</v>
      </c>
      <c r="D6" s="2301"/>
      <c r="E6" s="2301"/>
      <c r="F6" s="2301"/>
      <c r="G6" s="2301"/>
      <c r="H6" s="2301"/>
      <c r="I6" s="2301"/>
      <c r="J6" s="2301"/>
      <c r="K6" s="2301"/>
      <c r="L6" s="2301"/>
      <c r="M6" s="2178"/>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80"/>
      <c r="BC6" s="2167" t="s">
        <v>315</v>
      </c>
      <c r="BD6" s="2167"/>
      <c r="BE6" s="2167"/>
      <c r="BF6" s="2167"/>
      <c r="BG6" s="2167"/>
      <c r="BH6" s="2167"/>
      <c r="BI6" s="2167"/>
      <c r="BJ6" s="2168"/>
      <c r="BK6" s="2187">
        <f>'1枚目'!$BK$12</f>
        <v>0</v>
      </c>
      <c r="BL6" s="2188"/>
      <c r="BM6" s="2188"/>
      <c r="BN6" s="2188"/>
      <c r="BO6" s="2188"/>
      <c r="BP6" s="2188"/>
      <c r="BQ6" s="2188"/>
      <c r="BR6" s="2188"/>
      <c r="BS6" s="2188"/>
      <c r="BT6" s="2188"/>
      <c r="BU6" s="2188"/>
      <c r="BV6" s="2188"/>
      <c r="BW6" s="2188"/>
      <c r="BX6" s="2188"/>
      <c r="BY6" s="2188"/>
      <c r="BZ6" s="2188"/>
      <c r="CA6" s="2188"/>
      <c r="CB6" s="2188"/>
      <c r="CC6" s="2188"/>
      <c r="CD6" s="2188"/>
      <c r="CE6" s="2188"/>
      <c r="CF6" s="2188"/>
      <c r="CG6" s="2188"/>
      <c r="CH6" s="2188"/>
      <c r="CI6" s="2188"/>
      <c r="CJ6" s="2189"/>
      <c r="CK6" s="558"/>
      <c r="CL6" s="559"/>
      <c r="CM6" s="559"/>
      <c r="CN6" s="559"/>
      <c r="CO6" s="559"/>
      <c r="CP6" s="559"/>
      <c r="CQ6" s="559"/>
      <c r="CR6" s="559"/>
      <c r="CS6" s="559"/>
      <c r="CT6" s="559"/>
      <c r="CU6" s="559"/>
      <c r="CV6" s="1679"/>
      <c r="CW6" s="1679"/>
      <c r="CX6" s="1679"/>
      <c r="CY6" s="1679"/>
      <c r="CZ6" s="1679"/>
      <c r="DA6" s="1679"/>
      <c r="DB6" s="1679"/>
      <c r="DC6" s="1679"/>
      <c r="DD6" s="2155"/>
      <c r="DE6" s="2155"/>
      <c r="DF6" s="2155"/>
      <c r="DG6" s="2155"/>
      <c r="DH6" s="2155"/>
      <c r="DI6" s="2155"/>
      <c r="DJ6" s="2155"/>
      <c r="DK6" s="2155"/>
      <c r="DL6" s="2155"/>
      <c r="DM6" s="594"/>
    </row>
    <row r="7" spans="1:122" ht="8.1" customHeight="1">
      <c r="A7" s="2"/>
      <c r="B7" s="2"/>
      <c r="C7" s="2301"/>
      <c r="D7" s="2301"/>
      <c r="E7" s="2301"/>
      <c r="F7" s="2301"/>
      <c r="G7" s="2301"/>
      <c r="H7" s="2301"/>
      <c r="I7" s="2301"/>
      <c r="J7" s="2301"/>
      <c r="K7" s="2301"/>
      <c r="L7" s="2301"/>
      <c r="M7" s="2181"/>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2182"/>
      <c r="AU7" s="2182"/>
      <c r="AV7" s="2182"/>
      <c r="AW7" s="2182"/>
      <c r="AX7" s="2182"/>
      <c r="AY7" s="2182"/>
      <c r="AZ7" s="2182"/>
      <c r="BA7" s="2182"/>
      <c r="BB7" s="2183"/>
      <c r="BC7" s="2169"/>
      <c r="BD7" s="2170"/>
      <c r="BE7" s="2170"/>
      <c r="BF7" s="2170"/>
      <c r="BG7" s="2170"/>
      <c r="BH7" s="2170"/>
      <c r="BI7" s="2170"/>
      <c r="BJ7" s="2171"/>
      <c r="BK7" s="2190"/>
      <c r="BL7" s="2191"/>
      <c r="BM7" s="2191"/>
      <c r="BN7" s="2191"/>
      <c r="BO7" s="2191"/>
      <c r="BP7" s="2191"/>
      <c r="BQ7" s="2191"/>
      <c r="BR7" s="2191"/>
      <c r="BS7" s="2191"/>
      <c r="BT7" s="2191"/>
      <c r="BU7" s="2191"/>
      <c r="BV7" s="2191"/>
      <c r="BW7" s="2191"/>
      <c r="BX7" s="2191"/>
      <c r="BY7" s="2191"/>
      <c r="BZ7" s="2191"/>
      <c r="CA7" s="2191"/>
      <c r="CB7" s="2191"/>
      <c r="CC7" s="2191"/>
      <c r="CD7" s="2191"/>
      <c r="CE7" s="2191"/>
      <c r="CF7" s="2191"/>
      <c r="CG7" s="2191"/>
      <c r="CH7" s="2191"/>
      <c r="CI7" s="2191"/>
      <c r="CJ7" s="2192"/>
      <c r="CK7" s="559"/>
      <c r="CL7" s="559"/>
      <c r="CM7" s="559"/>
      <c r="CN7" s="559"/>
      <c r="CO7" s="559"/>
      <c r="CP7" s="559"/>
      <c r="CQ7" s="559"/>
      <c r="CR7" s="559"/>
      <c r="CS7" s="559"/>
      <c r="CT7" s="559"/>
      <c r="CU7" s="559"/>
      <c r="CV7" s="1104"/>
      <c r="CW7" s="1104"/>
      <c r="CX7" s="1104"/>
      <c r="CY7" s="1104"/>
      <c r="CZ7" s="1104"/>
      <c r="DA7" s="1104"/>
      <c r="DB7" s="1104"/>
      <c r="DC7" s="1104"/>
      <c r="DD7" s="2156"/>
      <c r="DE7" s="2156"/>
      <c r="DF7" s="2156"/>
      <c r="DG7" s="2156"/>
      <c r="DH7" s="2156"/>
      <c r="DI7" s="2156"/>
      <c r="DJ7" s="2156"/>
      <c r="DK7" s="2156"/>
      <c r="DL7" s="2156"/>
      <c r="DM7" s="594"/>
    </row>
    <row r="8" spans="1:122" ht="8.1" customHeight="1">
      <c r="A8" s="2"/>
      <c r="B8" s="2"/>
      <c r="C8" s="2301"/>
      <c r="D8" s="2301"/>
      <c r="E8" s="2301"/>
      <c r="F8" s="2301"/>
      <c r="G8" s="2301"/>
      <c r="H8" s="2301"/>
      <c r="I8" s="2301"/>
      <c r="J8" s="2301"/>
      <c r="K8" s="2301"/>
      <c r="L8" s="2301"/>
      <c r="M8" s="2181"/>
      <c r="N8" s="2182"/>
      <c r="O8" s="2182"/>
      <c r="P8" s="2182"/>
      <c r="Q8" s="2182"/>
      <c r="R8" s="2182"/>
      <c r="S8" s="2182"/>
      <c r="T8" s="2182"/>
      <c r="U8" s="2182"/>
      <c r="V8" s="2182"/>
      <c r="W8" s="2182"/>
      <c r="X8" s="2182"/>
      <c r="Y8" s="2182"/>
      <c r="Z8" s="2182"/>
      <c r="AA8" s="2182"/>
      <c r="AB8" s="2182"/>
      <c r="AC8" s="2182"/>
      <c r="AD8" s="2182"/>
      <c r="AE8" s="2182"/>
      <c r="AF8" s="2182"/>
      <c r="AG8" s="2182"/>
      <c r="AH8" s="2182"/>
      <c r="AI8" s="2182"/>
      <c r="AJ8" s="2182"/>
      <c r="AK8" s="2182"/>
      <c r="AL8" s="2182"/>
      <c r="AM8" s="2182"/>
      <c r="AN8" s="2182"/>
      <c r="AO8" s="2182"/>
      <c r="AP8" s="2182"/>
      <c r="AQ8" s="2182"/>
      <c r="AR8" s="2182"/>
      <c r="AS8" s="2182"/>
      <c r="AT8" s="2182"/>
      <c r="AU8" s="2182"/>
      <c r="AV8" s="2182"/>
      <c r="AW8" s="2182"/>
      <c r="AX8" s="2182"/>
      <c r="AY8" s="2182"/>
      <c r="AZ8" s="2182"/>
      <c r="BA8" s="2182"/>
      <c r="BB8" s="2183"/>
      <c r="BC8" s="2051" t="s">
        <v>8789</v>
      </c>
      <c r="BD8" s="2052"/>
      <c r="BE8" s="2052"/>
      <c r="BF8" s="2052"/>
      <c r="BG8" s="2052"/>
      <c r="BH8" s="2052"/>
      <c r="BI8" s="2052"/>
      <c r="BJ8" s="2053"/>
      <c r="BK8" s="2194">
        <f>'1枚目'!$BK$14</f>
        <v>0</v>
      </c>
      <c r="BL8" s="2195"/>
      <c r="BM8" s="2195"/>
      <c r="BN8" s="2195"/>
      <c r="BO8" s="2195"/>
      <c r="BP8" s="2195"/>
      <c r="BQ8" s="2195"/>
      <c r="BR8" s="2195"/>
      <c r="BS8" s="2195"/>
      <c r="BT8" s="2195"/>
      <c r="BU8" s="2195"/>
      <c r="BV8" s="2195"/>
      <c r="BW8" s="2195"/>
      <c r="BX8" s="2195"/>
      <c r="BY8" s="2195"/>
      <c r="BZ8" s="2195"/>
      <c r="CA8" s="2195"/>
      <c r="CB8" s="2195"/>
      <c r="CC8" s="2195"/>
      <c r="CD8" s="2195"/>
      <c r="CE8" s="2195"/>
      <c r="CF8" s="2195"/>
      <c r="CG8" s="2195"/>
      <c r="CH8" s="2195"/>
      <c r="CI8" s="2195"/>
      <c r="CJ8" s="2195"/>
      <c r="CK8" s="2195"/>
      <c r="CL8" s="2195"/>
      <c r="CM8" s="2195"/>
      <c r="CN8" s="2195"/>
      <c r="CO8" s="2195"/>
      <c r="CP8" s="2195"/>
      <c r="CQ8" s="2195"/>
      <c r="CR8" s="2195"/>
      <c r="CS8" s="2195"/>
      <c r="CT8" s="2195"/>
      <c r="CU8" s="2196"/>
      <c r="CV8" s="2167" t="s">
        <v>8769</v>
      </c>
      <c r="CW8" s="2167"/>
      <c r="CX8" s="2167"/>
      <c r="CY8" s="2167"/>
      <c r="CZ8" s="2167"/>
      <c r="DA8" s="2167"/>
      <c r="DB8" s="2167"/>
      <c r="DC8" s="2168"/>
      <c r="DD8" s="2051" t="s">
        <v>9235</v>
      </c>
      <c r="DE8" s="2391">
        <f>'1枚目'!$DD$16</f>
        <v>0</v>
      </c>
      <c r="DF8" s="2167" t="s">
        <v>6</v>
      </c>
      <c r="DG8" s="2391">
        <f>'1枚目'!$DG$16</f>
        <v>0</v>
      </c>
      <c r="DH8" s="2391"/>
      <c r="DI8" s="2391" t="s">
        <v>7</v>
      </c>
      <c r="DJ8" s="2391">
        <f>'1枚目'!$DJ$16</f>
        <v>0</v>
      </c>
      <c r="DK8" s="2391"/>
      <c r="DL8" s="2398" t="s">
        <v>8</v>
      </c>
      <c r="DM8" s="595"/>
    </row>
    <row r="9" spans="1:122" ht="11.25" customHeight="1">
      <c r="A9" s="2"/>
      <c r="B9" s="2"/>
      <c r="C9" s="2301"/>
      <c r="D9" s="2301"/>
      <c r="E9" s="2301"/>
      <c r="F9" s="2301"/>
      <c r="G9" s="2301"/>
      <c r="H9" s="2301"/>
      <c r="I9" s="2301"/>
      <c r="J9" s="2301"/>
      <c r="K9" s="2301"/>
      <c r="L9" s="2301"/>
      <c r="M9" s="2181"/>
      <c r="N9" s="2182"/>
      <c r="O9" s="2182"/>
      <c r="P9" s="2182"/>
      <c r="Q9" s="2182"/>
      <c r="R9" s="2182"/>
      <c r="S9" s="2182"/>
      <c r="T9" s="2182"/>
      <c r="U9" s="2182"/>
      <c r="V9" s="2182"/>
      <c r="W9" s="2182"/>
      <c r="X9" s="2182"/>
      <c r="Y9" s="2182"/>
      <c r="Z9" s="2182"/>
      <c r="AA9" s="2182"/>
      <c r="AB9" s="2182"/>
      <c r="AC9" s="2182"/>
      <c r="AD9" s="2182"/>
      <c r="AE9" s="2182"/>
      <c r="AF9" s="2182"/>
      <c r="AG9" s="2182"/>
      <c r="AH9" s="2182"/>
      <c r="AI9" s="2182"/>
      <c r="AJ9" s="2182"/>
      <c r="AK9" s="2182"/>
      <c r="AL9" s="2182"/>
      <c r="AM9" s="2182"/>
      <c r="AN9" s="2182"/>
      <c r="AO9" s="2182"/>
      <c r="AP9" s="2182"/>
      <c r="AQ9" s="2182"/>
      <c r="AR9" s="2182"/>
      <c r="AS9" s="2182"/>
      <c r="AT9" s="2182"/>
      <c r="AU9" s="2182"/>
      <c r="AV9" s="2182"/>
      <c r="AW9" s="2182"/>
      <c r="AX9" s="2182"/>
      <c r="AY9" s="2182"/>
      <c r="AZ9" s="2182"/>
      <c r="BA9" s="2182"/>
      <c r="BB9" s="2183"/>
      <c r="BC9" s="2054"/>
      <c r="BD9" s="2055"/>
      <c r="BE9" s="2055"/>
      <c r="BF9" s="2055"/>
      <c r="BG9" s="2055"/>
      <c r="BH9" s="2055"/>
      <c r="BI9" s="2055"/>
      <c r="BJ9" s="2056"/>
      <c r="BK9" s="2197"/>
      <c r="BL9" s="2198"/>
      <c r="BM9" s="2198"/>
      <c r="BN9" s="2198"/>
      <c r="BO9" s="2198"/>
      <c r="BP9" s="2198"/>
      <c r="BQ9" s="2198"/>
      <c r="BR9" s="2198"/>
      <c r="BS9" s="2198"/>
      <c r="BT9" s="2198"/>
      <c r="BU9" s="2198"/>
      <c r="BV9" s="2198"/>
      <c r="BW9" s="2198"/>
      <c r="BX9" s="2198"/>
      <c r="BY9" s="2198"/>
      <c r="BZ9" s="2198"/>
      <c r="CA9" s="2198"/>
      <c r="CB9" s="2198"/>
      <c r="CC9" s="2198"/>
      <c r="CD9" s="2198"/>
      <c r="CE9" s="2198"/>
      <c r="CF9" s="2198"/>
      <c r="CG9" s="2198"/>
      <c r="CH9" s="2198"/>
      <c r="CI9" s="2198"/>
      <c r="CJ9" s="2198"/>
      <c r="CK9" s="2198"/>
      <c r="CL9" s="2198"/>
      <c r="CM9" s="2198"/>
      <c r="CN9" s="2198"/>
      <c r="CO9" s="2198"/>
      <c r="CP9" s="2198"/>
      <c r="CQ9" s="2198"/>
      <c r="CR9" s="2198"/>
      <c r="CS9" s="2198"/>
      <c r="CT9" s="2198"/>
      <c r="CU9" s="2199"/>
      <c r="CV9" s="2134"/>
      <c r="CW9" s="2134"/>
      <c r="CX9" s="2134"/>
      <c r="CY9" s="2134"/>
      <c r="CZ9" s="2134"/>
      <c r="DA9" s="2134"/>
      <c r="DB9" s="2134"/>
      <c r="DC9" s="2225"/>
      <c r="DD9" s="2193"/>
      <c r="DE9" s="2392"/>
      <c r="DF9" s="2134"/>
      <c r="DG9" s="2392"/>
      <c r="DH9" s="2392"/>
      <c r="DI9" s="2392"/>
      <c r="DJ9" s="2392"/>
      <c r="DK9" s="2392"/>
      <c r="DL9" s="2401"/>
      <c r="DM9" s="595"/>
    </row>
    <row r="10" spans="1:122" ht="11.25" customHeight="1">
      <c r="A10" s="2"/>
      <c r="B10" s="2"/>
      <c r="C10" s="2301"/>
      <c r="D10" s="2301"/>
      <c r="E10" s="2301"/>
      <c r="F10" s="2301"/>
      <c r="G10" s="2301"/>
      <c r="H10" s="2301"/>
      <c r="I10" s="2301"/>
      <c r="J10" s="2301"/>
      <c r="K10" s="2301"/>
      <c r="L10" s="2301"/>
      <c r="M10" s="2181"/>
      <c r="N10" s="2182"/>
      <c r="O10" s="2182"/>
      <c r="P10" s="2182"/>
      <c r="Q10" s="2182"/>
      <c r="R10" s="2182"/>
      <c r="S10" s="2182"/>
      <c r="T10" s="2182"/>
      <c r="U10" s="2182"/>
      <c r="V10" s="2182"/>
      <c r="W10" s="2182"/>
      <c r="X10" s="2182"/>
      <c r="Y10" s="2182"/>
      <c r="Z10" s="2182"/>
      <c r="AA10" s="2182"/>
      <c r="AB10" s="2182"/>
      <c r="AC10" s="2182"/>
      <c r="AD10" s="2182"/>
      <c r="AE10" s="2182"/>
      <c r="AF10" s="2182"/>
      <c r="AG10" s="2182"/>
      <c r="AH10" s="2182"/>
      <c r="AI10" s="2182"/>
      <c r="AJ10" s="2182"/>
      <c r="AK10" s="2182"/>
      <c r="AL10" s="2182"/>
      <c r="AM10" s="2182"/>
      <c r="AN10" s="2182"/>
      <c r="AO10" s="2182"/>
      <c r="AP10" s="2182"/>
      <c r="AQ10" s="2182"/>
      <c r="AR10" s="2182"/>
      <c r="AS10" s="2182"/>
      <c r="AT10" s="2182"/>
      <c r="AU10" s="2182"/>
      <c r="AV10" s="2182"/>
      <c r="AW10" s="2182"/>
      <c r="AX10" s="2182"/>
      <c r="AY10" s="2182"/>
      <c r="AZ10" s="2182"/>
      <c r="BA10" s="2182"/>
      <c r="BB10" s="2183"/>
      <c r="BC10" s="2057"/>
      <c r="BD10" s="2058"/>
      <c r="BE10" s="2058"/>
      <c r="BF10" s="2058"/>
      <c r="BG10" s="2058"/>
      <c r="BH10" s="2058"/>
      <c r="BI10" s="2058"/>
      <c r="BJ10" s="2059"/>
      <c r="BK10" s="2200"/>
      <c r="BL10" s="2201"/>
      <c r="BM10" s="2201"/>
      <c r="BN10" s="2201"/>
      <c r="BO10" s="2201"/>
      <c r="BP10" s="2201"/>
      <c r="BQ10" s="2201"/>
      <c r="BR10" s="2201"/>
      <c r="BS10" s="2201"/>
      <c r="BT10" s="2201"/>
      <c r="BU10" s="2201"/>
      <c r="BV10" s="2201"/>
      <c r="BW10" s="2201"/>
      <c r="BX10" s="2201"/>
      <c r="BY10" s="2201"/>
      <c r="BZ10" s="2201"/>
      <c r="CA10" s="2201"/>
      <c r="CB10" s="2201"/>
      <c r="CC10" s="2201"/>
      <c r="CD10" s="2201"/>
      <c r="CE10" s="2201"/>
      <c r="CF10" s="2201"/>
      <c r="CG10" s="2201"/>
      <c r="CH10" s="2201"/>
      <c r="CI10" s="2201"/>
      <c r="CJ10" s="2201"/>
      <c r="CK10" s="2201"/>
      <c r="CL10" s="2201"/>
      <c r="CM10" s="2201"/>
      <c r="CN10" s="2201"/>
      <c r="CO10" s="2201"/>
      <c r="CP10" s="2201"/>
      <c r="CQ10" s="2201"/>
      <c r="CR10" s="2201"/>
      <c r="CS10" s="2201"/>
      <c r="CT10" s="2201"/>
      <c r="CU10" s="2202"/>
      <c r="CV10" s="2134"/>
      <c r="CW10" s="2134"/>
      <c r="CX10" s="2134"/>
      <c r="CY10" s="2134"/>
      <c r="CZ10" s="2134"/>
      <c r="DA10" s="2134"/>
      <c r="DB10" s="2134"/>
      <c r="DC10" s="2225"/>
      <c r="DD10" s="2193"/>
      <c r="DE10" s="2392"/>
      <c r="DF10" s="2134"/>
      <c r="DG10" s="2392"/>
      <c r="DH10" s="2392"/>
      <c r="DI10" s="2392"/>
      <c r="DJ10" s="2392"/>
      <c r="DK10" s="2392"/>
      <c r="DL10" s="2401"/>
      <c r="DM10" s="595"/>
    </row>
    <row r="11" spans="1:122" ht="13.5" customHeight="1">
      <c r="A11" s="2"/>
      <c r="B11" s="2"/>
      <c r="C11" s="2301"/>
      <c r="D11" s="2301"/>
      <c r="E11" s="2301"/>
      <c r="F11" s="2301"/>
      <c r="G11" s="2301"/>
      <c r="H11" s="2301"/>
      <c r="I11" s="2301"/>
      <c r="J11" s="2301"/>
      <c r="K11" s="2301"/>
      <c r="L11" s="2301"/>
      <c r="M11" s="2181"/>
      <c r="N11" s="2182"/>
      <c r="O11" s="2182"/>
      <c r="P11" s="2182"/>
      <c r="Q11" s="2182"/>
      <c r="R11" s="2182"/>
      <c r="S11" s="2182"/>
      <c r="T11" s="2182"/>
      <c r="U11" s="2182"/>
      <c r="V11" s="2182"/>
      <c r="W11" s="2182"/>
      <c r="X11" s="2182"/>
      <c r="Y11" s="2182"/>
      <c r="Z11" s="2182"/>
      <c r="AA11" s="2182"/>
      <c r="AB11" s="2182"/>
      <c r="AC11" s="2182"/>
      <c r="AD11" s="2182"/>
      <c r="AE11" s="2182"/>
      <c r="AF11" s="2182"/>
      <c r="AG11" s="2182"/>
      <c r="AH11" s="2182"/>
      <c r="AI11" s="2182"/>
      <c r="AJ11" s="2182"/>
      <c r="AK11" s="2182"/>
      <c r="AL11" s="2182"/>
      <c r="AM11" s="2182"/>
      <c r="AN11" s="2182"/>
      <c r="AO11" s="2182"/>
      <c r="AP11" s="2182"/>
      <c r="AQ11" s="2182"/>
      <c r="AR11" s="2182"/>
      <c r="AS11" s="2182"/>
      <c r="AT11" s="2182"/>
      <c r="AU11" s="2182"/>
      <c r="AV11" s="2182"/>
      <c r="AW11" s="2182"/>
      <c r="AX11" s="2182"/>
      <c r="AY11" s="2182"/>
      <c r="AZ11" s="2182"/>
      <c r="BA11" s="2182"/>
      <c r="BB11" s="2183"/>
      <c r="BC11" s="2193" t="s">
        <v>12</v>
      </c>
      <c r="BD11" s="2055"/>
      <c r="BE11" s="2055"/>
      <c r="BF11" s="2055"/>
      <c r="BG11" s="2055"/>
      <c r="BH11" s="2055"/>
      <c r="BI11" s="2055"/>
      <c r="BJ11" s="2056"/>
      <c r="BK11" s="2203">
        <f>'1枚目'!$BK$19</f>
        <v>0</v>
      </c>
      <c r="BL11" s="2204"/>
      <c r="BM11" s="2204"/>
      <c r="BN11" s="2204"/>
      <c r="BO11" s="2204"/>
      <c r="BP11" s="2204"/>
      <c r="BQ11" s="2204"/>
      <c r="BR11" s="2204"/>
      <c r="BS11" s="2204"/>
      <c r="BT11" s="2204"/>
      <c r="BU11" s="2204"/>
      <c r="BV11" s="2204"/>
      <c r="BW11" s="2204"/>
      <c r="BX11" s="2204"/>
      <c r="BY11" s="2204"/>
      <c r="BZ11" s="2204"/>
      <c r="CA11" s="2204"/>
      <c r="CB11" s="2204"/>
      <c r="CC11" s="2204"/>
      <c r="CD11" s="2204"/>
      <c r="CE11" s="2204"/>
      <c r="CF11" s="2204"/>
      <c r="CG11" s="2204"/>
      <c r="CH11" s="2205"/>
      <c r="CI11" s="2212" t="s">
        <v>8788</v>
      </c>
      <c r="CJ11" s="2278">
        <f>'1枚目'!$CJ$19</f>
        <v>0</v>
      </c>
      <c r="CK11" s="2279"/>
      <c r="CL11" s="2279"/>
      <c r="CM11" s="2279"/>
      <c r="CN11" s="2279"/>
      <c r="CO11" s="2279"/>
      <c r="CP11" s="2279"/>
      <c r="CQ11" s="2279"/>
      <c r="CR11" s="2279"/>
      <c r="CS11" s="2279"/>
      <c r="CT11" s="2279"/>
      <c r="CU11" s="2280"/>
      <c r="CV11" s="2170"/>
      <c r="CW11" s="2170"/>
      <c r="CX11" s="2170"/>
      <c r="CY11" s="2170"/>
      <c r="CZ11" s="2170"/>
      <c r="DA11" s="2170"/>
      <c r="DB11" s="2170"/>
      <c r="DC11" s="2171"/>
      <c r="DD11" s="2169"/>
      <c r="DE11" s="2393"/>
      <c r="DF11" s="2170"/>
      <c r="DG11" s="2393"/>
      <c r="DH11" s="2393"/>
      <c r="DI11" s="2393"/>
      <c r="DJ11" s="2393"/>
      <c r="DK11" s="2393"/>
      <c r="DL11" s="2400"/>
      <c r="DM11" s="595"/>
    </row>
    <row r="12" spans="1:122" ht="8.1" customHeight="1">
      <c r="A12" s="2"/>
      <c r="B12" s="2"/>
      <c r="C12" s="2301"/>
      <c r="D12" s="2301"/>
      <c r="E12" s="2301"/>
      <c r="F12" s="2301"/>
      <c r="G12" s="2301"/>
      <c r="H12" s="2301"/>
      <c r="I12" s="2301"/>
      <c r="J12" s="2301"/>
      <c r="K12" s="2301"/>
      <c r="L12" s="2301"/>
      <c r="M12" s="2181"/>
      <c r="N12" s="2182"/>
      <c r="O12" s="2182"/>
      <c r="P12" s="2182"/>
      <c r="Q12" s="2182"/>
      <c r="R12" s="2182"/>
      <c r="S12" s="2182"/>
      <c r="T12" s="2182"/>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182"/>
      <c r="AV12" s="2182"/>
      <c r="AW12" s="2182"/>
      <c r="AX12" s="2182"/>
      <c r="AY12" s="2182"/>
      <c r="AZ12" s="2182"/>
      <c r="BA12" s="2182"/>
      <c r="BB12" s="2183"/>
      <c r="BC12" s="2054"/>
      <c r="BD12" s="2055"/>
      <c r="BE12" s="2055"/>
      <c r="BF12" s="2055"/>
      <c r="BG12" s="2055"/>
      <c r="BH12" s="2055"/>
      <c r="BI12" s="2055"/>
      <c r="BJ12" s="2056"/>
      <c r="BK12" s="2206"/>
      <c r="BL12" s="2207"/>
      <c r="BM12" s="2207"/>
      <c r="BN12" s="2207"/>
      <c r="BO12" s="2207"/>
      <c r="BP12" s="2207"/>
      <c r="BQ12" s="2207"/>
      <c r="BR12" s="2207"/>
      <c r="BS12" s="2207"/>
      <c r="BT12" s="2207"/>
      <c r="BU12" s="2207"/>
      <c r="BV12" s="2207"/>
      <c r="BW12" s="2207"/>
      <c r="BX12" s="2207"/>
      <c r="BY12" s="2207"/>
      <c r="BZ12" s="2207"/>
      <c r="CA12" s="2207"/>
      <c r="CB12" s="2207"/>
      <c r="CC12" s="2207"/>
      <c r="CD12" s="2207"/>
      <c r="CE12" s="2207"/>
      <c r="CF12" s="2207"/>
      <c r="CG12" s="2207"/>
      <c r="CH12" s="2208"/>
      <c r="CI12" s="2213"/>
      <c r="CJ12" s="2281"/>
      <c r="CK12" s="2282"/>
      <c r="CL12" s="2282"/>
      <c r="CM12" s="2282"/>
      <c r="CN12" s="2282"/>
      <c r="CO12" s="2282"/>
      <c r="CP12" s="2282"/>
      <c r="CQ12" s="2282"/>
      <c r="CR12" s="2282"/>
      <c r="CS12" s="2282"/>
      <c r="CT12" s="2282"/>
      <c r="CU12" s="2283"/>
      <c r="CV12" s="2167" t="s">
        <v>10</v>
      </c>
      <c r="CW12" s="2167"/>
      <c r="CX12" s="2167"/>
      <c r="CY12" s="2167"/>
      <c r="CZ12" s="2167"/>
      <c r="DA12" s="2167"/>
      <c r="DB12" s="2167"/>
      <c r="DC12" s="2168"/>
      <c r="DD12" s="2397">
        <f>'1枚目'!$DC$18</f>
        <v>0</v>
      </c>
      <c r="DE12" s="2391"/>
      <c r="DF12" s="2391"/>
      <c r="DG12" s="2391"/>
      <c r="DH12" s="2391"/>
      <c r="DI12" s="2391"/>
      <c r="DJ12" s="2391"/>
      <c r="DK12" s="2391"/>
      <c r="DL12" s="2398"/>
      <c r="DM12" s="596"/>
    </row>
    <row r="13" spans="1:122" ht="12.75" customHeight="1">
      <c r="A13" s="2"/>
      <c r="B13" s="2"/>
      <c r="C13" s="2301"/>
      <c r="D13" s="2301"/>
      <c r="E13" s="2301"/>
      <c r="F13" s="2301"/>
      <c r="G13" s="2301"/>
      <c r="H13" s="2301"/>
      <c r="I13" s="2301"/>
      <c r="J13" s="2301"/>
      <c r="K13" s="2301"/>
      <c r="L13" s="2301"/>
      <c r="M13" s="2184"/>
      <c r="N13" s="2185"/>
      <c r="O13" s="2185"/>
      <c r="P13" s="2185"/>
      <c r="Q13" s="2185"/>
      <c r="R13" s="2185"/>
      <c r="S13" s="2185"/>
      <c r="T13" s="2185"/>
      <c r="U13" s="2185"/>
      <c r="V13" s="2185"/>
      <c r="W13" s="2185"/>
      <c r="X13" s="2185"/>
      <c r="Y13" s="2185"/>
      <c r="Z13" s="2185"/>
      <c r="AA13" s="2185"/>
      <c r="AB13" s="2185"/>
      <c r="AC13" s="2185"/>
      <c r="AD13" s="2185"/>
      <c r="AE13" s="2185"/>
      <c r="AF13" s="2185"/>
      <c r="AG13" s="2185"/>
      <c r="AH13" s="2185"/>
      <c r="AI13" s="2185"/>
      <c r="AJ13" s="2185"/>
      <c r="AK13" s="2185"/>
      <c r="AL13" s="2185"/>
      <c r="AM13" s="2185"/>
      <c r="AN13" s="2185"/>
      <c r="AO13" s="2185"/>
      <c r="AP13" s="2185"/>
      <c r="AQ13" s="2185"/>
      <c r="AR13" s="2185"/>
      <c r="AS13" s="2185"/>
      <c r="AT13" s="2185"/>
      <c r="AU13" s="2185"/>
      <c r="AV13" s="2185"/>
      <c r="AW13" s="2185"/>
      <c r="AX13" s="2185"/>
      <c r="AY13" s="2185"/>
      <c r="AZ13" s="2185"/>
      <c r="BA13" s="2185"/>
      <c r="BB13" s="2186"/>
      <c r="BC13" s="2057"/>
      <c r="BD13" s="2058"/>
      <c r="BE13" s="2058"/>
      <c r="BF13" s="2058"/>
      <c r="BG13" s="2058"/>
      <c r="BH13" s="2058"/>
      <c r="BI13" s="2058"/>
      <c r="BJ13" s="2059"/>
      <c r="BK13" s="2209"/>
      <c r="BL13" s="2210"/>
      <c r="BM13" s="2210"/>
      <c r="BN13" s="2210"/>
      <c r="BO13" s="2210"/>
      <c r="BP13" s="2210"/>
      <c r="BQ13" s="2210"/>
      <c r="BR13" s="2210"/>
      <c r="BS13" s="2210"/>
      <c r="BT13" s="2210"/>
      <c r="BU13" s="2210"/>
      <c r="BV13" s="2210"/>
      <c r="BW13" s="2210"/>
      <c r="BX13" s="2210"/>
      <c r="BY13" s="2210"/>
      <c r="BZ13" s="2210"/>
      <c r="CA13" s="2210"/>
      <c r="CB13" s="2210"/>
      <c r="CC13" s="2210"/>
      <c r="CD13" s="2210"/>
      <c r="CE13" s="2210"/>
      <c r="CF13" s="2210"/>
      <c r="CG13" s="2210"/>
      <c r="CH13" s="2211"/>
      <c r="CI13" s="2214"/>
      <c r="CJ13" s="2284"/>
      <c r="CK13" s="2285"/>
      <c r="CL13" s="2285"/>
      <c r="CM13" s="2285"/>
      <c r="CN13" s="2285"/>
      <c r="CO13" s="2285"/>
      <c r="CP13" s="2285"/>
      <c r="CQ13" s="2285"/>
      <c r="CR13" s="2285"/>
      <c r="CS13" s="2285"/>
      <c r="CT13" s="2285"/>
      <c r="CU13" s="2286"/>
      <c r="CV13" s="2169"/>
      <c r="CW13" s="2170"/>
      <c r="CX13" s="2170"/>
      <c r="CY13" s="2170"/>
      <c r="CZ13" s="2170"/>
      <c r="DA13" s="2170"/>
      <c r="DB13" s="2170"/>
      <c r="DC13" s="2171"/>
      <c r="DD13" s="2399"/>
      <c r="DE13" s="2393"/>
      <c r="DF13" s="2393"/>
      <c r="DG13" s="2393"/>
      <c r="DH13" s="2393"/>
      <c r="DI13" s="2393"/>
      <c r="DJ13" s="2393"/>
      <c r="DK13" s="2393"/>
      <c r="DL13" s="2400"/>
      <c r="DM13" s="596"/>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2051" t="s">
        <v>14</v>
      </c>
      <c r="D16" s="2052"/>
      <c r="E16" s="2052"/>
      <c r="F16" s="2052"/>
      <c r="G16" s="2052"/>
      <c r="H16" s="2052"/>
      <c r="I16" s="2052"/>
      <c r="J16" s="2053"/>
      <c r="K16" s="2194">
        <f>'1枚目'!$K$24</f>
        <v>0</v>
      </c>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2195"/>
      <c r="AL16" s="2195"/>
      <c r="AM16" s="2195"/>
      <c r="AN16" s="2195"/>
      <c r="AO16" s="2196"/>
      <c r="AP16" s="2051" t="s">
        <v>29</v>
      </c>
      <c r="AQ16" s="2052"/>
      <c r="AR16" s="2052"/>
      <c r="AS16" s="2052"/>
      <c r="AT16" s="2052"/>
      <c r="AU16" s="2052"/>
      <c r="AV16" s="2052"/>
      <c r="AW16" s="2053"/>
      <c r="AX16" s="2135" t="str">
        <f>Code!$CI$3&amp;Code!$CP$3&amp;'1枚目'!$AG$28</f>
        <v/>
      </c>
      <c r="AY16" s="2136"/>
      <c r="AZ16" s="2136"/>
      <c r="BA16" s="2136"/>
      <c r="BB16" s="2136"/>
      <c r="BC16" s="2136"/>
      <c r="BD16" s="2136"/>
      <c r="BE16" s="2136"/>
      <c r="BF16" s="2136"/>
      <c r="BG16" s="2136"/>
      <c r="BH16" s="2136"/>
      <c r="BI16" s="2136"/>
      <c r="BJ16" s="2136"/>
      <c r="BK16" s="2136"/>
      <c r="BL16" s="2136"/>
      <c r="BM16" s="2136"/>
      <c r="BN16" s="2136"/>
      <c r="BO16" s="2136"/>
      <c r="BP16" s="2136"/>
      <c r="BQ16" s="2136"/>
      <c r="BR16" s="2136"/>
      <c r="BS16" s="2136"/>
      <c r="BT16" s="2136"/>
      <c r="BU16" s="2136"/>
      <c r="BV16" s="2136"/>
      <c r="BW16" s="2136"/>
      <c r="BX16" s="2136"/>
      <c r="BY16" s="2136"/>
      <c r="BZ16" s="2136"/>
      <c r="CA16" s="2136"/>
      <c r="CB16" s="2136"/>
      <c r="CC16" s="2136"/>
      <c r="CD16" s="2136"/>
      <c r="CE16" s="2136"/>
      <c r="CF16" s="2136"/>
      <c r="CG16" s="2136"/>
      <c r="CH16" s="2136"/>
      <c r="CI16" s="2136"/>
      <c r="CJ16" s="2136"/>
      <c r="CK16" s="2136"/>
      <c r="CL16" s="2136"/>
      <c r="CM16" s="2136"/>
      <c r="CN16" s="2136"/>
      <c r="CO16" s="2136"/>
      <c r="CP16" s="2137"/>
      <c r="CQ16" s="2134" t="s">
        <v>30</v>
      </c>
      <c r="CR16" s="2055"/>
      <c r="CS16" s="2055"/>
      <c r="CT16" s="2055"/>
      <c r="CU16" s="2055"/>
      <c r="CV16" s="2051" t="str">
        <f>'1枚目'!$BI$28</f>
        <v>令和</v>
      </c>
      <c r="CW16" s="2167"/>
      <c r="CX16" s="2167"/>
      <c r="CY16" s="2168"/>
      <c r="CZ16" s="2385">
        <f>'1枚目'!$BK$28</f>
        <v>0</v>
      </c>
      <c r="DA16" s="2386"/>
      <c r="DB16" s="2051" t="s">
        <v>6</v>
      </c>
      <c r="DC16" s="2168"/>
      <c r="DD16" s="2389">
        <f>'1枚目'!$BO$28</f>
        <v>0</v>
      </c>
      <c r="DE16" s="2386"/>
      <c r="DF16" s="2176" t="s">
        <v>7</v>
      </c>
      <c r="DG16" s="2374">
        <f>'1枚目'!$BS$28</f>
        <v>0</v>
      </c>
      <c r="DH16" s="2374"/>
      <c r="DI16" s="2374"/>
      <c r="DJ16" s="2051" t="s">
        <v>31</v>
      </c>
      <c r="DK16" s="2167"/>
      <c r="DL16" s="2168"/>
      <c r="DM16" s="591"/>
    </row>
    <row r="17" spans="1:129" ht="9.9499999999999993" customHeight="1">
      <c r="A17" s="2"/>
      <c r="B17" s="2"/>
      <c r="C17" s="2054"/>
      <c r="D17" s="2055"/>
      <c r="E17" s="2055"/>
      <c r="F17" s="2055"/>
      <c r="G17" s="2055"/>
      <c r="H17" s="2055"/>
      <c r="I17" s="2055"/>
      <c r="J17" s="2056"/>
      <c r="K17" s="2197"/>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9"/>
      <c r="AP17" s="2054"/>
      <c r="AQ17" s="2055"/>
      <c r="AR17" s="2055"/>
      <c r="AS17" s="2055"/>
      <c r="AT17" s="2055"/>
      <c r="AU17" s="2055"/>
      <c r="AV17" s="2055"/>
      <c r="AW17" s="2056"/>
      <c r="AX17" s="2138"/>
      <c r="AY17" s="2139"/>
      <c r="AZ17" s="2139"/>
      <c r="BA17" s="2139"/>
      <c r="BB17" s="2139"/>
      <c r="BC17" s="2139"/>
      <c r="BD17" s="2139"/>
      <c r="BE17" s="2139"/>
      <c r="BF17" s="2139"/>
      <c r="BG17" s="2139"/>
      <c r="BH17" s="2139"/>
      <c r="BI17" s="2139"/>
      <c r="BJ17" s="2139"/>
      <c r="BK17" s="2139"/>
      <c r="BL17" s="2139"/>
      <c r="BM17" s="2139"/>
      <c r="BN17" s="2139"/>
      <c r="BO17" s="2139"/>
      <c r="BP17" s="2139"/>
      <c r="BQ17" s="2139"/>
      <c r="BR17" s="2139"/>
      <c r="BS17" s="2139"/>
      <c r="BT17" s="2139"/>
      <c r="BU17" s="2139"/>
      <c r="BV17" s="2139"/>
      <c r="BW17" s="2139"/>
      <c r="BX17" s="2139"/>
      <c r="BY17" s="2139"/>
      <c r="BZ17" s="2139"/>
      <c r="CA17" s="2139"/>
      <c r="CB17" s="2139"/>
      <c r="CC17" s="2139"/>
      <c r="CD17" s="2139"/>
      <c r="CE17" s="2139"/>
      <c r="CF17" s="2139"/>
      <c r="CG17" s="2139"/>
      <c r="CH17" s="2139"/>
      <c r="CI17" s="2139"/>
      <c r="CJ17" s="2139"/>
      <c r="CK17" s="2139"/>
      <c r="CL17" s="2139"/>
      <c r="CM17" s="2139"/>
      <c r="CN17" s="2139"/>
      <c r="CO17" s="2139"/>
      <c r="CP17" s="2140"/>
      <c r="CQ17" s="2055"/>
      <c r="CR17" s="2055"/>
      <c r="CS17" s="2055"/>
      <c r="CT17" s="2055"/>
      <c r="CU17" s="2055"/>
      <c r="CV17" s="2169"/>
      <c r="CW17" s="2170"/>
      <c r="CX17" s="2170"/>
      <c r="CY17" s="2171"/>
      <c r="CZ17" s="2387"/>
      <c r="DA17" s="2388"/>
      <c r="DB17" s="2193"/>
      <c r="DC17" s="2225"/>
      <c r="DD17" s="2390"/>
      <c r="DE17" s="2388"/>
      <c r="DF17" s="2177"/>
      <c r="DG17" s="2255"/>
      <c r="DH17" s="2255"/>
      <c r="DI17" s="2255"/>
      <c r="DJ17" s="2193"/>
      <c r="DK17" s="2134"/>
      <c r="DL17" s="2225"/>
      <c r="DM17" s="591"/>
    </row>
    <row r="18" spans="1:129" ht="9.9499999999999993" customHeight="1">
      <c r="A18" s="2"/>
      <c r="B18" s="2"/>
      <c r="C18" s="2054"/>
      <c r="D18" s="2055"/>
      <c r="E18" s="2055"/>
      <c r="F18" s="2055"/>
      <c r="G18" s="2055"/>
      <c r="H18" s="2055"/>
      <c r="I18" s="2055"/>
      <c r="J18" s="2056"/>
      <c r="K18" s="2197"/>
      <c r="L18" s="2198"/>
      <c r="M18" s="2198"/>
      <c r="N18" s="2198"/>
      <c r="O18" s="2198"/>
      <c r="P18" s="2198"/>
      <c r="Q18" s="2198"/>
      <c r="R18" s="2198"/>
      <c r="S18" s="2198"/>
      <c r="T18" s="2198"/>
      <c r="U18" s="2198"/>
      <c r="V18" s="2198"/>
      <c r="W18" s="2198"/>
      <c r="X18" s="2198"/>
      <c r="Y18" s="2198"/>
      <c r="Z18" s="2198"/>
      <c r="AA18" s="2198"/>
      <c r="AB18" s="2198"/>
      <c r="AC18" s="2198"/>
      <c r="AD18" s="2198"/>
      <c r="AE18" s="2198"/>
      <c r="AF18" s="2198"/>
      <c r="AG18" s="2198"/>
      <c r="AH18" s="2198"/>
      <c r="AI18" s="2198"/>
      <c r="AJ18" s="2198"/>
      <c r="AK18" s="2198"/>
      <c r="AL18" s="2198"/>
      <c r="AM18" s="2198"/>
      <c r="AN18" s="2198"/>
      <c r="AO18" s="2199"/>
      <c r="AP18" s="2054"/>
      <c r="AQ18" s="2055"/>
      <c r="AR18" s="2055"/>
      <c r="AS18" s="2055"/>
      <c r="AT18" s="2055"/>
      <c r="AU18" s="2055"/>
      <c r="AV18" s="2055"/>
      <c r="AW18" s="2056"/>
      <c r="AX18" s="2138"/>
      <c r="AY18" s="2139"/>
      <c r="AZ18" s="2139"/>
      <c r="BA18" s="2139"/>
      <c r="BB18" s="2139"/>
      <c r="BC18" s="2139"/>
      <c r="BD18" s="2139"/>
      <c r="BE18" s="2139"/>
      <c r="BF18" s="2139"/>
      <c r="BG18" s="2139"/>
      <c r="BH18" s="2139"/>
      <c r="BI18" s="2139"/>
      <c r="BJ18" s="2139"/>
      <c r="BK18" s="2139"/>
      <c r="BL18" s="2139"/>
      <c r="BM18" s="2139"/>
      <c r="BN18" s="2139"/>
      <c r="BO18" s="2139"/>
      <c r="BP18" s="2139"/>
      <c r="BQ18" s="2139"/>
      <c r="BR18" s="2139"/>
      <c r="BS18" s="2139"/>
      <c r="BT18" s="2139"/>
      <c r="BU18" s="2139"/>
      <c r="BV18" s="2139"/>
      <c r="BW18" s="2139"/>
      <c r="BX18" s="2139"/>
      <c r="BY18" s="2139"/>
      <c r="BZ18" s="2139"/>
      <c r="CA18" s="2139"/>
      <c r="CB18" s="2139"/>
      <c r="CC18" s="2139"/>
      <c r="CD18" s="2139"/>
      <c r="CE18" s="2139"/>
      <c r="CF18" s="2139"/>
      <c r="CG18" s="2139"/>
      <c r="CH18" s="2139"/>
      <c r="CI18" s="2139"/>
      <c r="CJ18" s="2139"/>
      <c r="CK18" s="2139"/>
      <c r="CL18" s="2139"/>
      <c r="CM18" s="2139"/>
      <c r="CN18" s="2139"/>
      <c r="CO18" s="2139"/>
      <c r="CP18" s="2140"/>
      <c r="CQ18" s="2055"/>
      <c r="CR18" s="2055"/>
      <c r="CS18" s="2055"/>
      <c r="CT18" s="2055"/>
      <c r="CU18" s="2056"/>
      <c r="CV18" s="2051" t="s">
        <v>8768</v>
      </c>
      <c r="CW18" s="2167"/>
      <c r="CX18" s="2167"/>
      <c r="CY18" s="2168"/>
      <c r="CZ18" s="2385">
        <f>'1枚目'!$BK$30</f>
        <v>0</v>
      </c>
      <c r="DA18" s="2386"/>
      <c r="DB18" s="2193" t="s">
        <v>6</v>
      </c>
      <c r="DC18" s="2225"/>
      <c r="DD18" s="2389">
        <f>'1枚目'!$BO$30</f>
        <v>0</v>
      </c>
      <c r="DE18" s="2386"/>
      <c r="DF18" s="2174" t="s">
        <v>7</v>
      </c>
      <c r="DG18" s="2255">
        <f>'1枚目'!$BS$30</f>
        <v>0</v>
      </c>
      <c r="DH18" s="2255"/>
      <c r="DI18" s="2255"/>
      <c r="DJ18" s="2193" t="s">
        <v>35</v>
      </c>
      <c r="DK18" s="2134"/>
      <c r="DL18" s="2225"/>
      <c r="DM18" s="591"/>
    </row>
    <row r="19" spans="1:129" ht="9.9499999999999993" customHeight="1">
      <c r="A19" s="2"/>
      <c r="B19" s="2"/>
      <c r="C19" s="2057"/>
      <c r="D19" s="2058"/>
      <c r="E19" s="2058"/>
      <c r="F19" s="2058"/>
      <c r="G19" s="2058"/>
      <c r="H19" s="2058"/>
      <c r="I19" s="2058"/>
      <c r="J19" s="2059"/>
      <c r="K19" s="2200"/>
      <c r="L19" s="2201"/>
      <c r="M19" s="2201"/>
      <c r="N19" s="2201"/>
      <c r="O19" s="2201"/>
      <c r="P19" s="2201"/>
      <c r="Q19" s="2201"/>
      <c r="R19" s="2201"/>
      <c r="S19" s="2201"/>
      <c r="T19" s="2201"/>
      <c r="U19" s="2201"/>
      <c r="V19" s="2201"/>
      <c r="W19" s="2201"/>
      <c r="X19" s="2201"/>
      <c r="Y19" s="2201"/>
      <c r="Z19" s="2201"/>
      <c r="AA19" s="2201"/>
      <c r="AB19" s="2201"/>
      <c r="AC19" s="2201"/>
      <c r="AD19" s="2201"/>
      <c r="AE19" s="2201"/>
      <c r="AF19" s="2201"/>
      <c r="AG19" s="2201"/>
      <c r="AH19" s="2201"/>
      <c r="AI19" s="2201"/>
      <c r="AJ19" s="2201"/>
      <c r="AK19" s="2201"/>
      <c r="AL19" s="2201"/>
      <c r="AM19" s="2201"/>
      <c r="AN19" s="2201"/>
      <c r="AO19" s="2202"/>
      <c r="AP19" s="2057"/>
      <c r="AQ19" s="2058"/>
      <c r="AR19" s="2058"/>
      <c r="AS19" s="2058"/>
      <c r="AT19" s="2058"/>
      <c r="AU19" s="2058"/>
      <c r="AV19" s="2058"/>
      <c r="AW19" s="2059"/>
      <c r="AX19" s="2141"/>
      <c r="AY19" s="2142"/>
      <c r="AZ19" s="2142"/>
      <c r="BA19" s="2142"/>
      <c r="BB19" s="2142"/>
      <c r="BC19" s="2142"/>
      <c r="BD19" s="2142"/>
      <c r="BE19" s="2142"/>
      <c r="BF19" s="2142"/>
      <c r="BG19" s="2142"/>
      <c r="BH19" s="2142"/>
      <c r="BI19" s="2142"/>
      <c r="BJ19" s="2142"/>
      <c r="BK19" s="2142"/>
      <c r="BL19" s="2142"/>
      <c r="BM19" s="2142"/>
      <c r="BN19" s="2142"/>
      <c r="BO19" s="2142"/>
      <c r="BP19" s="2142"/>
      <c r="BQ19" s="2142"/>
      <c r="BR19" s="2142"/>
      <c r="BS19" s="2142"/>
      <c r="BT19" s="2142"/>
      <c r="BU19" s="2142"/>
      <c r="BV19" s="2142"/>
      <c r="BW19" s="2142"/>
      <c r="BX19" s="2142"/>
      <c r="BY19" s="2142"/>
      <c r="BZ19" s="2142"/>
      <c r="CA19" s="2142"/>
      <c r="CB19" s="2142"/>
      <c r="CC19" s="2142"/>
      <c r="CD19" s="2142"/>
      <c r="CE19" s="2142"/>
      <c r="CF19" s="2142"/>
      <c r="CG19" s="2142"/>
      <c r="CH19" s="2142"/>
      <c r="CI19" s="2142"/>
      <c r="CJ19" s="2142"/>
      <c r="CK19" s="2142"/>
      <c r="CL19" s="2142"/>
      <c r="CM19" s="2142"/>
      <c r="CN19" s="2142"/>
      <c r="CO19" s="2142"/>
      <c r="CP19" s="2143"/>
      <c r="CQ19" s="2058"/>
      <c r="CR19" s="2058"/>
      <c r="CS19" s="2058"/>
      <c r="CT19" s="2058"/>
      <c r="CU19" s="2059"/>
      <c r="CV19" s="2169"/>
      <c r="CW19" s="2170"/>
      <c r="CX19" s="2170"/>
      <c r="CY19" s="2171"/>
      <c r="CZ19" s="2387"/>
      <c r="DA19" s="2388"/>
      <c r="DB19" s="2169"/>
      <c r="DC19" s="2171"/>
      <c r="DD19" s="2390"/>
      <c r="DE19" s="2388"/>
      <c r="DF19" s="2175"/>
      <c r="DG19" s="2255"/>
      <c r="DH19" s="2255"/>
      <c r="DI19" s="2255"/>
      <c r="DJ19" s="2169"/>
      <c r="DK19" s="2170"/>
      <c r="DL19" s="2171"/>
      <c r="DM19" s="591"/>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5"/>
      <c r="CA20" s="445"/>
      <c r="CB20" s="40"/>
      <c r="CC20" s="40"/>
      <c r="CD20" s="40"/>
      <c r="CE20" s="40"/>
      <c r="CF20" s="40"/>
      <c r="CG20" s="40"/>
      <c r="CH20" s="40"/>
      <c r="CI20" s="506"/>
      <c r="CJ20" s="506"/>
      <c r="CK20" s="506"/>
      <c r="CL20" s="506"/>
      <c r="CM20" s="506"/>
      <c r="CN20" s="506"/>
      <c r="CO20" s="506"/>
      <c r="CP20" s="13"/>
      <c r="CQ20" s="13"/>
      <c r="CR20" s="40"/>
      <c r="CS20" s="40"/>
      <c r="CT20" s="40"/>
      <c r="CU20" s="40"/>
      <c r="CV20" s="40"/>
      <c r="CW20" s="40"/>
      <c r="CX20" s="2"/>
      <c r="CY20" s="40"/>
      <c r="CZ20" s="40"/>
      <c r="DA20" s="40"/>
      <c r="DB20" s="30"/>
      <c r="DC20" s="30"/>
      <c r="DD20" s="40"/>
      <c r="DE20" s="2"/>
      <c r="DF20" s="2"/>
      <c r="DG20" s="2"/>
      <c r="DH20" s="2"/>
      <c r="DI20" s="2"/>
      <c r="DJ20" s="2"/>
      <c r="DK20" s="2"/>
      <c r="DL20" s="2"/>
      <c r="DM20" s="2"/>
    </row>
    <row r="21" spans="1:129" ht="20.25" customHeight="1" thickBot="1">
      <c r="A21" s="2"/>
      <c r="B21" s="2"/>
      <c r="C21" s="23" t="s">
        <v>241</v>
      </c>
      <c r="D21" s="2"/>
      <c r="E21" s="2"/>
      <c r="F21" s="2"/>
      <c r="G21" s="2"/>
      <c r="H21" s="2"/>
      <c r="I21" s="2"/>
      <c r="J21" s="2"/>
      <c r="K21" s="2"/>
      <c r="L21" s="2"/>
      <c r="M21" s="2"/>
      <c r="N21" s="2"/>
      <c r="O21" s="2"/>
      <c r="P21" s="2"/>
      <c r="Q21" s="13"/>
      <c r="R21" s="42"/>
      <c r="S21" s="42"/>
      <c r="T21" s="42"/>
      <c r="U21" s="42"/>
      <c r="V21" s="42"/>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41"/>
      <c r="CH21" s="41"/>
      <c r="CI21" s="41"/>
      <c r="CJ21" s="2"/>
      <c r="CK21" s="2"/>
      <c r="CL21" s="2"/>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507"/>
      <c r="DO21" s="507"/>
      <c r="DP21" s="507"/>
      <c r="DQ21" s="606"/>
    </row>
    <row r="22" spans="1:129" s="520" customFormat="1" ht="20.100000000000001" customHeight="1">
      <c r="A22" s="517"/>
      <c r="B22" s="517"/>
      <c r="C22" s="590" t="s">
        <v>9222</v>
      </c>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9"/>
      <c r="AG22" s="2402" t="s">
        <v>8782</v>
      </c>
      <c r="AH22" s="2403"/>
      <c r="AI22" s="2403"/>
      <c r="AJ22" s="2403"/>
      <c r="AK22" s="2403"/>
      <c r="AL22" s="2403"/>
      <c r="AM22" s="2403"/>
      <c r="AN22" s="2403"/>
      <c r="AO22" s="2403"/>
      <c r="AP22" s="2403"/>
      <c r="AQ22" s="2403"/>
      <c r="AR22" s="2403"/>
      <c r="AS22" s="2403"/>
      <c r="AT22" s="2403"/>
      <c r="AU22" s="2403"/>
      <c r="AV22" s="2403"/>
      <c r="AW22" s="2403"/>
      <c r="AX22" s="2403"/>
      <c r="AY22" s="2403"/>
      <c r="AZ22" s="2403"/>
      <c r="BA22" s="518"/>
      <c r="BB22" s="518"/>
      <c r="BC22" s="518"/>
      <c r="BD22" s="518"/>
      <c r="BE22" s="518"/>
      <c r="BF22" s="518"/>
      <c r="BG22" s="518"/>
      <c r="BH22" s="518"/>
      <c r="BI22" s="518"/>
      <c r="BJ22" s="518"/>
      <c r="BK22" s="378"/>
      <c r="BL22" s="378"/>
      <c r="BM22" s="378"/>
      <c r="BN22" s="518"/>
      <c r="BO22" s="518"/>
      <c r="BP22" s="518"/>
      <c r="BQ22" s="518"/>
      <c r="BR22" s="518"/>
      <c r="BS22" s="518"/>
      <c r="BT22" s="518"/>
      <c r="BU22" s="378"/>
      <c r="BV22" s="378"/>
      <c r="BW22" s="378"/>
      <c r="BX22" s="378"/>
      <c r="BY22" s="378"/>
      <c r="BZ22" s="378"/>
      <c r="CA22" s="378"/>
      <c r="CB22" s="378"/>
      <c r="CC22" s="378"/>
      <c r="CD22" s="378"/>
      <c r="CE22" s="378"/>
      <c r="CF22" s="378"/>
      <c r="CG22" s="378"/>
      <c r="CH22" s="378"/>
      <c r="CI22" s="378"/>
      <c r="CJ22" s="378"/>
      <c r="CK22" s="378"/>
      <c r="CL22" s="378"/>
      <c r="CM22" s="378"/>
      <c r="CN22" s="378"/>
      <c r="CO22" s="378"/>
      <c r="CP22" s="378"/>
      <c r="CQ22" s="378"/>
      <c r="CR22" s="378"/>
      <c r="CS22" s="378"/>
      <c r="CT22" s="378"/>
      <c r="CU22" s="378"/>
      <c r="CV22" s="378"/>
      <c r="CW22" s="378"/>
      <c r="CX22" s="378"/>
      <c r="CY22" s="378"/>
      <c r="CZ22" s="378"/>
      <c r="DA22" s="378"/>
      <c r="DB22" s="378"/>
      <c r="DC22" s="378"/>
      <c r="DD22" s="378"/>
      <c r="DE22" s="378"/>
      <c r="DF22" s="378"/>
      <c r="DG22" s="2161" t="s">
        <v>9240</v>
      </c>
      <c r="DH22" s="2162"/>
      <c r="DI22" s="2162"/>
      <c r="DJ22" s="2162"/>
      <c r="DK22" s="2162"/>
      <c r="DL22" s="2163"/>
      <c r="DM22" s="592"/>
      <c r="DO22" s="521"/>
      <c r="DP22" s="521"/>
      <c r="DQ22" s="521"/>
      <c r="DR22" s="521"/>
      <c r="DS22" s="521"/>
      <c r="DT22" s="521"/>
      <c r="DU22" s="521"/>
      <c r="DV22" s="521"/>
      <c r="DW22" s="521"/>
      <c r="DX22" s="521"/>
      <c r="DY22" s="521"/>
    </row>
    <row r="23" spans="1:129" s="520" customFormat="1" ht="15" customHeight="1">
      <c r="A23" s="517"/>
      <c r="B23" s="517"/>
      <c r="C23" s="2223" t="s">
        <v>45</v>
      </c>
      <c r="D23" s="2167"/>
      <c r="E23" s="2167"/>
      <c r="F23" s="2167"/>
      <c r="G23" s="2167"/>
      <c r="H23" s="2168"/>
      <c r="I23" s="2051" t="s">
        <v>47</v>
      </c>
      <c r="J23" s="2167"/>
      <c r="K23" s="2167"/>
      <c r="L23" s="2167"/>
      <c r="M23" s="2167"/>
      <c r="N23" s="2167"/>
      <c r="O23" s="2168"/>
      <c r="P23" s="2051" t="s">
        <v>48</v>
      </c>
      <c r="Q23" s="2167"/>
      <c r="R23" s="2167"/>
      <c r="S23" s="2167"/>
      <c r="T23" s="2167"/>
      <c r="U23" s="2168"/>
      <c r="V23" s="2102" t="s">
        <v>9224</v>
      </c>
      <c r="W23" s="2103"/>
      <c r="X23" s="2103"/>
      <c r="Y23" s="2103"/>
      <c r="Z23" s="2103"/>
      <c r="AA23" s="2103"/>
      <c r="AB23" s="2103"/>
      <c r="AC23" s="2103"/>
      <c r="AD23" s="2103"/>
      <c r="AE23" s="2103"/>
      <c r="AF23" s="2375"/>
      <c r="AG23" s="2378" t="s">
        <v>9223</v>
      </c>
      <c r="AH23" s="2103"/>
      <c r="AI23" s="2103"/>
      <c r="AJ23" s="2103"/>
      <c r="AK23" s="2103"/>
      <c r="AL23" s="2103"/>
      <c r="AM23" s="2103"/>
      <c r="AN23" s="2103"/>
      <c r="AO23" s="2103"/>
      <c r="AP23" s="2103"/>
      <c r="AQ23" s="2104"/>
      <c r="AR23" s="2287" t="s">
        <v>50</v>
      </c>
      <c r="AS23" s="2128"/>
      <c r="AT23" s="2128"/>
      <c r="AU23" s="2128"/>
      <c r="AV23" s="2128"/>
      <c r="AW23" s="2128"/>
      <c r="AX23" s="2128"/>
      <c r="AY23" s="2128"/>
      <c r="AZ23" s="2128"/>
      <c r="BA23" s="2128"/>
      <c r="BB23" s="2128"/>
      <c r="BC23" s="2128"/>
      <c r="BD23" s="2128"/>
      <c r="BE23" s="2128"/>
      <c r="BF23" s="2128"/>
      <c r="BG23" s="2128"/>
      <c r="BH23" s="2128"/>
      <c r="BI23" s="2128"/>
      <c r="BJ23" s="2128"/>
      <c r="BK23" s="2128"/>
      <c r="BL23" s="2128"/>
      <c r="BM23" s="2128"/>
      <c r="BN23" s="2128"/>
      <c r="BO23" s="2128"/>
      <c r="BP23" s="2128"/>
      <c r="BQ23" s="2128"/>
      <c r="BR23" s="2128"/>
      <c r="BS23" s="2128"/>
      <c r="BT23" s="2128"/>
      <c r="BU23" s="2128"/>
      <c r="BV23" s="2128"/>
      <c r="BW23" s="2128"/>
      <c r="BX23" s="2128"/>
      <c r="BY23" s="2128"/>
      <c r="BZ23" s="2128"/>
      <c r="CA23" s="2128"/>
      <c r="CB23" s="2128"/>
      <c r="CC23" s="2128"/>
      <c r="CD23" s="2129"/>
      <c r="CE23" s="2287" t="s">
        <v>293</v>
      </c>
      <c r="CF23" s="2128"/>
      <c r="CG23" s="2128"/>
      <c r="CH23" s="2128"/>
      <c r="CI23" s="2128"/>
      <c r="CJ23" s="2128"/>
      <c r="CK23" s="2128"/>
      <c r="CL23" s="2128"/>
      <c r="CM23" s="2128"/>
      <c r="CN23" s="2128"/>
      <c r="CO23" s="2128"/>
      <c r="CP23" s="2128"/>
      <c r="CQ23" s="2128"/>
      <c r="CR23" s="2128"/>
      <c r="CS23" s="2128"/>
      <c r="CT23" s="2128"/>
      <c r="CU23" s="2128"/>
      <c r="CV23" s="2128"/>
      <c r="CW23" s="2128"/>
      <c r="CX23" s="2128"/>
      <c r="CY23" s="2128"/>
      <c r="CZ23" s="2128"/>
      <c r="DA23" s="2128"/>
      <c r="DB23" s="2128"/>
      <c r="DC23" s="2128"/>
      <c r="DD23" s="2128"/>
      <c r="DE23" s="2128"/>
      <c r="DF23" s="2129"/>
      <c r="DG23" s="2164"/>
      <c r="DH23" s="2165"/>
      <c r="DI23" s="2165"/>
      <c r="DJ23" s="2165"/>
      <c r="DK23" s="2165"/>
      <c r="DL23" s="2166"/>
      <c r="DM23" s="592"/>
      <c r="DO23" s="521"/>
      <c r="DP23" s="521"/>
      <c r="DQ23" s="521"/>
      <c r="DR23" s="521"/>
      <c r="DS23" s="521"/>
      <c r="DT23" s="521"/>
      <c r="DU23" s="521"/>
      <c r="DV23" s="521"/>
      <c r="DW23" s="521"/>
      <c r="DX23" s="521"/>
      <c r="DY23" s="521"/>
    </row>
    <row r="24" spans="1:129" s="520" customFormat="1" ht="15" customHeight="1">
      <c r="A24" s="517"/>
      <c r="B24" s="517"/>
      <c r="C24" s="2224"/>
      <c r="D24" s="2134"/>
      <c r="E24" s="2134"/>
      <c r="F24" s="2134"/>
      <c r="G24" s="2134"/>
      <c r="H24" s="2225"/>
      <c r="I24" s="2193"/>
      <c r="J24" s="2134"/>
      <c r="K24" s="2134"/>
      <c r="L24" s="2134"/>
      <c r="M24" s="2134"/>
      <c r="N24" s="2134"/>
      <c r="O24" s="2225"/>
      <c r="P24" s="2193"/>
      <c r="Q24" s="2134"/>
      <c r="R24" s="2134"/>
      <c r="S24" s="2134"/>
      <c r="T24" s="2134"/>
      <c r="U24" s="2225"/>
      <c r="V24" s="2105"/>
      <c r="W24" s="2106"/>
      <c r="X24" s="2106"/>
      <c r="Y24" s="2106"/>
      <c r="Z24" s="2106"/>
      <c r="AA24" s="2106"/>
      <c r="AB24" s="2106"/>
      <c r="AC24" s="2106"/>
      <c r="AD24" s="2106"/>
      <c r="AE24" s="2106"/>
      <c r="AF24" s="2309"/>
      <c r="AG24" s="2379"/>
      <c r="AH24" s="2106"/>
      <c r="AI24" s="2106"/>
      <c r="AJ24" s="2106"/>
      <c r="AK24" s="2106"/>
      <c r="AL24" s="2106"/>
      <c r="AM24" s="2106"/>
      <c r="AN24" s="2106"/>
      <c r="AO24" s="2106"/>
      <c r="AP24" s="2106"/>
      <c r="AQ24" s="2107"/>
      <c r="AR24" s="2288"/>
      <c r="AS24" s="2115"/>
      <c r="AT24" s="2115"/>
      <c r="AU24" s="2115"/>
      <c r="AV24" s="2115"/>
      <c r="AW24" s="2115"/>
      <c r="AX24" s="2115"/>
      <c r="AY24" s="2115"/>
      <c r="AZ24" s="2115"/>
      <c r="BA24" s="2115"/>
      <c r="BB24" s="2115"/>
      <c r="BC24" s="2115"/>
      <c r="BD24" s="2115"/>
      <c r="BE24" s="2115"/>
      <c r="BF24" s="2115"/>
      <c r="BG24" s="2115"/>
      <c r="BH24" s="2115"/>
      <c r="BI24" s="2115"/>
      <c r="BJ24" s="2115"/>
      <c r="BK24" s="2115"/>
      <c r="BL24" s="2115"/>
      <c r="BM24" s="2115"/>
      <c r="BN24" s="2115"/>
      <c r="BO24" s="2115"/>
      <c r="BP24" s="2115"/>
      <c r="BQ24" s="2115"/>
      <c r="BR24" s="2115"/>
      <c r="BS24" s="2115"/>
      <c r="BT24" s="2115"/>
      <c r="BU24" s="2115"/>
      <c r="BV24" s="2115"/>
      <c r="BW24" s="2115"/>
      <c r="BX24" s="2115"/>
      <c r="BY24" s="2115"/>
      <c r="BZ24" s="2115"/>
      <c r="CA24" s="2115"/>
      <c r="CB24" s="2115"/>
      <c r="CC24" s="2115"/>
      <c r="CD24" s="2130"/>
      <c r="CE24" s="2288"/>
      <c r="CF24" s="2115"/>
      <c r="CG24" s="2115"/>
      <c r="CH24" s="2115"/>
      <c r="CI24" s="2115"/>
      <c r="CJ24" s="2115"/>
      <c r="CK24" s="2115"/>
      <c r="CL24" s="2115"/>
      <c r="CM24" s="2115"/>
      <c r="CN24" s="2115"/>
      <c r="CO24" s="2115"/>
      <c r="CP24" s="2115"/>
      <c r="CQ24" s="2115"/>
      <c r="CR24" s="2115"/>
      <c r="CS24" s="2115"/>
      <c r="CT24" s="2115"/>
      <c r="CU24" s="2115"/>
      <c r="CV24" s="2115"/>
      <c r="CW24" s="2115"/>
      <c r="CX24" s="2115"/>
      <c r="CY24" s="2115"/>
      <c r="CZ24" s="2115"/>
      <c r="DA24" s="2115"/>
      <c r="DB24" s="2115"/>
      <c r="DC24" s="2115"/>
      <c r="DD24" s="2115"/>
      <c r="DE24" s="2115"/>
      <c r="DF24" s="2130"/>
      <c r="DG24" s="2164"/>
      <c r="DH24" s="2165"/>
      <c r="DI24" s="2165"/>
      <c r="DJ24" s="2165"/>
      <c r="DK24" s="2165"/>
      <c r="DL24" s="2166"/>
      <c r="DM24" s="592"/>
      <c r="DO24" s="521"/>
      <c r="DP24" s="521"/>
      <c r="DQ24" s="521"/>
      <c r="DR24" s="521"/>
      <c r="DS24" s="521"/>
      <c r="DT24" s="521"/>
      <c r="DU24" s="521"/>
      <c r="DV24" s="521"/>
      <c r="DW24" s="521"/>
      <c r="DX24" s="521"/>
      <c r="DY24" s="521"/>
    </row>
    <row r="25" spans="1:129" s="520" customFormat="1" ht="15" customHeight="1" thickBot="1">
      <c r="A25" s="517"/>
      <c r="B25" s="517"/>
      <c r="C25" s="2226"/>
      <c r="D25" s="2227"/>
      <c r="E25" s="2227"/>
      <c r="F25" s="2227"/>
      <c r="G25" s="2227"/>
      <c r="H25" s="2228"/>
      <c r="I25" s="2377"/>
      <c r="J25" s="2227"/>
      <c r="K25" s="2227"/>
      <c r="L25" s="2227"/>
      <c r="M25" s="2227"/>
      <c r="N25" s="2227"/>
      <c r="O25" s="2228"/>
      <c r="P25" s="2377"/>
      <c r="Q25" s="2227"/>
      <c r="R25" s="2227"/>
      <c r="S25" s="2227"/>
      <c r="T25" s="2227"/>
      <c r="U25" s="2228"/>
      <c r="V25" s="2108"/>
      <c r="W25" s="2109"/>
      <c r="X25" s="2109"/>
      <c r="Y25" s="2109"/>
      <c r="Z25" s="2109"/>
      <c r="AA25" s="2109"/>
      <c r="AB25" s="2109"/>
      <c r="AC25" s="2109"/>
      <c r="AD25" s="2109"/>
      <c r="AE25" s="2109"/>
      <c r="AF25" s="2376"/>
      <c r="AG25" s="2380"/>
      <c r="AH25" s="2109"/>
      <c r="AI25" s="2109"/>
      <c r="AJ25" s="2109"/>
      <c r="AK25" s="2109"/>
      <c r="AL25" s="2109"/>
      <c r="AM25" s="2109"/>
      <c r="AN25" s="2109"/>
      <c r="AO25" s="2109"/>
      <c r="AP25" s="2109"/>
      <c r="AQ25" s="2110"/>
      <c r="AR25" s="2289"/>
      <c r="AS25" s="2132"/>
      <c r="AT25" s="2132"/>
      <c r="AU25" s="2132"/>
      <c r="AV25" s="2132"/>
      <c r="AW25" s="2132"/>
      <c r="AX25" s="2132"/>
      <c r="AY25" s="2132"/>
      <c r="AZ25" s="2132"/>
      <c r="BA25" s="2132"/>
      <c r="BB25" s="2132"/>
      <c r="BC25" s="2132"/>
      <c r="BD25" s="2132"/>
      <c r="BE25" s="2132"/>
      <c r="BF25" s="2132"/>
      <c r="BG25" s="2132"/>
      <c r="BH25" s="2132"/>
      <c r="BI25" s="2132"/>
      <c r="BJ25" s="2132"/>
      <c r="BK25" s="2132"/>
      <c r="BL25" s="2132"/>
      <c r="BM25" s="2132"/>
      <c r="BN25" s="2132"/>
      <c r="BO25" s="2132"/>
      <c r="BP25" s="2132"/>
      <c r="BQ25" s="2132"/>
      <c r="BR25" s="2132"/>
      <c r="BS25" s="2132"/>
      <c r="BT25" s="2132"/>
      <c r="BU25" s="2132"/>
      <c r="BV25" s="2132"/>
      <c r="BW25" s="2132"/>
      <c r="BX25" s="2132"/>
      <c r="BY25" s="2132"/>
      <c r="BZ25" s="2132"/>
      <c r="CA25" s="2132"/>
      <c r="CB25" s="2132"/>
      <c r="CC25" s="2132"/>
      <c r="CD25" s="2133"/>
      <c r="CE25" s="2289"/>
      <c r="CF25" s="2132"/>
      <c r="CG25" s="2132"/>
      <c r="CH25" s="2132"/>
      <c r="CI25" s="2132"/>
      <c r="CJ25" s="2132"/>
      <c r="CK25" s="2132"/>
      <c r="CL25" s="2132"/>
      <c r="CM25" s="2132"/>
      <c r="CN25" s="2132"/>
      <c r="CO25" s="2132"/>
      <c r="CP25" s="2132"/>
      <c r="CQ25" s="2132"/>
      <c r="CR25" s="2132"/>
      <c r="CS25" s="2132"/>
      <c r="CT25" s="2132"/>
      <c r="CU25" s="2132"/>
      <c r="CV25" s="2132"/>
      <c r="CW25" s="2132"/>
      <c r="CX25" s="2132"/>
      <c r="CY25" s="2132"/>
      <c r="CZ25" s="2132"/>
      <c r="DA25" s="2132"/>
      <c r="DB25" s="2132"/>
      <c r="DC25" s="2132"/>
      <c r="DD25" s="2132"/>
      <c r="DE25" s="2132"/>
      <c r="DF25" s="2133"/>
      <c r="DG25" s="2220" t="s">
        <v>9243</v>
      </c>
      <c r="DH25" s="2221"/>
      <c r="DI25" s="2221"/>
      <c r="DJ25" s="2221"/>
      <c r="DK25" s="2221"/>
      <c r="DL25" s="2222"/>
      <c r="DM25" s="514"/>
      <c r="DN25" s="587" t="s">
        <v>8816</v>
      </c>
      <c r="DO25" s="521"/>
      <c r="DP25" s="521"/>
      <c r="DQ25" s="521"/>
      <c r="DR25" s="521"/>
      <c r="DS25" s="521"/>
      <c r="DT25" s="521"/>
      <c r="DU25" s="521"/>
      <c r="DV25" s="521"/>
      <c r="DW25" s="521"/>
      <c r="DX25" s="521"/>
      <c r="DY25" s="521"/>
    </row>
    <row r="26" spans="1:129" s="522" customFormat="1" ht="15" customHeight="1" thickTop="1">
      <c r="A26" s="12"/>
      <c r="B26" s="12"/>
      <c r="C26" s="2232" t="s">
        <v>64</v>
      </c>
      <c r="D26" s="2233"/>
      <c r="E26" s="2233"/>
      <c r="F26" s="2233"/>
      <c r="G26" s="2233"/>
      <c r="H26" s="2234"/>
      <c r="I26" s="2215">
        <f>'1枚目'!$M$43</f>
        <v>0</v>
      </c>
      <c r="J26" s="2216"/>
      <c r="K26" s="2216"/>
      <c r="L26" s="2216"/>
      <c r="M26" s="2216"/>
      <c r="N26" s="2216"/>
      <c r="O26" s="2217"/>
      <c r="P26" s="2097"/>
      <c r="Q26" s="2098"/>
      <c r="R26" s="2098"/>
      <c r="S26" s="2098"/>
      <c r="T26" s="2098"/>
      <c r="U26" s="2099"/>
      <c r="V26" s="2260">
        <f>'1枚目'!$Z$43</f>
        <v>0</v>
      </c>
      <c r="W26" s="2261"/>
      <c r="X26" s="2261"/>
      <c r="Y26" s="2261"/>
      <c r="Z26" s="2261"/>
      <c r="AA26" s="2261"/>
      <c r="AB26" s="2261"/>
      <c r="AC26" s="2262" t="s">
        <v>65</v>
      </c>
      <c r="AD26" s="2262"/>
      <c r="AE26" s="2262"/>
      <c r="AF26" s="2263"/>
      <c r="AG26" s="2100">
        <f>'1枚目'!$AR$43</f>
        <v>0</v>
      </c>
      <c r="AH26" s="2100"/>
      <c r="AI26" s="2100"/>
      <c r="AJ26" s="2100"/>
      <c r="AK26" s="2100"/>
      <c r="AL26" s="2100"/>
      <c r="AM26" s="2100"/>
      <c r="AN26" s="2404" t="s">
        <v>8704</v>
      </c>
      <c r="AO26" s="2405"/>
      <c r="AP26" s="2405"/>
      <c r="AQ26" s="2405"/>
      <c r="AR26" s="2215">
        <f>'1枚目'!$BC$43</f>
        <v>0</v>
      </c>
      <c r="AS26" s="2216"/>
      <c r="AT26" s="2216"/>
      <c r="AU26" s="2216"/>
      <c r="AV26" s="2216"/>
      <c r="AW26" s="2216"/>
      <c r="AX26" s="2216"/>
      <c r="AY26" s="2216"/>
      <c r="AZ26" s="2216"/>
      <c r="BA26" s="2216"/>
      <c r="BB26" s="2216"/>
      <c r="BC26" s="2216"/>
      <c r="BD26" s="2216"/>
      <c r="BE26" s="2216"/>
      <c r="BF26" s="2216"/>
      <c r="BG26" s="2216"/>
      <c r="BH26" s="2216"/>
      <c r="BI26" s="2216"/>
      <c r="BJ26" s="2216"/>
      <c r="BK26" s="2216"/>
      <c r="BL26" s="2216"/>
      <c r="BM26" s="2216"/>
      <c r="BN26" s="2216"/>
      <c r="BO26" s="2216"/>
      <c r="BP26" s="2216"/>
      <c r="BQ26" s="2216"/>
      <c r="BR26" s="2216"/>
      <c r="BS26" s="2216"/>
      <c r="BT26" s="2216"/>
      <c r="BU26" s="2216"/>
      <c r="BV26" s="2216"/>
      <c r="BW26" s="2216"/>
      <c r="BX26" s="2216"/>
      <c r="BY26" s="2216"/>
      <c r="BZ26" s="2216"/>
      <c r="CA26" s="2216"/>
      <c r="CB26" s="2216"/>
      <c r="CC26" s="2216"/>
      <c r="CD26" s="2217"/>
      <c r="CE26" s="2215">
        <f>'1枚目'!$CG$43</f>
        <v>0</v>
      </c>
      <c r="CF26" s="2216"/>
      <c r="CG26" s="2216"/>
      <c r="CH26" s="2216"/>
      <c r="CI26" s="2216"/>
      <c r="CJ26" s="2216"/>
      <c r="CK26" s="2216"/>
      <c r="CL26" s="2216"/>
      <c r="CM26" s="2216"/>
      <c r="CN26" s="2216"/>
      <c r="CO26" s="2216"/>
      <c r="CP26" s="2216"/>
      <c r="CQ26" s="2216"/>
      <c r="CR26" s="2216"/>
      <c r="CS26" s="2216"/>
      <c r="CT26" s="2216"/>
      <c r="CU26" s="2216"/>
      <c r="CV26" s="2216"/>
      <c r="CW26" s="2216"/>
      <c r="CX26" s="2216"/>
      <c r="CY26" s="2216"/>
      <c r="CZ26" s="2216"/>
      <c r="DA26" s="2216"/>
      <c r="DB26" s="2216"/>
      <c r="DC26" s="2216"/>
      <c r="DD26" s="2216"/>
      <c r="DE26" s="2216"/>
      <c r="DF26" s="2217"/>
      <c r="DG26" s="2157">
        <f t="shared" ref="DG26:DG57" si="0">IFERROR((AG26*100/V26),0)</f>
        <v>0</v>
      </c>
      <c r="DH26" s="2158"/>
      <c r="DI26" s="2158"/>
      <c r="DJ26" s="2158"/>
      <c r="DK26" s="529"/>
      <c r="DL26" s="530" t="s">
        <v>66</v>
      </c>
      <c r="DM26" s="597"/>
      <c r="DN26" s="522" t="str">
        <f>IF(V26&gt;0,"表示",IF(DO26=0,"表示",""))</f>
        <v>表示</v>
      </c>
      <c r="DO26" s="516">
        <f>SUM(DO27:DO35)</f>
        <v>0</v>
      </c>
      <c r="DP26" s="516"/>
      <c r="DQ26" s="521"/>
      <c r="DR26" s="516"/>
      <c r="DS26" s="521"/>
      <c r="DT26" s="516"/>
      <c r="DU26" s="516"/>
      <c r="DV26" s="516"/>
      <c r="DW26" s="516"/>
      <c r="DX26" s="516"/>
      <c r="DY26" s="516"/>
    </row>
    <row r="27" spans="1:129" s="522" customFormat="1" ht="15" customHeight="1">
      <c r="A27" s="12"/>
      <c r="B27" s="12"/>
      <c r="C27" s="2235"/>
      <c r="D27" s="2236"/>
      <c r="E27" s="2236"/>
      <c r="F27" s="2236"/>
      <c r="G27" s="2236"/>
      <c r="H27" s="2237"/>
      <c r="I27" s="1941">
        <f>'1枚目'!$M$44</f>
        <v>0</v>
      </c>
      <c r="J27" s="1928"/>
      <c r="K27" s="1928"/>
      <c r="L27" s="1928"/>
      <c r="M27" s="1928"/>
      <c r="N27" s="1928"/>
      <c r="O27" s="1929"/>
      <c r="P27" s="2071"/>
      <c r="Q27" s="2072"/>
      <c r="R27" s="2072"/>
      <c r="S27" s="2072"/>
      <c r="T27" s="2072"/>
      <c r="U27" s="2073"/>
      <c r="V27" s="2063">
        <f>'1枚目'!$Z$44</f>
        <v>0</v>
      </c>
      <c r="W27" s="2062"/>
      <c r="X27" s="2062"/>
      <c r="Y27" s="2062"/>
      <c r="Z27" s="2062"/>
      <c r="AA27" s="2062"/>
      <c r="AB27" s="2062"/>
      <c r="AC27" s="2074" t="s">
        <v>65</v>
      </c>
      <c r="AD27" s="2074"/>
      <c r="AE27" s="2074"/>
      <c r="AF27" s="2075"/>
      <c r="AG27" s="2062">
        <f>'1枚目'!$AR$44</f>
        <v>0</v>
      </c>
      <c r="AH27" s="2062"/>
      <c r="AI27" s="2062"/>
      <c r="AJ27" s="2062"/>
      <c r="AK27" s="2062"/>
      <c r="AL27" s="2062"/>
      <c r="AM27" s="2062"/>
      <c r="AN27" s="2076" t="s">
        <v>65</v>
      </c>
      <c r="AO27" s="2077"/>
      <c r="AP27" s="2077"/>
      <c r="AQ27" s="2077"/>
      <c r="AR27" s="1941">
        <f>'1枚目'!$BC$44</f>
        <v>0</v>
      </c>
      <c r="AS27" s="1928"/>
      <c r="AT27" s="1928"/>
      <c r="AU27" s="1928"/>
      <c r="AV27" s="1928"/>
      <c r="AW27" s="1928"/>
      <c r="AX27" s="1928"/>
      <c r="AY27" s="1928"/>
      <c r="AZ27" s="1928"/>
      <c r="BA27" s="1928"/>
      <c r="BB27" s="1928"/>
      <c r="BC27" s="1928"/>
      <c r="BD27" s="1928"/>
      <c r="BE27" s="1928"/>
      <c r="BF27" s="1928"/>
      <c r="BG27" s="1928"/>
      <c r="BH27" s="1928"/>
      <c r="BI27" s="1928"/>
      <c r="BJ27" s="1928"/>
      <c r="BK27" s="1928"/>
      <c r="BL27" s="1928"/>
      <c r="BM27" s="1928"/>
      <c r="BN27" s="1928"/>
      <c r="BO27" s="1928"/>
      <c r="BP27" s="1928"/>
      <c r="BQ27" s="1928"/>
      <c r="BR27" s="1928"/>
      <c r="BS27" s="1928"/>
      <c r="BT27" s="1928"/>
      <c r="BU27" s="1928"/>
      <c r="BV27" s="1928"/>
      <c r="BW27" s="1928"/>
      <c r="BX27" s="1928"/>
      <c r="BY27" s="1928"/>
      <c r="BZ27" s="1928"/>
      <c r="CA27" s="1928"/>
      <c r="CB27" s="1928"/>
      <c r="CC27" s="1928"/>
      <c r="CD27" s="1929"/>
      <c r="CE27" s="1941">
        <f>'1枚目'!$CG$44</f>
        <v>0</v>
      </c>
      <c r="CF27" s="1928"/>
      <c r="CG27" s="1928"/>
      <c r="CH27" s="1928"/>
      <c r="CI27" s="1928"/>
      <c r="CJ27" s="1928"/>
      <c r="CK27" s="1928"/>
      <c r="CL27" s="1928"/>
      <c r="CM27" s="1928"/>
      <c r="CN27" s="1928"/>
      <c r="CO27" s="1928"/>
      <c r="CP27" s="1928"/>
      <c r="CQ27" s="1928"/>
      <c r="CR27" s="1928"/>
      <c r="CS27" s="1928"/>
      <c r="CT27" s="1928"/>
      <c r="CU27" s="1928"/>
      <c r="CV27" s="1928"/>
      <c r="CW27" s="1928"/>
      <c r="CX27" s="1928"/>
      <c r="CY27" s="1928"/>
      <c r="CZ27" s="1928"/>
      <c r="DA27" s="1928"/>
      <c r="DB27" s="1928"/>
      <c r="DC27" s="1928"/>
      <c r="DD27" s="1928"/>
      <c r="DE27" s="1928"/>
      <c r="DF27" s="1929"/>
      <c r="DG27" s="2066">
        <f t="shared" si="0"/>
        <v>0</v>
      </c>
      <c r="DH27" s="2067"/>
      <c r="DI27" s="2067"/>
      <c r="DJ27" s="2067"/>
      <c r="DK27" s="531"/>
      <c r="DL27" s="532" t="s">
        <v>66</v>
      </c>
      <c r="DM27" s="597"/>
      <c r="DN27" s="522" t="s">
        <v>9244</v>
      </c>
      <c r="DO27" s="516">
        <f t="shared" ref="DO27:DO35" si="1">IF(V27&gt;0,1,0)</f>
        <v>0</v>
      </c>
      <c r="DP27" s="516"/>
      <c r="DQ27" s="521"/>
      <c r="DR27" s="516"/>
      <c r="DS27" s="521"/>
      <c r="DT27" s="516"/>
      <c r="DU27" s="516"/>
      <c r="DV27" s="516"/>
      <c r="DW27" s="516"/>
      <c r="DX27" s="516"/>
      <c r="DY27" s="516"/>
    </row>
    <row r="28" spans="1:129" s="522" customFormat="1" ht="15" customHeight="1">
      <c r="A28" s="12"/>
      <c r="B28" s="12"/>
      <c r="C28" s="2235"/>
      <c r="D28" s="2236"/>
      <c r="E28" s="2236"/>
      <c r="F28" s="2236"/>
      <c r="G28" s="2236"/>
      <c r="H28" s="2237"/>
      <c r="I28" s="1941">
        <f>'2枚目'!$M$17</f>
        <v>0</v>
      </c>
      <c r="J28" s="1928"/>
      <c r="K28" s="1928"/>
      <c r="L28" s="1928"/>
      <c r="M28" s="1928"/>
      <c r="N28" s="1928"/>
      <c r="O28" s="1929"/>
      <c r="P28" s="2071"/>
      <c r="Q28" s="2072"/>
      <c r="R28" s="2072"/>
      <c r="S28" s="2072"/>
      <c r="T28" s="2072"/>
      <c r="U28" s="2073"/>
      <c r="V28" s="2063">
        <f>'2枚目'!$Z$17</f>
        <v>0</v>
      </c>
      <c r="W28" s="2062"/>
      <c r="X28" s="2062"/>
      <c r="Y28" s="2062"/>
      <c r="Z28" s="2062"/>
      <c r="AA28" s="2062"/>
      <c r="AB28" s="2062"/>
      <c r="AC28" s="2074" t="s">
        <v>65</v>
      </c>
      <c r="AD28" s="2074"/>
      <c r="AE28" s="2074"/>
      <c r="AF28" s="2075"/>
      <c r="AG28" s="2062">
        <f>'2枚目'!$AR$17</f>
        <v>0</v>
      </c>
      <c r="AH28" s="2062"/>
      <c r="AI28" s="2062"/>
      <c r="AJ28" s="2062"/>
      <c r="AK28" s="2062"/>
      <c r="AL28" s="2062"/>
      <c r="AM28" s="2062"/>
      <c r="AN28" s="2076" t="s">
        <v>65</v>
      </c>
      <c r="AO28" s="2077"/>
      <c r="AP28" s="2077"/>
      <c r="AQ28" s="2077"/>
      <c r="AR28" s="1941">
        <f>'2枚目'!$BC$17</f>
        <v>0</v>
      </c>
      <c r="AS28" s="1928"/>
      <c r="AT28" s="1928"/>
      <c r="AU28" s="1928"/>
      <c r="AV28" s="1928"/>
      <c r="AW28" s="1928"/>
      <c r="AX28" s="1928"/>
      <c r="AY28" s="1928"/>
      <c r="AZ28" s="1928"/>
      <c r="BA28" s="1928"/>
      <c r="BB28" s="1928"/>
      <c r="BC28" s="1928"/>
      <c r="BD28" s="1928"/>
      <c r="BE28" s="1928"/>
      <c r="BF28" s="1928"/>
      <c r="BG28" s="1928"/>
      <c r="BH28" s="1928"/>
      <c r="BI28" s="1928"/>
      <c r="BJ28" s="1928"/>
      <c r="BK28" s="1928"/>
      <c r="BL28" s="1928"/>
      <c r="BM28" s="1928"/>
      <c r="BN28" s="1928"/>
      <c r="BO28" s="1928"/>
      <c r="BP28" s="1928"/>
      <c r="BQ28" s="1928"/>
      <c r="BR28" s="1928"/>
      <c r="BS28" s="1928"/>
      <c r="BT28" s="1928"/>
      <c r="BU28" s="1928"/>
      <c r="BV28" s="1928"/>
      <c r="BW28" s="1928"/>
      <c r="BX28" s="1928"/>
      <c r="BY28" s="1928"/>
      <c r="BZ28" s="1928"/>
      <c r="CA28" s="1928"/>
      <c r="CB28" s="1928"/>
      <c r="CC28" s="1928"/>
      <c r="CD28" s="1929"/>
      <c r="CE28" s="1941">
        <f>'2枚目'!$CG$17</f>
        <v>0</v>
      </c>
      <c r="CF28" s="1928"/>
      <c r="CG28" s="1928"/>
      <c r="CH28" s="1928"/>
      <c r="CI28" s="1928"/>
      <c r="CJ28" s="1928"/>
      <c r="CK28" s="1928"/>
      <c r="CL28" s="1928"/>
      <c r="CM28" s="1928"/>
      <c r="CN28" s="1928"/>
      <c r="CO28" s="1928"/>
      <c r="CP28" s="1928"/>
      <c r="CQ28" s="1928"/>
      <c r="CR28" s="1928"/>
      <c r="CS28" s="1928"/>
      <c r="CT28" s="1928"/>
      <c r="CU28" s="1928"/>
      <c r="CV28" s="1928"/>
      <c r="CW28" s="1928"/>
      <c r="CX28" s="1928"/>
      <c r="CY28" s="1928"/>
      <c r="CZ28" s="1928"/>
      <c r="DA28" s="1928"/>
      <c r="DB28" s="1928"/>
      <c r="DC28" s="1928"/>
      <c r="DD28" s="1928"/>
      <c r="DE28" s="1928"/>
      <c r="DF28" s="1929"/>
      <c r="DG28" s="2066">
        <f t="shared" si="0"/>
        <v>0</v>
      </c>
      <c r="DH28" s="2067"/>
      <c r="DI28" s="2067"/>
      <c r="DJ28" s="2067"/>
      <c r="DK28" s="531"/>
      <c r="DL28" s="532" t="s">
        <v>66</v>
      </c>
      <c r="DM28" s="597"/>
      <c r="DN28" s="522" t="str">
        <f t="shared" ref="DN28:DN35" si="2">IF(V28&gt;0,"表示","")</f>
        <v/>
      </c>
      <c r="DO28" s="516">
        <f t="shared" si="1"/>
        <v>0</v>
      </c>
      <c r="DP28" s="516"/>
      <c r="DQ28" s="521"/>
      <c r="DR28" s="516"/>
      <c r="DS28" s="521"/>
      <c r="DT28" s="516"/>
      <c r="DU28" s="516"/>
      <c r="DV28" s="516"/>
      <c r="DW28" s="516"/>
      <c r="DX28" s="516"/>
      <c r="DY28" s="516"/>
    </row>
    <row r="29" spans="1:129" s="522" customFormat="1" ht="15" customHeight="1">
      <c r="A29" s="12"/>
      <c r="B29" s="12"/>
      <c r="C29" s="2238"/>
      <c r="D29" s="2239"/>
      <c r="E29" s="2239"/>
      <c r="F29" s="2239"/>
      <c r="G29" s="2239"/>
      <c r="H29" s="2240"/>
      <c r="I29" s="1941">
        <f>'2枚目'!$M$18</f>
        <v>0</v>
      </c>
      <c r="J29" s="1928"/>
      <c r="K29" s="1928"/>
      <c r="L29" s="1928"/>
      <c r="M29" s="1928"/>
      <c r="N29" s="1928"/>
      <c r="O29" s="1929"/>
      <c r="P29" s="2071"/>
      <c r="Q29" s="2072"/>
      <c r="R29" s="2072"/>
      <c r="S29" s="2072"/>
      <c r="T29" s="2072"/>
      <c r="U29" s="2073"/>
      <c r="V29" s="2063">
        <f>'2枚目'!$Z$18</f>
        <v>0</v>
      </c>
      <c r="W29" s="2062"/>
      <c r="X29" s="2062"/>
      <c r="Y29" s="2062"/>
      <c r="Z29" s="2062"/>
      <c r="AA29" s="2062"/>
      <c r="AB29" s="2062"/>
      <c r="AC29" s="2074" t="s">
        <v>65</v>
      </c>
      <c r="AD29" s="2074"/>
      <c r="AE29" s="2074"/>
      <c r="AF29" s="2075"/>
      <c r="AG29" s="2062">
        <f>'2枚目'!$AR$18</f>
        <v>0</v>
      </c>
      <c r="AH29" s="2062"/>
      <c r="AI29" s="2062"/>
      <c r="AJ29" s="2062"/>
      <c r="AK29" s="2062"/>
      <c r="AL29" s="2062"/>
      <c r="AM29" s="2062"/>
      <c r="AN29" s="2076" t="s">
        <v>65</v>
      </c>
      <c r="AO29" s="2077"/>
      <c r="AP29" s="2077"/>
      <c r="AQ29" s="2077"/>
      <c r="AR29" s="1941">
        <f>'2枚目'!$BC$18</f>
        <v>0</v>
      </c>
      <c r="AS29" s="1928"/>
      <c r="AT29" s="1928"/>
      <c r="AU29" s="1928"/>
      <c r="AV29" s="1928"/>
      <c r="AW29" s="1928"/>
      <c r="AX29" s="1928"/>
      <c r="AY29" s="1928"/>
      <c r="AZ29" s="1928"/>
      <c r="BA29" s="1928"/>
      <c r="BB29" s="1928"/>
      <c r="BC29" s="1928"/>
      <c r="BD29" s="1928"/>
      <c r="BE29" s="1928"/>
      <c r="BF29" s="1928"/>
      <c r="BG29" s="1928"/>
      <c r="BH29" s="1928"/>
      <c r="BI29" s="1928"/>
      <c r="BJ29" s="1928"/>
      <c r="BK29" s="1928"/>
      <c r="BL29" s="1928"/>
      <c r="BM29" s="1928"/>
      <c r="BN29" s="1928"/>
      <c r="BO29" s="1928"/>
      <c r="BP29" s="1928"/>
      <c r="BQ29" s="1928"/>
      <c r="BR29" s="1928"/>
      <c r="BS29" s="1928"/>
      <c r="BT29" s="1928"/>
      <c r="BU29" s="1928"/>
      <c r="BV29" s="1928"/>
      <c r="BW29" s="1928"/>
      <c r="BX29" s="1928"/>
      <c r="BY29" s="1928"/>
      <c r="BZ29" s="1928"/>
      <c r="CA29" s="1928"/>
      <c r="CB29" s="1928"/>
      <c r="CC29" s="1928"/>
      <c r="CD29" s="1929"/>
      <c r="CE29" s="1941">
        <f>'2枚目'!$CG$18</f>
        <v>0</v>
      </c>
      <c r="CF29" s="1928"/>
      <c r="CG29" s="1928"/>
      <c r="CH29" s="1928"/>
      <c r="CI29" s="1928"/>
      <c r="CJ29" s="1928"/>
      <c r="CK29" s="1928"/>
      <c r="CL29" s="1928"/>
      <c r="CM29" s="1928"/>
      <c r="CN29" s="1928"/>
      <c r="CO29" s="1928"/>
      <c r="CP29" s="1928"/>
      <c r="CQ29" s="1928"/>
      <c r="CR29" s="1928"/>
      <c r="CS29" s="1928"/>
      <c r="CT29" s="1928"/>
      <c r="CU29" s="1928"/>
      <c r="CV29" s="1928"/>
      <c r="CW29" s="1928"/>
      <c r="CX29" s="1928"/>
      <c r="CY29" s="1928"/>
      <c r="CZ29" s="1928"/>
      <c r="DA29" s="1928"/>
      <c r="DB29" s="1928"/>
      <c r="DC29" s="1928"/>
      <c r="DD29" s="1928"/>
      <c r="DE29" s="1928"/>
      <c r="DF29" s="1929"/>
      <c r="DG29" s="2066">
        <f t="shared" si="0"/>
        <v>0</v>
      </c>
      <c r="DH29" s="2067"/>
      <c r="DI29" s="2067"/>
      <c r="DJ29" s="2067"/>
      <c r="DK29" s="531"/>
      <c r="DL29" s="532" t="s">
        <v>66</v>
      </c>
      <c r="DM29" s="597"/>
      <c r="DN29" s="522" t="str">
        <f t="shared" si="2"/>
        <v/>
      </c>
      <c r="DO29" s="516">
        <f t="shared" si="1"/>
        <v>0</v>
      </c>
      <c r="DP29" s="516"/>
      <c r="DQ29" s="521"/>
      <c r="DR29" s="516"/>
      <c r="DS29" s="521"/>
      <c r="DT29" s="516"/>
      <c r="DU29" s="516"/>
      <c r="DV29" s="516"/>
      <c r="DW29" s="516"/>
      <c r="DX29" s="516"/>
      <c r="DY29" s="516"/>
    </row>
    <row r="30" spans="1:129" s="522" customFormat="1" ht="15" customHeight="1">
      <c r="A30" s="12"/>
      <c r="B30" s="12"/>
      <c r="C30" s="2238"/>
      <c r="D30" s="2239"/>
      <c r="E30" s="2239"/>
      <c r="F30" s="2239"/>
      <c r="G30" s="2239"/>
      <c r="H30" s="2240"/>
      <c r="I30" s="1941">
        <f>'3枚目'!$M$17</f>
        <v>0</v>
      </c>
      <c r="J30" s="1928"/>
      <c r="K30" s="1928"/>
      <c r="L30" s="1928"/>
      <c r="M30" s="1928"/>
      <c r="N30" s="1928"/>
      <c r="O30" s="1929"/>
      <c r="P30" s="2071"/>
      <c r="Q30" s="2072"/>
      <c r="R30" s="2072"/>
      <c r="S30" s="2072"/>
      <c r="T30" s="2072"/>
      <c r="U30" s="2073"/>
      <c r="V30" s="2063">
        <f>'3枚目'!$Z$17</f>
        <v>0</v>
      </c>
      <c r="W30" s="2062"/>
      <c r="X30" s="2062"/>
      <c r="Y30" s="2062"/>
      <c r="Z30" s="2062"/>
      <c r="AA30" s="2062"/>
      <c r="AB30" s="2062"/>
      <c r="AC30" s="2074" t="s">
        <v>65</v>
      </c>
      <c r="AD30" s="2074"/>
      <c r="AE30" s="2074"/>
      <c r="AF30" s="2075"/>
      <c r="AG30" s="2062">
        <f>'3枚目'!$AR$17</f>
        <v>0</v>
      </c>
      <c r="AH30" s="2062"/>
      <c r="AI30" s="2062"/>
      <c r="AJ30" s="2062"/>
      <c r="AK30" s="2062"/>
      <c r="AL30" s="2062"/>
      <c r="AM30" s="2062"/>
      <c r="AN30" s="2076" t="s">
        <v>65</v>
      </c>
      <c r="AO30" s="2077"/>
      <c r="AP30" s="2077"/>
      <c r="AQ30" s="2077"/>
      <c r="AR30" s="1941">
        <f>'3枚目'!$BC$17</f>
        <v>0</v>
      </c>
      <c r="AS30" s="1928"/>
      <c r="AT30" s="1928"/>
      <c r="AU30" s="1928"/>
      <c r="AV30" s="1928"/>
      <c r="AW30" s="1928"/>
      <c r="AX30" s="1928"/>
      <c r="AY30" s="1928"/>
      <c r="AZ30" s="1928"/>
      <c r="BA30" s="1928"/>
      <c r="BB30" s="1928"/>
      <c r="BC30" s="1928"/>
      <c r="BD30" s="1928"/>
      <c r="BE30" s="1928"/>
      <c r="BF30" s="1928"/>
      <c r="BG30" s="1928"/>
      <c r="BH30" s="1928"/>
      <c r="BI30" s="1928"/>
      <c r="BJ30" s="1928"/>
      <c r="BK30" s="1928"/>
      <c r="BL30" s="1928"/>
      <c r="BM30" s="1928"/>
      <c r="BN30" s="1928"/>
      <c r="BO30" s="1928"/>
      <c r="BP30" s="1928"/>
      <c r="BQ30" s="1928"/>
      <c r="BR30" s="1928"/>
      <c r="BS30" s="1928"/>
      <c r="BT30" s="1928"/>
      <c r="BU30" s="1928"/>
      <c r="BV30" s="1928"/>
      <c r="BW30" s="1928"/>
      <c r="BX30" s="1928"/>
      <c r="BY30" s="1928"/>
      <c r="BZ30" s="1928"/>
      <c r="CA30" s="1928"/>
      <c r="CB30" s="1928"/>
      <c r="CC30" s="1928"/>
      <c r="CD30" s="1929"/>
      <c r="CE30" s="1941">
        <f>'3枚目'!$CG$17</f>
        <v>0</v>
      </c>
      <c r="CF30" s="1928"/>
      <c r="CG30" s="1928"/>
      <c r="CH30" s="1928"/>
      <c r="CI30" s="1928"/>
      <c r="CJ30" s="1928"/>
      <c r="CK30" s="1928"/>
      <c r="CL30" s="1928"/>
      <c r="CM30" s="1928"/>
      <c r="CN30" s="1928"/>
      <c r="CO30" s="1928"/>
      <c r="CP30" s="1928"/>
      <c r="CQ30" s="1928"/>
      <c r="CR30" s="1928"/>
      <c r="CS30" s="1928"/>
      <c r="CT30" s="1928"/>
      <c r="CU30" s="1928"/>
      <c r="CV30" s="1928"/>
      <c r="CW30" s="1928"/>
      <c r="CX30" s="1928"/>
      <c r="CY30" s="1928"/>
      <c r="CZ30" s="1928"/>
      <c r="DA30" s="1928"/>
      <c r="DB30" s="1928"/>
      <c r="DC30" s="1928"/>
      <c r="DD30" s="1928"/>
      <c r="DE30" s="1928"/>
      <c r="DF30" s="1929"/>
      <c r="DG30" s="2066">
        <f t="shared" si="0"/>
        <v>0</v>
      </c>
      <c r="DH30" s="2067"/>
      <c r="DI30" s="2067"/>
      <c r="DJ30" s="2067"/>
      <c r="DK30" s="531"/>
      <c r="DL30" s="532" t="s">
        <v>66</v>
      </c>
      <c r="DM30" s="597"/>
      <c r="DN30" s="522" t="str">
        <f t="shared" si="2"/>
        <v/>
      </c>
      <c r="DO30" s="516">
        <f t="shared" si="1"/>
        <v>0</v>
      </c>
      <c r="DP30" s="516"/>
      <c r="DQ30" s="521"/>
      <c r="DR30" s="516"/>
      <c r="DS30" s="521"/>
      <c r="DT30" s="516"/>
      <c r="DU30" s="516"/>
      <c r="DV30" s="516"/>
      <c r="DW30" s="516"/>
      <c r="DX30" s="516"/>
      <c r="DY30" s="516"/>
    </row>
    <row r="31" spans="1:129" s="522" customFormat="1" ht="15" customHeight="1">
      <c r="A31" s="12"/>
      <c r="B31" s="12"/>
      <c r="C31" s="2238"/>
      <c r="D31" s="2239"/>
      <c r="E31" s="2239"/>
      <c r="F31" s="2239"/>
      <c r="G31" s="2239"/>
      <c r="H31" s="2240"/>
      <c r="I31" s="1941">
        <f>'3枚目'!$M$18</f>
        <v>0</v>
      </c>
      <c r="J31" s="1928"/>
      <c r="K31" s="1928"/>
      <c r="L31" s="1928"/>
      <c r="M31" s="1928"/>
      <c r="N31" s="1928"/>
      <c r="O31" s="1929"/>
      <c r="P31" s="2071"/>
      <c r="Q31" s="2072"/>
      <c r="R31" s="2072"/>
      <c r="S31" s="2072"/>
      <c r="T31" s="2072"/>
      <c r="U31" s="2073"/>
      <c r="V31" s="2063">
        <f>'3枚目'!$Z$18</f>
        <v>0</v>
      </c>
      <c r="W31" s="2062"/>
      <c r="X31" s="2062"/>
      <c r="Y31" s="2062"/>
      <c r="Z31" s="2062"/>
      <c r="AA31" s="2062"/>
      <c r="AB31" s="2062"/>
      <c r="AC31" s="2074" t="s">
        <v>65</v>
      </c>
      <c r="AD31" s="2074"/>
      <c r="AE31" s="2074"/>
      <c r="AF31" s="2075"/>
      <c r="AG31" s="2062">
        <f>'3枚目'!$AR$18</f>
        <v>0</v>
      </c>
      <c r="AH31" s="2062"/>
      <c r="AI31" s="2062"/>
      <c r="AJ31" s="2062"/>
      <c r="AK31" s="2062"/>
      <c r="AL31" s="2062"/>
      <c r="AM31" s="2062"/>
      <c r="AN31" s="2076" t="s">
        <v>65</v>
      </c>
      <c r="AO31" s="2077"/>
      <c r="AP31" s="2077"/>
      <c r="AQ31" s="2077"/>
      <c r="AR31" s="1941">
        <f>'3枚目'!$BC$18</f>
        <v>0</v>
      </c>
      <c r="AS31" s="1928"/>
      <c r="AT31" s="1928"/>
      <c r="AU31" s="1928"/>
      <c r="AV31" s="1928"/>
      <c r="AW31" s="1928"/>
      <c r="AX31" s="1928"/>
      <c r="AY31" s="1928"/>
      <c r="AZ31" s="1928"/>
      <c r="BA31" s="1928"/>
      <c r="BB31" s="1928"/>
      <c r="BC31" s="1928"/>
      <c r="BD31" s="1928"/>
      <c r="BE31" s="1928"/>
      <c r="BF31" s="1928"/>
      <c r="BG31" s="1928"/>
      <c r="BH31" s="1928"/>
      <c r="BI31" s="1928"/>
      <c r="BJ31" s="1928"/>
      <c r="BK31" s="1928"/>
      <c r="BL31" s="1928"/>
      <c r="BM31" s="1928"/>
      <c r="BN31" s="1928"/>
      <c r="BO31" s="1928"/>
      <c r="BP31" s="1928"/>
      <c r="BQ31" s="1928"/>
      <c r="BR31" s="1928"/>
      <c r="BS31" s="1928"/>
      <c r="BT31" s="1928"/>
      <c r="BU31" s="1928"/>
      <c r="BV31" s="1928"/>
      <c r="BW31" s="1928"/>
      <c r="BX31" s="1928"/>
      <c r="BY31" s="1928"/>
      <c r="BZ31" s="1928"/>
      <c r="CA31" s="1928"/>
      <c r="CB31" s="1928"/>
      <c r="CC31" s="1928"/>
      <c r="CD31" s="1929"/>
      <c r="CE31" s="1941">
        <f>'3枚目'!$CG$18</f>
        <v>0</v>
      </c>
      <c r="CF31" s="1928"/>
      <c r="CG31" s="1928"/>
      <c r="CH31" s="1928"/>
      <c r="CI31" s="1928"/>
      <c r="CJ31" s="1928"/>
      <c r="CK31" s="1928"/>
      <c r="CL31" s="1928"/>
      <c r="CM31" s="1928"/>
      <c r="CN31" s="1928"/>
      <c r="CO31" s="1928"/>
      <c r="CP31" s="1928"/>
      <c r="CQ31" s="1928"/>
      <c r="CR31" s="1928"/>
      <c r="CS31" s="1928"/>
      <c r="CT31" s="1928"/>
      <c r="CU31" s="1928"/>
      <c r="CV31" s="1928"/>
      <c r="CW31" s="1928"/>
      <c r="CX31" s="1928"/>
      <c r="CY31" s="1928"/>
      <c r="CZ31" s="1928"/>
      <c r="DA31" s="1928"/>
      <c r="DB31" s="1928"/>
      <c r="DC31" s="1928"/>
      <c r="DD31" s="1928"/>
      <c r="DE31" s="1928"/>
      <c r="DF31" s="1929"/>
      <c r="DG31" s="2066">
        <f t="shared" si="0"/>
        <v>0</v>
      </c>
      <c r="DH31" s="2067"/>
      <c r="DI31" s="2067"/>
      <c r="DJ31" s="2067"/>
      <c r="DK31" s="531"/>
      <c r="DL31" s="532" t="s">
        <v>66</v>
      </c>
      <c r="DM31" s="597"/>
      <c r="DN31" s="522" t="str">
        <f t="shared" si="2"/>
        <v/>
      </c>
      <c r="DO31" s="516">
        <f t="shared" si="1"/>
        <v>0</v>
      </c>
      <c r="DP31" s="516"/>
      <c r="DQ31" s="521"/>
      <c r="DR31" s="516"/>
      <c r="DS31" s="521"/>
      <c r="DT31" s="516"/>
      <c r="DU31" s="516"/>
      <c r="DV31" s="516"/>
      <c r="DW31" s="516"/>
      <c r="DX31" s="516"/>
      <c r="DY31" s="516"/>
    </row>
    <row r="32" spans="1:129" s="522" customFormat="1" ht="15" customHeight="1">
      <c r="A32" s="12"/>
      <c r="B32" s="12"/>
      <c r="C32" s="2238"/>
      <c r="D32" s="2239"/>
      <c r="E32" s="2239"/>
      <c r="F32" s="2239"/>
      <c r="G32" s="2239"/>
      <c r="H32" s="2240"/>
      <c r="I32" s="1941">
        <f>'4枚目'!$M$17</f>
        <v>0</v>
      </c>
      <c r="J32" s="1928"/>
      <c r="K32" s="1928"/>
      <c r="L32" s="1928"/>
      <c r="M32" s="1928"/>
      <c r="N32" s="1928"/>
      <c r="O32" s="1929"/>
      <c r="P32" s="2071"/>
      <c r="Q32" s="2072"/>
      <c r="R32" s="2072"/>
      <c r="S32" s="2072"/>
      <c r="T32" s="2072"/>
      <c r="U32" s="2073"/>
      <c r="V32" s="2063">
        <f>'4枚目'!$Z$17</f>
        <v>0</v>
      </c>
      <c r="W32" s="2062"/>
      <c r="X32" s="2062"/>
      <c r="Y32" s="2062"/>
      <c r="Z32" s="2062"/>
      <c r="AA32" s="2062"/>
      <c r="AB32" s="2062"/>
      <c r="AC32" s="2074" t="s">
        <v>65</v>
      </c>
      <c r="AD32" s="2074"/>
      <c r="AE32" s="2074"/>
      <c r="AF32" s="2075"/>
      <c r="AG32" s="2062">
        <f>'4枚目'!$AR$17</f>
        <v>0</v>
      </c>
      <c r="AH32" s="2062"/>
      <c r="AI32" s="2062"/>
      <c r="AJ32" s="2062"/>
      <c r="AK32" s="2062"/>
      <c r="AL32" s="2062"/>
      <c r="AM32" s="2062"/>
      <c r="AN32" s="2076" t="s">
        <v>65</v>
      </c>
      <c r="AO32" s="2077"/>
      <c r="AP32" s="2077"/>
      <c r="AQ32" s="2077"/>
      <c r="AR32" s="1941">
        <f>'4枚目'!$BC$17</f>
        <v>0</v>
      </c>
      <c r="AS32" s="1928"/>
      <c r="AT32" s="1928"/>
      <c r="AU32" s="1928"/>
      <c r="AV32" s="1928"/>
      <c r="AW32" s="1928"/>
      <c r="AX32" s="1928"/>
      <c r="AY32" s="1928"/>
      <c r="AZ32" s="1928"/>
      <c r="BA32" s="1928"/>
      <c r="BB32" s="1928"/>
      <c r="BC32" s="1928"/>
      <c r="BD32" s="1928"/>
      <c r="BE32" s="1928"/>
      <c r="BF32" s="1928"/>
      <c r="BG32" s="1928"/>
      <c r="BH32" s="1928"/>
      <c r="BI32" s="1928"/>
      <c r="BJ32" s="1928"/>
      <c r="BK32" s="1928"/>
      <c r="BL32" s="1928"/>
      <c r="BM32" s="1928"/>
      <c r="BN32" s="1928"/>
      <c r="BO32" s="1928"/>
      <c r="BP32" s="1928"/>
      <c r="BQ32" s="1928"/>
      <c r="BR32" s="1928"/>
      <c r="BS32" s="1928"/>
      <c r="BT32" s="1928"/>
      <c r="BU32" s="1928"/>
      <c r="BV32" s="1928"/>
      <c r="BW32" s="1928"/>
      <c r="BX32" s="1928"/>
      <c r="BY32" s="1928"/>
      <c r="BZ32" s="1928"/>
      <c r="CA32" s="1928"/>
      <c r="CB32" s="1928"/>
      <c r="CC32" s="1928"/>
      <c r="CD32" s="1929"/>
      <c r="CE32" s="1941">
        <f>'4枚目'!$CG$17</f>
        <v>0</v>
      </c>
      <c r="CF32" s="1928"/>
      <c r="CG32" s="1928"/>
      <c r="CH32" s="1928"/>
      <c r="CI32" s="1928"/>
      <c r="CJ32" s="1928"/>
      <c r="CK32" s="1928"/>
      <c r="CL32" s="1928"/>
      <c r="CM32" s="1928"/>
      <c r="CN32" s="1928"/>
      <c r="CO32" s="1928"/>
      <c r="CP32" s="1928"/>
      <c r="CQ32" s="1928"/>
      <c r="CR32" s="1928"/>
      <c r="CS32" s="1928"/>
      <c r="CT32" s="1928"/>
      <c r="CU32" s="1928"/>
      <c r="CV32" s="1928"/>
      <c r="CW32" s="1928"/>
      <c r="CX32" s="1928"/>
      <c r="CY32" s="1928"/>
      <c r="CZ32" s="1928"/>
      <c r="DA32" s="1928"/>
      <c r="DB32" s="1928"/>
      <c r="DC32" s="1928"/>
      <c r="DD32" s="1928"/>
      <c r="DE32" s="1928"/>
      <c r="DF32" s="1929"/>
      <c r="DG32" s="2066">
        <f t="shared" si="0"/>
        <v>0</v>
      </c>
      <c r="DH32" s="2067"/>
      <c r="DI32" s="2067"/>
      <c r="DJ32" s="2067"/>
      <c r="DK32" s="531"/>
      <c r="DL32" s="532" t="s">
        <v>66</v>
      </c>
      <c r="DM32" s="597"/>
      <c r="DN32" s="522" t="str">
        <f t="shared" si="2"/>
        <v/>
      </c>
      <c r="DO32" s="516">
        <f t="shared" si="1"/>
        <v>0</v>
      </c>
      <c r="DP32" s="516"/>
      <c r="DQ32" s="521"/>
      <c r="DR32" s="516"/>
      <c r="DS32" s="521"/>
      <c r="DT32" s="516"/>
      <c r="DU32" s="516"/>
      <c r="DV32" s="516"/>
      <c r="DW32" s="516"/>
      <c r="DX32" s="516"/>
      <c r="DY32" s="516"/>
    </row>
    <row r="33" spans="1:129" s="522" customFormat="1" ht="15" customHeight="1">
      <c r="A33" s="12"/>
      <c r="B33" s="12"/>
      <c r="C33" s="2238"/>
      <c r="D33" s="2239"/>
      <c r="E33" s="2239"/>
      <c r="F33" s="2239"/>
      <c r="G33" s="2239"/>
      <c r="H33" s="2240"/>
      <c r="I33" s="1941">
        <f>'4枚目'!$M$18</f>
        <v>0</v>
      </c>
      <c r="J33" s="1928"/>
      <c r="K33" s="1928"/>
      <c r="L33" s="1928"/>
      <c r="M33" s="1928"/>
      <c r="N33" s="1928"/>
      <c r="O33" s="1929"/>
      <c r="P33" s="2071"/>
      <c r="Q33" s="2072"/>
      <c r="R33" s="2072"/>
      <c r="S33" s="2072"/>
      <c r="T33" s="2072"/>
      <c r="U33" s="2073"/>
      <c r="V33" s="2063">
        <f>'4枚目'!$Z$18</f>
        <v>0</v>
      </c>
      <c r="W33" s="2062"/>
      <c r="X33" s="2062"/>
      <c r="Y33" s="2062"/>
      <c r="Z33" s="2062"/>
      <c r="AA33" s="2062"/>
      <c r="AB33" s="2062"/>
      <c r="AC33" s="2074" t="s">
        <v>65</v>
      </c>
      <c r="AD33" s="2074"/>
      <c r="AE33" s="2074"/>
      <c r="AF33" s="2075"/>
      <c r="AG33" s="2062">
        <f>'4枚目'!$AR$18</f>
        <v>0</v>
      </c>
      <c r="AH33" s="2062"/>
      <c r="AI33" s="2062"/>
      <c r="AJ33" s="2062"/>
      <c r="AK33" s="2062"/>
      <c r="AL33" s="2062"/>
      <c r="AM33" s="2062"/>
      <c r="AN33" s="2076" t="s">
        <v>65</v>
      </c>
      <c r="AO33" s="2077"/>
      <c r="AP33" s="2077"/>
      <c r="AQ33" s="2077"/>
      <c r="AR33" s="1941">
        <f>'4枚目'!$BC$18</f>
        <v>0</v>
      </c>
      <c r="AS33" s="1928"/>
      <c r="AT33" s="1928"/>
      <c r="AU33" s="1928"/>
      <c r="AV33" s="1928"/>
      <c r="AW33" s="1928"/>
      <c r="AX33" s="1928"/>
      <c r="AY33" s="1928"/>
      <c r="AZ33" s="1928"/>
      <c r="BA33" s="1928"/>
      <c r="BB33" s="1928"/>
      <c r="BC33" s="1928"/>
      <c r="BD33" s="1928"/>
      <c r="BE33" s="1928"/>
      <c r="BF33" s="1928"/>
      <c r="BG33" s="1928"/>
      <c r="BH33" s="1928"/>
      <c r="BI33" s="1928"/>
      <c r="BJ33" s="1928"/>
      <c r="BK33" s="1928"/>
      <c r="BL33" s="1928"/>
      <c r="BM33" s="1928"/>
      <c r="BN33" s="1928"/>
      <c r="BO33" s="1928"/>
      <c r="BP33" s="1928"/>
      <c r="BQ33" s="1928"/>
      <c r="BR33" s="1928"/>
      <c r="BS33" s="1928"/>
      <c r="BT33" s="1928"/>
      <c r="BU33" s="1928"/>
      <c r="BV33" s="1928"/>
      <c r="BW33" s="1928"/>
      <c r="BX33" s="1928"/>
      <c r="BY33" s="1928"/>
      <c r="BZ33" s="1928"/>
      <c r="CA33" s="1928"/>
      <c r="CB33" s="1928"/>
      <c r="CC33" s="1928"/>
      <c r="CD33" s="1929"/>
      <c r="CE33" s="1941">
        <f>'4枚目'!$CG$18</f>
        <v>0</v>
      </c>
      <c r="CF33" s="1928"/>
      <c r="CG33" s="1928"/>
      <c r="CH33" s="1928"/>
      <c r="CI33" s="1928"/>
      <c r="CJ33" s="1928"/>
      <c r="CK33" s="1928"/>
      <c r="CL33" s="1928"/>
      <c r="CM33" s="1928"/>
      <c r="CN33" s="1928"/>
      <c r="CO33" s="1928"/>
      <c r="CP33" s="1928"/>
      <c r="CQ33" s="1928"/>
      <c r="CR33" s="1928"/>
      <c r="CS33" s="1928"/>
      <c r="CT33" s="1928"/>
      <c r="CU33" s="1928"/>
      <c r="CV33" s="1928"/>
      <c r="CW33" s="1928"/>
      <c r="CX33" s="1928"/>
      <c r="CY33" s="1928"/>
      <c r="CZ33" s="1928"/>
      <c r="DA33" s="1928"/>
      <c r="DB33" s="1928"/>
      <c r="DC33" s="1928"/>
      <c r="DD33" s="1928"/>
      <c r="DE33" s="1928"/>
      <c r="DF33" s="1929"/>
      <c r="DG33" s="2066">
        <f t="shared" si="0"/>
        <v>0</v>
      </c>
      <c r="DH33" s="2067"/>
      <c r="DI33" s="2067"/>
      <c r="DJ33" s="2067"/>
      <c r="DK33" s="531"/>
      <c r="DL33" s="532" t="s">
        <v>66</v>
      </c>
      <c r="DM33" s="597"/>
      <c r="DN33" s="522" t="str">
        <f t="shared" si="2"/>
        <v/>
      </c>
      <c r="DO33" s="516">
        <f t="shared" si="1"/>
        <v>0</v>
      </c>
      <c r="DP33" s="516"/>
      <c r="DQ33" s="521"/>
      <c r="DR33" s="516"/>
      <c r="DS33" s="521"/>
      <c r="DT33" s="516"/>
      <c r="DU33" s="516"/>
      <c r="DV33" s="516"/>
      <c r="DW33" s="516"/>
      <c r="DX33" s="516"/>
      <c r="DY33" s="516"/>
    </row>
    <row r="34" spans="1:129" s="522" customFormat="1" ht="15" customHeight="1">
      <c r="A34" s="12"/>
      <c r="B34" s="12"/>
      <c r="C34" s="2238"/>
      <c r="D34" s="2239"/>
      <c r="E34" s="2239"/>
      <c r="F34" s="2239"/>
      <c r="G34" s="2239"/>
      <c r="H34" s="2240"/>
      <c r="I34" s="1941">
        <f>'5枚目'!$M$17</f>
        <v>0</v>
      </c>
      <c r="J34" s="1928"/>
      <c r="K34" s="1928"/>
      <c r="L34" s="1928"/>
      <c r="M34" s="1928"/>
      <c r="N34" s="1928"/>
      <c r="O34" s="1929"/>
      <c r="P34" s="2071"/>
      <c r="Q34" s="2072"/>
      <c r="R34" s="2072"/>
      <c r="S34" s="2072"/>
      <c r="T34" s="2072"/>
      <c r="U34" s="2073"/>
      <c r="V34" s="2063">
        <f>'5枚目'!$Z$17</f>
        <v>0</v>
      </c>
      <c r="W34" s="2062"/>
      <c r="X34" s="2062"/>
      <c r="Y34" s="2062"/>
      <c r="Z34" s="2062"/>
      <c r="AA34" s="2062"/>
      <c r="AB34" s="2062"/>
      <c r="AC34" s="2074" t="s">
        <v>65</v>
      </c>
      <c r="AD34" s="2074"/>
      <c r="AE34" s="2074"/>
      <c r="AF34" s="2075"/>
      <c r="AG34" s="2062">
        <f>'5枚目'!$AR$17</f>
        <v>0</v>
      </c>
      <c r="AH34" s="2062"/>
      <c r="AI34" s="2062"/>
      <c r="AJ34" s="2062"/>
      <c r="AK34" s="2062"/>
      <c r="AL34" s="2062"/>
      <c r="AM34" s="2062"/>
      <c r="AN34" s="2076" t="s">
        <v>65</v>
      </c>
      <c r="AO34" s="2077"/>
      <c r="AP34" s="2077"/>
      <c r="AQ34" s="2077"/>
      <c r="AR34" s="1941">
        <f>'5枚目'!$BC$17</f>
        <v>0</v>
      </c>
      <c r="AS34" s="1928"/>
      <c r="AT34" s="1928"/>
      <c r="AU34" s="1928"/>
      <c r="AV34" s="1928"/>
      <c r="AW34" s="1928"/>
      <c r="AX34" s="1928"/>
      <c r="AY34" s="1928"/>
      <c r="AZ34" s="1928"/>
      <c r="BA34" s="1928"/>
      <c r="BB34" s="1928"/>
      <c r="BC34" s="1928"/>
      <c r="BD34" s="1928"/>
      <c r="BE34" s="1928"/>
      <c r="BF34" s="1928"/>
      <c r="BG34" s="1928"/>
      <c r="BH34" s="1928"/>
      <c r="BI34" s="1928"/>
      <c r="BJ34" s="1928"/>
      <c r="BK34" s="1928"/>
      <c r="BL34" s="1928"/>
      <c r="BM34" s="1928"/>
      <c r="BN34" s="1928"/>
      <c r="BO34" s="1928"/>
      <c r="BP34" s="1928"/>
      <c r="BQ34" s="1928"/>
      <c r="BR34" s="1928"/>
      <c r="BS34" s="1928"/>
      <c r="BT34" s="1928"/>
      <c r="BU34" s="1928"/>
      <c r="BV34" s="1928"/>
      <c r="BW34" s="1928"/>
      <c r="BX34" s="1928"/>
      <c r="BY34" s="1928"/>
      <c r="BZ34" s="1928"/>
      <c r="CA34" s="1928"/>
      <c r="CB34" s="1928"/>
      <c r="CC34" s="1928"/>
      <c r="CD34" s="1929"/>
      <c r="CE34" s="1941">
        <f>'5枚目'!$CG$17</f>
        <v>0</v>
      </c>
      <c r="CF34" s="1928"/>
      <c r="CG34" s="1928"/>
      <c r="CH34" s="1928"/>
      <c r="CI34" s="1928"/>
      <c r="CJ34" s="1928"/>
      <c r="CK34" s="1928"/>
      <c r="CL34" s="1928"/>
      <c r="CM34" s="1928"/>
      <c r="CN34" s="1928"/>
      <c r="CO34" s="1928"/>
      <c r="CP34" s="1928"/>
      <c r="CQ34" s="1928"/>
      <c r="CR34" s="1928"/>
      <c r="CS34" s="1928"/>
      <c r="CT34" s="1928"/>
      <c r="CU34" s="1928"/>
      <c r="CV34" s="1928"/>
      <c r="CW34" s="1928"/>
      <c r="CX34" s="1928"/>
      <c r="CY34" s="1928"/>
      <c r="CZ34" s="1928"/>
      <c r="DA34" s="1928"/>
      <c r="DB34" s="1928"/>
      <c r="DC34" s="1928"/>
      <c r="DD34" s="1928"/>
      <c r="DE34" s="1928"/>
      <c r="DF34" s="1929"/>
      <c r="DG34" s="2066">
        <f t="shared" si="0"/>
        <v>0</v>
      </c>
      <c r="DH34" s="2067"/>
      <c r="DI34" s="2067"/>
      <c r="DJ34" s="2067"/>
      <c r="DK34" s="531"/>
      <c r="DL34" s="532" t="s">
        <v>66</v>
      </c>
      <c r="DM34" s="597"/>
      <c r="DN34" s="522" t="str">
        <f t="shared" si="2"/>
        <v/>
      </c>
      <c r="DO34" s="516">
        <f t="shared" si="1"/>
        <v>0</v>
      </c>
      <c r="DP34" s="516"/>
      <c r="DQ34" s="521"/>
      <c r="DR34" s="516"/>
      <c r="DS34" s="521"/>
      <c r="DT34" s="516"/>
      <c r="DU34" s="516"/>
      <c r="DV34" s="516"/>
      <c r="DW34" s="516"/>
      <c r="DX34" s="516"/>
      <c r="DY34" s="516"/>
    </row>
    <row r="35" spans="1:129" s="522" customFormat="1" ht="15" customHeight="1">
      <c r="A35" s="12"/>
      <c r="B35" s="12"/>
      <c r="C35" s="2238"/>
      <c r="D35" s="2239"/>
      <c r="E35" s="2239"/>
      <c r="F35" s="2239"/>
      <c r="G35" s="2239"/>
      <c r="H35" s="2240"/>
      <c r="I35" s="2144">
        <f>'5枚目'!$M$18</f>
        <v>0</v>
      </c>
      <c r="J35" s="1944"/>
      <c r="K35" s="1944"/>
      <c r="L35" s="1944"/>
      <c r="M35" s="1944"/>
      <c r="N35" s="1944"/>
      <c r="O35" s="1945"/>
      <c r="P35" s="2068"/>
      <c r="Q35" s="2069"/>
      <c r="R35" s="2069"/>
      <c r="S35" s="2069"/>
      <c r="T35" s="2069"/>
      <c r="U35" s="2070"/>
      <c r="V35" s="2064">
        <f>'5枚目'!$Z$18</f>
        <v>0</v>
      </c>
      <c r="W35" s="2065"/>
      <c r="X35" s="2065"/>
      <c r="Y35" s="2065"/>
      <c r="Z35" s="2065"/>
      <c r="AA35" s="2065"/>
      <c r="AB35" s="2065"/>
      <c r="AC35" s="2256" t="s">
        <v>65</v>
      </c>
      <c r="AD35" s="2256"/>
      <c r="AE35" s="2256"/>
      <c r="AF35" s="2257"/>
      <c r="AG35" s="2065">
        <f>'5枚目'!$AR$18</f>
        <v>0</v>
      </c>
      <c r="AH35" s="2065"/>
      <c r="AI35" s="2065"/>
      <c r="AJ35" s="2065"/>
      <c r="AK35" s="2065"/>
      <c r="AL35" s="2065"/>
      <c r="AM35" s="2065"/>
      <c r="AN35" s="2258" t="s">
        <v>65</v>
      </c>
      <c r="AO35" s="2259"/>
      <c r="AP35" s="2259"/>
      <c r="AQ35" s="2259"/>
      <c r="AR35" s="1941">
        <f>'5枚目'!$BC$18</f>
        <v>0</v>
      </c>
      <c r="AS35" s="1928"/>
      <c r="AT35" s="1928"/>
      <c r="AU35" s="1928"/>
      <c r="AV35" s="1928"/>
      <c r="AW35" s="1928"/>
      <c r="AX35" s="1928"/>
      <c r="AY35" s="1928"/>
      <c r="AZ35" s="1928"/>
      <c r="BA35" s="1928"/>
      <c r="BB35" s="1928"/>
      <c r="BC35" s="1928"/>
      <c r="BD35" s="1928"/>
      <c r="BE35" s="1928"/>
      <c r="BF35" s="1928"/>
      <c r="BG35" s="1928"/>
      <c r="BH35" s="1928"/>
      <c r="BI35" s="1928"/>
      <c r="BJ35" s="1928"/>
      <c r="BK35" s="1928"/>
      <c r="BL35" s="1928"/>
      <c r="BM35" s="1928"/>
      <c r="BN35" s="1928"/>
      <c r="BO35" s="1928"/>
      <c r="BP35" s="1928"/>
      <c r="BQ35" s="1928"/>
      <c r="BR35" s="1928"/>
      <c r="BS35" s="1928"/>
      <c r="BT35" s="1928"/>
      <c r="BU35" s="1928"/>
      <c r="BV35" s="1928"/>
      <c r="BW35" s="1928"/>
      <c r="BX35" s="1928"/>
      <c r="BY35" s="1928"/>
      <c r="BZ35" s="1928"/>
      <c r="CA35" s="1928"/>
      <c r="CB35" s="1928"/>
      <c r="CC35" s="1928"/>
      <c r="CD35" s="1929"/>
      <c r="CE35" s="1941">
        <f>'5枚目'!$CG$18</f>
        <v>0</v>
      </c>
      <c r="CF35" s="1928"/>
      <c r="CG35" s="1928"/>
      <c r="CH35" s="1928"/>
      <c r="CI35" s="1928"/>
      <c r="CJ35" s="1928"/>
      <c r="CK35" s="1928"/>
      <c r="CL35" s="1928"/>
      <c r="CM35" s="1928"/>
      <c r="CN35" s="1928"/>
      <c r="CO35" s="1928"/>
      <c r="CP35" s="1928"/>
      <c r="CQ35" s="1928"/>
      <c r="CR35" s="1928"/>
      <c r="CS35" s="1928"/>
      <c r="CT35" s="1928"/>
      <c r="CU35" s="1928"/>
      <c r="CV35" s="1928"/>
      <c r="CW35" s="1928"/>
      <c r="CX35" s="1928"/>
      <c r="CY35" s="1928"/>
      <c r="CZ35" s="1928"/>
      <c r="DA35" s="1928"/>
      <c r="DB35" s="1928"/>
      <c r="DC35" s="1928"/>
      <c r="DD35" s="1928"/>
      <c r="DE35" s="1928"/>
      <c r="DF35" s="1929"/>
      <c r="DG35" s="2159">
        <f t="shared" si="0"/>
        <v>0</v>
      </c>
      <c r="DH35" s="2160"/>
      <c r="DI35" s="2160"/>
      <c r="DJ35" s="2160"/>
      <c r="DK35" s="560"/>
      <c r="DL35" s="561" t="s">
        <v>66</v>
      </c>
      <c r="DM35" s="597"/>
      <c r="DN35" s="522" t="str">
        <f t="shared" si="2"/>
        <v/>
      </c>
      <c r="DO35" s="516">
        <f t="shared" si="1"/>
        <v>0</v>
      </c>
      <c r="DP35" s="516"/>
      <c r="DQ35" s="521"/>
      <c r="DR35" s="516"/>
      <c r="DS35" s="521"/>
      <c r="DT35" s="516"/>
      <c r="DU35" s="516"/>
      <c r="DV35" s="516"/>
      <c r="DW35" s="516"/>
      <c r="DX35" s="516"/>
      <c r="DY35" s="516"/>
    </row>
    <row r="36" spans="1:129" s="522" customFormat="1" ht="15" customHeight="1">
      <c r="A36" s="12"/>
      <c r="B36" s="12"/>
      <c r="C36" s="533"/>
      <c r="D36" s="534"/>
      <c r="E36" s="513"/>
      <c r="F36" s="513"/>
      <c r="G36" s="513"/>
      <c r="H36" s="535" t="s">
        <v>8701</v>
      </c>
      <c r="I36" s="536"/>
      <c r="J36" s="536"/>
      <c r="K36" s="536"/>
      <c r="L36" s="536"/>
      <c r="M36" s="536"/>
      <c r="N36" s="536"/>
      <c r="O36" s="536"/>
      <c r="P36" s="536"/>
      <c r="Q36" s="537"/>
      <c r="R36" s="537"/>
      <c r="S36" s="537"/>
      <c r="T36" s="537"/>
      <c r="U36" s="538"/>
      <c r="V36" s="2265">
        <f>SUM(V26:AB35)</f>
        <v>0</v>
      </c>
      <c r="W36" s="2266"/>
      <c r="X36" s="2266"/>
      <c r="Y36" s="2266"/>
      <c r="Z36" s="2266"/>
      <c r="AA36" s="2266"/>
      <c r="AB36" s="2266"/>
      <c r="AC36" s="535" t="s">
        <v>65</v>
      </c>
      <c r="AD36" s="535"/>
      <c r="AE36" s="535"/>
      <c r="AF36" s="539"/>
      <c r="AG36" s="2266">
        <f>SUM(AG26:AM35)</f>
        <v>0</v>
      </c>
      <c r="AH36" s="2266"/>
      <c r="AI36" s="2266"/>
      <c r="AJ36" s="2266"/>
      <c r="AK36" s="2266"/>
      <c r="AL36" s="2266"/>
      <c r="AM36" s="2266"/>
      <c r="AN36" s="536" t="s">
        <v>65</v>
      </c>
      <c r="AO36" s="536"/>
      <c r="AP36" s="536"/>
      <c r="AQ36" s="540"/>
      <c r="AR36" s="2360"/>
      <c r="AS36" s="2360"/>
      <c r="AT36" s="2360"/>
      <c r="AU36" s="2360"/>
      <c r="AV36" s="2360"/>
      <c r="AW36" s="2360"/>
      <c r="AX36" s="2360"/>
      <c r="AY36" s="2360"/>
      <c r="AZ36" s="2360"/>
      <c r="BA36" s="2360"/>
      <c r="BB36" s="2360"/>
      <c r="BC36" s="2360"/>
      <c r="BD36" s="2360"/>
      <c r="BE36" s="2360"/>
      <c r="BF36" s="2360"/>
      <c r="BG36" s="2360"/>
      <c r="BH36" s="2360"/>
      <c r="BI36" s="2360"/>
      <c r="BJ36" s="2360"/>
      <c r="BK36" s="2360"/>
      <c r="BL36" s="2360"/>
      <c r="BM36" s="2360"/>
      <c r="BN36" s="2360"/>
      <c r="BO36" s="2360"/>
      <c r="BP36" s="2360"/>
      <c r="BQ36" s="2360"/>
      <c r="BR36" s="2360"/>
      <c r="BS36" s="2360"/>
      <c r="BT36" s="2360"/>
      <c r="BU36" s="2360"/>
      <c r="BV36" s="2360"/>
      <c r="BW36" s="2360"/>
      <c r="BX36" s="2360"/>
      <c r="BY36" s="2360"/>
      <c r="BZ36" s="2360"/>
      <c r="CA36" s="2360"/>
      <c r="CB36" s="2360"/>
      <c r="CC36" s="2360"/>
      <c r="CD36" s="2360"/>
      <c r="CE36" s="2352"/>
      <c r="CF36" s="2353"/>
      <c r="CG36" s="2353"/>
      <c r="CH36" s="2353"/>
      <c r="CI36" s="2353"/>
      <c r="CJ36" s="2353"/>
      <c r="CK36" s="2353"/>
      <c r="CL36" s="2353"/>
      <c r="CM36" s="2353"/>
      <c r="CN36" s="2353"/>
      <c r="CO36" s="2353"/>
      <c r="CP36" s="2353"/>
      <c r="CQ36" s="2353"/>
      <c r="CR36" s="2353"/>
      <c r="CS36" s="2353"/>
      <c r="CT36" s="2353"/>
      <c r="CU36" s="2353"/>
      <c r="CV36" s="2353"/>
      <c r="CW36" s="2353"/>
      <c r="CX36" s="2353"/>
      <c r="CY36" s="2353"/>
      <c r="CZ36" s="2353"/>
      <c r="DA36" s="2353"/>
      <c r="DB36" s="2353"/>
      <c r="DC36" s="2353"/>
      <c r="DD36" s="2353"/>
      <c r="DE36" s="2353"/>
      <c r="DF36" s="2354"/>
      <c r="DG36" s="2230">
        <f t="shared" si="0"/>
        <v>0</v>
      </c>
      <c r="DH36" s="2231"/>
      <c r="DI36" s="2231"/>
      <c r="DJ36" s="2231"/>
      <c r="DK36" s="536"/>
      <c r="DL36" s="541" t="s">
        <v>66</v>
      </c>
      <c r="DM36" s="597"/>
      <c r="DN36" s="522" t="s">
        <v>8816</v>
      </c>
      <c r="DO36" s="516"/>
      <c r="DP36" s="516"/>
      <c r="DQ36" s="521"/>
      <c r="DR36" s="516"/>
      <c r="DS36" s="521"/>
      <c r="DT36" s="516"/>
      <c r="DU36" s="516"/>
      <c r="DV36" s="516"/>
      <c r="DW36" s="516"/>
      <c r="DX36" s="516"/>
      <c r="DY36" s="516"/>
    </row>
    <row r="37" spans="1:129" s="522" customFormat="1" ht="15" customHeight="1">
      <c r="A37" s="12"/>
      <c r="B37" s="12"/>
      <c r="C37" s="2241" t="s">
        <v>9229</v>
      </c>
      <c r="D37" s="2242"/>
      <c r="E37" s="2242"/>
      <c r="F37" s="2242"/>
      <c r="G37" s="2242"/>
      <c r="H37" s="2243"/>
      <c r="I37" s="1997">
        <f>'1枚目'!$M$46</f>
        <v>0</v>
      </c>
      <c r="J37" s="1998"/>
      <c r="K37" s="1998"/>
      <c r="L37" s="1998"/>
      <c r="M37" s="1998"/>
      <c r="N37" s="1998"/>
      <c r="O37" s="2001"/>
      <c r="P37" s="2085"/>
      <c r="Q37" s="2086"/>
      <c r="R37" s="2086"/>
      <c r="S37" s="2086"/>
      <c r="T37" s="2086"/>
      <c r="U37" s="2087"/>
      <c r="V37" s="2264">
        <f>'1枚目'!$Z$46</f>
        <v>0</v>
      </c>
      <c r="W37" s="2025"/>
      <c r="X37" s="2025"/>
      <c r="Y37" s="2025"/>
      <c r="Z37" s="2025"/>
      <c r="AA37" s="2025"/>
      <c r="AB37" s="2025"/>
      <c r="AC37" s="2081" t="s">
        <v>65</v>
      </c>
      <c r="AD37" s="2081"/>
      <c r="AE37" s="2081"/>
      <c r="AF37" s="2082"/>
      <c r="AG37" s="2101">
        <f>'1枚目'!$AR$46</f>
        <v>0</v>
      </c>
      <c r="AH37" s="2025"/>
      <c r="AI37" s="2025"/>
      <c r="AJ37" s="2025"/>
      <c r="AK37" s="2025"/>
      <c r="AL37" s="2025"/>
      <c r="AM37" s="2025"/>
      <c r="AN37" s="2081" t="s">
        <v>65</v>
      </c>
      <c r="AO37" s="2081"/>
      <c r="AP37" s="2081"/>
      <c r="AQ37" s="2083"/>
      <c r="AR37" s="1997">
        <f>'1枚目'!$BC$46</f>
        <v>0</v>
      </c>
      <c r="AS37" s="1998"/>
      <c r="AT37" s="1998"/>
      <c r="AU37" s="1998"/>
      <c r="AV37" s="1998"/>
      <c r="AW37" s="1998"/>
      <c r="AX37" s="1998"/>
      <c r="AY37" s="1998"/>
      <c r="AZ37" s="1998"/>
      <c r="BA37" s="1998"/>
      <c r="BB37" s="1998"/>
      <c r="BC37" s="1998"/>
      <c r="BD37" s="1998"/>
      <c r="BE37" s="1998"/>
      <c r="BF37" s="1998"/>
      <c r="BG37" s="1998"/>
      <c r="BH37" s="1998"/>
      <c r="BI37" s="1998"/>
      <c r="BJ37" s="1998"/>
      <c r="BK37" s="1998"/>
      <c r="BL37" s="1998"/>
      <c r="BM37" s="1998"/>
      <c r="BN37" s="1998"/>
      <c r="BO37" s="1998"/>
      <c r="BP37" s="1998"/>
      <c r="BQ37" s="1998"/>
      <c r="BR37" s="1998"/>
      <c r="BS37" s="1998"/>
      <c r="BT37" s="1998"/>
      <c r="BU37" s="1998"/>
      <c r="BV37" s="1998"/>
      <c r="BW37" s="1998"/>
      <c r="BX37" s="1998"/>
      <c r="BY37" s="1998"/>
      <c r="BZ37" s="1998"/>
      <c r="CA37" s="1998"/>
      <c r="CB37" s="1998"/>
      <c r="CC37" s="1998"/>
      <c r="CD37" s="2001"/>
      <c r="CE37" s="1997">
        <f>'1枚目'!$CG$46</f>
        <v>0</v>
      </c>
      <c r="CF37" s="1998"/>
      <c r="CG37" s="1998"/>
      <c r="CH37" s="1998"/>
      <c r="CI37" s="1998"/>
      <c r="CJ37" s="1998"/>
      <c r="CK37" s="1998"/>
      <c r="CL37" s="1998"/>
      <c r="CM37" s="1998"/>
      <c r="CN37" s="1998"/>
      <c r="CO37" s="1998"/>
      <c r="CP37" s="1998"/>
      <c r="CQ37" s="1998"/>
      <c r="CR37" s="1998"/>
      <c r="CS37" s="1998"/>
      <c r="CT37" s="1998"/>
      <c r="CU37" s="1998"/>
      <c r="CV37" s="1998"/>
      <c r="CW37" s="1998"/>
      <c r="CX37" s="1998"/>
      <c r="CY37" s="1998"/>
      <c r="CZ37" s="1998"/>
      <c r="DA37" s="1998"/>
      <c r="DB37" s="1998"/>
      <c r="DC37" s="1998"/>
      <c r="DD37" s="1998"/>
      <c r="DE37" s="1998"/>
      <c r="DF37" s="2001"/>
      <c r="DG37" s="2368">
        <f t="shared" si="0"/>
        <v>0</v>
      </c>
      <c r="DH37" s="2369"/>
      <c r="DI37" s="2369"/>
      <c r="DJ37" s="2369"/>
      <c r="DK37" s="542"/>
      <c r="DL37" s="543" t="s">
        <v>66</v>
      </c>
      <c r="DM37" s="597"/>
      <c r="DN37" s="522" t="str">
        <f>IF(V37&gt;0,"表示",IF(DO37=0,"表示",""))</f>
        <v>表示</v>
      </c>
      <c r="DO37" s="516">
        <f>SUM(DO38:DO46)</f>
        <v>0</v>
      </c>
      <c r="DP37" s="516"/>
      <c r="DQ37" s="521"/>
      <c r="DR37" s="516"/>
      <c r="DS37" s="521"/>
      <c r="DT37" s="516"/>
      <c r="DU37" s="516"/>
      <c r="DV37" s="516"/>
      <c r="DW37" s="516"/>
      <c r="DX37" s="516"/>
      <c r="DY37" s="516"/>
    </row>
    <row r="38" spans="1:129" s="522" customFormat="1" ht="15" customHeight="1">
      <c r="A38" s="12"/>
      <c r="B38" s="12"/>
      <c r="C38" s="2241"/>
      <c r="D38" s="2242"/>
      <c r="E38" s="2242"/>
      <c r="F38" s="2242"/>
      <c r="G38" s="2242"/>
      <c r="H38" s="2243"/>
      <c r="I38" s="2088">
        <f>'1枚目'!$M$47</f>
        <v>0</v>
      </c>
      <c r="J38" s="2089"/>
      <c r="K38" s="2089"/>
      <c r="L38" s="2089"/>
      <c r="M38" s="2089"/>
      <c r="N38" s="2089"/>
      <c r="O38" s="2090"/>
      <c r="P38" s="2071"/>
      <c r="Q38" s="2072"/>
      <c r="R38" s="2072"/>
      <c r="S38" s="2072"/>
      <c r="T38" s="2072"/>
      <c r="U38" s="2073"/>
      <c r="V38" s="2091">
        <f>'1枚目'!$Z$47</f>
        <v>0</v>
      </c>
      <c r="W38" s="2092"/>
      <c r="X38" s="2092"/>
      <c r="Y38" s="2092"/>
      <c r="Z38" s="2092"/>
      <c r="AA38" s="2092"/>
      <c r="AB38" s="2092"/>
      <c r="AC38" s="2093" t="s">
        <v>65</v>
      </c>
      <c r="AD38" s="2093"/>
      <c r="AE38" s="2093"/>
      <c r="AF38" s="2094"/>
      <c r="AG38" s="2092">
        <f>'1枚目'!$AR$47</f>
        <v>0</v>
      </c>
      <c r="AH38" s="2092"/>
      <c r="AI38" s="2092"/>
      <c r="AJ38" s="2092"/>
      <c r="AK38" s="2092"/>
      <c r="AL38" s="2092"/>
      <c r="AM38" s="2092"/>
      <c r="AN38" s="2095" t="s">
        <v>65</v>
      </c>
      <c r="AO38" s="2096"/>
      <c r="AP38" s="2096"/>
      <c r="AQ38" s="2096"/>
      <c r="AR38" s="1941">
        <f>'1枚目'!$BC$47</f>
        <v>0</v>
      </c>
      <c r="AS38" s="1928"/>
      <c r="AT38" s="1928"/>
      <c r="AU38" s="1928"/>
      <c r="AV38" s="1928"/>
      <c r="AW38" s="1928"/>
      <c r="AX38" s="1928"/>
      <c r="AY38" s="1928"/>
      <c r="AZ38" s="1928"/>
      <c r="BA38" s="1928"/>
      <c r="BB38" s="1928"/>
      <c r="BC38" s="1928"/>
      <c r="BD38" s="1928"/>
      <c r="BE38" s="1928"/>
      <c r="BF38" s="1928"/>
      <c r="BG38" s="1928"/>
      <c r="BH38" s="1928"/>
      <c r="BI38" s="1928"/>
      <c r="BJ38" s="1928"/>
      <c r="BK38" s="1928"/>
      <c r="BL38" s="1928"/>
      <c r="BM38" s="1928"/>
      <c r="BN38" s="1928"/>
      <c r="BO38" s="1928"/>
      <c r="BP38" s="1928"/>
      <c r="BQ38" s="1928"/>
      <c r="BR38" s="1928"/>
      <c r="BS38" s="1928"/>
      <c r="BT38" s="1928"/>
      <c r="BU38" s="1928"/>
      <c r="BV38" s="1928"/>
      <c r="BW38" s="1928"/>
      <c r="BX38" s="1928"/>
      <c r="BY38" s="1928"/>
      <c r="BZ38" s="1928"/>
      <c r="CA38" s="1928"/>
      <c r="CB38" s="1928"/>
      <c r="CC38" s="1928"/>
      <c r="CD38" s="1929"/>
      <c r="CE38" s="1941">
        <f>'1枚目'!$CG$47</f>
        <v>0</v>
      </c>
      <c r="CF38" s="1928"/>
      <c r="CG38" s="1928"/>
      <c r="CH38" s="1928"/>
      <c r="CI38" s="1928"/>
      <c r="CJ38" s="1928"/>
      <c r="CK38" s="1928"/>
      <c r="CL38" s="1928"/>
      <c r="CM38" s="1928"/>
      <c r="CN38" s="1928"/>
      <c r="CO38" s="1928"/>
      <c r="CP38" s="1928"/>
      <c r="CQ38" s="1928"/>
      <c r="CR38" s="1928"/>
      <c r="CS38" s="1928"/>
      <c r="CT38" s="1928"/>
      <c r="CU38" s="1928"/>
      <c r="CV38" s="1928"/>
      <c r="CW38" s="1928"/>
      <c r="CX38" s="1928"/>
      <c r="CY38" s="1928"/>
      <c r="CZ38" s="1928"/>
      <c r="DA38" s="1928"/>
      <c r="DB38" s="1928"/>
      <c r="DC38" s="1928"/>
      <c r="DD38" s="1928"/>
      <c r="DE38" s="1928"/>
      <c r="DF38" s="1929"/>
      <c r="DG38" s="2066">
        <f t="shared" si="0"/>
        <v>0</v>
      </c>
      <c r="DH38" s="2067"/>
      <c r="DI38" s="2067"/>
      <c r="DJ38" s="2067"/>
      <c r="DK38" s="531"/>
      <c r="DL38" s="532" t="s">
        <v>66</v>
      </c>
      <c r="DM38" s="597"/>
      <c r="DN38" s="522" t="s">
        <v>9225</v>
      </c>
      <c r="DO38" s="516">
        <f t="shared" ref="DO38:DO46" si="3">IF(V38&gt;0,1,0)</f>
        <v>0</v>
      </c>
      <c r="DP38" s="516"/>
      <c r="DQ38" s="521"/>
      <c r="DR38" s="516"/>
      <c r="DS38" s="521"/>
      <c r="DT38" s="516"/>
      <c r="DU38" s="516"/>
      <c r="DV38" s="516"/>
      <c r="DW38" s="516"/>
      <c r="DX38" s="516"/>
      <c r="DY38" s="516"/>
    </row>
    <row r="39" spans="1:129" s="522" customFormat="1" ht="15" customHeight="1">
      <c r="A39" s="12"/>
      <c r="B39" s="12"/>
      <c r="C39" s="2244"/>
      <c r="D39" s="2245"/>
      <c r="E39" s="2245"/>
      <c r="F39" s="2245"/>
      <c r="G39" s="2245"/>
      <c r="H39" s="2246"/>
      <c r="I39" s="2088">
        <f>'2枚目'!$M$20</f>
        <v>0</v>
      </c>
      <c r="J39" s="2089"/>
      <c r="K39" s="2089"/>
      <c r="L39" s="2089"/>
      <c r="M39" s="2089"/>
      <c r="N39" s="2089"/>
      <c r="O39" s="2090"/>
      <c r="P39" s="2071"/>
      <c r="Q39" s="2072"/>
      <c r="R39" s="2072"/>
      <c r="S39" s="2072"/>
      <c r="T39" s="2072"/>
      <c r="U39" s="2073"/>
      <c r="V39" s="2091">
        <f>'2枚目'!$Z$20</f>
        <v>0</v>
      </c>
      <c r="W39" s="2092"/>
      <c r="X39" s="2092"/>
      <c r="Y39" s="2092"/>
      <c r="Z39" s="2092"/>
      <c r="AA39" s="2092"/>
      <c r="AB39" s="2092"/>
      <c r="AC39" s="2093" t="s">
        <v>65</v>
      </c>
      <c r="AD39" s="2093"/>
      <c r="AE39" s="2093"/>
      <c r="AF39" s="2094"/>
      <c r="AG39" s="2092">
        <f>'2枚目'!$AR$20</f>
        <v>0</v>
      </c>
      <c r="AH39" s="2092"/>
      <c r="AI39" s="2092"/>
      <c r="AJ39" s="2092"/>
      <c r="AK39" s="2092"/>
      <c r="AL39" s="2092"/>
      <c r="AM39" s="2092"/>
      <c r="AN39" s="2095" t="s">
        <v>65</v>
      </c>
      <c r="AO39" s="2096"/>
      <c r="AP39" s="2096"/>
      <c r="AQ39" s="2096"/>
      <c r="AR39" s="1941">
        <f>'2枚目'!$BC$20</f>
        <v>0</v>
      </c>
      <c r="AS39" s="1928"/>
      <c r="AT39" s="1928"/>
      <c r="AU39" s="1928"/>
      <c r="AV39" s="1928"/>
      <c r="AW39" s="1928"/>
      <c r="AX39" s="1928"/>
      <c r="AY39" s="1928"/>
      <c r="AZ39" s="1928"/>
      <c r="BA39" s="1928"/>
      <c r="BB39" s="1928"/>
      <c r="BC39" s="1928"/>
      <c r="BD39" s="1928"/>
      <c r="BE39" s="1928"/>
      <c r="BF39" s="1928"/>
      <c r="BG39" s="1928"/>
      <c r="BH39" s="1928"/>
      <c r="BI39" s="1928"/>
      <c r="BJ39" s="1928"/>
      <c r="BK39" s="1928"/>
      <c r="BL39" s="1928"/>
      <c r="BM39" s="1928"/>
      <c r="BN39" s="1928"/>
      <c r="BO39" s="1928"/>
      <c r="BP39" s="1928"/>
      <c r="BQ39" s="1928"/>
      <c r="BR39" s="1928"/>
      <c r="BS39" s="1928"/>
      <c r="BT39" s="1928"/>
      <c r="BU39" s="1928"/>
      <c r="BV39" s="1928"/>
      <c r="BW39" s="1928"/>
      <c r="BX39" s="1928"/>
      <c r="BY39" s="1928"/>
      <c r="BZ39" s="1928"/>
      <c r="CA39" s="1928"/>
      <c r="CB39" s="1928"/>
      <c r="CC39" s="1928"/>
      <c r="CD39" s="1929"/>
      <c r="CE39" s="1941">
        <f>'2枚目'!$CG$20</f>
        <v>0</v>
      </c>
      <c r="CF39" s="1928"/>
      <c r="CG39" s="1928"/>
      <c r="CH39" s="1928"/>
      <c r="CI39" s="1928"/>
      <c r="CJ39" s="1928"/>
      <c r="CK39" s="1928"/>
      <c r="CL39" s="1928"/>
      <c r="CM39" s="1928"/>
      <c r="CN39" s="1928"/>
      <c r="CO39" s="1928"/>
      <c r="CP39" s="1928"/>
      <c r="CQ39" s="1928"/>
      <c r="CR39" s="1928"/>
      <c r="CS39" s="1928"/>
      <c r="CT39" s="1928"/>
      <c r="CU39" s="1928"/>
      <c r="CV39" s="1928"/>
      <c r="CW39" s="1928"/>
      <c r="CX39" s="1928"/>
      <c r="CY39" s="1928"/>
      <c r="CZ39" s="1928"/>
      <c r="DA39" s="1928"/>
      <c r="DB39" s="1928"/>
      <c r="DC39" s="1928"/>
      <c r="DD39" s="1928"/>
      <c r="DE39" s="1928"/>
      <c r="DF39" s="1929"/>
      <c r="DG39" s="2066">
        <f t="shared" si="0"/>
        <v>0</v>
      </c>
      <c r="DH39" s="2067"/>
      <c r="DI39" s="2067"/>
      <c r="DJ39" s="2067"/>
      <c r="DK39" s="531"/>
      <c r="DL39" s="532" t="s">
        <v>66</v>
      </c>
      <c r="DM39" s="597"/>
      <c r="DN39" s="522" t="str">
        <f t="shared" ref="DN39:DN46" si="4">IF(V39&gt;0,"表示","")</f>
        <v/>
      </c>
      <c r="DO39" s="516">
        <f t="shared" si="3"/>
        <v>0</v>
      </c>
      <c r="DP39" s="516"/>
      <c r="DQ39" s="521"/>
      <c r="DR39" s="516"/>
      <c r="DS39" s="521"/>
      <c r="DT39" s="516"/>
      <c r="DU39" s="516"/>
      <c r="DV39" s="516"/>
      <c r="DW39" s="516"/>
      <c r="DX39" s="516"/>
      <c r="DY39" s="516"/>
    </row>
    <row r="40" spans="1:129" s="522" customFormat="1" ht="15" customHeight="1">
      <c r="A40" s="12"/>
      <c r="B40" s="12"/>
      <c r="C40" s="2244"/>
      <c r="D40" s="2245"/>
      <c r="E40" s="2245"/>
      <c r="F40" s="2245"/>
      <c r="G40" s="2245"/>
      <c r="H40" s="2246"/>
      <c r="I40" s="2088">
        <f>'2枚目'!$M$21</f>
        <v>0</v>
      </c>
      <c r="J40" s="2089"/>
      <c r="K40" s="2089"/>
      <c r="L40" s="2089"/>
      <c r="M40" s="2089"/>
      <c r="N40" s="2089"/>
      <c r="O40" s="2090"/>
      <c r="P40" s="2071"/>
      <c r="Q40" s="2072"/>
      <c r="R40" s="2072"/>
      <c r="S40" s="2072"/>
      <c r="T40" s="2072"/>
      <c r="U40" s="2073"/>
      <c r="V40" s="2091">
        <f>'2枚目'!$Z$21</f>
        <v>0</v>
      </c>
      <c r="W40" s="2092"/>
      <c r="X40" s="2092"/>
      <c r="Y40" s="2092"/>
      <c r="Z40" s="2092"/>
      <c r="AA40" s="2092"/>
      <c r="AB40" s="2092"/>
      <c r="AC40" s="2093" t="s">
        <v>65</v>
      </c>
      <c r="AD40" s="2093"/>
      <c r="AE40" s="2093"/>
      <c r="AF40" s="2094"/>
      <c r="AG40" s="2092">
        <f>'2枚目'!$AR$21</f>
        <v>0</v>
      </c>
      <c r="AH40" s="2092"/>
      <c r="AI40" s="2092"/>
      <c r="AJ40" s="2092"/>
      <c r="AK40" s="2092"/>
      <c r="AL40" s="2092"/>
      <c r="AM40" s="2092"/>
      <c r="AN40" s="2095" t="s">
        <v>65</v>
      </c>
      <c r="AO40" s="2096"/>
      <c r="AP40" s="2096"/>
      <c r="AQ40" s="2096"/>
      <c r="AR40" s="1941">
        <f>'2枚目'!$BC$21</f>
        <v>0</v>
      </c>
      <c r="AS40" s="1928"/>
      <c r="AT40" s="1928"/>
      <c r="AU40" s="1928"/>
      <c r="AV40" s="1928"/>
      <c r="AW40" s="1928"/>
      <c r="AX40" s="1928"/>
      <c r="AY40" s="1928"/>
      <c r="AZ40" s="1928"/>
      <c r="BA40" s="1928"/>
      <c r="BB40" s="1928"/>
      <c r="BC40" s="1928"/>
      <c r="BD40" s="1928"/>
      <c r="BE40" s="1928"/>
      <c r="BF40" s="1928"/>
      <c r="BG40" s="1928"/>
      <c r="BH40" s="1928"/>
      <c r="BI40" s="1928"/>
      <c r="BJ40" s="1928"/>
      <c r="BK40" s="1928"/>
      <c r="BL40" s="1928"/>
      <c r="BM40" s="1928"/>
      <c r="BN40" s="1928"/>
      <c r="BO40" s="1928"/>
      <c r="BP40" s="1928"/>
      <c r="BQ40" s="1928"/>
      <c r="BR40" s="1928"/>
      <c r="BS40" s="1928"/>
      <c r="BT40" s="1928"/>
      <c r="BU40" s="1928"/>
      <c r="BV40" s="1928"/>
      <c r="BW40" s="1928"/>
      <c r="BX40" s="1928"/>
      <c r="BY40" s="1928"/>
      <c r="BZ40" s="1928"/>
      <c r="CA40" s="1928"/>
      <c r="CB40" s="1928"/>
      <c r="CC40" s="1928"/>
      <c r="CD40" s="1929"/>
      <c r="CE40" s="1941">
        <f>'2枚目'!$CG$21</f>
        <v>0</v>
      </c>
      <c r="CF40" s="1928"/>
      <c r="CG40" s="1928"/>
      <c r="CH40" s="1928"/>
      <c r="CI40" s="1928"/>
      <c r="CJ40" s="1928"/>
      <c r="CK40" s="1928"/>
      <c r="CL40" s="1928"/>
      <c r="CM40" s="1928"/>
      <c r="CN40" s="1928"/>
      <c r="CO40" s="1928"/>
      <c r="CP40" s="1928"/>
      <c r="CQ40" s="1928"/>
      <c r="CR40" s="1928"/>
      <c r="CS40" s="1928"/>
      <c r="CT40" s="1928"/>
      <c r="CU40" s="1928"/>
      <c r="CV40" s="1928"/>
      <c r="CW40" s="1928"/>
      <c r="CX40" s="1928"/>
      <c r="CY40" s="1928"/>
      <c r="CZ40" s="1928"/>
      <c r="DA40" s="1928"/>
      <c r="DB40" s="1928"/>
      <c r="DC40" s="1928"/>
      <c r="DD40" s="1928"/>
      <c r="DE40" s="1928"/>
      <c r="DF40" s="1929"/>
      <c r="DG40" s="2066">
        <f t="shared" si="0"/>
        <v>0</v>
      </c>
      <c r="DH40" s="2067"/>
      <c r="DI40" s="2067"/>
      <c r="DJ40" s="2067"/>
      <c r="DK40" s="531"/>
      <c r="DL40" s="532" t="s">
        <v>66</v>
      </c>
      <c r="DM40" s="597"/>
      <c r="DN40" s="522" t="str">
        <f t="shared" si="4"/>
        <v/>
      </c>
      <c r="DO40" s="516">
        <f t="shared" si="3"/>
        <v>0</v>
      </c>
      <c r="DP40" s="516"/>
      <c r="DQ40" s="521"/>
      <c r="DR40" s="516"/>
      <c r="DS40" s="521"/>
      <c r="DT40" s="516"/>
      <c r="DU40" s="516"/>
      <c r="DV40" s="516"/>
      <c r="DW40" s="516"/>
      <c r="DX40" s="516"/>
      <c r="DY40" s="516"/>
    </row>
    <row r="41" spans="1:129" s="522" customFormat="1" ht="15" customHeight="1">
      <c r="A41" s="12"/>
      <c r="B41" s="12"/>
      <c r="C41" s="2244"/>
      <c r="D41" s="2245"/>
      <c r="E41" s="2245"/>
      <c r="F41" s="2245"/>
      <c r="G41" s="2245"/>
      <c r="H41" s="2246"/>
      <c r="I41" s="2088">
        <f>'3枚目'!$M$20</f>
        <v>0</v>
      </c>
      <c r="J41" s="2089"/>
      <c r="K41" s="2089"/>
      <c r="L41" s="2089"/>
      <c r="M41" s="2089"/>
      <c r="N41" s="2089"/>
      <c r="O41" s="2090"/>
      <c r="P41" s="2071"/>
      <c r="Q41" s="2072"/>
      <c r="R41" s="2072"/>
      <c r="S41" s="2072"/>
      <c r="T41" s="2072"/>
      <c r="U41" s="2073"/>
      <c r="V41" s="2091">
        <f>'3枚目'!$Z$20</f>
        <v>0</v>
      </c>
      <c r="W41" s="2092"/>
      <c r="X41" s="2092"/>
      <c r="Y41" s="2092"/>
      <c r="Z41" s="2092"/>
      <c r="AA41" s="2092"/>
      <c r="AB41" s="2092"/>
      <c r="AC41" s="2093" t="s">
        <v>65</v>
      </c>
      <c r="AD41" s="2093"/>
      <c r="AE41" s="2093"/>
      <c r="AF41" s="2094"/>
      <c r="AG41" s="2092">
        <f>'3枚目'!$AR$20</f>
        <v>0</v>
      </c>
      <c r="AH41" s="2092"/>
      <c r="AI41" s="2092"/>
      <c r="AJ41" s="2092"/>
      <c r="AK41" s="2092"/>
      <c r="AL41" s="2092"/>
      <c r="AM41" s="2092"/>
      <c r="AN41" s="2095" t="s">
        <v>65</v>
      </c>
      <c r="AO41" s="2096"/>
      <c r="AP41" s="2096"/>
      <c r="AQ41" s="2096"/>
      <c r="AR41" s="1941">
        <f>'3枚目'!$BC$20</f>
        <v>0</v>
      </c>
      <c r="AS41" s="1928"/>
      <c r="AT41" s="1928"/>
      <c r="AU41" s="1928"/>
      <c r="AV41" s="1928"/>
      <c r="AW41" s="1928"/>
      <c r="AX41" s="1928"/>
      <c r="AY41" s="1928"/>
      <c r="AZ41" s="1928"/>
      <c r="BA41" s="1928"/>
      <c r="BB41" s="1928"/>
      <c r="BC41" s="1928"/>
      <c r="BD41" s="1928"/>
      <c r="BE41" s="1928"/>
      <c r="BF41" s="1928"/>
      <c r="BG41" s="1928"/>
      <c r="BH41" s="1928"/>
      <c r="BI41" s="1928"/>
      <c r="BJ41" s="1928"/>
      <c r="BK41" s="1928"/>
      <c r="BL41" s="1928"/>
      <c r="BM41" s="1928"/>
      <c r="BN41" s="1928"/>
      <c r="BO41" s="1928"/>
      <c r="BP41" s="1928"/>
      <c r="BQ41" s="1928"/>
      <c r="BR41" s="1928"/>
      <c r="BS41" s="1928"/>
      <c r="BT41" s="1928"/>
      <c r="BU41" s="1928"/>
      <c r="BV41" s="1928"/>
      <c r="BW41" s="1928"/>
      <c r="BX41" s="1928"/>
      <c r="BY41" s="1928"/>
      <c r="BZ41" s="1928"/>
      <c r="CA41" s="1928"/>
      <c r="CB41" s="1928"/>
      <c r="CC41" s="1928"/>
      <c r="CD41" s="1929"/>
      <c r="CE41" s="1941">
        <f>'3枚目'!$CG$20</f>
        <v>0</v>
      </c>
      <c r="CF41" s="1928"/>
      <c r="CG41" s="1928"/>
      <c r="CH41" s="1928"/>
      <c r="CI41" s="1928"/>
      <c r="CJ41" s="1928"/>
      <c r="CK41" s="1928"/>
      <c r="CL41" s="1928"/>
      <c r="CM41" s="1928"/>
      <c r="CN41" s="1928"/>
      <c r="CO41" s="1928"/>
      <c r="CP41" s="1928"/>
      <c r="CQ41" s="1928"/>
      <c r="CR41" s="1928"/>
      <c r="CS41" s="1928"/>
      <c r="CT41" s="1928"/>
      <c r="CU41" s="1928"/>
      <c r="CV41" s="1928"/>
      <c r="CW41" s="1928"/>
      <c r="CX41" s="1928"/>
      <c r="CY41" s="1928"/>
      <c r="CZ41" s="1928"/>
      <c r="DA41" s="1928"/>
      <c r="DB41" s="1928"/>
      <c r="DC41" s="1928"/>
      <c r="DD41" s="1928"/>
      <c r="DE41" s="1928"/>
      <c r="DF41" s="1929"/>
      <c r="DG41" s="2066">
        <f t="shared" si="0"/>
        <v>0</v>
      </c>
      <c r="DH41" s="2067"/>
      <c r="DI41" s="2067"/>
      <c r="DJ41" s="2067"/>
      <c r="DK41" s="531"/>
      <c r="DL41" s="532" t="s">
        <v>66</v>
      </c>
      <c r="DM41" s="597"/>
      <c r="DN41" s="522" t="str">
        <f t="shared" si="4"/>
        <v/>
      </c>
      <c r="DO41" s="516">
        <f t="shared" si="3"/>
        <v>0</v>
      </c>
      <c r="DP41" s="516"/>
      <c r="DQ41" s="521"/>
      <c r="DR41" s="516"/>
      <c r="DS41" s="521"/>
      <c r="DT41" s="516"/>
      <c r="DU41" s="516"/>
      <c r="DV41" s="516"/>
      <c r="DW41" s="516"/>
      <c r="DX41" s="516"/>
      <c r="DY41" s="516"/>
    </row>
    <row r="42" spans="1:129" s="522" customFormat="1" ht="15" customHeight="1">
      <c r="A42" s="12"/>
      <c r="B42" s="12"/>
      <c r="C42" s="2244"/>
      <c r="D42" s="2245"/>
      <c r="E42" s="2245"/>
      <c r="F42" s="2245"/>
      <c r="G42" s="2245"/>
      <c r="H42" s="2246"/>
      <c r="I42" s="2088">
        <f>'3枚目'!$M$21</f>
        <v>0</v>
      </c>
      <c r="J42" s="2089"/>
      <c r="K42" s="2089"/>
      <c r="L42" s="2089"/>
      <c r="M42" s="2089"/>
      <c r="N42" s="2089"/>
      <c r="O42" s="2090"/>
      <c r="P42" s="2071"/>
      <c r="Q42" s="2072"/>
      <c r="R42" s="2072"/>
      <c r="S42" s="2072"/>
      <c r="T42" s="2072"/>
      <c r="U42" s="2073"/>
      <c r="V42" s="2091">
        <f>'3枚目'!$Z$21</f>
        <v>0</v>
      </c>
      <c r="W42" s="2092"/>
      <c r="X42" s="2092"/>
      <c r="Y42" s="2092"/>
      <c r="Z42" s="2092"/>
      <c r="AA42" s="2092"/>
      <c r="AB42" s="2092"/>
      <c r="AC42" s="2093" t="s">
        <v>65</v>
      </c>
      <c r="AD42" s="2093"/>
      <c r="AE42" s="2093"/>
      <c r="AF42" s="2094"/>
      <c r="AG42" s="2092">
        <f>'3枚目'!$AR$21</f>
        <v>0</v>
      </c>
      <c r="AH42" s="2092"/>
      <c r="AI42" s="2092"/>
      <c r="AJ42" s="2092"/>
      <c r="AK42" s="2092"/>
      <c r="AL42" s="2092"/>
      <c r="AM42" s="2092"/>
      <c r="AN42" s="2095" t="s">
        <v>65</v>
      </c>
      <c r="AO42" s="2096"/>
      <c r="AP42" s="2096"/>
      <c r="AQ42" s="2096"/>
      <c r="AR42" s="1941">
        <f>'3枚目'!$BC$21</f>
        <v>0</v>
      </c>
      <c r="AS42" s="1928"/>
      <c r="AT42" s="1928"/>
      <c r="AU42" s="1928"/>
      <c r="AV42" s="1928"/>
      <c r="AW42" s="1928"/>
      <c r="AX42" s="1928"/>
      <c r="AY42" s="1928"/>
      <c r="AZ42" s="1928"/>
      <c r="BA42" s="1928"/>
      <c r="BB42" s="1928"/>
      <c r="BC42" s="1928"/>
      <c r="BD42" s="1928"/>
      <c r="BE42" s="1928"/>
      <c r="BF42" s="1928"/>
      <c r="BG42" s="1928"/>
      <c r="BH42" s="1928"/>
      <c r="BI42" s="1928"/>
      <c r="BJ42" s="1928"/>
      <c r="BK42" s="1928"/>
      <c r="BL42" s="1928"/>
      <c r="BM42" s="1928"/>
      <c r="BN42" s="1928"/>
      <c r="BO42" s="1928"/>
      <c r="BP42" s="1928"/>
      <c r="BQ42" s="1928"/>
      <c r="BR42" s="1928"/>
      <c r="BS42" s="1928"/>
      <c r="BT42" s="1928"/>
      <c r="BU42" s="1928"/>
      <c r="BV42" s="1928"/>
      <c r="BW42" s="1928"/>
      <c r="BX42" s="1928"/>
      <c r="BY42" s="1928"/>
      <c r="BZ42" s="1928"/>
      <c r="CA42" s="1928"/>
      <c r="CB42" s="1928"/>
      <c r="CC42" s="1928"/>
      <c r="CD42" s="1929"/>
      <c r="CE42" s="1941">
        <f>'3枚目'!$CG$21</f>
        <v>0</v>
      </c>
      <c r="CF42" s="1928"/>
      <c r="CG42" s="1928"/>
      <c r="CH42" s="1928"/>
      <c r="CI42" s="1928"/>
      <c r="CJ42" s="1928"/>
      <c r="CK42" s="1928"/>
      <c r="CL42" s="1928"/>
      <c r="CM42" s="1928"/>
      <c r="CN42" s="1928"/>
      <c r="CO42" s="1928"/>
      <c r="CP42" s="1928"/>
      <c r="CQ42" s="1928"/>
      <c r="CR42" s="1928"/>
      <c r="CS42" s="1928"/>
      <c r="CT42" s="1928"/>
      <c r="CU42" s="1928"/>
      <c r="CV42" s="1928"/>
      <c r="CW42" s="1928"/>
      <c r="CX42" s="1928"/>
      <c r="CY42" s="1928"/>
      <c r="CZ42" s="1928"/>
      <c r="DA42" s="1928"/>
      <c r="DB42" s="1928"/>
      <c r="DC42" s="1928"/>
      <c r="DD42" s="1928"/>
      <c r="DE42" s="1928"/>
      <c r="DF42" s="1929"/>
      <c r="DG42" s="2066">
        <f t="shared" si="0"/>
        <v>0</v>
      </c>
      <c r="DH42" s="2067"/>
      <c r="DI42" s="2067"/>
      <c r="DJ42" s="2067"/>
      <c r="DK42" s="531"/>
      <c r="DL42" s="532" t="s">
        <v>66</v>
      </c>
      <c r="DM42" s="597"/>
      <c r="DN42" s="522" t="str">
        <f t="shared" si="4"/>
        <v/>
      </c>
      <c r="DO42" s="516">
        <f t="shared" si="3"/>
        <v>0</v>
      </c>
      <c r="DP42" s="516"/>
      <c r="DQ42" s="521"/>
      <c r="DR42" s="516"/>
      <c r="DS42" s="521"/>
      <c r="DT42" s="516"/>
      <c r="DU42" s="516"/>
      <c r="DV42" s="516"/>
      <c r="DW42" s="516"/>
      <c r="DX42" s="516"/>
      <c r="DY42" s="516"/>
    </row>
    <row r="43" spans="1:129" s="522" customFormat="1" ht="15" customHeight="1">
      <c r="A43" s="12"/>
      <c r="B43" s="12"/>
      <c r="C43" s="2244"/>
      <c r="D43" s="2245"/>
      <c r="E43" s="2245"/>
      <c r="F43" s="2245"/>
      <c r="G43" s="2245"/>
      <c r="H43" s="2246"/>
      <c r="I43" s="2088">
        <f>'4枚目'!$M$20</f>
        <v>0</v>
      </c>
      <c r="J43" s="2089"/>
      <c r="K43" s="2089"/>
      <c r="L43" s="2089"/>
      <c r="M43" s="2089"/>
      <c r="N43" s="2089"/>
      <c r="O43" s="2090"/>
      <c r="P43" s="2071"/>
      <c r="Q43" s="2072"/>
      <c r="R43" s="2072"/>
      <c r="S43" s="2072"/>
      <c r="T43" s="2072"/>
      <c r="U43" s="2073"/>
      <c r="V43" s="2091">
        <f>'4枚目'!$Z$20</f>
        <v>0</v>
      </c>
      <c r="W43" s="2092"/>
      <c r="X43" s="2092"/>
      <c r="Y43" s="2092"/>
      <c r="Z43" s="2092"/>
      <c r="AA43" s="2092"/>
      <c r="AB43" s="2092"/>
      <c r="AC43" s="2093" t="s">
        <v>65</v>
      </c>
      <c r="AD43" s="2093"/>
      <c r="AE43" s="2093"/>
      <c r="AF43" s="2094"/>
      <c r="AG43" s="2092">
        <f>'4枚目'!$AR$20</f>
        <v>0</v>
      </c>
      <c r="AH43" s="2092"/>
      <c r="AI43" s="2092"/>
      <c r="AJ43" s="2092"/>
      <c r="AK43" s="2092"/>
      <c r="AL43" s="2092"/>
      <c r="AM43" s="2092"/>
      <c r="AN43" s="2095" t="s">
        <v>65</v>
      </c>
      <c r="AO43" s="2096"/>
      <c r="AP43" s="2096"/>
      <c r="AQ43" s="2096"/>
      <c r="AR43" s="1941">
        <f>'4枚目'!$BC$20</f>
        <v>0</v>
      </c>
      <c r="AS43" s="1928"/>
      <c r="AT43" s="1928"/>
      <c r="AU43" s="1928"/>
      <c r="AV43" s="1928"/>
      <c r="AW43" s="1928"/>
      <c r="AX43" s="1928"/>
      <c r="AY43" s="1928"/>
      <c r="AZ43" s="1928"/>
      <c r="BA43" s="1928"/>
      <c r="BB43" s="1928"/>
      <c r="BC43" s="1928"/>
      <c r="BD43" s="1928"/>
      <c r="BE43" s="1928"/>
      <c r="BF43" s="1928"/>
      <c r="BG43" s="1928"/>
      <c r="BH43" s="1928"/>
      <c r="BI43" s="1928"/>
      <c r="BJ43" s="1928"/>
      <c r="BK43" s="1928"/>
      <c r="BL43" s="1928"/>
      <c r="BM43" s="1928"/>
      <c r="BN43" s="1928"/>
      <c r="BO43" s="1928"/>
      <c r="BP43" s="1928"/>
      <c r="BQ43" s="1928"/>
      <c r="BR43" s="1928"/>
      <c r="BS43" s="1928"/>
      <c r="BT43" s="1928"/>
      <c r="BU43" s="1928"/>
      <c r="BV43" s="1928"/>
      <c r="BW43" s="1928"/>
      <c r="BX43" s="1928"/>
      <c r="BY43" s="1928"/>
      <c r="BZ43" s="1928"/>
      <c r="CA43" s="1928"/>
      <c r="CB43" s="1928"/>
      <c r="CC43" s="1928"/>
      <c r="CD43" s="1929"/>
      <c r="CE43" s="1941">
        <f>'4枚目'!$CG$20</f>
        <v>0</v>
      </c>
      <c r="CF43" s="1928"/>
      <c r="CG43" s="1928"/>
      <c r="CH43" s="1928"/>
      <c r="CI43" s="1928"/>
      <c r="CJ43" s="1928"/>
      <c r="CK43" s="1928"/>
      <c r="CL43" s="1928"/>
      <c r="CM43" s="1928"/>
      <c r="CN43" s="1928"/>
      <c r="CO43" s="1928"/>
      <c r="CP43" s="1928"/>
      <c r="CQ43" s="1928"/>
      <c r="CR43" s="1928"/>
      <c r="CS43" s="1928"/>
      <c r="CT43" s="1928"/>
      <c r="CU43" s="1928"/>
      <c r="CV43" s="1928"/>
      <c r="CW43" s="1928"/>
      <c r="CX43" s="1928"/>
      <c r="CY43" s="1928"/>
      <c r="CZ43" s="1928"/>
      <c r="DA43" s="1928"/>
      <c r="DB43" s="1928"/>
      <c r="DC43" s="1928"/>
      <c r="DD43" s="1928"/>
      <c r="DE43" s="1928"/>
      <c r="DF43" s="1929"/>
      <c r="DG43" s="2066">
        <f t="shared" si="0"/>
        <v>0</v>
      </c>
      <c r="DH43" s="2067"/>
      <c r="DI43" s="2067"/>
      <c r="DJ43" s="2067"/>
      <c r="DK43" s="531"/>
      <c r="DL43" s="532" t="s">
        <v>66</v>
      </c>
      <c r="DM43" s="597"/>
      <c r="DN43" s="522" t="str">
        <f t="shared" si="4"/>
        <v/>
      </c>
      <c r="DO43" s="516">
        <f t="shared" si="3"/>
        <v>0</v>
      </c>
      <c r="DP43" s="516"/>
      <c r="DQ43" s="521"/>
      <c r="DR43" s="516"/>
      <c r="DS43" s="521"/>
      <c r="DT43" s="516"/>
      <c r="DU43" s="516"/>
      <c r="DV43" s="516"/>
      <c r="DW43" s="516"/>
      <c r="DX43" s="516"/>
      <c r="DY43" s="516"/>
    </row>
    <row r="44" spans="1:129" s="522" customFormat="1" ht="15" customHeight="1">
      <c r="A44" s="12"/>
      <c r="B44" s="12"/>
      <c r="C44" s="2244"/>
      <c r="D44" s="2245"/>
      <c r="E44" s="2245"/>
      <c r="F44" s="2245"/>
      <c r="G44" s="2245"/>
      <c r="H44" s="2246"/>
      <c r="I44" s="2088">
        <f>'4枚目'!$M$21</f>
        <v>0</v>
      </c>
      <c r="J44" s="2089"/>
      <c r="K44" s="2089"/>
      <c r="L44" s="2089"/>
      <c r="M44" s="2089"/>
      <c r="N44" s="2089"/>
      <c r="O44" s="2090"/>
      <c r="P44" s="2071"/>
      <c r="Q44" s="2072"/>
      <c r="R44" s="2072"/>
      <c r="S44" s="2072"/>
      <c r="T44" s="2072"/>
      <c r="U44" s="2073"/>
      <c r="V44" s="2091">
        <f>'4枚目'!$Z$21</f>
        <v>0</v>
      </c>
      <c r="W44" s="2092"/>
      <c r="X44" s="2092"/>
      <c r="Y44" s="2092"/>
      <c r="Z44" s="2092"/>
      <c r="AA44" s="2092"/>
      <c r="AB44" s="2092"/>
      <c r="AC44" s="2093" t="s">
        <v>65</v>
      </c>
      <c r="AD44" s="2093"/>
      <c r="AE44" s="2093"/>
      <c r="AF44" s="2094"/>
      <c r="AG44" s="2092">
        <f>'4枚目'!$AR$21</f>
        <v>0</v>
      </c>
      <c r="AH44" s="2092"/>
      <c r="AI44" s="2092"/>
      <c r="AJ44" s="2092"/>
      <c r="AK44" s="2092"/>
      <c r="AL44" s="2092"/>
      <c r="AM44" s="2092"/>
      <c r="AN44" s="2095" t="s">
        <v>65</v>
      </c>
      <c r="AO44" s="2096"/>
      <c r="AP44" s="2096"/>
      <c r="AQ44" s="2096"/>
      <c r="AR44" s="1941">
        <f>'4枚目'!$BC$21</f>
        <v>0</v>
      </c>
      <c r="AS44" s="1928"/>
      <c r="AT44" s="1928"/>
      <c r="AU44" s="1928"/>
      <c r="AV44" s="1928"/>
      <c r="AW44" s="1928"/>
      <c r="AX44" s="1928"/>
      <c r="AY44" s="1928"/>
      <c r="AZ44" s="1928"/>
      <c r="BA44" s="1928"/>
      <c r="BB44" s="1928"/>
      <c r="BC44" s="1928"/>
      <c r="BD44" s="1928"/>
      <c r="BE44" s="1928"/>
      <c r="BF44" s="1928"/>
      <c r="BG44" s="1928"/>
      <c r="BH44" s="1928"/>
      <c r="BI44" s="1928"/>
      <c r="BJ44" s="1928"/>
      <c r="BK44" s="1928"/>
      <c r="BL44" s="1928"/>
      <c r="BM44" s="1928"/>
      <c r="BN44" s="1928"/>
      <c r="BO44" s="1928"/>
      <c r="BP44" s="1928"/>
      <c r="BQ44" s="1928"/>
      <c r="BR44" s="1928"/>
      <c r="BS44" s="1928"/>
      <c r="BT44" s="1928"/>
      <c r="BU44" s="1928"/>
      <c r="BV44" s="1928"/>
      <c r="BW44" s="1928"/>
      <c r="BX44" s="1928"/>
      <c r="BY44" s="1928"/>
      <c r="BZ44" s="1928"/>
      <c r="CA44" s="1928"/>
      <c r="CB44" s="1928"/>
      <c r="CC44" s="1928"/>
      <c r="CD44" s="1929"/>
      <c r="CE44" s="1941">
        <f>'4枚目'!$CG$21</f>
        <v>0</v>
      </c>
      <c r="CF44" s="1928"/>
      <c r="CG44" s="1928"/>
      <c r="CH44" s="1928"/>
      <c r="CI44" s="1928"/>
      <c r="CJ44" s="1928"/>
      <c r="CK44" s="1928"/>
      <c r="CL44" s="1928"/>
      <c r="CM44" s="1928"/>
      <c r="CN44" s="1928"/>
      <c r="CO44" s="1928"/>
      <c r="CP44" s="1928"/>
      <c r="CQ44" s="1928"/>
      <c r="CR44" s="1928"/>
      <c r="CS44" s="1928"/>
      <c r="CT44" s="1928"/>
      <c r="CU44" s="1928"/>
      <c r="CV44" s="1928"/>
      <c r="CW44" s="1928"/>
      <c r="CX44" s="1928"/>
      <c r="CY44" s="1928"/>
      <c r="CZ44" s="1928"/>
      <c r="DA44" s="1928"/>
      <c r="DB44" s="1928"/>
      <c r="DC44" s="1928"/>
      <c r="DD44" s="1928"/>
      <c r="DE44" s="1928"/>
      <c r="DF44" s="1929"/>
      <c r="DG44" s="2066">
        <f t="shared" si="0"/>
        <v>0</v>
      </c>
      <c r="DH44" s="2067"/>
      <c r="DI44" s="2067"/>
      <c r="DJ44" s="2067"/>
      <c r="DK44" s="531"/>
      <c r="DL44" s="532" t="s">
        <v>66</v>
      </c>
      <c r="DM44" s="597"/>
      <c r="DN44" s="522" t="str">
        <f t="shared" si="4"/>
        <v/>
      </c>
      <c r="DO44" s="516">
        <f t="shared" si="3"/>
        <v>0</v>
      </c>
      <c r="DP44" s="516"/>
      <c r="DQ44" s="521"/>
      <c r="DR44" s="516"/>
      <c r="DS44" s="521"/>
      <c r="DT44" s="516"/>
      <c r="DU44" s="516"/>
      <c r="DV44" s="516"/>
      <c r="DW44" s="516"/>
      <c r="DX44" s="516"/>
      <c r="DY44" s="516"/>
    </row>
    <row r="45" spans="1:129" s="522" customFormat="1" ht="15" customHeight="1">
      <c r="A45" s="12"/>
      <c r="B45" s="12"/>
      <c r="C45" s="2244"/>
      <c r="D45" s="2245"/>
      <c r="E45" s="2245"/>
      <c r="F45" s="2245"/>
      <c r="G45" s="2245"/>
      <c r="H45" s="2246"/>
      <c r="I45" s="2088">
        <f>'5枚目'!$M$20</f>
        <v>0</v>
      </c>
      <c r="J45" s="2089"/>
      <c r="K45" s="2089"/>
      <c r="L45" s="2089"/>
      <c r="M45" s="2089"/>
      <c r="N45" s="2089"/>
      <c r="O45" s="2090"/>
      <c r="P45" s="2071"/>
      <c r="Q45" s="2072"/>
      <c r="R45" s="2072"/>
      <c r="S45" s="2072"/>
      <c r="T45" s="2072"/>
      <c r="U45" s="2073"/>
      <c r="V45" s="2091">
        <f>'5枚目'!$Z$20</f>
        <v>0</v>
      </c>
      <c r="W45" s="2092"/>
      <c r="X45" s="2092"/>
      <c r="Y45" s="2092"/>
      <c r="Z45" s="2092"/>
      <c r="AA45" s="2092"/>
      <c r="AB45" s="2092"/>
      <c r="AC45" s="2093" t="s">
        <v>65</v>
      </c>
      <c r="AD45" s="2093"/>
      <c r="AE45" s="2093"/>
      <c r="AF45" s="2094"/>
      <c r="AG45" s="2092">
        <f>'5枚目'!$AR$20</f>
        <v>0</v>
      </c>
      <c r="AH45" s="2092"/>
      <c r="AI45" s="2092"/>
      <c r="AJ45" s="2092"/>
      <c r="AK45" s="2092"/>
      <c r="AL45" s="2092"/>
      <c r="AM45" s="2092"/>
      <c r="AN45" s="2095" t="s">
        <v>65</v>
      </c>
      <c r="AO45" s="2096"/>
      <c r="AP45" s="2096"/>
      <c r="AQ45" s="2096"/>
      <c r="AR45" s="1941">
        <f>'5枚目'!$BC$20</f>
        <v>0</v>
      </c>
      <c r="AS45" s="1928"/>
      <c r="AT45" s="1928"/>
      <c r="AU45" s="1928"/>
      <c r="AV45" s="1928"/>
      <c r="AW45" s="1928"/>
      <c r="AX45" s="1928"/>
      <c r="AY45" s="1928"/>
      <c r="AZ45" s="1928"/>
      <c r="BA45" s="1928"/>
      <c r="BB45" s="1928"/>
      <c r="BC45" s="1928"/>
      <c r="BD45" s="1928"/>
      <c r="BE45" s="1928"/>
      <c r="BF45" s="1928"/>
      <c r="BG45" s="1928"/>
      <c r="BH45" s="1928"/>
      <c r="BI45" s="1928"/>
      <c r="BJ45" s="1928"/>
      <c r="BK45" s="1928"/>
      <c r="BL45" s="1928"/>
      <c r="BM45" s="1928"/>
      <c r="BN45" s="1928"/>
      <c r="BO45" s="1928"/>
      <c r="BP45" s="1928"/>
      <c r="BQ45" s="1928"/>
      <c r="BR45" s="1928"/>
      <c r="BS45" s="1928"/>
      <c r="BT45" s="1928"/>
      <c r="BU45" s="1928"/>
      <c r="BV45" s="1928"/>
      <c r="BW45" s="1928"/>
      <c r="BX45" s="1928"/>
      <c r="BY45" s="1928"/>
      <c r="BZ45" s="1928"/>
      <c r="CA45" s="1928"/>
      <c r="CB45" s="1928"/>
      <c r="CC45" s="1928"/>
      <c r="CD45" s="1929"/>
      <c r="CE45" s="1941">
        <f>'5枚目'!$CG$20</f>
        <v>0</v>
      </c>
      <c r="CF45" s="1928"/>
      <c r="CG45" s="1928"/>
      <c r="CH45" s="1928"/>
      <c r="CI45" s="1928"/>
      <c r="CJ45" s="1928"/>
      <c r="CK45" s="1928"/>
      <c r="CL45" s="1928"/>
      <c r="CM45" s="1928"/>
      <c r="CN45" s="1928"/>
      <c r="CO45" s="1928"/>
      <c r="CP45" s="1928"/>
      <c r="CQ45" s="1928"/>
      <c r="CR45" s="1928"/>
      <c r="CS45" s="1928"/>
      <c r="CT45" s="1928"/>
      <c r="CU45" s="1928"/>
      <c r="CV45" s="1928"/>
      <c r="CW45" s="1928"/>
      <c r="CX45" s="1928"/>
      <c r="CY45" s="1928"/>
      <c r="CZ45" s="1928"/>
      <c r="DA45" s="1928"/>
      <c r="DB45" s="1928"/>
      <c r="DC45" s="1928"/>
      <c r="DD45" s="1928"/>
      <c r="DE45" s="1928"/>
      <c r="DF45" s="1929"/>
      <c r="DG45" s="2066">
        <f t="shared" si="0"/>
        <v>0</v>
      </c>
      <c r="DH45" s="2067"/>
      <c r="DI45" s="2067"/>
      <c r="DJ45" s="2067"/>
      <c r="DK45" s="531"/>
      <c r="DL45" s="532" t="s">
        <v>66</v>
      </c>
      <c r="DM45" s="597"/>
      <c r="DN45" s="522" t="str">
        <f t="shared" si="4"/>
        <v/>
      </c>
      <c r="DO45" s="516">
        <f t="shared" si="3"/>
        <v>0</v>
      </c>
      <c r="DP45" s="516"/>
      <c r="DQ45" s="521"/>
      <c r="DR45" s="516"/>
      <c r="DS45" s="521"/>
      <c r="DT45" s="516"/>
      <c r="DU45" s="516"/>
      <c r="DV45" s="516"/>
      <c r="DW45" s="516"/>
      <c r="DX45" s="516"/>
      <c r="DY45" s="516"/>
    </row>
    <row r="46" spans="1:129" s="522" customFormat="1" ht="15" customHeight="1">
      <c r="A46" s="12"/>
      <c r="B46" s="12"/>
      <c r="C46" s="2244"/>
      <c r="D46" s="2245"/>
      <c r="E46" s="2245"/>
      <c r="F46" s="2245"/>
      <c r="G46" s="2245"/>
      <c r="H46" s="2246"/>
      <c r="I46" s="2144">
        <f>'5枚目'!$M$21</f>
        <v>0</v>
      </c>
      <c r="J46" s="1944"/>
      <c r="K46" s="1944"/>
      <c r="L46" s="1944"/>
      <c r="M46" s="1944"/>
      <c r="N46" s="1944"/>
      <c r="O46" s="1945"/>
      <c r="P46" s="2068"/>
      <c r="Q46" s="2069"/>
      <c r="R46" s="2069"/>
      <c r="S46" s="2069"/>
      <c r="T46" s="2069"/>
      <c r="U46" s="2070"/>
      <c r="V46" s="2064">
        <f>'5枚目'!$Z$21</f>
        <v>0</v>
      </c>
      <c r="W46" s="2065"/>
      <c r="X46" s="2065"/>
      <c r="Y46" s="2065"/>
      <c r="Z46" s="2065"/>
      <c r="AA46" s="2065"/>
      <c r="AB46" s="2065"/>
      <c r="AC46" s="2256" t="s">
        <v>65</v>
      </c>
      <c r="AD46" s="2256"/>
      <c r="AE46" s="2256"/>
      <c r="AF46" s="2257"/>
      <c r="AG46" s="2065">
        <f>'5枚目'!$AR$21</f>
        <v>0</v>
      </c>
      <c r="AH46" s="2065"/>
      <c r="AI46" s="2065"/>
      <c r="AJ46" s="2065"/>
      <c r="AK46" s="2065"/>
      <c r="AL46" s="2065"/>
      <c r="AM46" s="2065"/>
      <c r="AN46" s="2334" t="s">
        <v>65</v>
      </c>
      <c r="AO46" s="2335"/>
      <c r="AP46" s="2335"/>
      <c r="AQ46" s="2335"/>
      <c r="AR46" s="1941">
        <f>'5枚目'!$BC$21</f>
        <v>0</v>
      </c>
      <c r="AS46" s="1928"/>
      <c r="AT46" s="1928"/>
      <c r="AU46" s="1928"/>
      <c r="AV46" s="1928"/>
      <c r="AW46" s="1928"/>
      <c r="AX46" s="1928"/>
      <c r="AY46" s="1928"/>
      <c r="AZ46" s="1928"/>
      <c r="BA46" s="1928"/>
      <c r="BB46" s="1928"/>
      <c r="BC46" s="1928"/>
      <c r="BD46" s="1928"/>
      <c r="BE46" s="1928"/>
      <c r="BF46" s="1928"/>
      <c r="BG46" s="1928"/>
      <c r="BH46" s="1928"/>
      <c r="BI46" s="1928"/>
      <c r="BJ46" s="1928"/>
      <c r="BK46" s="1928"/>
      <c r="BL46" s="1928"/>
      <c r="BM46" s="1928"/>
      <c r="BN46" s="1928"/>
      <c r="BO46" s="1928"/>
      <c r="BP46" s="1928"/>
      <c r="BQ46" s="1928"/>
      <c r="BR46" s="1928"/>
      <c r="BS46" s="1928"/>
      <c r="BT46" s="1928"/>
      <c r="BU46" s="1928"/>
      <c r="BV46" s="1928"/>
      <c r="BW46" s="1928"/>
      <c r="BX46" s="1928"/>
      <c r="BY46" s="1928"/>
      <c r="BZ46" s="1928"/>
      <c r="CA46" s="1928"/>
      <c r="CB46" s="1928"/>
      <c r="CC46" s="1928"/>
      <c r="CD46" s="1929"/>
      <c r="CE46" s="1941">
        <f>'5枚目'!$CG$21</f>
        <v>0</v>
      </c>
      <c r="CF46" s="1928"/>
      <c r="CG46" s="1928"/>
      <c r="CH46" s="1928"/>
      <c r="CI46" s="1928"/>
      <c r="CJ46" s="1928"/>
      <c r="CK46" s="1928"/>
      <c r="CL46" s="1928"/>
      <c r="CM46" s="1928"/>
      <c r="CN46" s="1928"/>
      <c r="CO46" s="1928"/>
      <c r="CP46" s="1928"/>
      <c r="CQ46" s="1928"/>
      <c r="CR46" s="1928"/>
      <c r="CS46" s="1928"/>
      <c r="CT46" s="1928"/>
      <c r="CU46" s="1928"/>
      <c r="CV46" s="1928"/>
      <c r="CW46" s="1928"/>
      <c r="CX46" s="1928"/>
      <c r="CY46" s="1928"/>
      <c r="CZ46" s="1928"/>
      <c r="DA46" s="1928"/>
      <c r="DB46" s="1928"/>
      <c r="DC46" s="1928"/>
      <c r="DD46" s="1928"/>
      <c r="DE46" s="1928"/>
      <c r="DF46" s="1929"/>
      <c r="DG46" s="2159">
        <f t="shared" si="0"/>
        <v>0</v>
      </c>
      <c r="DH46" s="2160"/>
      <c r="DI46" s="2160"/>
      <c r="DJ46" s="2160"/>
      <c r="DK46" s="560"/>
      <c r="DL46" s="561" t="s">
        <v>66</v>
      </c>
      <c r="DM46" s="597"/>
      <c r="DN46" s="522" t="str">
        <f t="shared" si="4"/>
        <v/>
      </c>
      <c r="DO46" s="516">
        <f t="shared" si="3"/>
        <v>0</v>
      </c>
      <c r="DP46" s="516"/>
      <c r="DQ46" s="521"/>
      <c r="DR46" s="516"/>
      <c r="DS46" s="521"/>
      <c r="DT46" s="516"/>
      <c r="DU46" s="516"/>
      <c r="DV46" s="516"/>
      <c r="DW46" s="516"/>
      <c r="DX46" s="516"/>
      <c r="DY46" s="516"/>
    </row>
    <row r="47" spans="1:129" s="522" customFormat="1" ht="15" customHeight="1">
      <c r="A47" s="12"/>
      <c r="B47" s="12"/>
      <c r="C47" s="533"/>
      <c r="D47" s="534"/>
      <c r="E47" s="544"/>
      <c r="F47" s="544"/>
      <c r="G47" s="544"/>
      <c r="H47" s="535" t="s">
        <v>8701</v>
      </c>
      <c r="I47" s="536"/>
      <c r="J47" s="536"/>
      <c r="K47" s="536"/>
      <c r="L47" s="536"/>
      <c r="M47" s="536"/>
      <c r="N47" s="536"/>
      <c r="O47" s="536"/>
      <c r="P47" s="545"/>
      <c r="Q47" s="537"/>
      <c r="R47" s="537"/>
      <c r="S47" s="537"/>
      <c r="T47" s="537"/>
      <c r="U47" s="538"/>
      <c r="V47" s="2265">
        <f>SUM(V37:AB46)</f>
        <v>0</v>
      </c>
      <c r="W47" s="2266"/>
      <c r="X47" s="2266"/>
      <c r="Y47" s="2266"/>
      <c r="Z47" s="2266"/>
      <c r="AA47" s="2266"/>
      <c r="AB47" s="2266"/>
      <c r="AC47" s="535" t="s">
        <v>65</v>
      </c>
      <c r="AD47" s="535"/>
      <c r="AE47" s="535"/>
      <c r="AF47" s="539"/>
      <c r="AG47" s="2266">
        <f>SUM(AG37:AM46)</f>
        <v>0</v>
      </c>
      <c r="AH47" s="2266"/>
      <c r="AI47" s="2266"/>
      <c r="AJ47" s="2266"/>
      <c r="AK47" s="2266"/>
      <c r="AL47" s="2266"/>
      <c r="AM47" s="2266"/>
      <c r="AN47" s="536" t="s">
        <v>65</v>
      </c>
      <c r="AO47" s="536"/>
      <c r="AP47" s="536"/>
      <c r="AQ47" s="540"/>
      <c r="AR47" s="2360"/>
      <c r="AS47" s="2360"/>
      <c r="AT47" s="2360"/>
      <c r="AU47" s="2360"/>
      <c r="AV47" s="2360"/>
      <c r="AW47" s="2360"/>
      <c r="AX47" s="2360"/>
      <c r="AY47" s="2360"/>
      <c r="AZ47" s="2360"/>
      <c r="BA47" s="2360"/>
      <c r="BB47" s="2360"/>
      <c r="BC47" s="2360"/>
      <c r="BD47" s="2360"/>
      <c r="BE47" s="2360"/>
      <c r="BF47" s="2360"/>
      <c r="BG47" s="2360"/>
      <c r="BH47" s="2360"/>
      <c r="BI47" s="2360"/>
      <c r="BJ47" s="2360"/>
      <c r="BK47" s="2360"/>
      <c r="BL47" s="2360"/>
      <c r="BM47" s="2360"/>
      <c r="BN47" s="2360"/>
      <c r="BO47" s="2360"/>
      <c r="BP47" s="2360"/>
      <c r="BQ47" s="2360"/>
      <c r="BR47" s="2360"/>
      <c r="BS47" s="2360"/>
      <c r="BT47" s="2360"/>
      <c r="BU47" s="2360"/>
      <c r="BV47" s="2360"/>
      <c r="BW47" s="2360"/>
      <c r="BX47" s="2360"/>
      <c r="BY47" s="2360"/>
      <c r="BZ47" s="2360"/>
      <c r="CA47" s="2360"/>
      <c r="CB47" s="2360"/>
      <c r="CC47" s="2360"/>
      <c r="CD47" s="2360"/>
      <c r="CE47" s="2352"/>
      <c r="CF47" s="2353"/>
      <c r="CG47" s="2353"/>
      <c r="CH47" s="2353"/>
      <c r="CI47" s="2353"/>
      <c r="CJ47" s="2353"/>
      <c r="CK47" s="2353"/>
      <c r="CL47" s="2353"/>
      <c r="CM47" s="2353"/>
      <c r="CN47" s="2353"/>
      <c r="CO47" s="2353"/>
      <c r="CP47" s="2353"/>
      <c r="CQ47" s="2353"/>
      <c r="CR47" s="2353"/>
      <c r="CS47" s="2353"/>
      <c r="CT47" s="2353"/>
      <c r="CU47" s="2353"/>
      <c r="CV47" s="2353"/>
      <c r="CW47" s="2353"/>
      <c r="CX47" s="2353"/>
      <c r="CY47" s="2353"/>
      <c r="CZ47" s="2353"/>
      <c r="DA47" s="2353"/>
      <c r="DB47" s="2353"/>
      <c r="DC47" s="2353"/>
      <c r="DD47" s="2353"/>
      <c r="DE47" s="2353"/>
      <c r="DF47" s="2354"/>
      <c r="DG47" s="2230">
        <f t="shared" si="0"/>
        <v>0</v>
      </c>
      <c r="DH47" s="2231"/>
      <c r="DI47" s="2231"/>
      <c r="DJ47" s="2231"/>
      <c r="DK47" s="536"/>
      <c r="DL47" s="541" t="s">
        <v>66</v>
      </c>
      <c r="DM47" s="597"/>
      <c r="DN47" s="522" t="s">
        <v>8816</v>
      </c>
      <c r="DO47" s="516"/>
      <c r="DP47" s="516"/>
      <c r="DQ47" s="521"/>
      <c r="DR47" s="516"/>
      <c r="DS47" s="521"/>
      <c r="DT47" s="516"/>
      <c r="DU47" s="516"/>
      <c r="DV47" s="516"/>
      <c r="DW47" s="516"/>
      <c r="DX47" s="516"/>
      <c r="DY47" s="516"/>
    </row>
    <row r="48" spans="1:129" s="522" customFormat="1" ht="15" customHeight="1">
      <c r="A48" s="12"/>
      <c r="B48" s="12"/>
      <c r="C48" s="2247" t="s">
        <v>9226</v>
      </c>
      <c r="D48" s="2248"/>
      <c r="E48" s="2248"/>
      <c r="F48" s="2248"/>
      <c r="G48" s="2248"/>
      <c r="H48" s="2249"/>
      <c r="I48" s="1997">
        <f>'1枚目'!$M$52</f>
        <v>0</v>
      </c>
      <c r="J48" s="1998"/>
      <c r="K48" s="1998"/>
      <c r="L48" s="1998"/>
      <c r="M48" s="1998"/>
      <c r="N48" s="1998"/>
      <c r="O48" s="2001"/>
      <c r="P48" s="1997">
        <f>'1枚目'!$T$52</f>
        <v>0</v>
      </c>
      <c r="Q48" s="1998"/>
      <c r="R48" s="1998"/>
      <c r="S48" s="1998"/>
      <c r="T48" s="1998"/>
      <c r="U48" s="2001"/>
      <c r="V48" s="2264">
        <f>'1枚目'!$Z$52</f>
        <v>0</v>
      </c>
      <c r="W48" s="2025"/>
      <c r="X48" s="2025"/>
      <c r="Y48" s="2025"/>
      <c r="Z48" s="2025"/>
      <c r="AA48" s="2025"/>
      <c r="AB48" s="2025"/>
      <c r="AC48" s="2081" t="s">
        <v>65</v>
      </c>
      <c r="AD48" s="2081"/>
      <c r="AE48" s="2081"/>
      <c r="AF48" s="2082"/>
      <c r="AG48" s="2101">
        <f>'1枚目'!$AR$52</f>
        <v>0</v>
      </c>
      <c r="AH48" s="2025"/>
      <c r="AI48" s="2025"/>
      <c r="AJ48" s="2025"/>
      <c r="AK48" s="2025"/>
      <c r="AL48" s="2025"/>
      <c r="AM48" s="2025"/>
      <c r="AN48" s="2081" t="s">
        <v>65</v>
      </c>
      <c r="AO48" s="2081"/>
      <c r="AP48" s="2081"/>
      <c r="AQ48" s="2083"/>
      <c r="AR48" s="1997">
        <f>'1枚目'!$BC$52</f>
        <v>0</v>
      </c>
      <c r="AS48" s="1998"/>
      <c r="AT48" s="1998"/>
      <c r="AU48" s="1998"/>
      <c r="AV48" s="1998"/>
      <c r="AW48" s="1998"/>
      <c r="AX48" s="1998"/>
      <c r="AY48" s="1998"/>
      <c r="AZ48" s="1998"/>
      <c r="BA48" s="1998"/>
      <c r="BB48" s="1998"/>
      <c r="BC48" s="1998"/>
      <c r="BD48" s="1998"/>
      <c r="BE48" s="1998"/>
      <c r="BF48" s="1998"/>
      <c r="BG48" s="1998"/>
      <c r="BH48" s="1998"/>
      <c r="BI48" s="1998"/>
      <c r="BJ48" s="1998"/>
      <c r="BK48" s="1998"/>
      <c r="BL48" s="1998"/>
      <c r="BM48" s="1998"/>
      <c r="BN48" s="1998"/>
      <c r="BO48" s="1998"/>
      <c r="BP48" s="1998"/>
      <c r="BQ48" s="1998"/>
      <c r="BR48" s="1998"/>
      <c r="BS48" s="1998"/>
      <c r="BT48" s="1998"/>
      <c r="BU48" s="1998"/>
      <c r="BV48" s="1998"/>
      <c r="BW48" s="1998"/>
      <c r="BX48" s="1998"/>
      <c r="BY48" s="1998"/>
      <c r="BZ48" s="1998"/>
      <c r="CA48" s="1998"/>
      <c r="CB48" s="1998"/>
      <c r="CC48" s="1998"/>
      <c r="CD48" s="2001"/>
      <c r="CE48" s="1997">
        <f>'1枚目'!$CG$52</f>
        <v>0</v>
      </c>
      <c r="CF48" s="1998"/>
      <c r="CG48" s="1998"/>
      <c r="CH48" s="1998"/>
      <c r="CI48" s="1998"/>
      <c r="CJ48" s="1998"/>
      <c r="CK48" s="1998"/>
      <c r="CL48" s="1998"/>
      <c r="CM48" s="1998"/>
      <c r="CN48" s="1998"/>
      <c r="CO48" s="1998"/>
      <c r="CP48" s="1998"/>
      <c r="CQ48" s="1998"/>
      <c r="CR48" s="1998"/>
      <c r="CS48" s="1998"/>
      <c r="CT48" s="1998"/>
      <c r="CU48" s="1998"/>
      <c r="CV48" s="1998"/>
      <c r="CW48" s="1998"/>
      <c r="CX48" s="1998"/>
      <c r="CY48" s="1998"/>
      <c r="CZ48" s="1998"/>
      <c r="DA48" s="1998"/>
      <c r="DB48" s="1998"/>
      <c r="DC48" s="1998"/>
      <c r="DD48" s="1998"/>
      <c r="DE48" s="1998"/>
      <c r="DF48" s="2001"/>
      <c r="DG48" s="2368">
        <f t="shared" si="0"/>
        <v>0</v>
      </c>
      <c r="DH48" s="2369"/>
      <c r="DI48" s="2369"/>
      <c r="DJ48" s="2369"/>
      <c r="DK48" s="542"/>
      <c r="DL48" s="543" t="s">
        <v>66</v>
      </c>
      <c r="DM48" s="597"/>
      <c r="DN48" s="522" t="str">
        <f>IF(V48&gt;0,"表示",IF(DO48=0,"表示",""))</f>
        <v>表示</v>
      </c>
      <c r="DO48" s="516">
        <f>SUM(DO49:DO57)</f>
        <v>0</v>
      </c>
      <c r="DP48" s="516"/>
      <c r="DQ48" s="521"/>
      <c r="DR48" s="516"/>
      <c r="DS48" s="521"/>
      <c r="DT48" s="516"/>
      <c r="DU48" s="516"/>
      <c r="DV48" s="516"/>
      <c r="DW48" s="516"/>
    </row>
    <row r="49" spans="1:127" s="522" customFormat="1" ht="15" customHeight="1">
      <c r="A49" s="12"/>
      <c r="B49" s="12"/>
      <c r="C49" s="2247"/>
      <c r="D49" s="2248"/>
      <c r="E49" s="2248"/>
      <c r="F49" s="2248"/>
      <c r="G49" s="2248"/>
      <c r="H49" s="2249"/>
      <c r="I49" s="2088">
        <f>'1枚目'!$M$53</f>
        <v>0</v>
      </c>
      <c r="J49" s="2089"/>
      <c r="K49" s="2089"/>
      <c r="L49" s="2089"/>
      <c r="M49" s="2089"/>
      <c r="N49" s="2089"/>
      <c r="O49" s="2090"/>
      <c r="P49" s="2088">
        <f>'1枚目'!$T$53</f>
        <v>0</v>
      </c>
      <c r="Q49" s="2089"/>
      <c r="R49" s="2089"/>
      <c r="S49" s="2089"/>
      <c r="T49" s="2089"/>
      <c r="U49" s="2090"/>
      <c r="V49" s="2091">
        <f>'1枚目'!$Z$53</f>
        <v>0</v>
      </c>
      <c r="W49" s="2092"/>
      <c r="X49" s="2092"/>
      <c r="Y49" s="2092"/>
      <c r="Z49" s="2092"/>
      <c r="AA49" s="2092"/>
      <c r="AB49" s="2092"/>
      <c r="AC49" s="2093" t="s">
        <v>65</v>
      </c>
      <c r="AD49" s="2093"/>
      <c r="AE49" s="2093"/>
      <c r="AF49" s="2094"/>
      <c r="AG49" s="2092">
        <f>'1枚目'!$AR$53</f>
        <v>0</v>
      </c>
      <c r="AH49" s="2092"/>
      <c r="AI49" s="2092"/>
      <c r="AJ49" s="2092"/>
      <c r="AK49" s="2092"/>
      <c r="AL49" s="2092"/>
      <c r="AM49" s="2092"/>
      <c r="AN49" s="2095" t="s">
        <v>65</v>
      </c>
      <c r="AO49" s="2096"/>
      <c r="AP49" s="2096"/>
      <c r="AQ49" s="2096"/>
      <c r="AR49" s="1941">
        <f>'1枚目'!$BC$53</f>
        <v>0</v>
      </c>
      <c r="AS49" s="1928"/>
      <c r="AT49" s="1928"/>
      <c r="AU49" s="1928"/>
      <c r="AV49" s="1928"/>
      <c r="AW49" s="1928"/>
      <c r="AX49" s="1928"/>
      <c r="AY49" s="1928"/>
      <c r="AZ49" s="1928"/>
      <c r="BA49" s="1928"/>
      <c r="BB49" s="1928"/>
      <c r="BC49" s="1928"/>
      <c r="BD49" s="1928"/>
      <c r="BE49" s="1928"/>
      <c r="BF49" s="1928"/>
      <c r="BG49" s="1928"/>
      <c r="BH49" s="1928"/>
      <c r="BI49" s="1928"/>
      <c r="BJ49" s="1928"/>
      <c r="BK49" s="1928"/>
      <c r="BL49" s="1928"/>
      <c r="BM49" s="1928"/>
      <c r="BN49" s="1928"/>
      <c r="BO49" s="1928"/>
      <c r="BP49" s="1928"/>
      <c r="BQ49" s="1928"/>
      <c r="BR49" s="1928"/>
      <c r="BS49" s="1928"/>
      <c r="BT49" s="1928"/>
      <c r="BU49" s="1928"/>
      <c r="BV49" s="1928"/>
      <c r="BW49" s="1928"/>
      <c r="BX49" s="1928"/>
      <c r="BY49" s="1928"/>
      <c r="BZ49" s="1928"/>
      <c r="CA49" s="1928"/>
      <c r="CB49" s="1928"/>
      <c r="CC49" s="1928"/>
      <c r="CD49" s="1929"/>
      <c r="CE49" s="1941">
        <f>'1枚目'!$CG$53</f>
        <v>0</v>
      </c>
      <c r="CF49" s="1928"/>
      <c r="CG49" s="1928"/>
      <c r="CH49" s="1928"/>
      <c r="CI49" s="1928"/>
      <c r="CJ49" s="1928"/>
      <c r="CK49" s="1928"/>
      <c r="CL49" s="1928"/>
      <c r="CM49" s="1928"/>
      <c r="CN49" s="1928"/>
      <c r="CO49" s="1928"/>
      <c r="CP49" s="1928"/>
      <c r="CQ49" s="1928"/>
      <c r="CR49" s="1928"/>
      <c r="CS49" s="1928"/>
      <c r="CT49" s="1928"/>
      <c r="CU49" s="1928"/>
      <c r="CV49" s="1928"/>
      <c r="CW49" s="1928"/>
      <c r="CX49" s="1928"/>
      <c r="CY49" s="1928"/>
      <c r="CZ49" s="1928"/>
      <c r="DA49" s="1928"/>
      <c r="DB49" s="1928"/>
      <c r="DC49" s="1928"/>
      <c r="DD49" s="1928"/>
      <c r="DE49" s="1928"/>
      <c r="DF49" s="1929"/>
      <c r="DG49" s="2066">
        <f t="shared" si="0"/>
        <v>0</v>
      </c>
      <c r="DH49" s="2067"/>
      <c r="DI49" s="2067"/>
      <c r="DJ49" s="2067"/>
      <c r="DK49" s="531"/>
      <c r="DL49" s="532" t="s">
        <v>66</v>
      </c>
      <c r="DM49" s="597"/>
      <c r="DN49" s="522" t="s">
        <v>9225</v>
      </c>
      <c r="DO49" s="516">
        <f t="shared" ref="DO49:DO57" si="5">IF(V49&gt;0,1,0)</f>
        <v>0</v>
      </c>
      <c r="DP49" s="516"/>
      <c r="DQ49" s="521"/>
      <c r="DR49" s="516"/>
      <c r="DS49" s="521"/>
      <c r="DT49" s="516"/>
      <c r="DU49" s="516"/>
      <c r="DV49" s="516"/>
      <c r="DW49" s="516"/>
    </row>
    <row r="50" spans="1:127" s="522" customFormat="1" ht="15" customHeight="1">
      <c r="A50" s="12"/>
      <c r="B50" s="12"/>
      <c r="C50" s="2250"/>
      <c r="D50" s="2239"/>
      <c r="E50" s="2239"/>
      <c r="F50" s="2239"/>
      <c r="G50" s="2239"/>
      <c r="H50" s="2240"/>
      <c r="I50" s="2088">
        <f>'2枚目'!$M$26</f>
        <v>0</v>
      </c>
      <c r="J50" s="2089"/>
      <c r="K50" s="2089"/>
      <c r="L50" s="2089"/>
      <c r="M50" s="2089"/>
      <c r="N50" s="2089"/>
      <c r="O50" s="2090"/>
      <c r="P50" s="2088">
        <f>'2枚目'!$T$26</f>
        <v>0</v>
      </c>
      <c r="Q50" s="2089"/>
      <c r="R50" s="2089"/>
      <c r="S50" s="2089"/>
      <c r="T50" s="2089"/>
      <c r="U50" s="2090"/>
      <c r="V50" s="2091">
        <f>'2枚目'!$Z$26</f>
        <v>0</v>
      </c>
      <c r="W50" s="2092"/>
      <c r="X50" s="2092"/>
      <c r="Y50" s="2092"/>
      <c r="Z50" s="2092"/>
      <c r="AA50" s="2092"/>
      <c r="AB50" s="2092"/>
      <c r="AC50" s="2093" t="s">
        <v>65</v>
      </c>
      <c r="AD50" s="2093"/>
      <c r="AE50" s="2093"/>
      <c r="AF50" s="2094"/>
      <c r="AG50" s="2092">
        <f>'2枚目'!$AR$26</f>
        <v>0</v>
      </c>
      <c r="AH50" s="2092"/>
      <c r="AI50" s="2092"/>
      <c r="AJ50" s="2092"/>
      <c r="AK50" s="2092"/>
      <c r="AL50" s="2092"/>
      <c r="AM50" s="2092"/>
      <c r="AN50" s="2095" t="s">
        <v>65</v>
      </c>
      <c r="AO50" s="2096"/>
      <c r="AP50" s="2096"/>
      <c r="AQ50" s="2096"/>
      <c r="AR50" s="1941">
        <f>'2枚目'!$BC$26</f>
        <v>0</v>
      </c>
      <c r="AS50" s="1928"/>
      <c r="AT50" s="1928"/>
      <c r="AU50" s="1928"/>
      <c r="AV50" s="1928"/>
      <c r="AW50" s="1928"/>
      <c r="AX50" s="1928"/>
      <c r="AY50" s="1928"/>
      <c r="AZ50" s="1928"/>
      <c r="BA50" s="1928"/>
      <c r="BB50" s="1928"/>
      <c r="BC50" s="1928"/>
      <c r="BD50" s="1928"/>
      <c r="BE50" s="1928"/>
      <c r="BF50" s="1928"/>
      <c r="BG50" s="1928"/>
      <c r="BH50" s="1928"/>
      <c r="BI50" s="1928"/>
      <c r="BJ50" s="1928"/>
      <c r="BK50" s="1928"/>
      <c r="BL50" s="1928"/>
      <c r="BM50" s="1928"/>
      <c r="BN50" s="1928"/>
      <c r="BO50" s="1928"/>
      <c r="BP50" s="1928"/>
      <c r="BQ50" s="1928"/>
      <c r="BR50" s="1928"/>
      <c r="BS50" s="1928"/>
      <c r="BT50" s="1928"/>
      <c r="BU50" s="1928"/>
      <c r="BV50" s="1928"/>
      <c r="BW50" s="1928"/>
      <c r="BX50" s="1928"/>
      <c r="BY50" s="1928"/>
      <c r="BZ50" s="1928"/>
      <c r="CA50" s="1928"/>
      <c r="CB50" s="1928"/>
      <c r="CC50" s="1928"/>
      <c r="CD50" s="1929"/>
      <c r="CE50" s="1941">
        <f>'2枚目'!$CG$26</f>
        <v>0</v>
      </c>
      <c r="CF50" s="1928"/>
      <c r="CG50" s="1928"/>
      <c r="CH50" s="1928"/>
      <c r="CI50" s="1928"/>
      <c r="CJ50" s="1928"/>
      <c r="CK50" s="1928"/>
      <c r="CL50" s="1928"/>
      <c r="CM50" s="1928"/>
      <c r="CN50" s="1928"/>
      <c r="CO50" s="1928"/>
      <c r="CP50" s="1928"/>
      <c r="CQ50" s="1928"/>
      <c r="CR50" s="1928"/>
      <c r="CS50" s="1928"/>
      <c r="CT50" s="1928"/>
      <c r="CU50" s="1928"/>
      <c r="CV50" s="1928"/>
      <c r="CW50" s="1928"/>
      <c r="CX50" s="1928"/>
      <c r="CY50" s="1928"/>
      <c r="CZ50" s="1928"/>
      <c r="DA50" s="1928"/>
      <c r="DB50" s="1928"/>
      <c r="DC50" s="1928"/>
      <c r="DD50" s="1928"/>
      <c r="DE50" s="1928"/>
      <c r="DF50" s="1929"/>
      <c r="DG50" s="2066">
        <f t="shared" si="0"/>
        <v>0</v>
      </c>
      <c r="DH50" s="2067"/>
      <c r="DI50" s="2067"/>
      <c r="DJ50" s="2067"/>
      <c r="DK50" s="531"/>
      <c r="DL50" s="532" t="s">
        <v>66</v>
      </c>
      <c r="DM50" s="597"/>
      <c r="DN50" s="522" t="str">
        <f t="shared" ref="DN50:DN57" si="6">IF(V50&gt;0,"表示","")</f>
        <v/>
      </c>
      <c r="DO50" s="516">
        <f t="shared" si="5"/>
        <v>0</v>
      </c>
      <c r="DP50" s="516"/>
      <c r="DQ50" s="521"/>
      <c r="DR50" s="516"/>
      <c r="DS50" s="521"/>
      <c r="DT50" s="516"/>
      <c r="DU50" s="516"/>
      <c r="DV50" s="516"/>
      <c r="DW50" s="516"/>
    </row>
    <row r="51" spans="1:127" s="522" customFormat="1" ht="15" customHeight="1">
      <c r="A51" s="12"/>
      <c r="B51" s="12"/>
      <c r="C51" s="2250"/>
      <c r="D51" s="2239"/>
      <c r="E51" s="2239"/>
      <c r="F51" s="2239"/>
      <c r="G51" s="2239"/>
      <c r="H51" s="2240"/>
      <c r="I51" s="2088">
        <f>'2枚目'!$M$27</f>
        <v>0</v>
      </c>
      <c r="J51" s="2089"/>
      <c r="K51" s="2089"/>
      <c r="L51" s="2089"/>
      <c r="M51" s="2089"/>
      <c r="N51" s="2089"/>
      <c r="O51" s="2090"/>
      <c r="P51" s="2088">
        <f>'2枚目'!$T$27</f>
        <v>0</v>
      </c>
      <c r="Q51" s="2089"/>
      <c r="R51" s="2089"/>
      <c r="S51" s="2089"/>
      <c r="T51" s="2089"/>
      <c r="U51" s="2090"/>
      <c r="V51" s="2091">
        <f>'2枚目'!$Z$27</f>
        <v>0</v>
      </c>
      <c r="W51" s="2092"/>
      <c r="X51" s="2092"/>
      <c r="Y51" s="2092"/>
      <c r="Z51" s="2092"/>
      <c r="AA51" s="2092"/>
      <c r="AB51" s="2092"/>
      <c r="AC51" s="2093" t="s">
        <v>65</v>
      </c>
      <c r="AD51" s="2093"/>
      <c r="AE51" s="2093"/>
      <c r="AF51" s="2094"/>
      <c r="AG51" s="2092">
        <f>'2枚目'!$AR$27</f>
        <v>0</v>
      </c>
      <c r="AH51" s="2092"/>
      <c r="AI51" s="2092"/>
      <c r="AJ51" s="2092"/>
      <c r="AK51" s="2092"/>
      <c r="AL51" s="2092"/>
      <c r="AM51" s="2092"/>
      <c r="AN51" s="2095" t="s">
        <v>65</v>
      </c>
      <c r="AO51" s="2096"/>
      <c r="AP51" s="2096"/>
      <c r="AQ51" s="2096"/>
      <c r="AR51" s="1941">
        <f>'2枚目'!$BC$27</f>
        <v>0</v>
      </c>
      <c r="AS51" s="1928"/>
      <c r="AT51" s="1928"/>
      <c r="AU51" s="1928"/>
      <c r="AV51" s="1928"/>
      <c r="AW51" s="1928"/>
      <c r="AX51" s="1928"/>
      <c r="AY51" s="1928"/>
      <c r="AZ51" s="1928"/>
      <c r="BA51" s="1928"/>
      <c r="BB51" s="1928"/>
      <c r="BC51" s="1928"/>
      <c r="BD51" s="1928"/>
      <c r="BE51" s="1928"/>
      <c r="BF51" s="1928"/>
      <c r="BG51" s="1928"/>
      <c r="BH51" s="1928"/>
      <c r="BI51" s="1928"/>
      <c r="BJ51" s="1928"/>
      <c r="BK51" s="1928"/>
      <c r="BL51" s="1928"/>
      <c r="BM51" s="1928"/>
      <c r="BN51" s="1928"/>
      <c r="BO51" s="1928"/>
      <c r="BP51" s="1928"/>
      <c r="BQ51" s="1928"/>
      <c r="BR51" s="1928"/>
      <c r="BS51" s="1928"/>
      <c r="BT51" s="1928"/>
      <c r="BU51" s="1928"/>
      <c r="BV51" s="1928"/>
      <c r="BW51" s="1928"/>
      <c r="BX51" s="1928"/>
      <c r="BY51" s="1928"/>
      <c r="BZ51" s="1928"/>
      <c r="CA51" s="1928"/>
      <c r="CB51" s="1928"/>
      <c r="CC51" s="1928"/>
      <c r="CD51" s="1929"/>
      <c r="CE51" s="1941">
        <f>'2枚目'!$CG$27</f>
        <v>0</v>
      </c>
      <c r="CF51" s="1928"/>
      <c r="CG51" s="1928"/>
      <c r="CH51" s="1928"/>
      <c r="CI51" s="1928"/>
      <c r="CJ51" s="1928"/>
      <c r="CK51" s="1928"/>
      <c r="CL51" s="1928"/>
      <c r="CM51" s="1928"/>
      <c r="CN51" s="1928"/>
      <c r="CO51" s="1928"/>
      <c r="CP51" s="1928"/>
      <c r="CQ51" s="1928"/>
      <c r="CR51" s="1928"/>
      <c r="CS51" s="1928"/>
      <c r="CT51" s="1928"/>
      <c r="CU51" s="1928"/>
      <c r="CV51" s="1928"/>
      <c r="CW51" s="1928"/>
      <c r="CX51" s="1928"/>
      <c r="CY51" s="1928"/>
      <c r="CZ51" s="1928"/>
      <c r="DA51" s="1928"/>
      <c r="DB51" s="1928"/>
      <c r="DC51" s="1928"/>
      <c r="DD51" s="1928"/>
      <c r="DE51" s="1928"/>
      <c r="DF51" s="1929"/>
      <c r="DG51" s="2066">
        <f t="shared" si="0"/>
        <v>0</v>
      </c>
      <c r="DH51" s="2067"/>
      <c r="DI51" s="2067"/>
      <c r="DJ51" s="2067"/>
      <c r="DK51" s="531"/>
      <c r="DL51" s="532" t="s">
        <v>66</v>
      </c>
      <c r="DM51" s="597"/>
      <c r="DN51" s="522" t="str">
        <f t="shared" si="6"/>
        <v/>
      </c>
      <c r="DO51" s="516">
        <f t="shared" si="5"/>
        <v>0</v>
      </c>
      <c r="DP51" s="516"/>
      <c r="DQ51" s="521"/>
      <c r="DR51" s="516"/>
      <c r="DS51" s="521"/>
      <c r="DT51" s="516"/>
      <c r="DU51" s="516"/>
      <c r="DV51" s="516"/>
      <c r="DW51" s="516"/>
    </row>
    <row r="52" spans="1:127" s="522" customFormat="1" ht="15" customHeight="1">
      <c r="A52" s="12"/>
      <c r="B52" s="12"/>
      <c r="C52" s="2250"/>
      <c r="D52" s="2239"/>
      <c r="E52" s="2239"/>
      <c r="F52" s="2239"/>
      <c r="G52" s="2239"/>
      <c r="H52" s="2240"/>
      <c r="I52" s="2088">
        <f>'3枚目'!$M$26</f>
        <v>0</v>
      </c>
      <c r="J52" s="2089"/>
      <c r="K52" s="2089"/>
      <c r="L52" s="2089"/>
      <c r="M52" s="2089"/>
      <c r="N52" s="2089"/>
      <c r="O52" s="2090"/>
      <c r="P52" s="2088">
        <f>'3枚目'!$T$26</f>
        <v>0</v>
      </c>
      <c r="Q52" s="2089"/>
      <c r="R52" s="2089"/>
      <c r="S52" s="2089"/>
      <c r="T52" s="2089"/>
      <c r="U52" s="2090"/>
      <c r="V52" s="2091">
        <f>'3枚目'!$Z$26</f>
        <v>0</v>
      </c>
      <c r="W52" s="2092"/>
      <c r="X52" s="2092"/>
      <c r="Y52" s="2092"/>
      <c r="Z52" s="2092"/>
      <c r="AA52" s="2092"/>
      <c r="AB52" s="2092"/>
      <c r="AC52" s="2093" t="s">
        <v>65</v>
      </c>
      <c r="AD52" s="2093"/>
      <c r="AE52" s="2093"/>
      <c r="AF52" s="2094"/>
      <c r="AG52" s="2092">
        <f>'3枚目'!$AR$26</f>
        <v>0</v>
      </c>
      <c r="AH52" s="2092"/>
      <c r="AI52" s="2092"/>
      <c r="AJ52" s="2092"/>
      <c r="AK52" s="2092"/>
      <c r="AL52" s="2092"/>
      <c r="AM52" s="2092"/>
      <c r="AN52" s="2095" t="s">
        <v>65</v>
      </c>
      <c r="AO52" s="2096"/>
      <c r="AP52" s="2096"/>
      <c r="AQ52" s="2096"/>
      <c r="AR52" s="1941">
        <f>'3枚目'!$BC$26</f>
        <v>0</v>
      </c>
      <c r="AS52" s="1928"/>
      <c r="AT52" s="1928"/>
      <c r="AU52" s="1928"/>
      <c r="AV52" s="1928"/>
      <c r="AW52" s="1928"/>
      <c r="AX52" s="1928"/>
      <c r="AY52" s="1928"/>
      <c r="AZ52" s="1928"/>
      <c r="BA52" s="1928"/>
      <c r="BB52" s="1928"/>
      <c r="BC52" s="1928"/>
      <c r="BD52" s="1928"/>
      <c r="BE52" s="1928"/>
      <c r="BF52" s="1928"/>
      <c r="BG52" s="1928"/>
      <c r="BH52" s="1928"/>
      <c r="BI52" s="1928"/>
      <c r="BJ52" s="1928"/>
      <c r="BK52" s="1928"/>
      <c r="BL52" s="1928"/>
      <c r="BM52" s="1928"/>
      <c r="BN52" s="1928"/>
      <c r="BO52" s="1928"/>
      <c r="BP52" s="1928"/>
      <c r="BQ52" s="1928"/>
      <c r="BR52" s="1928"/>
      <c r="BS52" s="1928"/>
      <c r="BT52" s="1928"/>
      <c r="BU52" s="1928"/>
      <c r="BV52" s="1928"/>
      <c r="BW52" s="1928"/>
      <c r="BX52" s="1928"/>
      <c r="BY52" s="1928"/>
      <c r="BZ52" s="1928"/>
      <c r="CA52" s="1928"/>
      <c r="CB52" s="1928"/>
      <c r="CC52" s="1928"/>
      <c r="CD52" s="1929"/>
      <c r="CE52" s="1941">
        <f>'3枚目'!$CG$26</f>
        <v>0</v>
      </c>
      <c r="CF52" s="1928"/>
      <c r="CG52" s="1928"/>
      <c r="CH52" s="1928"/>
      <c r="CI52" s="1928"/>
      <c r="CJ52" s="1928"/>
      <c r="CK52" s="1928"/>
      <c r="CL52" s="1928"/>
      <c r="CM52" s="1928"/>
      <c r="CN52" s="1928"/>
      <c r="CO52" s="1928"/>
      <c r="CP52" s="1928"/>
      <c r="CQ52" s="1928"/>
      <c r="CR52" s="1928"/>
      <c r="CS52" s="1928"/>
      <c r="CT52" s="1928"/>
      <c r="CU52" s="1928"/>
      <c r="CV52" s="1928"/>
      <c r="CW52" s="1928"/>
      <c r="CX52" s="1928"/>
      <c r="CY52" s="1928"/>
      <c r="CZ52" s="1928"/>
      <c r="DA52" s="1928"/>
      <c r="DB52" s="1928"/>
      <c r="DC52" s="1928"/>
      <c r="DD52" s="1928"/>
      <c r="DE52" s="1928"/>
      <c r="DF52" s="1929"/>
      <c r="DG52" s="2066">
        <f t="shared" si="0"/>
        <v>0</v>
      </c>
      <c r="DH52" s="2067"/>
      <c r="DI52" s="2067"/>
      <c r="DJ52" s="2067"/>
      <c r="DK52" s="531"/>
      <c r="DL52" s="532" t="s">
        <v>66</v>
      </c>
      <c r="DM52" s="597"/>
      <c r="DN52" s="522" t="str">
        <f t="shared" si="6"/>
        <v/>
      </c>
      <c r="DO52" s="516">
        <f t="shared" si="5"/>
        <v>0</v>
      </c>
      <c r="DP52" s="516"/>
      <c r="DQ52" s="521"/>
      <c r="DR52" s="516"/>
      <c r="DS52" s="521"/>
      <c r="DT52" s="516"/>
      <c r="DU52" s="516"/>
      <c r="DV52" s="516"/>
      <c r="DW52" s="516"/>
    </row>
    <row r="53" spans="1:127" s="522" customFormat="1" ht="15" customHeight="1">
      <c r="A53" s="12"/>
      <c r="B53" s="12"/>
      <c r="C53" s="2250"/>
      <c r="D53" s="2239"/>
      <c r="E53" s="2239"/>
      <c r="F53" s="2239"/>
      <c r="G53" s="2239"/>
      <c r="H53" s="2240"/>
      <c r="I53" s="2088">
        <f>'3枚目'!$M$27</f>
        <v>0</v>
      </c>
      <c r="J53" s="2089"/>
      <c r="K53" s="2089"/>
      <c r="L53" s="2089"/>
      <c r="M53" s="2089"/>
      <c r="N53" s="2089"/>
      <c r="O53" s="2090"/>
      <c r="P53" s="2088">
        <f>'3枚目'!$T$27</f>
        <v>0</v>
      </c>
      <c r="Q53" s="2089"/>
      <c r="R53" s="2089"/>
      <c r="S53" s="2089"/>
      <c r="T53" s="2089"/>
      <c r="U53" s="2090"/>
      <c r="V53" s="2091">
        <f>'3枚目'!$Z$27</f>
        <v>0</v>
      </c>
      <c r="W53" s="2092"/>
      <c r="X53" s="2092"/>
      <c r="Y53" s="2092"/>
      <c r="Z53" s="2092"/>
      <c r="AA53" s="2092"/>
      <c r="AB53" s="2092"/>
      <c r="AC53" s="2093" t="s">
        <v>65</v>
      </c>
      <c r="AD53" s="2093"/>
      <c r="AE53" s="2093"/>
      <c r="AF53" s="2094"/>
      <c r="AG53" s="2092">
        <f>'3枚目'!$AR$27</f>
        <v>0</v>
      </c>
      <c r="AH53" s="2092"/>
      <c r="AI53" s="2092"/>
      <c r="AJ53" s="2092"/>
      <c r="AK53" s="2092"/>
      <c r="AL53" s="2092"/>
      <c r="AM53" s="2092"/>
      <c r="AN53" s="2095" t="s">
        <v>65</v>
      </c>
      <c r="AO53" s="2096"/>
      <c r="AP53" s="2096"/>
      <c r="AQ53" s="2096"/>
      <c r="AR53" s="1941">
        <f>'3枚目'!$BC$27</f>
        <v>0</v>
      </c>
      <c r="AS53" s="1928"/>
      <c r="AT53" s="1928"/>
      <c r="AU53" s="1928"/>
      <c r="AV53" s="1928"/>
      <c r="AW53" s="1928"/>
      <c r="AX53" s="1928"/>
      <c r="AY53" s="1928"/>
      <c r="AZ53" s="1928"/>
      <c r="BA53" s="1928"/>
      <c r="BB53" s="1928"/>
      <c r="BC53" s="1928"/>
      <c r="BD53" s="1928"/>
      <c r="BE53" s="1928"/>
      <c r="BF53" s="1928"/>
      <c r="BG53" s="1928"/>
      <c r="BH53" s="1928"/>
      <c r="BI53" s="1928"/>
      <c r="BJ53" s="1928"/>
      <c r="BK53" s="1928"/>
      <c r="BL53" s="1928"/>
      <c r="BM53" s="1928"/>
      <c r="BN53" s="1928"/>
      <c r="BO53" s="1928"/>
      <c r="BP53" s="1928"/>
      <c r="BQ53" s="1928"/>
      <c r="BR53" s="1928"/>
      <c r="BS53" s="1928"/>
      <c r="BT53" s="1928"/>
      <c r="BU53" s="1928"/>
      <c r="BV53" s="1928"/>
      <c r="BW53" s="1928"/>
      <c r="BX53" s="1928"/>
      <c r="BY53" s="1928"/>
      <c r="BZ53" s="1928"/>
      <c r="CA53" s="1928"/>
      <c r="CB53" s="1928"/>
      <c r="CC53" s="1928"/>
      <c r="CD53" s="1929"/>
      <c r="CE53" s="1941">
        <f>'3枚目'!$CG$27</f>
        <v>0</v>
      </c>
      <c r="CF53" s="1928"/>
      <c r="CG53" s="1928"/>
      <c r="CH53" s="1928"/>
      <c r="CI53" s="1928"/>
      <c r="CJ53" s="1928"/>
      <c r="CK53" s="1928"/>
      <c r="CL53" s="1928"/>
      <c r="CM53" s="1928"/>
      <c r="CN53" s="1928"/>
      <c r="CO53" s="1928"/>
      <c r="CP53" s="1928"/>
      <c r="CQ53" s="1928"/>
      <c r="CR53" s="1928"/>
      <c r="CS53" s="1928"/>
      <c r="CT53" s="1928"/>
      <c r="CU53" s="1928"/>
      <c r="CV53" s="1928"/>
      <c r="CW53" s="1928"/>
      <c r="CX53" s="1928"/>
      <c r="CY53" s="1928"/>
      <c r="CZ53" s="1928"/>
      <c r="DA53" s="1928"/>
      <c r="DB53" s="1928"/>
      <c r="DC53" s="1928"/>
      <c r="DD53" s="1928"/>
      <c r="DE53" s="1928"/>
      <c r="DF53" s="1929"/>
      <c r="DG53" s="2066">
        <f t="shared" si="0"/>
        <v>0</v>
      </c>
      <c r="DH53" s="2067"/>
      <c r="DI53" s="2067"/>
      <c r="DJ53" s="2067"/>
      <c r="DK53" s="531"/>
      <c r="DL53" s="532" t="s">
        <v>66</v>
      </c>
      <c r="DM53" s="597"/>
      <c r="DN53" s="522" t="str">
        <f t="shared" si="6"/>
        <v/>
      </c>
      <c r="DO53" s="516">
        <f t="shared" si="5"/>
        <v>0</v>
      </c>
      <c r="DP53" s="516"/>
      <c r="DQ53" s="521"/>
      <c r="DR53" s="516"/>
      <c r="DS53" s="521"/>
      <c r="DT53" s="516"/>
      <c r="DU53" s="516"/>
      <c r="DV53" s="516"/>
      <c r="DW53" s="516"/>
    </row>
    <row r="54" spans="1:127" s="522" customFormat="1" ht="15" customHeight="1">
      <c r="A54" s="12"/>
      <c r="B54" s="12"/>
      <c r="C54" s="2250"/>
      <c r="D54" s="2239"/>
      <c r="E54" s="2239"/>
      <c r="F54" s="2239"/>
      <c r="G54" s="2239"/>
      <c r="H54" s="2240"/>
      <c r="I54" s="2088">
        <f>'4枚目'!$M$26</f>
        <v>0</v>
      </c>
      <c r="J54" s="2089"/>
      <c r="K54" s="2089"/>
      <c r="L54" s="2089"/>
      <c r="M54" s="2089"/>
      <c r="N54" s="2089"/>
      <c r="O54" s="2090"/>
      <c r="P54" s="2088">
        <f>'4枚目'!$T$26</f>
        <v>0</v>
      </c>
      <c r="Q54" s="2089"/>
      <c r="R54" s="2089"/>
      <c r="S54" s="2089"/>
      <c r="T54" s="2089"/>
      <c r="U54" s="2090"/>
      <c r="V54" s="2091">
        <f>'4枚目'!$Z$26</f>
        <v>0</v>
      </c>
      <c r="W54" s="2092"/>
      <c r="X54" s="2092"/>
      <c r="Y54" s="2092"/>
      <c r="Z54" s="2092"/>
      <c r="AA54" s="2092"/>
      <c r="AB54" s="2092"/>
      <c r="AC54" s="2093" t="s">
        <v>65</v>
      </c>
      <c r="AD54" s="2093"/>
      <c r="AE54" s="2093"/>
      <c r="AF54" s="2094"/>
      <c r="AG54" s="2092">
        <f>'4枚目'!$AR$26</f>
        <v>0</v>
      </c>
      <c r="AH54" s="2092"/>
      <c r="AI54" s="2092"/>
      <c r="AJ54" s="2092"/>
      <c r="AK54" s="2092"/>
      <c r="AL54" s="2092"/>
      <c r="AM54" s="2092"/>
      <c r="AN54" s="2095" t="s">
        <v>65</v>
      </c>
      <c r="AO54" s="2096"/>
      <c r="AP54" s="2096"/>
      <c r="AQ54" s="2096"/>
      <c r="AR54" s="1941">
        <f>'4枚目'!$BC$26</f>
        <v>0</v>
      </c>
      <c r="AS54" s="1928"/>
      <c r="AT54" s="1928"/>
      <c r="AU54" s="1928"/>
      <c r="AV54" s="1928"/>
      <c r="AW54" s="1928"/>
      <c r="AX54" s="1928"/>
      <c r="AY54" s="1928"/>
      <c r="AZ54" s="1928"/>
      <c r="BA54" s="1928"/>
      <c r="BB54" s="1928"/>
      <c r="BC54" s="1928"/>
      <c r="BD54" s="1928"/>
      <c r="BE54" s="1928"/>
      <c r="BF54" s="1928"/>
      <c r="BG54" s="1928"/>
      <c r="BH54" s="1928"/>
      <c r="BI54" s="1928"/>
      <c r="BJ54" s="1928"/>
      <c r="BK54" s="1928"/>
      <c r="BL54" s="1928"/>
      <c r="BM54" s="1928"/>
      <c r="BN54" s="1928"/>
      <c r="BO54" s="1928"/>
      <c r="BP54" s="1928"/>
      <c r="BQ54" s="1928"/>
      <c r="BR54" s="1928"/>
      <c r="BS54" s="1928"/>
      <c r="BT54" s="1928"/>
      <c r="BU54" s="1928"/>
      <c r="BV54" s="1928"/>
      <c r="BW54" s="1928"/>
      <c r="BX54" s="1928"/>
      <c r="BY54" s="1928"/>
      <c r="BZ54" s="1928"/>
      <c r="CA54" s="1928"/>
      <c r="CB54" s="1928"/>
      <c r="CC54" s="1928"/>
      <c r="CD54" s="1929"/>
      <c r="CE54" s="1941">
        <f>'4枚目'!$CG$26</f>
        <v>0</v>
      </c>
      <c r="CF54" s="1928"/>
      <c r="CG54" s="1928"/>
      <c r="CH54" s="1928"/>
      <c r="CI54" s="1928"/>
      <c r="CJ54" s="1928"/>
      <c r="CK54" s="1928"/>
      <c r="CL54" s="1928"/>
      <c r="CM54" s="1928"/>
      <c r="CN54" s="1928"/>
      <c r="CO54" s="1928"/>
      <c r="CP54" s="1928"/>
      <c r="CQ54" s="1928"/>
      <c r="CR54" s="1928"/>
      <c r="CS54" s="1928"/>
      <c r="CT54" s="1928"/>
      <c r="CU54" s="1928"/>
      <c r="CV54" s="1928"/>
      <c r="CW54" s="1928"/>
      <c r="CX54" s="1928"/>
      <c r="CY54" s="1928"/>
      <c r="CZ54" s="1928"/>
      <c r="DA54" s="1928"/>
      <c r="DB54" s="1928"/>
      <c r="DC54" s="1928"/>
      <c r="DD54" s="1928"/>
      <c r="DE54" s="1928"/>
      <c r="DF54" s="1929"/>
      <c r="DG54" s="2066">
        <f t="shared" si="0"/>
        <v>0</v>
      </c>
      <c r="DH54" s="2067"/>
      <c r="DI54" s="2067"/>
      <c r="DJ54" s="2067"/>
      <c r="DK54" s="531"/>
      <c r="DL54" s="532" t="s">
        <v>66</v>
      </c>
      <c r="DM54" s="597"/>
      <c r="DN54" s="522" t="str">
        <f t="shared" si="6"/>
        <v/>
      </c>
      <c r="DO54" s="516">
        <f t="shared" si="5"/>
        <v>0</v>
      </c>
      <c r="DP54" s="516"/>
      <c r="DQ54" s="521"/>
      <c r="DR54" s="516"/>
      <c r="DS54" s="521"/>
      <c r="DT54" s="516"/>
      <c r="DU54" s="516"/>
      <c r="DV54" s="516"/>
      <c r="DW54" s="516"/>
    </row>
    <row r="55" spans="1:127" s="522" customFormat="1" ht="15" customHeight="1">
      <c r="A55" s="12"/>
      <c r="B55" s="12"/>
      <c r="C55" s="2250"/>
      <c r="D55" s="2239"/>
      <c r="E55" s="2239"/>
      <c r="F55" s="2239"/>
      <c r="G55" s="2239"/>
      <c r="H55" s="2240"/>
      <c r="I55" s="2088">
        <f>'4枚目'!$M$27</f>
        <v>0</v>
      </c>
      <c r="J55" s="2089"/>
      <c r="K55" s="2089"/>
      <c r="L55" s="2089"/>
      <c r="M55" s="2089"/>
      <c r="N55" s="2089"/>
      <c r="O55" s="2090"/>
      <c r="P55" s="2088">
        <f>'4枚目'!$T$27</f>
        <v>0</v>
      </c>
      <c r="Q55" s="2089"/>
      <c r="R55" s="2089"/>
      <c r="S55" s="2089"/>
      <c r="T55" s="2089"/>
      <c r="U55" s="2090"/>
      <c r="V55" s="2091">
        <f>'4枚目'!$Z$27</f>
        <v>0</v>
      </c>
      <c r="W55" s="2092"/>
      <c r="X55" s="2092"/>
      <c r="Y55" s="2092"/>
      <c r="Z55" s="2092"/>
      <c r="AA55" s="2092"/>
      <c r="AB55" s="2092"/>
      <c r="AC55" s="2093" t="s">
        <v>65</v>
      </c>
      <c r="AD55" s="2093"/>
      <c r="AE55" s="2093"/>
      <c r="AF55" s="2094"/>
      <c r="AG55" s="2092">
        <f>'4枚目'!$AR$27</f>
        <v>0</v>
      </c>
      <c r="AH55" s="2092"/>
      <c r="AI55" s="2092"/>
      <c r="AJ55" s="2092"/>
      <c r="AK55" s="2092"/>
      <c r="AL55" s="2092"/>
      <c r="AM55" s="2092"/>
      <c r="AN55" s="2095" t="s">
        <v>65</v>
      </c>
      <c r="AO55" s="2096"/>
      <c r="AP55" s="2096"/>
      <c r="AQ55" s="2096"/>
      <c r="AR55" s="1941">
        <f>'4枚目'!$BC$27</f>
        <v>0</v>
      </c>
      <c r="AS55" s="1928"/>
      <c r="AT55" s="1928"/>
      <c r="AU55" s="1928"/>
      <c r="AV55" s="1928"/>
      <c r="AW55" s="1928"/>
      <c r="AX55" s="1928"/>
      <c r="AY55" s="1928"/>
      <c r="AZ55" s="1928"/>
      <c r="BA55" s="1928"/>
      <c r="BB55" s="1928"/>
      <c r="BC55" s="1928"/>
      <c r="BD55" s="1928"/>
      <c r="BE55" s="1928"/>
      <c r="BF55" s="1928"/>
      <c r="BG55" s="1928"/>
      <c r="BH55" s="1928"/>
      <c r="BI55" s="1928"/>
      <c r="BJ55" s="1928"/>
      <c r="BK55" s="1928"/>
      <c r="BL55" s="1928"/>
      <c r="BM55" s="1928"/>
      <c r="BN55" s="1928"/>
      <c r="BO55" s="1928"/>
      <c r="BP55" s="1928"/>
      <c r="BQ55" s="1928"/>
      <c r="BR55" s="1928"/>
      <c r="BS55" s="1928"/>
      <c r="BT55" s="1928"/>
      <c r="BU55" s="1928"/>
      <c r="BV55" s="1928"/>
      <c r="BW55" s="1928"/>
      <c r="BX55" s="1928"/>
      <c r="BY55" s="1928"/>
      <c r="BZ55" s="1928"/>
      <c r="CA55" s="1928"/>
      <c r="CB55" s="1928"/>
      <c r="CC55" s="1928"/>
      <c r="CD55" s="1929"/>
      <c r="CE55" s="1941">
        <f>'4枚目'!$CG$27</f>
        <v>0</v>
      </c>
      <c r="CF55" s="1928"/>
      <c r="CG55" s="1928"/>
      <c r="CH55" s="1928"/>
      <c r="CI55" s="1928"/>
      <c r="CJ55" s="1928"/>
      <c r="CK55" s="1928"/>
      <c r="CL55" s="1928"/>
      <c r="CM55" s="1928"/>
      <c r="CN55" s="1928"/>
      <c r="CO55" s="1928"/>
      <c r="CP55" s="1928"/>
      <c r="CQ55" s="1928"/>
      <c r="CR55" s="1928"/>
      <c r="CS55" s="1928"/>
      <c r="CT55" s="1928"/>
      <c r="CU55" s="1928"/>
      <c r="CV55" s="1928"/>
      <c r="CW55" s="1928"/>
      <c r="CX55" s="1928"/>
      <c r="CY55" s="1928"/>
      <c r="CZ55" s="1928"/>
      <c r="DA55" s="1928"/>
      <c r="DB55" s="1928"/>
      <c r="DC55" s="1928"/>
      <c r="DD55" s="1928"/>
      <c r="DE55" s="1928"/>
      <c r="DF55" s="1929"/>
      <c r="DG55" s="2066">
        <f t="shared" si="0"/>
        <v>0</v>
      </c>
      <c r="DH55" s="2067"/>
      <c r="DI55" s="2067"/>
      <c r="DJ55" s="2067"/>
      <c r="DK55" s="531"/>
      <c r="DL55" s="532" t="s">
        <v>66</v>
      </c>
      <c r="DM55" s="597"/>
      <c r="DN55" s="522" t="str">
        <f t="shared" si="6"/>
        <v/>
      </c>
      <c r="DO55" s="516">
        <f t="shared" si="5"/>
        <v>0</v>
      </c>
      <c r="DP55" s="516"/>
      <c r="DQ55" s="521"/>
      <c r="DR55" s="516"/>
      <c r="DS55" s="521"/>
      <c r="DT55" s="516"/>
      <c r="DU55" s="516"/>
      <c r="DV55" s="516"/>
      <c r="DW55" s="516"/>
    </row>
    <row r="56" spans="1:127" s="522" customFormat="1" ht="15" customHeight="1">
      <c r="A56" s="12"/>
      <c r="B56" s="12"/>
      <c r="C56" s="2250"/>
      <c r="D56" s="2239"/>
      <c r="E56" s="2239"/>
      <c r="F56" s="2239"/>
      <c r="G56" s="2239"/>
      <c r="H56" s="2240"/>
      <c r="I56" s="2088">
        <f>'5枚目'!$M$26</f>
        <v>0</v>
      </c>
      <c r="J56" s="2089"/>
      <c r="K56" s="2089"/>
      <c r="L56" s="2089"/>
      <c r="M56" s="2089"/>
      <c r="N56" s="2089"/>
      <c r="O56" s="2090"/>
      <c r="P56" s="2088">
        <f>'5枚目'!$T$26</f>
        <v>0</v>
      </c>
      <c r="Q56" s="2089"/>
      <c r="R56" s="2089"/>
      <c r="S56" s="2089"/>
      <c r="T56" s="2089"/>
      <c r="U56" s="2090"/>
      <c r="V56" s="2091">
        <f>'5枚目'!$Z$26</f>
        <v>0</v>
      </c>
      <c r="W56" s="2092"/>
      <c r="X56" s="2092"/>
      <c r="Y56" s="2092"/>
      <c r="Z56" s="2092"/>
      <c r="AA56" s="2092"/>
      <c r="AB56" s="2092"/>
      <c r="AC56" s="2093" t="s">
        <v>65</v>
      </c>
      <c r="AD56" s="2093"/>
      <c r="AE56" s="2093"/>
      <c r="AF56" s="2094"/>
      <c r="AG56" s="2092">
        <f>'5枚目'!$AR$26</f>
        <v>0</v>
      </c>
      <c r="AH56" s="2092"/>
      <c r="AI56" s="2092"/>
      <c r="AJ56" s="2092"/>
      <c r="AK56" s="2092"/>
      <c r="AL56" s="2092"/>
      <c r="AM56" s="2092"/>
      <c r="AN56" s="2095" t="s">
        <v>65</v>
      </c>
      <c r="AO56" s="2096"/>
      <c r="AP56" s="2096"/>
      <c r="AQ56" s="2096"/>
      <c r="AR56" s="1941">
        <f>'5枚目'!$BC$26</f>
        <v>0</v>
      </c>
      <c r="AS56" s="1928"/>
      <c r="AT56" s="1928"/>
      <c r="AU56" s="1928"/>
      <c r="AV56" s="1928"/>
      <c r="AW56" s="1928"/>
      <c r="AX56" s="1928"/>
      <c r="AY56" s="1928"/>
      <c r="AZ56" s="1928"/>
      <c r="BA56" s="1928"/>
      <c r="BB56" s="1928"/>
      <c r="BC56" s="1928"/>
      <c r="BD56" s="1928"/>
      <c r="BE56" s="1928"/>
      <c r="BF56" s="1928"/>
      <c r="BG56" s="1928"/>
      <c r="BH56" s="1928"/>
      <c r="BI56" s="1928"/>
      <c r="BJ56" s="1928"/>
      <c r="BK56" s="1928"/>
      <c r="BL56" s="1928"/>
      <c r="BM56" s="1928"/>
      <c r="BN56" s="1928"/>
      <c r="BO56" s="1928"/>
      <c r="BP56" s="1928"/>
      <c r="BQ56" s="1928"/>
      <c r="BR56" s="1928"/>
      <c r="BS56" s="1928"/>
      <c r="BT56" s="1928"/>
      <c r="BU56" s="1928"/>
      <c r="BV56" s="1928"/>
      <c r="BW56" s="1928"/>
      <c r="BX56" s="1928"/>
      <c r="BY56" s="1928"/>
      <c r="BZ56" s="1928"/>
      <c r="CA56" s="1928"/>
      <c r="CB56" s="1928"/>
      <c r="CC56" s="1928"/>
      <c r="CD56" s="1929"/>
      <c r="CE56" s="1941">
        <f>'5枚目'!$CG$26</f>
        <v>0</v>
      </c>
      <c r="CF56" s="1928"/>
      <c r="CG56" s="1928"/>
      <c r="CH56" s="1928"/>
      <c r="CI56" s="1928"/>
      <c r="CJ56" s="1928"/>
      <c r="CK56" s="1928"/>
      <c r="CL56" s="1928"/>
      <c r="CM56" s="1928"/>
      <c r="CN56" s="1928"/>
      <c r="CO56" s="1928"/>
      <c r="CP56" s="1928"/>
      <c r="CQ56" s="1928"/>
      <c r="CR56" s="1928"/>
      <c r="CS56" s="1928"/>
      <c r="CT56" s="1928"/>
      <c r="CU56" s="1928"/>
      <c r="CV56" s="1928"/>
      <c r="CW56" s="1928"/>
      <c r="CX56" s="1928"/>
      <c r="CY56" s="1928"/>
      <c r="CZ56" s="1928"/>
      <c r="DA56" s="1928"/>
      <c r="DB56" s="1928"/>
      <c r="DC56" s="1928"/>
      <c r="DD56" s="1928"/>
      <c r="DE56" s="1928"/>
      <c r="DF56" s="1929"/>
      <c r="DG56" s="2066">
        <f t="shared" si="0"/>
        <v>0</v>
      </c>
      <c r="DH56" s="2067"/>
      <c r="DI56" s="2067"/>
      <c r="DJ56" s="2067"/>
      <c r="DK56" s="531"/>
      <c r="DL56" s="532" t="s">
        <v>66</v>
      </c>
      <c r="DM56" s="597"/>
      <c r="DN56" s="522" t="str">
        <f t="shared" si="6"/>
        <v/>
      </c>
      <c r="DO56" s="516">
        <f t="shared" si="5"/>
        <v>0</v>
      </c>
      <c r="DP56" s="516"/>
      <c r="DQ56" s="521"/>
      <c r="DR56" s="516"/>
      <c r="DS56" s="521"/>
      <c r="DT56" s="516"/>
      <c r="DU56" s="516"/>
      <c r="DV56" s="516"/>
      <c r="DW56" s="516"/>
    </row>
    <row r="57" spans="1:127" s="522" customFormat="1" ht="15" customHeight="1">
      <c r="A57" s="12"/>
      <c r="B57" s="12"/>
      <c r="C57" s="2238"/>
      <c r="D57" s="2239"/>
      <c r="E57" s="2239"/>
      <c r="F57" s="2239"/>
      <c r="G57" s="2239"/>
      <c r="H57" s="2240"/>
      <c r="I57" s="2144">
        <f>'5枚目'!$M$27</f>
        <v>0</v>
      </c>
      <c r="J57" s="1944"/>
      <c r="K57" s="1944"/>
      <c r="L57" s="1944"/>
      <c r="M57" s="1944"/>
      <c r="N57" s="1944"/>
      <c r="O57" s="1945"/>
      <c r="P57" s="2144">
        <f>'5枚目'!$T$27</f>
        <v>0</v>
      </c>
      <c r="Q57" s="1944"/>
      <c r="R57" s="1944"/>
      <c r="S57" s="1944"/>
      <c r="T57" s="1944"/>
      <c r="U57" s="1945"/>
      <c r="V57" s="2064">
        <f>'5枚目'!$Z$27</f>
        <v>0</v>
      </c>
      <c r="W57" s="2065"/>
      <c r="X57" s="2065"/>
      <c r="Y57" s="2065"/>
      <c r="Z57" s="2065"/>
      <c r="AA57" s="2065"/>
      <c r="AB57" s="2065"/>
      <c r="AC57" s="2256" t="s">
        <v>65</v>
      </c>
      <c r="AD57" s="2256"/>
      <c r="AE57" s="2256"/>
      <c r="AF57" s="2257"/>
      <c r="AG57" s="2065">
        <f>'5枚目'!$AR$27</f>
        <v>0</v>
      </c>
      <c r="AH57" s="2065"/>
      <c r="AI57" s="2065"/>
      <c r="AJ57" s="2065"/>
      <c r="AK57" s="2065"/>
      <c r="AL57" s="2065"/>
      <c r="AM57" s="2065"/>
      <c r="AN57" s="2334" t="s">
        <v>65</v>
      </c>
      <c r="AO57" s="2335"/>
      <c r="AP57" s="2335"/>
      <c r="AQ57" s="2335"/>
      <c r="AR57" s="1941">
        <f>'5枚目'!$BC$27</f>
        <v>0</v>
      </c>
      <c r="AS57" s="1928"/>
      <c r="AT57" s="1928"/>
      <c r="AU57" s="1928"/>
      <c r="AV57" s="1928"/>
      <c r="AW57" s="1928"/>
      <c r="AX57" s="1928"/>
      <c r="AY57" s="1928"/>
      <c r="AZ57" s="1928"/>
      <c r="BA57" s="1928"/>
      <c r="BB57" s="1928"/>
      <c r="BC57" s="1928"/>
      <c r="BD57" s="1928"/>
      <c r="BE57" s="1928"/>
      <c r="BF57" s="1928"/>
      <c r="BG57" s="1928"/>
      <c r="BH57" s="1928"/>
      <c r="BI57" s="1928"/>
      <c r="BJ57" s="1928"/>
      <c r="BK57" s="1928"/>
      <c r="BL57" s="1928"/>
      <c r="BM57" s="1928"/>
      <c r="BN57" s="1928"/>
      <c r="BO57" s="1928"/>
      <c r="BP57" s="1928"/>
      <c r="BQ57" s="1928"/>
      <c r="BR57" s="1928"/>
      <c r="BS57" s="1928"/>
      <c r="BT57" s="1928"/>
      <c r="BU57" s="1928"/>
      <c r="BV57" s="1928"/>
      <c r="BW57" s="1928"/>
      <c r="BX57" s="1928"/>
      <c r="BY57" s="1928"/>
      <c r="BZ57" s="1928"/>
      <c r="CA57" s="1928"/>
      <c r="CB57" s="1928"/>
      <c r="CC57" s="1928"/>
      <c r="CD57" s="1929"/>
      <c r="CE57" s="1941">
        <f>'5枚目'!$CG$27</f>
        <v>0</v>
      </c>
      <c r="CF57" s="1928"/>
      <c r="CG57" s="1928"/>
      <c r="CH57" s="1928"/>
      <c r="CI57" s="1928"/>
      <c r="CJ57" s="1928"/>
      <c r="CK57" s="1928"/>
      <c r="CL57" s="1928"/>
      <c r="CM57" s="1928"/>
      <c r="CN57" s="1928"/>
      <c r="CO57" s="1928"/>
      <c r="CP57" s="1928"/>
      <c r="CQ57" s="1928"/>
      <c r="CR57" s="1928"/>
      <c r="CS57" s="1928"/>
      <c r="CT57" s="1928"/>
      <c r="CU57" s="1928"/>
      <c r="CV57" s="1928"/>
      <c r="CW57" s="1928"/>
      <c r="CX57" s="1928"/>
      <c r="CY57" s="1928"/>
      <c r="CZ57" s="1928"/>
      <c r="DA57" s="1928"/>
      <c r="DB57" s="1928"/>
      <c r="DC57" s="1928"/>
      <c r="DD57" s="1928"/>
      <c r="DE57" s="1928"/>
      <c r="DF57" s="1929"/>
      <c r="DG57" s="2159">
        <f t="shared" si="0"/>
        <v>0</v>
      </c>
      <c r="DH57" s="2160"/>
      <c r="DI57" s="2160"/>
      <c r="DJ57" s="2160"/>
      <c r="DK57" s="560"/>
      <c r="DL57" s="561" t="s">
        <v>66</v>
      </c>
      <c r="DM57" s="597"/>
      <c r="DN57" s="522" t="str">
        <f t="shared" si="6"/>
        <v/>
      </c>
      <c r="DO57" s="516">
        <f t="shared" si="5"/>
        <v>0</v>
      </c>
      <c r="DP57" s="516"/>
      <c r="DQ57" s="521"/>
      <c r="DR57" s="516"/>
      <c r="DS57" s="521"/>
      <c r="DT57" s="516"/>
      <c r="DU57" s="516"/>
      <c r="DV57" s="516"/>
      <c r="DW57" s="516"/>
    </row>
    <row r="58" spans="1:127" s="522" customFormat="1" ht="15" customHeight="1">
      <c r="A58" s="12"/>
      <c r="B58" s="12"/>
      <c r="C58" s="533"/>
      <c r="D58" s="534"/>
      <c r="E58" s="513"/>
      <c r="F58" s="513"/>
      <c r="G58" s="513"/>
      <c r="H58" s="535" t="s">
        <v>67</v>
      </c>
      <c r="I58" s="536"/>
      <c r="J58" s="536"/>
      <c r="K58" s="536"/>
      <c r="L58" s="536"/>
      <c r="M58" s="536"/>
      <c r="N58" s="536"/>
      <c r="O58" s="536"/>
      <c r="P58" s="536"/>
      <c r="Q58" s="537"/>
      <c r="R58" s="537"/>
      <c r="S58" s="537"/>
      <c r="T58" s="537"/>
      <c r="U58" s="538"/>
      <c r="V58" s="2265">
        <f>SUM(V48:AB57)</f>
        <v>0</v>
      </c>
      <c r="W58" s="2266"/>
      <c r="X58" s="2266"/>
      <c r="Y58" s="2266"/>
      <c r="Z58" s="2266"/>
      <c r="AA58" s="2266"/>
      <c r="AB58" s="2266"/>
      <c r="AC58" s="535" t="s">
        <v>65</v>
      </c>
      <c r="AD58" s="535"/>
      <c r="AE58" s="535"/>
      <c r="AF58" s="539"/>
      <c r="AG58" s="2265">
        <f>SUM(AG48:AM57)</f>
        <v>0</v>
      </c>
      <c r="AH58" s="2266"/>
      <c r="AI58" s="2266"/>
      <c r="AJ58" s="2266"/>
      <c r="AK58" s="2266"/>
      <c r="AL58" s="2266"/>
      <c r="AM58" s="2266"/>
      <c r="AN58" s="536" t="s">
        <v>65</v>
      </c>
      <c r="AO58" s="536"/>
      <c r="AP58" s="536"/>
      <c r="AQ58" s="540"/>
      <c r="AR58" s="2360"/>
      <c r="AS58" s="2360"/>
      <c r="AT58" s="2360"/>
      <c r="AU58" s="2360"/>
      <c r="AV58" s="2360"/>
      <c r="AW58" s="2360"/>
      <c r="AX58" s="2360"/>
      <c r="AY58" s="2360"/>
      <c r="AZ58" s="2360"/>
      <c r="BA58" s="2360"/>
      <c r="BB58" s="2360"/>
      <c r="BC58" s="2360"/>
      <c r="BD58" s="2360"/>
      <c r="BE58" s="2360"/>
      <c r="BF58" s="2360"/>
      <c r="BG58" s="2360"/>
      <c r="BH58" s="2360"/>
      <c r="BI58" s="2360"/>
      <c r="BJ58" s="2360"/>
      <c r="BK58" s="2360"/>
      <c r="BL58" s="2360"/>
      <c r="BM58" s="2360"/>
      <c r="BN58" s="2360"/>
      <c r="BO58" s="2360"/>
      <c r="BP58" s="2360"/>
      <c r="BQ58" s="2360"/>
      <c r="BR58" s="2360"/>
      <c r="BS58" s="2360"/>
      <c r="BT58" s="2360"/>
      <c r="BU58" s="2360"/>
      <c r="BV58" s="2360"/>
      <c r="BW58" s="2360"/>
      <c r="BX58" s="2360"/>
      <c r="BY58" s="2360"/>
      <c r="BZ58" s="2360"/>
      <c r="CA58" s="2360"/>
      <c r="CB58" s="2360"/>
      <c r="CC58" s="2360"/>
      <c r="CD58" s="2360"/>
      <c r="CE58" s="2352"/>
      <c r="CF58" s="2353"/>
      <c r="CG58" s="2353"/>
      <c r="CH58" s="2353"/>
      <c r="CI58" s="2353"/>
      <c r="CJ58" s="2353"/>
      <c r="CK58" s="2353"/>
      <c r="CL58" s="2353"/>
      <c r="CM58" s="2353"/>
      <c r="CN58" s="2353"/>
      <c r="CO58" s="2353"/>
      <c r="CP58" s="2353"/>
      <c r="CQ58" s="2353"/>
      <c r="CR58" s="2353"/>
      <c r="CS58" s="2353"/>
      <c r="CT58" s="2353"/>
      <c r="CU58" s="2353"/>
      <c r="CV58" s="2353"/>
      <c r="CW58" s="2353"/>
      <c r="CX58" s="2353"/>
      <c r="CY58" s="2353"/>
      <c r="CZ58" s="2353"/>
      <c r="DA58" s="2353"/>
      <c r="DB58" s="2353"/>
      <c r="DC58" s="2353"/>
      <c r="DD58" s="2353"/>
      <c r="DE58" s="2353"/>
      <c r="DF58" s="2354"/>
      <c r="DG58" s="2230">
        <f t="shared" ref="DG58:DG79" si="7">IFERROR((AG58*100/V58),0)</f>
        <v>0</v>
      </c>
      <c r="DH58" s="2231"/>
      <c r="DI58" s="2231"/>
      <c r="DJ58" s="2231"/>
      <c r="DK58" s="536"/>
      <c r="DL58" s="541" t="s">
        <v>66</v>
      </c>
      <c r="DM58" s="597"/>
      <c r="DN58" s="522" t="s">
        <v>8816</v>
      </c>
      <c r="DO58" s="516"/>
      <c r="DP58" s="516"/>
      <c r="DQ58" s="521"/>
      <c r="DR58" s="516"/>
      <c r="DS58" s="521"/>
      <c r="DT58" s="516"/>
      <c r="DU58" s="516"/>
      <c r="DV58" s="516"/>
      <c r="DW58" s="516"/>
    </row>
    <row r="59" spans="1:127" s="522" customFormat="1" ht="15" customHeight="1">
      <c r="A59" s="12"/>
      <c r="B59" s="12"/>
      <c r="C59" s="2251" t="s">
        <v>72</v>
      </c>
      <c r="D59" s="2043"/>
      <c r="E59" s="2043"/>
      <c r="F59" s="2043"/>
      <c r="G59" s="2043"/>
      <c r="H59" s="2044"/>
      <c r="I59" s="2085"/>
      <c r="J59" s="2086"/>
      <c r="K59" s="2086"/>
      <c r="L59" s="2086"/>
      <c r="M59" s="2086"/>
      <c r="N59" s="2086"/>
      <c r="O59" s="2087"/>
      <c r="P59" s="1997">
        <f>'1枚目'!$T$55</f>
        <v>0</v>
      </c>
      <c r="Q59" s="1998"/>
      <c r="R59" s="1998"/>
      <c r="S59" s="1998"/>
      <c r="T59" s="1998"/>
      <c r="U59" s="2001"/>
      <c r="V59" s="2264">
        <f>'1枚目'!$Z$55</f>
        <v>0</v>
      </c>
      <c r="W59" s="2025"/>
      <c r="X59" s="2025"/>
      <c r="Y59" s="2025"/>
      <c r="Z59" s="2025"/>
      <c r="AA59" s="2025"/>
      <c r="AB59" s="2025"/>
      <c r="AC59" s="2081" t="s">
        <v>9227</v>
      </c>
      <c r="AD59" s="2081"/>
      <c r="AE59" s="2081"/>
      <c r="AF59" s="2082"/>
      <c r="AG59" s="2025">
        <f>'1枚目'!$AR$55</f>
        <v>0</v>
      </c>
      <c r="AH59" s="2025"/>
      <c r="AI59" s="2025"/>
      <c r="AJ59" s="2025"/>
      <c r="AK59" s="2025"/>
      <c r="AL59" s="2025"/>
      <c r="AM59" s="2025"/>
      <c r="AN59" s="2083" t="s">
        <v>9227</v>
      </c>
      <c r="AO59" s="2084"/>
      <c r="AP59" s="2084"/>
      <c r="AQ59" s="2084"/>
      <c r="AR59" s="2088">
        <f>'1枚目'!$BC$55</f>
        <v>0</v>
      </c>
      <c r="AS59" s="2089"/>
      <c r="AT59" s="2089"/>
      <c r="AU59" s="2089"/>
      <c r="AV59" s="2089"/>
      <c r="AW59" s="2089"/>
      <c r="AX59" s="2089"/>
      <c r="AY59" s="2089"/>
      <c r="AZ59" s="2089"/>
      <c r="BA59" s="2089"/>
      <c r="BB59" s="2089"/>
      <c r="BC59" s="2089"/>
      <c r="BD59" s="2089"/>
      <c r="BE59" s="2089"/>
      <c r="BF59" s="2089"/>
      <c r="BG59" s="2089"/>
      <c r="BH59" s="2089"/>
      <c r="BI59" s="2089"/>
      <c r="BJ59" s="2089"/>
      <c r="BK59" s="2089"/>
      <c r="BL59" s="2089"/>
      <c r="BM59" s="2089"/>
      <c r="BN59" s="2089"/>
      <c r="BO59" s="2089"/>
      <c r="BP59" s="2089"/>
      <c r="BQ59" s="2089"/>
      <c r="BR59" s="2089"/>
      <c r="BS59" s="2089"/>
      <c r="BT59" s="2089"/>
      <c r="BU59" s="2089"/>
      <c r="BV59" s="2089"/>
      <c r="BW59" s="2089"/>
      <c r="BX59" s="2089"/>
      <c r="BY59" s="2089"/>
      <c r="BZ59" s="2089"/>
      <c r="CA59" s="2089"/>
      <c r="CB59" s="2089"/>
      <c r="CC59" s="2089"/>
      <c r="CD59" s="2090"/>
      <c r="CE59" s="2088">
        <f>'1枚目'!$CG$55</f>
        <v>0</v>
      </c>
      <c r="CF59" s="2089"/>
      <c r="CG59" s="2089"/>
      <c r="CH59" s="2089"/>
      <c r="CI59" s="2089"/>
      <c r="CJ59" s="2089"/>
      <c r="CK59" s="2089"/>
      <c r="CL59" s="2089"/>
      <c r="CM59" s="2089"/>
      <c r="CN59" s="2089"/>
      <c r="CO59" s="2089"/>
      <c r="CP59" s="2089"/>
      <c r="CQ59" s="2089"/>
      <c r="CR59" s="2089"/>
      <c r="CS59" s="2089"/>
      <c r="CT59" s="2089"/>
      <c r="CU59" s="2089"/>
      <c r="CV59" s="2089"/>
      <c r="CW59" s="2089"/>
      <c r="CX59" s="2089"/>
      <c r="CY59" s="2089"/>
      <c r="CZ59" s="2089"/>
      <c r="DA59" s="2089"/>
      <c r="DB59" s="2089"/>
      <c r="DC59" s="2089"/>
      <c r="DD59" s="2089"/>
      <c r="DE59" s="2089"/>
      <c r="DF59" s="2090"/>
      <c r="DG59" s="2370">
        <f t="shared" si="7"/>
        <v>0</v>
      </c>
      <c r="DH59" s="2371"/>
      <c r="DI59" s="2371"/>
      <c r="DJ59" s="2371"/>
      <c r="DK59" s="542"/>
      <c r="DL59" s="543" t="s">
        <v>66</v>
      </c>
      <c r="DM59" s="597"/>
      <c r="DN59" s="522" t="str">
        <f>IF(V59&gt;0,"表示",IF(DO59=0,"表示",""))</f>
        <v>表示</v>
      </c>
      <c r="DO59" s="516">
        <f>SUM(DO60:DO68)</f>
        <v>0</v>
      </c>
      <c r="DP59" s="516"/>
      <c r="DQ59" s="521"/>
      <c r="DR59" s="516"/>
      <c r="DS59" s="521"/>
      <c r="DT59" s="516"/>
      <c r="DU59" s="516"/>
      <c r="DV59" s="516"/>
      <c r="DW59" s="516"/>
    </row>
    <row r="60" spans="1:127" s="522" customFormat="1" ht="15" customHeight="1">
      <c r="A60" s="12"/>
      <c r="B60" s="12"/>
      <c r="C60" s="2252"/>
      <c r="D60" s="1679"/>
      <c r="E60" s="1679"/>
      <c r="F60" s="1679"/>
      <c r="G60" s="1679"/>
      <c r="H60" s="2253"/>
      <c r="I60" s="2071"/>
      <c r="J60" s="2072"/>
      <c r="K60" s="2072"/>
      <c r="L60" s="2072"/>
      <c r="M60" s="2072"/>
      <c r="N60" s="2072"/>
      <c r="O60" s="2073"/>
      <c r="P60" s="1941">
        <f>'1枚目'!$T$56</f>
        <v>0</v>
      </c>
      <c r="Q60" s="1928"/>
      <c r="R60" s="1928"/>
      <c r="S60" s="1928"/>
      <c r="T60" s="1928"/>
      <c r="U60" s="1929"/>
      <c r="V60" s="2063">
        <f>'1枚目'!$Z$56</f>
        <v>0</v>
      </c>
      <c r="W60" s="2062"/>
      <c r="X60" s="2062"/>
      <c r="Y60" s="2062"/>
      <c r="Z60" s="2062"/>
      <c r="AA60" s="2062"/>
      <c r="AB60" s="2062"/>
      <c r="AC60" s="2074" t="s">
        <v>9227</v>
      </c>
      <c r="AD60" s="2074"/>
      <c r="AE60" s="2074"/>
      <c r="AF60" s="2075"/>
      <c r="AG60" s="2062">
        <f>'1枚目'!$AR$56</f>
        <v>0</v>
      </c>
      <c r="AH60" s="2062"/>
      <c r="AI60" s="2062"/>
      <c r="AJ60" s="2062"/>
      <c r="AK60" s="2062"/>
      <c r="AL60" s="2062"/>
      <c r="AM60" s="2062"/>
      <c r="AN60" s="2076" t="s">
        <v>9227</v>
      </c>
      <c r="AO60" s="2077"/>
      <c r="AP60" s="2077"/>
      <c r="AQ60" s="2077"/>
      <c r="AR60" s="1941">
        <f>'1枚目'!$BC$56</f>
        <v>0</v>
      </c>
      <c r="AS60" s="1928"/>
      <c r="AT60" s="1928"/>
      <c r="AU60" s="1928"/>
      <c r="AV60" s="1928"/>
      <c r="AW60" s="1928"/>
      <c r="AX60" s="1928"/>
      <c r="AY60" s="1928"/>
      <c r="AZ60" s="1928"/>
      <c r="BA60" s="1928"/>
      <c r="BB60" s="1928"/>
      <c r="BC60" s="1928"/>
      <c r="BD60" s="1928"/>
      <c r="BE60" s="1928"/>
      <c r="BF60" s="1928"/>
      <c r="BG60" s="1928"/>
      <c r="BH60" s="1928"/>
      <c r="BI60" s="1928"/>
      <c r="BJ60" s="1928"/>
      <c r="BK60" s="1928"/>
      <c r="BL60" s="1928"/>
      <c r="BM60" s="1928"/>
      <c r="BN60" s="1928"/>
      <c r="BO60" s="1928"/>
      <c r="BP60" s="1928"/>
      <c r="BQ60" s="1928"/>
      <c r="BR60" s="1928"/>
      <c r="BS60" s="1928"/>
      <c r="BT60" s="1928"/>
      <c r="BU60" s="1928"/>
      <c r="BV60" s="1928"/>
      <c r="BW60" s="1928"/>
      <c r="BX60" s="1928"/>
      <c r="BY60" s="1928"/>
      <c r="BZ60" s="1928"/>
      <c r="CA60" s="1928"/>
      <c r="CB60" s="1928"/>
      <c r="CC60" s="1928"/>
      <c r="CD60" s="1929"/>
      <c r="CE60" s="1941">
        <f>'1枚目'!$CG$56</f>
        <v>0</v>
      </c>
      <c r="CF60" s="1928"/>
      <c r="CG60" s="1928"/>
      <c r="CH60" s="1928"/>
      <c r="CI60" s="1928"/>
      <c r="CJ60" s="1928"/>
      <c r="CK60" s="1928"/>
      <c r="CL60" s="1928"/>
      <c r="CM60" s="1928"/>
      <c r="CN60" s="1928"/>
      <c r="CO60" s="1928"/>
      <c r="CP60" s="1928"/>
      <c r="CQ60" s="1928"/>
      <c r="CR60" s="1928"/>
      <c r="CS60" s="1928"/>
      <c r="CT60" s="1928"/>
      <c r="CU60" s="1928"/>
      <c r="CV60" s="1928"/>
      <c r="CW60" s="1928"/>
      <c r="CX60" s="1928"/>
      <c r="CY60" s="1928"/>
      <c r="CZ60" s="1928"/>
      <c r="DA60" s="1928"/>
      <c r="DB60" s="1928"/>
      <c r="DC60" s="1928"/>
      <c r="DD60" s="1928"/>
      <c r="DE60" s="1928"/>
      <c r="DF60" s="1929"/>
      <c r="DG60" s="2066">
        <f t="shared" si="7"/>
        <v>0</v>
      </c>
      <c r="DH60" s="2067"/>
      <c r="DI60" s="2067"/>
      <c r="DJ60" s="2067"/>
      <c r="DK60" s="531"/>
      <c r="DL60" s="532" t="s">
        <v>66</v>
      </c>
      <c r="DM60" s="597"/>
      <c r="DN60" s="522" t="s">
        <v>9244</v>
      </c>
      <c r="DO60" s="516">
        <f t="shared" ref="DO60:DO68" si="8">IF(V60&gt;0,1,0)</f>
        <v>0</v>
      </c>
      <c r="DP60" s="516"/>
      <c r="DQ60" s="521"/>
      <c r="DR60" s="516"/>
      <c r="DS60" s="521"/>
      <c r="DT60" s="516"/>
      <c r="DU60" s="516"/>
      <c r="DV60" s="516"/>
      <c r="DW60" s="516"/>
    </row>
    <row r="61" spans="1:127" s="522" customFormat="1" ht="15" customHeight="1">
      <c r="A61" s="12"/>
      <c r="B61" s="12"/>
      <c r="C61" s="2254"/>
      <c r="D61" s="901"/>
      <c r="E61" s="901"/>
      <c r="F61" s="901"/>
      <c r="G61" s="901"/>
      <c r="H61" s="1825"/>
      <c r="I61" s="2071"/>
      <c r="J61" s="2072"/>
      <c r="K61" s="2072"/>
      <c r="L61" s="2072"/>
      <c r="M61" s="2072"/>
      <c r="N61" s="2072"/>
      <c r="O61" s="2073"/>
      <c r="P61" s="1941">
        <f>'2枚目'!$T$29</f>
        <v>0</v>
      </c>
      <c r="Q61" s="1928"/>
      <c r="R61" s="1928"/>
      <c r="S61" s="1928"/>
      <c r="T61" s="1928"/>
      <c r="U61" s="1929"/>
      <c r="V61" s="2063">
        <f>'2枚目'!$Z$29</f>
        <v>0</v>
      </c>
      <c r="W61" s="2062"/>
      <c r="X61" s="2062"/>
      <c r="Y61" s="2062"/>
      <c r="Z61" s="2062"/>
      <c r="AA61" s="2062"/>
      <c r="AB61" s="2062"/>
      <c r="AC61" s="2074" t="s">
        <v>9227</v>
      </c>
      <c r="AD61" s="2074"/>
      <c r="AE61" s="2074"/>
      <c r="AF61" s="2075"/>
      <c r="AG61" s="2062">
        <f>'2枚目'!$AR$29</f>
        <v>0</v>
      </c>
      <c r="AH61" s="2062"/>
      <c r="AI61" s="2062"/>
      <c r="AJ61" s="2062"/>
      <c r="AK61" s="2062"/>
      <c r="AL61" s="2062"/>
      <c r="AM61" s="2062"/>
      <c r="AN61" s="2076" t="s">
        <v>9227</v>
      </c>
      <c r="AO61" s="2077"/>
      <c r="AP61" s="2077"/>
      <c r="AQ61" s="2077"/>
      <c r="AR61" s="1941">
        <f>'2枚目'!$BC$29</f>
        <v>0</v>
      </c>
      <c r="AS61" s="1928"/>
      <c r="AT61" s="1928"/>
      <c r="AU61" s="1928"/>
      <c r="AV61" s="1928"/>
      <c r="AW61" s="1928"/>
      <c r="AX61" s="1928"/>
      <c r="AY61" s="1928"/>
      <c r="AZ61" s="1928"/>
      <c r="BA61" s="1928"/>
      <c r="BB61" s="1928"/>
      <c r="BC61" s="1928"/>
      <c r="BD61" s="1928"/>
      <c r="BE61" s="1928"/>
      <c r="BF61" s="1928"/>
      <c r="BG61" s="1928"/>
      <c r="BH61" s="1928"/>
      <c r="BI61" s="1928"/>
      <c r="BJ61" s="1928"/>
      <c r="BK61" s="1928"/>
      <c r="BL61" s="1928"/>
      <c r="BM61" s="1928"/>
      <c r="BN61" s="1928"/>
      <c r="BO61" s="1928"/>
      <c r="BP61" s="1928"/>
      <c r="BQ61" s="1928"/>
      <c r="BR61" s="1928"/>
      <c r="BS61" s="1928"/>
      <c r="BT61" s="1928"/>
      <c r="BU61" s="1928"/>
      <c r="BV61" s="1928"/>
      <c r="BW61" s="1928"/>
      <c r="BX61" s="1928"/>
      <c r="BY61" s="1928"/>
      <c r="BZ61" s="1928"/>
      <c r="CA61" s="1928"/>
      <c r="CB61" s="1928"/>
      <c r="CC61" s="1928"/>
      <c r="CD61" s="1929"/>
      <c r="CE61" s="1941">
        <f>'2枚目'!$CG$29</f>
        <v>0</v>
      </c>
      <c r="CF61" s="1928"/>
      <c r="CG61" s="1928"/>
      <c r="CH61" s="1928"/>
      <c r="CI61" s="1928"/>
      <c r="CJ61" s="1928"/>
      <c r="CK61" s="1928"/>
      <c r="CL61" s="1928"/>
      <c r="CM61" s="1928"/>
      <c r="CN61" s="1928"/>
      <c r="CO61" s="1928"/>
      <c r="CP61" s="1928"/>
      <c r="CQ61" s="1928"/>
      <c r="CR61" s="1928"/>
      <c r="CS61" s="1928"/>
      <c r="CT61" s="1928"/>
      <c r="CU61" s="1928"/>
      <c r="CV61" s="1928"/>
      <c r="CW61" s="1928"/>
      <c r="CX61" s="1928"/>
      <c r="CY61" s="1928"/>
      <c r="CZ61" s="1928"/>
      <c r="DA61" s="1928"/>
      <c r="DB61" s="1928"/>
      <c r="DC61" s="1928"/>
      <c r="DD61" s="1928"/>
      <c r="DE61" s="1928"/>
      <c r="DF61" s="1929"/>
      <c r="DG61" s="2066">
        <f t="shared" si="7"/>
        <v>0</v>
      </c>
      <c r="DH61" s="2067"/>
      <c r="DI61" s="2067"/>
      <c r="DJ61" s="2067"/>
      <c r="DK61" s="531"/>
      <c r="DL61" s="532" t="s">
        <v>66</v>
      </c>
      <c r="DM61" s="597"/>
      <c r="DN61" s="522" t="str">
        <f t="shared" ref="DN61:DN68" si="9">IF(V61&gt;0,"表示","")</f>
        <v/>
      </c>
      <c r="DO61" s="516">
        <f t="shared" si="8"/>
        <v>0</v>
      </c>
      <c r="DP61" s="516"/>
      <c r="DQ61" s="521"/>
      <c r="DR61" s="516"/>
      <c r="DS61" s="521"/>
      <c r="DT61" s="516"/>
      <c r="DU61" s="516"/>
      <c r="DV61" s="516"/>
      <c r="DW61" s="516"/>
    </row>
    <row r="62" spans="1:127" s="522" customFormat="1" ht="15" customHeight="1">
      <c r="A62" s="12"/>
      <c r="B62" s="12"/>
      <c r="C62" s="2254"/>
      <c r="D62" s="901"/>
      <c r="E62" s="901"/>
      <c r="F62" s="901"/>
      <c r="G62" s="901"/>
      <c r="H62" s="1825"/>
      <c r="I62" s="2071"/>
      <c r="J62" s="2072"/>
      <c r="K62" s="2072"/>
      <c r="L62" s="2072"/>
      <c r="M62" s="2072"/>
      <c r="N62" s="2072"/>
      <c r="O62" s="2073"/>
      <c r="P62" s="1941">
        <f>'2枚目'!$T$30</f>
        <v>0</v>
      </c>
      <c r="Q62" s="1928"/>
      <c r="R62" s="1928"/>
      <c r="S62" s="1928"/>
      <c r="T62" s="1928"/>
      <c r="U62" s="1929"/>
      <c r="V62" s="2063">
        <f>'2枚目'!$Z$30</f>
        <v>0</v>
      </c>
      <c r="W62" s="2062"/>
      <c r="X62" s="2062"/>
      <c r="Y62" s="2062"/>
      <c r="Z62" s="2062"/>
      <c r="AA62" s="2062"/>
      <c r="AB62" s="2062"/>
      <c r="AC62" s="2074" t="s">
        <v>9227</v>
      </c>
      <c r="AD62" s="2074"/>
      <c r="AE62" s="2074"/>
      <c r="AF62" s="2075"/>
      <c r="AG62" s="2062">
        <f>'2枚目'!$AR$30</f>
        <v>0</v>
      </c>
      <c r="AH62" s="2062"/>
      <c r="AI62" s="2062"/>
      <c r="AJ62" s="2062"/>
      <c r="AK62" s="2062"/>
      <c r="AL62" s="2062"/>
      <c r="AM62" s="2062"/>
      <c r="AN62" s="2076" t="s">
        <v>9227</v>
      </c>
      <c r="AO62" s="2077"/>
      <c r="AP62" s="2077"/>
      <c r="AQ62" s="2077"/>
      <c r="AR62" s="1941">
        <f>'2枚目'!$BC$30</f>
        <v>0</v>
      </c>
      <c r="AS62" s="1928"/>
      <c r="AT62" s="1928"/>
      <c r="AU62" s="1928"/>
      <c r="AV62" s="1928"/>
      <c r="AW62" s="1928"/>
      <c r="AX62" s="1928"/>
      <c r="AY62" s="1928"/>
      <c r="AZ62" s="1928"/>
      <c r="BA62" s="1928"/>
      <c r="BB62" s="1928"/>
      <c r="BC62" s="1928"/>
      <c r="BD62" s="1928"/>
      <c r="BE62" s="1928"/>
      <c r="BF62" s="1928"/>
      <c r="BG62" s="1928"/>
      <c r="BH62" s="1928"/>
      <c r="BI62" s="1928"/>
      <c r="BJ62" s="1928"/>
      <c r="BK62" s="1928"/>
      <c r="BL62" s="1928"/>
      <c r="BM62" s="1928"/>
      <c r="BN62" s="1928"/>
      <c r="BO62" s="1928"/>
      <c r="BP62" s="1928"/>
      <c r="BQ62" s="1928"/>
      <c r="BR62" s="1928"/>
      <c r="BS62" s="1928"/>
      <c r="BT62" s="1928"/>
      <c r="BU62" s="1928"/>
      <c r="BV62" s="1928"/>
      <c r="BW62" s="1928"/>
      <c r="BX62" s="1928"/>
      <c r="BY62" s="1928"/>
      <c r="BZ62" s="1928"/>
      <c r="CA62" s="1928"/>
      <c r="CB62" s="1928"/>
      <c r="CC62" s="1928"/>
      <c r="CD62" s="1929"/>
      <c r="CE62" s="1941">
        <f>'2枚目'!$CG$30</f>
        <v>0</v>
      </c>
      <c r="CF62" s="1928"/>
      <c r="CG62" s="1928"/>
      <c r="CH62" s="1928"/>
      <c r="CI62" s="1928"/>
      <c r="CJ62" s="1928"/>
      <c r="CK62" s="1928"/>
      <c r="CL62" s="1928"/>
      <c r="CM62" s="1928"/>
      <c r="CN62" s="1928"/>
      <c r="CO62" s="1928"/>
      <c r="CP62" s="1928"/>
      <c r="CQ62" s="1928"/>
      <c r="CR62" s="1928"/>
      <c r="CS62" s="1928"/>
      <c r="CT62" s="1928"/>
      <c r="CU62" s="1928"/>
      <c r="CV62" s="1928"/>
      <c r="CW62" s="1928"/>
      <c r="CX62" s="1928"/>
      <c r="CY62" s="1928"/>
      <c r="CZ62" s="1928"/>
      <c r="DA62" s="1928"/>
      <c r="DB62" s="1928"/>
      <c r="DC62" s="1928"/>
      <c r="DD62" s="1928"/>
      <c r="DE62" s="1928"/>
      <c r="DF62" s="1929"/>
      <c r="DG62" s="2066">
        <f t="shared" si="7"/>
        <v>0</v>
      </c>
      <c r="DH62" s="2067"/>
      <c r="DI62" s="2067"/>
      <c r="DJ62" s="2067"/>
      <c r="DK62" s="531"/>
      <c r="DL62" s="532" t="s">
        <v>66</v>
      </c>
      <c r="DM62" s="597"/>
      <c r="DN62" s="522" t="str">
        <f t="shared" si="9"/>
        <v/>
      </c>
      <c r="DO62" s="516">
        <f t="shared" si="8"/>
        <v>0</v>
      </c>
      <c r="DP62" s="516"/>
      <c r="DQ62" s="521"/>
      <c r="DR62" s="516"/>
      <c r="DS62" s="521"/>
      <c r="DT62" s="516"/>
      <c r="DU62" s="516"/>
      <c r="DV62" s="516"/>
      <c r="DW62" s="516"/>
    </row>
    <row r="63" spans="1:127" s="522" customFormat="1" ht="15" customHeight="1">
      <c r="A63" s="12"/>
      <c r="B63" s="12"/>
      <c r="C63" s="2254"/>
      <c r="D63" s="901"/>
      <c r="E63" s="901"/>
      <c r="F63" s="901"/>
      <c r="G63" s="901"/>
      <c r="H63" s="1825"/>
      <c r="I63" s="2071"/>
      <c r="J63" s="2072"/>
      <c r="K63" s="2072"/>
      <c r="L63" s="2072"/>
      <c r="M63" s="2072"/>
      <c r="N63" s="2072"/>
      <c r="O63" s="2073"/>
      <c r="P63" s="1941">
        <f>'3枚目'!$T$29</f>
        <v>0</v>
      </c>
      <c r="Q63" s="1928"/>
      <c r="R63" s="1928"/>
      <c r="S63" s="1928"/>
      <c r="T63" s="1928"/>
      <c r="U63" s="1929"/>
      <c r="V63" s="2063">
        <f>'3枚目'!$Z$29</f>
        <v>0</v>
      </c>
      <c r="W63" s="2062"/>
      <c r="X63" s="2062"/>
      <c r="Y63" s="2062"/>
      <c r="Z63" s="2062"/>
      <c r="AA63" s="2062"/>
      <c r="AB63" s="2062"/>
      <c r="AC63" s="2074" t="s">
        <v>9227</v>
      </c>
      <c r="AD63" s="2074"/>
      <c r="AE63" s="2074"/>
      <c r="AF63" s="2075"/>
      <c r="AG63" s="2062">
        <f>'3枚目'!$AR$29</f>
        <v>0</v>
      </c>
      <c r="AH63" s="2062"/>
      <c r="AI63" s="2062"/>
      <c r="AJ63" s="2062"/>
      <c r="AK63" s="2062"/>
      <c r="AL63" s="2062"/>
      <c r="AM63" s="2062"/>
      <c r="AN63" s="2076" t="s">
        <v>9227</v>
      </c>
      <c r="AO63" s="2077"/>
      <c r="AP63" s="2077"/>
      <c r="AQ63" s="2077"/>
      <c r="AR63" s="1941">
        <f>'3枚目'!$BC$29</f>
        <v>0</v>
      </c>
      <c r="AS63" s="1928"/>
      <c r="AT63" s="1928"/>
      <c r="AU63" s="1928"/>
      <c r="AV63" s="1928"/>
      <c r="AW63" s="1928"/>
      <c r="AX63" s="1928"/>
      <c r="AY63" s="1928"/>
      <c r="AZ63" s="1928"/>
      <c r="BA63" s="1928"/>
      <c r="BB63" s="1928"/>
      <c r="BC63" s="1928"/>
      <c r="BD63" s="1928"/>
      <c r="BE63" s="1928"/>
      <c r="BF63" s="1928"/>
      <c r="BG63" s="1928"/>
      <c r="BH63" s="1928"/>
      <c r="BI63" s="1928"/>
      <c r="BJ63" s="1928"/>
      <c r="BK63" s="1928"/>
      <c r="BL63" s="1928"/>
      <c r="BM63" s="1928"/>
      <c r="BN63" s="1928"/>
      <c r="BO63" s="1928"/>
      <c r="BP63" s="1928"/>
      <c r="BQ63" s="1928"/>
      <c r="BR63" s="1928"/>
      <c r="BS63" s="1928"/>
      <c r="BT63" s="1928"/>
      <c r="BU63" s="1928"/>
      <c r="BV63" s="1928"/>
      <c r="BW63" s="1928"/>
      <c r="BX63" s="1928"/>
      <c r="BY63" s="1928"/>
      <c r="BZ63" s="1928"/>
      <c r="CA63" s="1928"/>
      <c r="CB63" s="1928"/>
      <c r="CC63" s="1928"/>
      <c r="CD63" s="1929"/>
      <c r="CE63" s="1941">
        <f>'3枚目'!$CG$29</f>
        <v>0</v>
      </c>
      <c r="CF63" s="1928"/>
      <c r="CG63" s="1928"/>
      <c r="CH63" s="1928"/>
      <c r="CI63" s="1928"/>
      <c r="CJ63" s="1928"/>
      <c r="CK63" s="1928"/>
      <c r="CL63" s="1928"/>
      <c r="CM63" s="1928"/>
      <c r="CN63" s="1928"/>
      <c r="CO63" s="1928"/>
      <c r="CP63" s="1928"/>
      <c r="CQ63" s="1928"/>
      <c r="CR63" s="1928"/>
      <c r="CS63" s="1928"/>
      <c r="CT63" s="1928"/>
      <c r="CU63" s="1928"/>
      <c r="CV63" s="1928"/>
      <c r="CW63" s="1928"/>
      <c r="CX63" s="1928"/>
      <c r="CY63" s="1928"/>
      <c r="CZ63" s="1928"/>
      <c r="DA63" s="1928"/>
      <c r="DB63" s="1928"/>
      <c r="DC63" s="1928"/>
      <c r="DD63" s="1928"/>
      <c r="DE63" s="1928"/>
      <c r="DF63" s="1929"/>
      <c r="DG63" s="2066">
        <f t="shared" si="7"/>
        <v>0</v>
      </c>
      <c r="DH63" s="2067"/>
      <c r="DI63" s="2067"/>
      <c r="DJ63" s="2067"/>
      <c r="DK63" s="531"/>
      <c r="DL63" s="532" t="s">
        <v>66</v>
      </c>
      <c r="DM63" s="597"/>
      <c r="DN63" s="522" t="str">
        <f t="shared" si="9"/>
        <v/>
      </c>
      <c r="DO63" s="516">
        <f t="shared" si="8"/>
        <v>0</v>
      </c>
      <c r="DP63" s="516"/>
      <c r="DQ63" s="521"/>
      <c r="DR63" s="516"/>
      <c r="DS63" s="521"/>
      <c r="DT63" s="516"/>
      <c r="DU63" s="516"/>
      <c r="DV63" s="516"/>
      <c r="DW63" s="516"/>
    </row>
    <row r="64" spans="1:127" s="522" customFormat="1" ht="15" customHeight="1">
      <c r="A64" s="12"/>
      <c r="B64" s="12"/>
      <c r="C64" s="2254"/>
      <c r="D64" s="901"/>
      <c r="E64" s="901"/>
      <c r="F64" s="901"/>
      <c r="G64" s="901"/>
      <c r="H64" s="1825"/>
      <c r="I64" s="2071"/>
      <c r="J64" s="2072"/>
      <c r="K64" s="2072"/>
      <c r="L64" s="2072"/>
      <c r="M64" s="2072"/>
      <c r="N64" s="2072"/>
      <c r="O64" s="2073"/>
      <c r="P64" s="1941">
        <f>'3枚目'!$T$30</f>
        <v>0</v>
      </c>
      <c r="Q64" s="1928"/>
      <c r="R64" s="1928"/>
      <c r="S64" s="1928"/>
      <c r="T64" s="1928"/>
      <c r="U64" s="1929"/>
      <c r="V64" s="2063">
        <f>'3枚目'!$Z$30</f>
        <v>0</v>
      </c>
      <c r="W64" s="2062"/>
      <c r="X64" s="2062"/>
      <c r="Y64" s="2062"/>
      <c r="Z64" s="2062"/>
      <c r="AA64" s="2062"/>
      <c r="AB64" s="2062"/>
      <c r="AC64" s="2074" t="s">
        <v>9227</v>
      </c>
      <c r="AD64" s="2074"/>
      <c r="AE64" s="2074"/>
      <c r="AF64" s="2075"/>
      <c r="AG64" s="2062">
        <f>'3枚目'!$AR$30</f>
        <v>0</v>
      </c>
      <c r="AH64" s="2062"/>
      <c r="AI64" s="2062"/>
      <c r="AJ64" s="2062"/>
      <c r="AK64" s="2062"/>
      <c r="AL64" s="2062"/>
      <c r="AM64" s="2062"/>
      <c r="AN64" s="2076" t="s">
        <v>9227</v>
      </c>
      <c r="AO64" s="2077"/>
      <c r="AP64" s="2077"/>
      <c r="AQ64" s="2077"/>
      <c r="AR64" s="1941">
        <f>'3枚目'!$BC$30</f>
        <v>0</v>
      </c>
      <c r="AS64" s="1928"/>
      <c r="AT64" s="1928"/>
      <c r="AU64" s="1928"/>
      <c r="AV64" s="1928"/>
      <c r="AW64" s="1928"/>
      <c r="AX64" s="1928"/>
      <c r="AY64" s="1928"/>
      <c r="AZ64" s="1928"/>
      <c r="BA64" s="1928"/>
      <c r="BB64" s="1928"/>
      <c r="BC64" s="1928"/>
      <c r="BD64" s="1928"/>
      <c r="BE64" s="1928"/>
      <c r="BF64" s="1928"/>
      <c r="BG64" s="1928"/>
      <c r="BH64" s="1928"/>
      <c r="BI64" s="1928"/>
      <c r="BJ64" s="1928"/>
      <c r="BK64" s="1928"/>
      <c r="BL64" s="1928"/>
      <c r="BM64" s="1928"/>
      <c r="BN64" s="1928"/>
      <c r="BO64" s="1928"/>
      <c r="BP64" s="1928"/>
      <c r="BQ64" s="1928"/>
      <c r="BR64" s="1928"/>
      <c r="BS64" s="1928"/>
      <c r="BT64" s="1928"/>
      <c r="BU64" s="1928"/>
      <c r="BV64" s="1928"/>
      <c r="BW64" s="1928"/>
      <c r="BX64" s="1928"/>
      <c r="BY64" s="1928"/>
      <c r="BZ64" s="1928"/>
      <c r="CA64" s="1928"/>
      <c r="CB64" s="1928"/>
      <c r="CC64" s="1928"/>
      <c r="CD64" s="1929"/>
      <c r="CE64" s="1941">
        <f>'3枚目'!$CG$30</f>
        <v>0</v>
      </c>
      <c r="CF64" s="1928"/>
      <c r="CG64" s="1928"/>
      <c r="CH64" s="1928"/>
      <c r="CI64" s="1928"/>
      <c r="CJ64" s="1928"/>
      <c r="CK64" s="1928"/>
      <c r="CL64" s="1928"/>
      <c r="CM64" s="1928"/>
      <c r="CN64" s="1928"/>
      <c r="CO64" s="1928"/>
      <c r="CP64" s="1928"/>
      <c r="CQ64" s="1928"/>
      <c r="CR64" s="1928"/>
      <c r="CS64" s="1928"/>
      <c r="CT64" s="1928"/>
      <c r="CU64" s="1928"/>
      <c r="CV64" s="1928"/>
      <c r="CW64" s="1928"/>
      <c r="CX64" s="1928"/>
      <c r="CY64" s="1928"/>
      <c r="CZ64" s="1928"/>
      <c r="DA64" s="1928"/>
      <c r="DB64" s="1928"/>
      <c r="DC64" s="1928"/>
      <c r="DD64" s="1928"/>
      <c r="DE64" s="1928"/>
      <c r="DF64" s="1929"/>
      <c r="DG64" s="2066">
        <f t="shared" si="7"/>
        <v>0</v>
      </c>
      <c r="DH64" s="2067"/>
      <c r="DI64" s="2067"/>
      <c r="DJ64" s="2067"/>
      <c r="DK64" s="531"/>
      <c r="DL64" s="532" t="s">
        <v>66</v>
      </c>
      <c r="DM64" s="597"/>
      <c r="DN64" s="522" t="str">
        <f t="shared" si="9"/>
        <v/>
      </c>
      <c r="DO64" s="516">
        <f t="shared" si="8"/>
        <v>0</v>
      </c>
      <c r="DP64" s="516"/>
      <c r="DQ64" s="521"/>
      <c r="DR64" s="516"/>
      <c r="DS64" s="521"/>
      <c r="DT64" s="516"/>
      <c r="DU64" s="516"/>
      <c r="DV64" s="516"/>
      <c r="DW64" s="516"/>
    </row>
    <row r="65" spans="1:127" s="522" customFormat="1" ht="15" customHeight="1">
      <c r="A65" s="12"/>
      <c r="B65" s="12"/>
      <c r="C65" s="2254"/>
      <c r="D65" s="901"/>
      <c r="E65" s="901"/>
      <c r="F65" s="901"/>
      <c r="G65" s="901"/>
      <c r="H65" s="1825"/>
      <c r="I65" s="2071"/>
      <c r="J65" s="2072"/>
      <c r="K65" s="2072"/>
      <c r="L65" s="2072"/>
      <c r="M65" s="2072"/>
      <c r="N65" s="2072"/>
      <c r="O65" s="2073"/>
      <c r="P65" s="1941">
        <f>'4枚目'!$T$29</f>
        <v>0</v>
      </c>
      <c r="Q65" s="1928"/>
      <c r="R65" s="1928"/>
      <c r="S65" s="1928"/>
      <c r="T65" s="1928"/>
      <c r="U65" s="1929"/>
      <c r="V65" s="2063">
        <f>'4枚目'!$Z$29</f>
        <v>0</v>
      </c>
      <c r="W65" s="2062"/>
      <c r="X65" s="2062"/>
      <c r="Y65" s="2062"/>
      <c r="Z65" s="2062"/>
      <c r="AA65" s="2062"/>
      <c r="AB65" s="2062"/>
      <c r="AC65" s="2074" t="s">
        <v>9227</v>
      </c>
      <c r="AD65" s="2074"/>
      <c r="AE65" s="2074"/>
      <c r="AF65" s="2075"/>
      <c r="AG65" s="2062">
        <f>'4枚目'!$AR$29</f>
        <v>0</v>
      </c>
      <c r="AH65" s="2062"/>
      <c r="AI65" s="2062"/>
      <c r="AJ65" s="2062"/>
      <c r="AK65" s="2062"/>
      <c r="AL65" s="2062"/>
      <c r="AM65" s="2062"/>
      <c r="AN65" s="2076" t="s">
        <v>9227</v>
      </c>
      <c r="AO65" s="2077"/>
      <c r="AP65" s="2077"/>
      <c r="AQ65" s="2077"/>
      <c r="AR65" s="1941">
        <f>'4枚目'!$BC$29</f>
        <v>0</v>
      </c>
      <c r="AS65" s="1928"/>
      <c r="AT65" s="1928"/>
      <c r="AU65" s="1928"/>
      <c r="AV65" s="1928"/>
      <c r="AW65" s="1928"/>
      <c r="AX65" s="1928"/>
      <c r="AY65" s="1928"/>
      <c r="AZ65" s="1928"/>
      <c r="BA65" s="1928"/>
      <c r="BB65" s="1928"/>
      <c r="BC65" s="1928"/>
      <c r="BD65" s="1928"/>
      <c r="BE65" s="1928"/>
      <c r="BF65" s="1928"/>
      <c r="BG65" s="1928"/>
      <c r="BH65" s="1928"/>
      <c r="BI65" s="1928"/>
      <c r="BJ65" s="1928"/>
      <c r="BK65" s="1928"/>
      <c r="BL65" s="1928"/>
      <c r="BM65" s="1928"/>
      <c r="BN65" s="1928"/>
      <c r="BO65" s="1928"/>
      <c r="BP65" s="1928"/>
      <c r="BQ65" s="1928"/>
      <c r="BR65" s="1928"/>
      <c r="BS65" s="1928"/>
      <c r="BT65" s="1928"/>
      <c r="BU65" s="1928"/>
      <c r="BV65" s="1928"/>
      <c r="BW65" s="1928"/>
      <c r="BX65" s="1928"/>
      <c r="BY65" s="1928"/>
      <c r="BZ65" s="1928"/>
      <c r="CA65" s="1928"/>
      <c r="CB65" s="1928"/>
      <c r="CC65" s="1928"/>
      <c r="CD65" s="1929"/>
      <c r="CE65" s="1941">
        <f>'4枚目'!$CG$29</f>
        <v>0</v>
      </c>
      <c r="CF65" s="1928"/>
      <c r="CG65" s="1928"/>
      <c r="CH65" s="1928"/>
      <c r="CI65" s="1928"/>
      <c r="CJ65" s="1928"/>
      <c r="CK65" s="1928"/>
      <c r="CL65" s="1928"/>
      <c r="CM65" s="1928"/>
      <c r="CN65" s="1928"/>
      <c r="CO65" s="1928"/>
      <c r="CP65" s="1928"/>
      <c r="CQ65" s="1928"/>
      <c r="CR65" s="1928"/>
      <c r="CS65" s="1928"/>
      <c r="CT65" s="1928"/>
      <c r="CU65" s="1928"/>
      <c r="CV65" s="1928"/>
      <c r="CW65" s="1928"/>
      <c r="CX65" s="1928"/>
      <c r="CY65" s="1928"/>
      <c r="CZ65" s="1928"/>
      <c r="DA65" s="1928"/>
      <c r="DB65" s="1928"/>
      <c r="DC65" s="1928"/>
      <c r="DD65" s="1928"/>
      <c r="DE65" s="1928"/>
      <c r="DF65" s="1929"/>
      <c r="DG65" s="2066">
        <f t="shared" si="7"/>
        <v>0</v>
      </c>
      <c r="DH65" s="2067"/>
      <c r="DI65" s="2067"/>
      <c r="DJ65" s="2067"/>
      <c r="DK65" s="531"/>
      <c r="DL65" s="532" t="s">
        <v>66</v>
      </c>
      <c r="DM65" s="597"/>
      <c r="DN65" s="522" t="str">
        <f t="shared" si="9"/>
        <v/>
      </c>
      <c r="DO65" s="516">
        <f t="shared" si="8"/>
        <v>0</v>
      </c>
      <c r="DP65" s="516"/>
      <c r="DQ65" s="521"/>
      <c r="DR65" s="516"/>
      <c r="DS65" s="521"/>
      <c r="DT65" s="516"/>
      <c r="DU65" s="516"/>
      <c r="DV65" s="516"/>
      <c r="DW65" s="516"/>
    </row>
    <row r="66" spans="1:127" s="522" customFormat="1" ht="15" customHeight="1">
      <c r="A66" s="12"/>
      <c r="B66" s="12"/>
      <c r="C66" s="2254"/>
      <c r="D66" s="901"/>
      <c r="E66" s="901"/>
      <c r="F66" s="901"/>
      <c r="G66" s="901"/>
      <c r="H66" s="1825"/>
      <c r="I66" s="2071"/>
      <c r="J66" s="2072"/>
      <c r="K66" s="2072"/>
      <c r="L66" s="2072"/>
      <c r="M66" s="2072"/>
      <c r="N66" s="2072"/>
      <c r="O66" s="2073"/>
      <c r="P66" s="1941">
        <f>'4枚目'!$T$30</f>
        <v>0</v>
      </c>
      <c r="Q66" s="1928"/>
      <c r="R66" s="1928"/>
      <c r="S66" s="1928"/>
      <c r="T66" s="1928"/>
      <c r="U66" s="1929"/>
      <c r="V66" s="2063">
        <f>'4枚目'!$Z$30</f>
        <v>0</v>
      </c>
      <c r="W66" s="2062"/>
      <c r="X66" s="2062"/>
      <c r="Y66" s="2062"/>
      <c r="Z66" s="2062"/>
      <c r="AA66" s="2062"/>
      <c r="AB66" s="2062"/>
      <c r="AC66" s="2074" t="s">
        <v>9227</v>
      </c>
      <c r="AD66" s="2074"/>
      <c r="AE66" s="2074"/>
      <c r="AF66" s="2075"/>
      <c r="AG66" s="2062">
        <f>'4枚目'!$AR$30</f>
        <v>0</v>
      </c>
      <c r="AH66" s="2062"/>
      <c r="AI66" s="2062"/>
      <c r="AJ66" s="2062"/>
      <c r="AK66" s="2062"/>
      <c r="AL66" s="2062"/>
      <c r="AM66" s="2062"/>
      <c r="AN66" s="2076" t="s">
        <v>9227</v>
      </c>
      <c r="AO66" s="2077"/>
      <c r="AP66" s="2077"/>
      <c r="AQ66" s="2077"/>
      <c r="AR66" s="1941">
        <f>'4枚目'!$BC$30</f>
        <v>0</v>
      </c>
      <c r="AS66" s="1928"/>
      <c r="AT66" s="1928"/>
      <c r="AU66" s="1928"/>
      <c r="AV66" s="1928"/>
      <c r="AW66" s="1928"/>
      <c r="AX66" s="1928"/>
      <c r="AY66" s="1928"/>
      <c r="AZ66" s="1928"/>
      <c r="BA66" s="1928"/>
      <c r="BB66" s="1928"/>
      <c r="BC66" s="1928"/>
      <c r="BD66" s="1928"/>
      <c r="BE66" s="1928"/>
      <c r="BF66" s="1928"/>
      <c r="BG66" s="1928"/>
      <c r="BH66" s="1928"/>
      <c r="BI66" s="1928"/>
      <c r="BJ66" s="1928"/>
      <c r="BK66" s="1928"/>
      <c r="BL66" s="1928"/>
      <c r="BM66" s="1928"/>
      <c r="BN66" s="1928"/>
      <c r="BO66" s="1928"/>
      <c r="BP66" s="1928"/>
      <c r="BQ66" s="1928"/>
      <c r="BR66" s="1928"/>
      <c r="BS66" s="1928"/>
      <c r="BT66" s="1928"/>
      <c r="BU66" s="1928"/>
      <c r="BV66" s="1928"/>
      <c r="BW66" s="1928"/>
      <c r="BX66" s="1928"/>
      <c r="BY66" s="1928"/>
      <c r="BZ66" s="1928"/>
      <c r="CA66" s="1928"/>
      <c r="CB66" s="1928"/>
      <c r="CC66" s="1928"/>
      <c r="CD66" s="1929"/>
      <c r="CE66" s="1941">
        <f>'4枚目'!$CG$30</f>
        <v>0</v>
      </c>
      <c r="CF66" s="1928"/>
      <c r="CG66" s="1928"/>
      <c r="CH66" s="1928"/>
      <c r="CI66" s="1928"/>
      <c r="CJ66" s="1928"/>
      <c r="CK66" s="1928"/>
      <c r="CL66" s="1928"/>
      <c r="CM66" s="1928"/>
      <c r="CN66" s="1928"/>
      <c r="CO66" s="1928"/>
      <c r="CP66" s="1928"/>
      <c r="CQ66" s="1928"/>
      <c r="CR66" s="1928"/>
      <c r="CS66" s="1928"/>
      <c r="CT66" s="1928"/>
      <c r="CU66" s="1928"/>
      <c r="CV66" s="1928"/>
      <c r="CW66" s="1928"/>
      <c r="CX66" s="1928"/>
      <c r="CY66" s="1928"/>
      <c r="CZ66" s="1928"/>
      <c r="DA66" s="1928"/>
      <c r="DB66" s="1928"/>
      <c r="DC66" s="1928"/>
      <c r="DD66" s="1928"/>
      <c r="DE66" s="1928"/>
      <c r="DF66" s="1929"/>
      <c r="DG66" s="2066">
        <f t="shared" si="7"/>
        <v>0</v>
      </c>
      <c r="DH66" s="2067"/>
      <c r="DI66" s="2067"/>
      <c r="DJ66" s="2067"/>
      <c r="DK66" s="531"/>
      <c r="DL66" s="532" t="s">
        <v>66</v>
      </c>
      <c r="DM66" s="597"/>
      <c r="DN66" s="522" t="str">
        <f t="shared" si="9"/>
        <v/>
      </c>
      <c r="DO66" s="516">
        <f t="shared" si="8"/>
        <v>0</v>
      </c>
      <c r="DP66" s="516"/>
      <c r="DQ66" s="521"/>
      <c r="DR66" s="516"/>
      <c r="DS66" s="521"/>
      <c r="DT66" s="516"/>
      <c r="DU66" s="516"/>
      <c r="DV66" s="516"/>
      <c r="DW66" s="516"/>
    </row>
    <row r="67" spans="1:127" s="522" customFormat="1" ht="15" customHeight="1">
      <c r="A67" s="12"/>
      <c r="B67" s="12"/>
      <c r="C67" s="2254"/>
      <c r="D67" s="901"/>
      <c r="E67" s="901"/>
      <c r="F67" s="901"/>
      <c r="G67" s="901"/>
      <c r="H67" s="1825"/>
      <c r="I67" s="2071"/>
      <c r="J67" s="2072"/>
      <c r="K67" s="2072"/>
      <c r="L67" s="2072"/>
      <c r="M67" s="2072"/>
      <c r="N67" s="2072"/>
      <c r="O67" s="2073"/>
      <c r="P67" s="1941">
        <f>'5枚目'!$T$29</f>
        <v>0</v>
      </c>
      <c r="Q67" s="1928"/>
      <c r="R67" s="1928"/>
      <c r="S67" s="1928"/>
      <c r="T67" s="1928"/>
      <c r="U67" s="1929"/>
      <c r="V67" s="2063">
        <f>'5枚目'!$Z$29</f>
        <v>0</v>
      </c>
      <c r="W67" s="2062"/>
      <c r="X67" s="2062"/>
      <c r="Y67" s="2062"/>
      <c r="Z67" s="2062"/>
      <c r="AA67" s="2062"/>
      <c r="AB67" s="2062"/>
      <c r="AC67" s="2074" t="s">
        <v>9227</v>
      </c>
      <c r="AD67" s="2074"/>
      <c r="AE67" s="2074"/>
      <c r="AF67" s="2075"/>
      <c r="AG67" s="2062">
        <f>'5枚目'!$AR$29</f>
        <v>0</v>
      </c>
      <c r="AH67" s="2062"/>
      <c r="AI67" s="2062"/>
      <c r="AJ67" s="2062"/>
      <c r="AK67" s="2062"/>
      <c r="AL67" s="2062"/>
      <c r="AM67" s="2062"/>
      <c r="AN67" s="2076" t="s">
        <v>9227</v>
      </c>
      <c r="AO67" s="2077"/>
      <c r="AP67" s="2077"/>
      <c r="AQ67" s="2077"/>
      <c r="AR67" s="1941">
        <f>'5枚目'!$BC$29</f>
        <v>0</v>
      </c>
      <c r="AS67" s="1928"/>
      <c r="AT67" s="1928"/>
      <c r="AU67" s="1928"/>
      <c r="AV67" s="1928"/>
      <c r="AW67" s="1928"/>
      <c r="AX67" s="1928"/>
      <c r="AY67" s="1928"/>
      <c r="AZ67" s="1928"/>
      <c r="BA67" s="1928"/>
      <c r="BB67" s="1928"/>
      <c r="BC67" s="1928"/>
      <c r="BD67" s="1928"/>
      <c r="BE67" s="1928"/>
      <c r="BF67" s="1928"/>
      <c r="BG67" s="1928"/>
      <c r="BH67" s="1928"/>
      <c r="BI67" s="1928"/>
      <c r="BJ67" s="1928"/>
      <c r="BK67" s="1928"/>
      <c r="BL67" s="1928"/>
      <c r="BM67" s="1928"/>
      <c r="BN67" s="1928"/>
      <c r="BO67" s="1928"/>
      <c r="BP67" s="1928"/>
      <c r="BQ67" s="1928"/>
      <c r="BR67" s="1928"/>
      <c r="BS67" s="1928"/>
      <c r="BT67" s="1928"/>
      <c r="BU67" s="1928"/>
      <c r="BV67" s="1928"/>
      <c r="BW67" s="1928"/>
      <c r="BX67" s="1928"/>
      <c r="BY67" s="1928"/>
      <c r="BZ67" s="1928"/>
      <c r="CA67" s="1928"/>
      <c r="CB67" s="1928"/>
      <c r="CC67" s="1928"/>
      <c r="CD67" s="1929"/>
      <c r="CE67" s="1941">
        <f>'5枚目'!$CG$29</f>
        <v>0</v>
      </c>
      <c r="CF67" s="1928"/>
      <c r="CG67" s="1928"/>
      <c r="CH67" s="1928"/>
      <c r="CI67" s="1928"/>
      <c r="CJ67" s="1928"/>
      <c r="CK67" s="1928"/>
      <c r="CL67" s="1928"/>
      <c r="CM67" s="1928"/>
      <c r="CN67" s="1928"/>
      <c r="CO67" s="1928"/>
      <c r="CP67" s="1928"/>
      <c r="CQ67" s="1928"/>
      <c r="CR67" s="1928"/>
      <c r="CS67" s="1928"/>
      <c r="CT67" s="1928"/>
      <c r="CU67" s="1928"/>
      <c r="CV67" s="1928"/>
      <c r="CW67" s="1928"/>
      <c r="CX67" s="1928"/>
      <c r="CY67" s="1928"/>
      <c r="CZ67" s="1928"/>
      <c r="DA67" s="1928"/>
      <c r="DB67" s="1928"/>
      <c r="DC67" s="1928"/>
      <c r="DD67" s="1928"/>
      <c r="DE67" s="1928"/>
      <c r="DF67" s="1929"/>
      <c r="DG67" s="2066">
        <f t="shared" si="7"/>
        <v>0</v>
      </c>
      <c r="DH67" s="2067"/>
      <c r="DI67" s="2067"/>
      <c r="DJ67" s="2067"/>
      <c r="DK67" s="531"/>
      <c r="DL67" s="532" t="s">
        <v>66</v>
      </c>
      <c r="DM67" s="597"/>
      <c r="DN67" s="522" t="str">
        <f t="shared" si="9"/>
        <v/>
      </c>
      <c r="DO67" s="516">
        <f t="shared" si="8"/>
        <v>0</v>
      </c>
      <c r="DP67" s="516"/>
      <c r="DQ67" s="521"/>
      <c r="DR67" s="516"/>
      <c r="DS67" s="521"/>
      <c r="DT67" s="516"/>
      <c r="DU67" s="516"/>
      <c r="DV67" s="516"/>
      <c r="DW67" s="516"/>
    </row>
    <row r="68" spans="1:127" s="522" customFormat="1" ht="15" customHeight="1">
      <c r="A68" s="12"/>
      <c r="B68" s="12"/>
      <c r="C68" s="2254"/>
      <c r="D68" s="901"/>
      <c r="E68" s="901"/>
      <c r="F68" s="901"/>
      <c r="G68" s="901"/>
      <c r="H68" s="1825"/>
      <c r="I68" s="2068"/>
      <c r="J68" s="2069"/>
      <c r="K68" s="2069"/>
      <c r="L68" s="2069"/>
      <c r="M68" s="2069"/>
      <c r="N68" s="2069"/>
      <c r="O68" s="2070"/>
      <c r="P68" s="2144">
        <f>'5枚目'!$T$30</f>
        <v>0</v>
      </c>
      <c r="Q68" s="1944"/>
      <c r="R68" s="1944"/>
      <c r="S68" s="1944"/>
      <c r="T68" s="1944"/>
      <c r="U68" s="1945"/>
      <c r="V68" s="2064">
        <f>'5枚目'!$Z$30</f>
        <v>0</v>
      </c>
      <c r="W68" s="2065"/>
      <c r="X68" s="2065"/>
      <c r="Y68" s="2065"/>
      <c r="Z68" s="2065"/>
      <c r="AA68" s="2065"/>
      <c r="AB68" s="2065"/>
      <c r="AC68" s="2256" t="s">
        <v>9227</v>
      </c>
      <c r="AD68" s="2256"/>
      <c r="AE68" s="2256"/>
      <c r="AF68" s="2257"/>
      <c r="AG68" s="2065">
        <f>'5枚目'!$AR$30</f>
        <v>0</v>
      </c>
      <c r="AH68" s="2065"/>
      <c r="AI68" s="2065"/>
      <c r="AJ68" s="2065"/>
      <c r="AK68" s="2065"/>
      <c r="AL68" s="2065"/>
      <c r="AM68" s="2065"/>
      <c r="AN68" s="2258" t="s">
        <v>9227</v>
      </c>
      <c r="AO68" s="2259"/>
      <c r="AP68" s="2259"/>
      <c r="AQ68" s="2259"/>
      <c r="AR68" s="1941">
        <f>'5枚目'!$BC$30</f>
        <v>0</v>
      </c>
      <c r="AS68" s="1928"/>
      <c r="AT68" s="1928"/>
      <c r="AU68" s="1928"/>
      <c r="AV68" s="1928"/>
      <c r="AW68" s="1928"/>
      <c r="AX68" s="1928"/>
      <c r="AY68" s="1928"/>
      <c r="AZ68" s="1928"/>
      <c r="BA68" s="1928"/>
      <c r="BB68" s="1928"/>
      <c r="BC68" s="1928"/>
      <c r="BD68" s="1928"/>
      <c r="BE68" s="1928"/>
      <c r="BF68" s="1928"/>
      <c r="BG68" s="1928"/>
      <c r="BH68" s="1928"/>
      <c r="BI68" s="1928"/>
      <c r="BJ68" s="1928"/>
      <c r="BK68" s="1928"/>
      <c r="BL68" s="1928"/>
      <c r="BM68" s="1928"/>
      <c r="BN68" s="1928"/>
      <c r="BO68" s="1928"/>
      <c r="BP68" s="1928"/>
      <c r="BQ68" s="1928"/>
      <c r="BR68" s="1928"/>
      <c r="BS68" s="1928"/>
      <c r="BT68" s="1928"/>
      <c r="BU68" s="1928"/>
      <c r="BV68" s="1928"/>
      <c r="BW68" s="1928"/>
      <c r="BX68" s="1928"/>
      <c r="BY68" s="1928"/>
      <c r="BZ68" s="1928"/>
      <c r="CA68" s="1928"/>
      <c r="CB68" s="1928"/>
      <c r="CC68" s="1928"/>
      <c r="CD68" s="1929"/>
      <c r="CE68" s="1941">
        <f>'5枚目'!$CG$30</f>
        <v>0</v>
      </c>
      <c r="CF68" s="1928"/>
      <c r="CG68" s="1928"/>
      <c r="CH68" s="1928"/>
      <c r="CI68" s="1928"/>
      <c r="CJ68" s="1928"/>
      <c r="CK68" s="1928"/>
      <c r="CL68" s="1928"/>
      <c r="CM68" s="1928"/>
      <c r="CN68" s="1928"/>
      <c r="CO68" s="1928"/>
      <c r="CP68" s="1928"/>
      <c r="CQ68" s="1928"/>
      <c r="CR68" s="1928"/>
      <c r="CS68" s="1928"/>
      <c r="CT68" s="1928"/>
      <c r="CU68" s="1928"/>
      <c r="CV68" s="1928"/>
      <c r="CW68" s="1928"/>
      <c r="CX68" s="1928"/>
      <c r="CY68" s="1928"/>
      <c r="CZ68" s="1928"/>
      <c r="DA68" s="1928"/>
      <c r="DB68" s="1928"/>
      <c r="DC68" s="1928"/>
      <c r="DD68" s="1928"/>
      <c r="DE68" s="1928"/>
      <c r="DF68" s="1929"/>
      <c r="DG68" s="2159">
        <f t="shared" si="7"/>
        <v>0</v>
      </c>
      <c r="DH68" s="2160"/>
      <c r="DI68" s="2160"/>
      <c r="DJ68" s="2160"/>
      <c r="DK68" s="560"/>
      <c r="DL68" s="561" t="s">
        <v>66</v>
      </c>
      <c r="DM68" s="597"/>
      <c r="DN68" s="522" t="str">
        <f t="shared" si="9"/>
        <v/>
      </c>
      <c r="DO68" s="516">
        <f t="shared" si="8"/>
        <v>0</v>
      </c>
      <c r="DP68" s="516"/>
      <c r="DQ68" s="521"/>
      <c r="DR68" s="516"/>
      <c r="DS68" s="521"/>
      <c r="DT68" s="516"/>
      <c r="DU68" s="516"/>
      <c r="DV68" s="516"/>
      <c r="DW68" s="516"/>
    </row>
    <row r="69" spans="1:127" s="522" customFormat="1" ht="15" customHeight="1">
      <c r="A69" s="12"/>
      <c r="B69" s="12"/>
      <c r="C69" s="533"/>
      <c r="D69" s="534"/>
      <c r="E69" s="513"/>
      <c r="F69" s="513"/>
      <c r="G69" s="513"/>
      <c r="H69" s="535" t="s">
        <v>67</v>
      </c>
      <c r="I69" s="536"/>
      <c r="J69" s="536"/>
      <c r="K69" s="536"/>
      <c r="L69" s="536"/>
      <c r="M69" s="536"/>
      <c r="N69" s="536"/>
      <c r="O69" s="536"/>
      <c r="P69" s="536"/>
      <c r="Q69" s="537"/>
      <c r="R69" s="537"/>
      <c r="S69" s="537"/>
      <c r="T69" s="537"/>
      <c r="U69" s="538"/>
      <c r="V69" s="2265">
        <f>SUM(V59:AB68)</f>
        <v>0</v>
      </c>
      <c r="W69" s="2266"/>
      <c r="X69" s="2266"/>
      <c r="Y69" s="2266"/>
      <c r="Z69" s="2266"/>
      <c r="AA69" s="2266"/>
      <c r="AB69" s="2266"/>
      <c r="AC69" s="2078" t="s">
        <v>9227</v>
      </c>
      <c r="AD69" s="2078"/>
      <c r="AE69" s="2078"/>
      <c r="AF69" s="2079"/>
      <c r="AG69" s="2265">
        <f>SUM(AG59:AM68)</f>
        <v>0</v>
      </c>
      <c r="AH69" s="2266"/>
      <c r="AI69" s="2266"/>
      <c r="AJ69" s="2266"/>
      <c r="AK69" s="2266"/>
      <c r="AL69" s="2266"/>
      <c r="AM69" s="2266"/>
      <c r="AN69" s="2078" t="s">
        <v>9227</v>
      </c>
      <c r="AO69" s="2078"/>
      <c r="AP69" s="2078"/>
      <c r="AQ69" s="2080"/>
      <c r="AR69" s="2360"/>
      <c r="AS69" s="2360"/>
      <c r="AT69" s="2360"/>
      <c r="AU69" s="2360"/>
      <c r="AV69" s="2360"/>
      <c r="AW69" s="2360"/>
      <c r="AX69" s="2360"/>
      <c r="AY69" s="2360"/>
      <c r="AZ69" s="2360"/>
      <c r="BA69" s="2360"/>
      <c r="BB69" s="2360"/>
      <c r="BC69" s="2360"/>
      <c r="BD69" s="2360"/>
      <c r="BE69" s="2360"/>
      <c r="BF69" s="2360"/>
      <c r="BG69" s="2360"/>
      <c r="BH69" s="2360"/>
      <c r="BI69" s="2360"/>
      <c r="BJ69" s="2360"/>
      <c r="BK69" s="2360"/>
      <c r="BL69" s="2360"/>
      <c r="BM69" s="2360"/>
      <c r="BN69" s="2360"/>
      <c r="BO69" s="2360"/>
      <c r="BP69" s="2360"/>
      <c r="BQ69" s="2360"/>
      <c r="BR69" s="2360"/>
      <c r="BS69" s="2360"/>
      <c r="BT69" s="2360"/>
      <c r="BU69" s="2360"/>
      <c r="BV69" s="2360"/>
      <c r="BW69" s="2360"/>
      <c r="BX69" s="2360"/>
      <c r="BY69" s="2360"/>
      <c r="BZ69" s="2360"/>
      <c r="CA69" s="2360"/>
      <c r="CB69" s="2360"/>
      <c r="CC69" s="2360"/>
      <c r="CD69" s="2360"/>
      <c r="CE69" s="2352"/>
      <c r="CF69" s="2353"/>
      <c r="CG69" s="2353"/>
      <c r="CH69" s="2353"/>
      <c r="CI69" s="2353"/>
      <c r="CJ69" s="2353"/>
      <c r="CK69" s="2353"/>
      <c r="CL69" s="2353"/>
      <c r="CM69" s="2353"/>
      <c r="CN69" s="2353"/>
      <c r="CO69" s="2353"/>
      <c r="CP69" s="2353"/>
      <c r="CQ69" s="2353"/>
      <c r="CR69" s="2353"/>
      <c r="CS69" s="2353"/>
      <c r="CT69" s="2353"/>
      <c r="CU69" s="2353"/>
      <c r="CV69" s="2353"/>
      <c r="CW69" s="2353"/>
      <c r="CX69" s="2353"/>
      <c r="CY69" s="2353"/>
      <c r="CZ69" s="2353"/>
      <c r="DA69" s="2353"/>
      <c r="DB69" s="2353"/>
      <c r="DC69" s="2353"/>
      <c r="DD69" s="2353"/>
      <c r="DE69" s="2353"/>
      <c r="DF69" s="2354"/>
      <c r="DG69" s="2230">
        <f t="shared" si="7"/>
        <v>0</v>
      </c>
      <c r="DH69" s="2231"/>
      <c r="DI69" s="2231"/>
      <c r="DJ69" s="2231"/>
      <c r="DK69" s="536"/>
      <c r="DL69" s="541" t="s">
        <v>66</v>
      </c>
      <c r="DM69" s="597"/>
      <c r="DN69" s="522" t="s">
        <v>8816</v>
      </c>
      <c r="DO69" s="516"/>
      <c r="DP69" s="516"/>
      <c r="DQ69" s="521"/>
      <c r="DR69" s="516"/>
      <c r="DS69" s="521"/>
      <c r="DT69" s="516"/>
      <c r="DU69" s="516"/>
      <c r="DV69" s="516"/>
      <c r="DW69" s="516"/>
    </row>
    <row r="70" spans="1:127" s="522" customFormat="1" ht="15" customHeight="1">
      <c r="A70" s="12"/>
      <c r="B70" s="12"/>
      <c r="C70" s="2251" t="s">
        <v>8790</v>
      </c>
      <c r="D70" s="2043"/>
      <c r="E70" s="2043"/>
      <c r="F70" s="2043"/>
      <c r="G70" s="2043"/>
      <c r="H70" s="2044"/>
      <c r="I70" s="1997">
        <f>'1枚目'!$M$58</f>
        <v>0</v>
      </c>
      <c r="J70" s="1998"/>
      <c r="K70" s="1998"/>
      <c r="L70" s="1998"/>
      <c r="M70" s="1998"/>
      <c r="N70" s="1998"/>
      <c r="O70" s="2001"/>
      <c r="P70" s="1997">
        <f>'1枚目'!$T$58</f>
        <v>0</v>
      </c>
      <c r="Q70" s="1998"/>
      <c r="R70" s="1998"/>
      <c r="S70" s="1998"/>
      <c r="T70" s="1998"/>
      <c r="U70" s="2001"/>
      <c r="V70" s="2264">
        <f>'1枚目'!$Z$58</f>
        <v>0</v>
      </c>
      <c r="W70" s="2025"/>
      <c r="X70" s="2025"/>
      <c r="Y70" s="2025"/>
      <c r="Z70" s="2025"/>
      <c r="AA70" s="2025"/>
      <c r="AB70" s="2025"/>
      <c r="AC70" s="546" t="s">
        <v>9228</v>
      </c>
      <c r="AD70" s="546"/>
      <c r="AE70" s="546"/>
      <c r="AF70" s="547"/>
      <c r="AG70" s="2025">
        <f>'1枚目'!$AR$58</f>
        <v>0</v>
      </c>
      <c r="AH70" s="2025"/>
      <c r="AI70" s="2025"/>
      <c r="AJ70" s="2025"/>
      <c r="AK70" s="2025"/>
      <c r="AL70" s="2025"/>
      <c r="AM70" s="2025"/>
      <c r="AN70" s="2290" t="s">
        <v>9228</v>
      </c>
      <c r="AO70" s="2290"/>
      <c r="AP70" s="2290"/>
      <c r="AQ70" s="2291"/>
      <c r="AR70" s="2088">
        <f>'1枚目'!$BC$58</f>
        <v>0</v>
      </c>
      <c r="AS70" s="2089"/>
      <c r="AT70" s="2089"/>
      <c r="AU70" s="2089"/>
      <c r="AV70" s="2089"/>
      <c r="AW70" s="2089"/>
      <c r="AX70" s="2089"/>
      <c r="AY70" s="2089"/>
      <c r="AZ70" s="2089"/>
      <c r="BA70" s="2089"/>
      <c r="BB70" s="2089"/>
      <c r="BC70" s="2089"/>
      <c r="BD70" s="2089"/>
      <c r="BE70" s="2089"/>
      <c r="BF70" s="2089"/>
      <c r="BG70" s="2089"/>
      <c r="BH70" s="2089"/>
      <c r="BI70" s="2089"/>
      <c r="BJ70" s="2089"/>
      <c r="BK70" s="2089"/>
      <c r="BL70" s="2089"/>
      <c r="BM70" s="2089"/>
      <c r="BN70" s="2089"/>
      <c r="BO70" s="2089"/>
      <c r="BP70" s="2089"/>
      <c r="BQ70" s="2089"/>
      <c r="BR70" s="2089"/>
      <c r="BS70" s="2089"/>
      <c r="BT70" s="2089"/>
      <c r="BU70" s="2089"/>
      <c r="BV70" s="2089"/>
      <c r="BW70" s="2089"/>
      <c r="BX70" s="2089"/>
      <c r="BY70" s="2089"/>
      <c r="BZ70" s="2089"/>
      <c r="CA70" s="2089"/>
      <c r="CB70" s="2089"/>
      <c r="CC70" s="2089"/>
      <c r="CD70" s="2090"/>
      <c r="CE70" s="2088">
        <f>'1枚目'!$CG$58</f>
        <v>0</v>
      </c>
      <c r="CF70" s="2089"/>
      <c r="CG70" s="2089"/>
      <c r="CH70" s="2089"/>
      <c r="CI70" s="2089"/>
      <c r="CJ70" s="2089"/>
      <c r="CK70" s="2089"/>
      <c r="CL70" s="2089"/>
      <c r="CM70" s="2089"/>
      <c r="CN70" s="2089"/>
      <c r="CO70" s="2089"/>
      <c r="CP70" s="2089"/>
      <c r="CQ70" s="2089"/>
      <c r="CR70" s="2089"/>
      <c r="CS70" s="2089"/>
      <c r="CT70" s="2089"/>
      <c r="CU70" s="2089"/>
      <c r="CV70" s="2089"/>
      <c r="CW70" s="2089"/>
      <c r="CX70" s="2089"/>
      <c r="CY70" s="2089"/>
      <c r="CZ70" s="2089"/>
      <c r="DA70" s="2089"/>
      <c r="DB70" s="2089"/>
      <c r="DC70" s="2089"/>
      <c r="DD70" s="2089"/>
      <c r="DE70" s="2089"/>
      <c r="DF70" s="2090"/>
      <c r="DG70" s="2368">
        <f t="shared" si="7"/>
        <v>0</v>
      </c>
      <c r="DH70" s="2369"/>
      <c r="DI70" s="2369"/>
      <c r="DJ70" s="2369"/>
      <c r="DK70" s="548"/>
      <c r="DL70" s="549" t="s">
        <v>66</v>
      </c>
      <c r="DM70" s="597"/>
      <c r="DN70" s="522" t="str">
        <f>IF(V70&gt;0,"表示",IF(DO70=0,"表示",""))</f>
        <v>表示</v>
      </c>
      <c r="DO70" s="516">
        <f>SUM(DO71:DO79)</f>
        <v>0</v>
      </c>
      <c r="DP70" s="516"/>
      <c r="DQ70" s="521"/>
      <c r="DR70" s="516"/>
      <c r="DS70" s="521"/>
      <c r="DT70" s="516"/>
      <c r="DU70" s="516"/>
      <c r="DV70" s="516"/>
      <c r="DW70" s="516"/>
    </row>
    <row r="71" spans="1:127" s="522" customFormat="1" ht="15" customHeight="1">
      <c r="A71" s="12"/>
      <c r="B71" s="12"/>
      <c r="C71" s="2251"/>
      <c r="D71" s="2043"/>
      <c r="E71" s="2043"/>
      <c r="F71" s="2043"/>
      <c r="G71" s="2043"/>
      <c r="H71" s="2044"/>
      <c r="I71" s="1941">
        <f>'1枚目'!$M$59</f>
        <v>0</v>
      </c>
      <c r="J71" s="1928"/>
      <c r="K71" s="1928"/>
      <c r="L71" s="1928"/>
      <c r="M71" s="1928"/>
      <c r="N71" s="1928"/>
      <c r="O71" s="1929"/>
      <c r="P71" s="1941">
        <f>'1枚目'!$T$59</f>
        <v>0</v>
      </c>
      <c r="Q71" s="1928"/>
      <c r="R71" s="1928"/>
      <c r="S71" s="1928"/>
      <c r="T71" s="1928"/>
      <c r="U71" s="1929"/>
      <c r="V71" s="2063">
        <f>'1枚目'!$Z$59</f>
        <v>0</v>
      </c>
      <c r="W71" s="2062"/>
      <c r="X71" s="2062"/>
      <c r="Y71" s="2062"/>
      <c r="Z71" s="2062"/>
      <c r="AA71" s="2062"/>
      <c r="AB71" s="2062"/>
      <c r="AC71" s="546" t="s">
        <v>9228</v>
      </c>
      <c r="AD71" s="546"/>
      <c r="AE71" s="546"/>
      <c r="AF71" s="547"/>
      <c r="AG71" s="2062">
        <f>'1枚目'!$AR$59</f>
        <v>0</v>
      </c>
      <c r="AH71" s="2062"/>
      <c r="AI71" s="2062"/>
      <c r="AJ71" s="2062"/>
      <c r="AK71" s="2062"/>
      <c r="AL71" s="2062"/>
      <c r="AM71" s="2062"/>
      <c r="AN71" s="2060" t="s">
        <v>9228</v>
      </c>
      <c r="AO71" s="2060"/>
      <c r="AP71" s="2060"/>
      <c r="AQ71" s="2061"/>
      <c r="AR71" s="1941">
        <f>'1枚目'!$BC$59</f>
        <v>0</v>
      </c>
      <c r="AS71" s="1928"/>
      <c r="AT71" s="1928"/>
      <c r="AU71" s="1928"/>
      <c r="AV71" s="1928"/>
      <c r="AW71" s="1928"/>
      <c r="AX71" s="1928"/>
      <c r="AY71" s="1928"/>
      <c r="AZ71" s="1928"/>
      <c r="BA71" s="1928"/>
      <c r="BB71" s="1928"/>
      <c r="BC71" s="1928"/>
      <c r="BD71" s="1928"/>
      <c r="BE71" s="1928"/>
      <c r="BF71" s="1928"/>
      <c r="BG71" s="1928"/>
      <c r="BH71" s="1928"/>
      <c r="BI71" s="1928"/>
      <c r="BJ71" s="1928"/>
      <c r="BK71" s="1928"/>
      <c r="BL71" s="1928"/>
      <c r="BM71" s="1928"/>
      <c r="BN71" s="1928"/>
      <c r="BO71" s="1928"/>
      <c r="BP71" s="1928"/>
      <c r="BQ71" s="1928"/>
      <c r="BR71" s="1928"/>
      <c r="BS71" s="1928"/>
      <c r="BT71" s="1928"/>
      <c r="BU71" s="1928"/>
      <c r="BV71" s="1928"/>
      <c r="BW71" s="1928"/>
      <c r="BX71" s="1928"/>
      <c r="BY71" s="1928"/>
      <c r="BZ71" s="1928"/>
      <c r="CA71" s="1928"/>
      <c r="CB71" s="1928"/>
      <c r="CC71" s="1928"/>
      <c r="CD71" s="1929"/>
      <c r="CE71" s="1941">
        <f>'1枚目'!$CG$59</f>
        <v>0</v>
      </c>
      <c r="CF71" s="1928"/>
      <c r="CG71" s="1928"/>
      <c r="CH71" s="1928"/>
      <c r="CI71" s="1928"/>
      <c r="CJ71" s="1928"/>
      <c r="CK71" s="1928"/>
      <c r="CL71" s="1928"/>
      <c r="CM71" s="1928"/>
      <c r="CN71" s="1928"/>
      <c r="CO71" s="1928"/>
      <c r="CP71" s="1928"/>
      <c r="CQ71" s="1928"/>
      <c r="CR71" s="1928"/>
      <c r="CS71" s="1928"/>
      <c r="CT71" s="1928"/>
      <c r="CU71" s="1928"/>
      <c r="CV71" s="1928"/>
      <c r="CW71" s="1928"/>
      <c r="CX71" s="1928"/>
      <c r="CY71" s="1928"/>
      <c r="CZ71" s="1928"/>
      <c r="DA71" s="1928"/>
      <c r="DB71" s="1928"/>
      <c r="DC71" s="1928"/>
      <c r="DD71" s="1928"/>
      <c r="DE71" s="1928"/>
      <c r="DF71" s="1929"/>
      <c r="DG71" s="2066">
        <f t="shared" si="7"/>
        <v>0</v>
      </c>
      <c r="DH71" s="2067"/>
      <c r="DI71" s="2067"/>
      <c r="DJ71" s="2067"/>
      <c r="DK71" s="531"/>
      <c r="DL71" s="532" t="s">
        <v>66</v>
      </c>
      <c r="DM71" s="597"/>
      <c r="DN71" s="522" t="s">
        <v>9225</v>
      </c>
      <c r="DO71" s="516">
        <f t="shared" ref="DO71:DO79" si="10">IF(V71&gt;0,1,0)</f>
        <v>0</v>
      </c>
      <c r="DP71" s="516"/>
      <c r="DQ71" s="521"/>
      <c r="DR71" s="516"/>
      <c r="DS71" s="521"/>
      <c r="DT71" s="516"/>
      <c r="DU71" s="516"/>
      <c r="DV71" s="516"/>
      <c r="DW71" s="516"/>
    </row>
    <row r="72" spans="1:127" s="522" customFormat="1" ht="15" customHeight="1">
      <c r="A72" s="12"/>
      <c r="B72" s="12"/>
      <c r="C72" s="2254"/>
      <c r="D72" s="901"/>
      <c r="E72" s="901"/>
      <c r="F72" s="901"/>
      <c r="G72" s="901"/>
      <c r="H72" s="1825"/>
      <c r="I72" s="1941">
        <f>'2枚目'!$M$32</f>
        <v>0</v>
      </c>
      <c r="J72" s="1928"/>
      <c r="K72" s="1928"/>
      <c r="L72" s="1928"/>
      <c r="M72" s="1928"/>
      <c r="N72" s="1928"/>
      <c r="O72" s="1929"/>
      <c r="P72" s="1941">
        <f>'2枚目'!$T$32</f>
        <v>0</v>
      </c>
      <c r="Q72" s="1928"/>
      <c r="R72" s="1928"/>
      <c r="S72" s="1928"/>
      <c r="T72" s="1928"/>
      <c r="U72" s="1929"/>
      <c r="V72" s="2063">
        <f>'2枚目'!$Z$32</f>
        <v>0</v>
      </c>
      <c r="W72" s="2062"/>
      <c r="X72" s="2062"/>
      <c r="Y72" s="2062"/>
      <c r="Z72" s="2062"/>
      <c r="AA72" s="2062"/>
      <c r="AB72" s="2062"/>
      <c r="AC72" s="546" t="s">
        <v>9228</v>
      </c>
      <c r="AD72" s="546"/>
      <c r="AE72" s="546"/>
      <c r="AF72" s="547"/>
      <c r="AG72" s="2062">
        <f>'2枚目'!$AR$32</f>
        <v>0</v>
      </c>
      <c r="AH72" s="2062"/>
      <c r="AI72" s="2062"/>
      <c r="AJ72" s="2062"/>
      <c r="AK72" s="2062"/>
      <c r="AL72" s="2062"/>
      <c r="AM72" s="2062"/>
      <c r="AN72" s="2060" t="s">
        <v>9228</v>
      </c>
      <c r="AO72" s="2060"/>
      <c r="AP72" s="2060"/>
      <c r="AQ72" s="2061"/>
      <c r="AR72" s="1941">
        <f>'2枚目'!$BC$32</f>
        <v>0</v>
      </c>
      <c r="AS72" s="1928"/>
      <c r="AT72" s="1928"/>
      <c r="AU72" s="1928"/>
      <c r="AV72" s="1928"/>
      <c r="AW72" s="1928"/>
      <c r="AX72" s="1928"/>
      <c r="AY72" s="1928"/>
      <c r="AZ72" s="1928"/>
      <c r="BA72" s="1928"/>
      <c r="BB72" s="1928"/>
      <c r="BC72" s="1928"/>
      <c r="BD72" s="1928"/>
      <c r="BE72" s="1928"/>
      <c r="BF72" s="1928"/>
      <c r="BG72" s="1928"/>
      <c r="BH72" s="1928"/>
      <c r="BI72" s="1928"/>
      <c r="BJ72" s="1928"/>
      <c r="BK72" s="1928"/>
      <c r="BL72" s="1928"/>
      <c r="BM72" s="1928"/>
      <c r="BN72" s="1928"/>
      <c r="BO72" s="1928"/>
      <c r="BP72" s="1928"/>
      <c r="BQ72" s="1928"/>
      <c r="BR72" s="1928"/>
      <c r="BS72" s="1928"/>
      <c r="BT72" s="1928"/>
      <c r="BU72" s="1928"/>
      <c r="BV72" s="1928"/>
      <c r="BW72" s="1928"/>
      <c r="BX72" s="1928"/>
      <c r="BY72" s="1928"/>
      <c r="BZ72" s="1928"/>
      <c r="CA72" s="1928"/>
      <c r="CB72" s="1928"/>
      <c r="CC72" s="1928"/>
      <c r="CD72" s="1929"/>
      <c r="CE72" s="1941">
        <f>'2枚目'!$CG$32</f>
        <v>0</v>
      </c>
      <c r="CF72" s="1928"/>
      <c r="CG72" s="1928"/>
      <c r="CH72" s="1928"/>
      <c r="CI72" s="1928"/>
      <c r="CJ72" s="1928"/>
      <c r="CK72" s="1928"/>
      <c r="CL72" s="1928"/>
      <c r="CM72" s="1928"/>
      <c r="CN72" s="1928"/>
      <c r="CO72" s="1928"/>
      <c r="CP72" s="1928"/>
      <c r="CQ72" s="1928"/>
      <c r="CR72" s="1928"/>
      <c r="CS72" s="1928"/>
      <c r="CT72" s="1928"/>
      <c r="CU72" s="1928"/>
      <c r="CV72" s="1928"/>
      <c r="CW72" s="1928"/>
      <c r="CX72" s="1928"/>
      <c r="CY72" s="1928"/>
      <c r="CZ72" s="1928"/>
      <c r="DA72" s="1928"/>
      <c r="DB72" s="1928"/>
      <c r="DC72" s="1928"/>
      <c r="DD72" s="1928"/>
      <c r="DE72" s="1928"/>
      <c r="DF72" s="1929"/>
      <c r="DG72" s="2066">
        <f t="shared" si="7"/>
        <v>0</v>
      </c>
      <c r="DH72" s="2067"/>
      <c r="DI72" s="2067"/>
      <c r="DJ72" s="2067"/>
      <c r="DK72" s="531"/>
      <c r="DL72" s="532" t="s">
        <v>66</v>
      </c>
      <c r="DM72" s="597"/>
      <c r="DN72" s="522" t="str">
        <f t="shared" ref="DN72:DN79" si="11">IF(V72&gt;0,"表示","")</f>
        <v/>
      </c>
      <c r="DO72" s="516">
        <f t="shared" si="10"/>
        <v>0</v>
      </c>
      <c r="DP72" s="516"/>
      <c r="DQ72" s="521"/>
      <c r="DR72" s="516"/>
      <c r="DS72" s="521"/>
      <c r="DT72" s="516"/>
      <c r="DU72" s="516"/>
      <c r="DV72" s="516"/>
      <c r="DW72" s="516"/>
    </row>
    <row r="73" spans="1:127" s="522" customFormat="1" ht="15" customHeight="1">
      <c r="A73" s="12"/>
      <c r="B73" s="12"/>
      <c r="C73" s="2254"/>
      <c r="D73" s="901"/>
      <c r="E73" s="901"/>
      <c r="F73" s="901"/>
      <c r="G73" s="901"/>
      <c r="H73" s="1825"/>
      <c r="I73" s="1941">
        <f>'2枚目'!$M$33</f>
        <v>0</v>
      </c>
      <c r="J73" s="1928"/>
      <c r="K73" s="1928"/>
      <c r="L73" s="1928"/>
      <c r="M73" s="1928"/>
      <c r="N73" s="1928"/>
      <c r="O73" s="1929"/>
      <c r="P73" s="1941">
        <f>'2枚目'!$T$33</f>
        <v>0</v>
      </c>
      <c r="Q73" s="1928"/>
      <c r="R73" s="1928"/>
      <c r="S73" s="1928"/>
      <c r="T73" s="1928"/>
      <c r="U73" s="1929"/>
      <c r="V73" s="2063">
        <f>'2枚目'!$Z$33</f>
        <v>0</v>
      </c>
      <c r="W73" s="2062"/>
      <c r="X73" s="2062"/>
      <c r="Y73" s="2062"/>
      <c r="Z73" s="2062"/>
      <c r="AA73" s="2062"/>
      <c r="AB73" s="2062"/>
      <c r="AC73" s="546" t="s">
        <v>9228</v>
      </c>
      <c r="AD73" s="546"/>
      <c r="AE73" s="546"/>
      <c r="AF73" s="547"/>
      <c r="AG73" s="2062">
        <f>'2枚目'!$AR$33</f>
        <v>0</v>
      </c>
      <c r="AH73" s="2062"/>
      <c r="AI73" s="2062"/>
      <c r="AJ73" s="2062"/>
      <c r="AK73" s="2062"/>
      <c r="AL73" s="2062"/>
      <c r="AM73" s="2062"/>
      <c r="AN73" s="2060" t="s">
        <v>9228</v>
      </c>
      <c r="AO73" s="2060"/>
      <c r="AP73" s="2060"/>
      <c r="AQ73" s="2061"/>
      <c r="AR73" s="1941">
        <f>'2枚目'!$BC$33</f>
        <v>0</v>
      </c>
      <c r="AS73" s="1928"/>
      <c r="AT73" s="1928"/>
      <c r="AU73" s="1928"/>
      <c r="AV73" s="1928"/>
      <c r="AW73" s="1928"/>
      <c r="AX73" s="1928"/>
      <c r="AY73" s="1928"/>
      <c r="AZ73" s="1928"/>
      <c r="BA73" s="1928"/>
      <c r="BB73" s="1928"/>
      <c r="BC73" s="1928"/>
      <c r="BD73" s="1928"/>
      <c r="BE73" s="1928"/>
      <c r="BF73" s="1928"/>
      <c r="BG73" s="1928"/>
      <c r="BH73" s="1928"/>
      <c r="BI73" s="1928"/>
      <c r="BJ73" s="1928"/>
      <c r="BK73" s="1928"/>
      <c r="BL73" s="1928"/>
      <c r="BM73" s="1928"/>
      <c r="BN73" s="1928"/>
      <c r="BO73" s="1928"/>
      <c r="BP73" s="1928"/>
      <c r="BQ73" s="1928"/>
      <c r="BR73" s="1928"/>
      <c r="BS73" s="1928"/>
      <c r="BT73" s="1928"/>
      <c r="BU73" s="1928"/>
      <c r="BV73" s="1928"/>
      <c r="BW73" s="1928"/>
      <c r="BX73" s="1928"/>
      <c r="BY73" s="1928"/>
      <c r="BZ73" s="1928"/>
      <c r="CA73" s="1928"/>
      <c r="CB73" s="1928"/>
      <c r="CC73" s="1928"/>
      <c r="CD73" s="1929"/>
      <c r="CE73" s="1941">
        <f>'2枚目'!$CG$33</f>
        <v>0</v>
      </c>
      <c r="CF73" s="1928"/>
      <c r="CG73" s="1928"/>
      <c r="CH73" s="1928"/>
      <c r="CI73" s="1928"/>
      <c r="CJ73" s="1928"/>
      <c r="CK73" s="1928"/>
      <c r="CL73" s="1928"/>
      <c r="CM73" s="1928"/>
      <c r="CN73" s="1928"/>
      <c r="CO73" s="1928"/>
      <c r="CP73" s="1928"/>
      <c r="CQ73" s="1928"/>
      <c r="CR73" s="1928"/>
      <c r="CS73" s="1928"/>
      <c r="CT73" s="1928"/>
      <c r="CU73" s="1928"/>
      <c r="CV73" s="1928"/>
      <c r="CW73" s="1928"/>
      <c r="CX73" s="1928"/>
      <c r="CY73" s="1928"/>
      <c r="CZ73" s="1928"/>
      <c r="DA73" s="1928"/>
      <c r="DB73" s="1928"/>
      <c r="DC73" s="1928"/>
      <c r="DD73" s="1928"/>
      <c r="DE73" s="1928"/>
      <c r="DF73" s="1929"/>
      <c r="DG73" s="2066">
        <f t="shared" si="7"/>
        <v>0</v>
      </c>
      <c r="DH73" s="2067"/>
      <c r="DI73" s="2067"/>
      <c r="DJ73" s="2067"/>
      <c r="DK73" s="531"/>
      <c r="DL73" s="532" t="s">
        <v>66</v>
      </c>
      <c r="DM73" s="597"/>
      <c r="DN73" s="522" t="str">
        <f t="shared" si="11"/>
        <v/>
      </c>
      <c r="DO73" s="516">
        <f t="shared" si="10"/>
        <v>0</v>
      </c>
      <c r="DP73" s="516"/>
      <c r="DQ73" s="521"/>
      <c r="DR73" s="516"/>
      <c r="DS73" s="521"/>
      <c r="DT73" s="516"/>
      <c r="DU73" s="516"/>
      <c r="DV73" s="516"/>
      <c r="DW73" s="516"/>
    </row>
    <row r="74" spans="1:127" s="522" customFormat="1" ht="15" customHeight="1">
      <c r="A74" s="12"/>
      <c r="B74" s="12"/>
      <c r="C74" s="2254"/>
      <c r="D74" s="901"/>
      <c r="E74" s="901"/>
      <c r="F74" s="901"/>
      <c r="G74" s="901"/>
      <c r="H74" s="1825"/>
      <c r="I74" s="1941">
        <f>'3枚目'!$M$32</f>
        <v>0</v>
      </c>
      <c r="J74" s="1928"/>
      <c r="K74" s="1928"/>
      <c r="L74" s="1928"/>
      <c r="M74" s="1928"/>
      <c r="N74" s="1928"/>
      <c r="O74" s="1929"/>
      <c r="P74" s="1941">
        <f>'3枚目'!$T$32</f>
        <v>0</v>
      </c>
      <c r="Q74" s="1928"/>
      <c r="R74" s="1928"/>
      <c r="S74" s="1928"/>
      <c r="T74" s="1928"/>
      <c r="U74" s="1929"/>
      <c r="V74" s="2063">
        <f>'3枚目'!$Z$32</f>
        <v>0</v>
      </c>
      <c r="W74" s="2062"/>
      <c r="X74" s="2062"/>
      <c r="Y74" s="2062"/>
      <c r="Z74" s="2062"/>
      <c r="AA74" s="2062"/>
      <c r="AB74" s="2062"/>
      <c r="AC74" s="546" t="s">
        <v>9228</v>
      </c>
      <c r="AD74" s="546"/>
      <c r="AE74" s="546"/>
      <c r="AF74" s="547"/>
      <c r="AG74" s="2062">
        <f>'3枚目'!$AR$32</f>
        <v>0</v>
      </c>
      <c r="AH74" s="2062"/>
      <c r="AI74" s="2062"/>
      <c r="AJ74" s="2062"/>
      <c r="AK74" s="2062"/>
      <c r="AL74" s="2062"/>
      <c r="AM74" s="2062"/>
      <c r="AN74" s="2060" t="s">
        <v>9228</v>
      </c>
      <c r="AO74" s="2060"/>
      <c r="AP74" s="2060"/>
      <c r="AQ74" s="2061"/>
      <c r="AR74" s="1941">
        <f>'3枚目'!$BC$32</f>
        <v>0</v>
      </c>
      <c r="AS74" s="1928"/>
      <c r="AT74" s="1928"/>
      <c r="AU74" s="1928"/>
      <c r="AV74" s="1928"/>
      <c r="AW74" s="1928"/>
      <c r="AX74" s="1928"/>
      <c r="AY74" s="1928"/>
      <c r="AZ74" s="1928"/>
      <c r="BA74" s="1928"/>
      <c r="BB74" s="1928"/>
      <c r="BC74" s="1928"/>
      <c r="BD74" s="1928"/>
      <c r="BE74" s="1928"/>
      <c r="BF74" s="1928"/>
      <c r="BG74" s="1928"/>
      <c r="BH74" s="1928"/>
      <c r="BI74" s="1928"/>
      <c r="BJ74" s="1928"/>
      <c r="BK74" s="1928"/>
      <c r="BL74" s="1928"/>
      <c r="BM74" s="1928"/>
      <c r="BN74" s="1928"/>
      <c r="BO74" s="1928"/>
      <c r="BP74" s="1928"/>
      <c r="BQ74" s="1928"/>
      <c r="BR74" s="1928"/>
      <c r="BS74" s="1928"/>
      <c r="BT74" s="1928"/>
      <c r="BU74" s="1928"/>
      <c r="BV74" s="1928"/>
      <c r="BW74" s="1928"/>
      <c r="BX74" s="1928"/>
      <c r="BY74" s="1928"/>
      <c r="BZ74" s="1928"/>
      <c r="CA74" s="1928"/>
      <c r="CB74" s="1928"/>
      <c r="CC74" s="1928"/>
      <c r="CD74" s="1929"/>
      <c r="CE74" s="1941">
        <f>'3枚目'!$CG$32</f>
        <v>0</v>
      </c>
      <c r="CF74" s="1928"/>
      <c r="CG74" s="1928"/>
      <c r="CH74" s="1928"/>
      <c r="CI74" s="1928"/>
      <c r="CJ74" s="1928"/>
      <c r="CK74" s="1928"/>
      <c r="CL74" s="1928"/>
      <c r="CM74" s="1928"/>
      <c r="CN74" s="1928"/>
      <c r="CO74" s="1928"/>
      <c r="CP74" s="1928"/>
      <c r="CQ74" s="1928"/>
      <c r="CR74" s="1928"/>
      <c r="CS74" s="1928"/>
      <c r="CT74" s="1928"/>
      <c r="CU74" s="1928"/>
      <c r="CV74" s="1928"/>
      <c r="CW74" s="1928"/>
      <c r="CX74" s="1928"/>
      <c r="CY74" s="1928"/>
      <c r="CZ74" s="1928"/>
      <c r="DA74" s="1928"/>
      <c r="DB74" s="1928"/>
      <c r="DC74" s="1928"/>
      <c r="DD74" s="1928"/>
      <c r="DE74" s="1928"/>
      <c r="DF74" s="1929"/>
      <c r="DG74" s="2066">
        <f t="shared" si="7"/>
        <v>0</v>
      </c>
      <c r="DH74" s="2067"/>
      <c r="DI74" s="2067"/>
      <c r="DJ74" s="2067"/>
      <c r="DK74" s="531"/>
      <c r="DL74" s="532" t="s">
        <v>66</v>
      </c>
      <c r="DM74" s="597"/>
      <c r="DN74" s="522" t="str">
        <f t="shared" si="11"/>
        <v/>
      </c>
      <c r="DO74" s="516">
        <f t="shared" si="10"/>
        <v>0</v>
      </c>
      <c r="DP74" s="516"/>
      <c r="DQ74" s="521"/>
      <c r="DR74" s="516"/>
      <c r="DS74" s="521"/>
      <c r="DT74" s="516"/>
      <c r="DU74" s="516"/>
      <c r="DV74" s="516"/>
      <c r="DW74" s="516"/>
    </row>
    <row r="75" spans="1:127" s="522" customFormat="1" ht="15" customHeight="1">
      <c r="A75" s="12"/>
      <c r="B75" s="12"/>
      <c r="C75" s="2254"/>
      <c r="D75" s="901"/>
      <c r="E75" s="901"/>
      <c r="F75" s="901"/>
      <c r="G75" s="901"/>
      <c r="H75" s="1825"/>
      <c r="I75" s="1941">
        <f>'3枚目'!$M$33</f>
        <v>0</v>
      </c>
      <c r="J75" s="1928"/>
      <c r="K75" s="1928"/>
      <c r="L75" s="1928"/>
      <c r="M75" s="1928"/>
      <c r="N75" s="1928"/>
      <c r="O75" s="1929"/>
      <c r="P75" s="1941">
        <f>'3枚目'!$T$33</f>
        <v>0</v>
      </c>
      <c r="Q75" s="1928"/>
      <c r="R75" s="1928"/>
      <c r="S75" s="1928"/>
      <c r="T75" s="1928"/>
      <c r="U75" s="1929"/>
      <c r="V75" s="2063">
        <f>'3枚目'!$Z$33</f>
        <v>0</v>
      </c>
      <c r="W75" s="2062"/>
      <c r="X75" s="2062"/>
      <c r="Y75" s="2062"/>
      <c r="Z75" s="2062"/>
      <c r="AA75" s="2062"/>
      <c r="AB75" s="2062"/>
      <c r="AC75" s="546" t="s">
        <v>9228</v>
      </c>
      <c r="AD75" s="546"/>
      <c r="AE75" s="546"/>
      <c r="AF75" s="547"/>
      <c r="AG75" s="2062">
        <f>'3枚目'!$AR$33</f>
        <v>0</v>
      </c>
      <c r="AH75" s="2062"/>
      <c r="AI75" s="2062"/>
      <c r="AJ75" s="2062"/>
      <c r="AK75" s="2062"/>
      <c r="AL75" s="2062"/>
      <c r="AM75" s="2062"/>
      <c r="AN75" s="2060" t="s">
        <v>9228</v>
      </c>
      <c r="AO75" s="2060"/>
      <c r="AP75" s="2060"/>
      <c r="AQ75" s="2061"/>
      <c r="AR75" s="1941">
        <f>'3枚目'!$BC$33</f>
        <v>0</v>
      </c>
      <c r="AS75" s="1928"/>
      <c r="AT75" s="1928"/>
      <c r="AU75" s="1928"/>
      <c r="AV75" s="1928"/>
      <c r="AW75" s="1928"/>
      <c r="AX75" s="1928"/>
      <c r="AY75" s="1928"/>
      <c r="AZ75" s="1928"/>
      <c r="BA75" s="1928"/>
      <c r="BB75" s="1928"/>
      <c r="BC75" s="1928"/>
      <c r="BD75" s="1928"/>
      <c r="BE75" s="1928"/>
      <c r="BF75" s="1928"/>
      <c r="BG75" s="1928"/>
      <c r="BH75" s="1928"/>
      <c r="BI75" s="1928"/>
      <c r="BJ75" s="1928"/>
      <c r="BK75" s="1928"/>
      <c r="BL75" s="1928"/>
      <c r="BM75" s="1928"/>
      <c r="BN75" s="1928"/>
      <c r="BO75" s="1928"/>
      <c r="BP75" s="1928"/>
      <c r="BQ75" s="1928"/>
      <c r="BR75" s="1928"/>
      <c r="BS75" s="1928"/>
      <c r="BT75" s="1928"/>
      <c r="BU75" s="1928"/>
      <c r="BV75" s="1928"/>
      <c r="BW75" s="1928"/>
      <c r="BX75" s="1928"/>
      <c r="BY75" s="1928"/>
      <c r="BZ75" s="1928"/>
      <c r="CA75" s="1928"/>
      <c r="CB75" s="1928"/>
      <c r="CC75" s="1928"/>
      <c r="CD75" s="1929"/>
      <c r="CE75" s="1941">
        <f>'3枚目'!$CG$33</f>
        <v>0</v>
      </c>
      <c r="CF75" s="1928"/>
      <c r="CG75" s="1928"/>
      <c r="CH75" s="1928"/>
      <c r="CI75" s="1928"/>
      <c r="CJ75" s="1928"/>
      <c r="CK75" s="1928"/>
      <c r="CL75" s="1928"/>
      <c r="CM75" s="1928"/>
      <c r="CN75" s="1928"/>
      <c r="CO75" s="1928"/>
      <c r="CP75" s="1928"/>
      <c r="CQ75" s="1928"/>
      <c r="CR75" s="1928"/>
      <c r="CS75" s="1928"/>
      <c r="CT75" s="1928"/>
      <c r="CU75" s="1928"/>
      <c r="CV75" s="1928"/>
      <c r="CW75" s="1928"/>
      <c r="CX75" s="1928"/>
      <c r="CY75" s="1928"/>
      <c r="CZ75" s="1928"/>
      <c r="DA75" s="1928"/>
      <c r="DB75" s="1928"/>
      <c r="DC75" s="1928"/>
      <c r="DD75" s="1928"/>
      <c r="DE75" s="1928"/>
      <c r="DF75" s="1929"/>
      <c r="DG75" s="2066">
        <f t="shared" si="7"/>
        <v>0</v>
      </c>
      <c r="DH75" s="2067"/>
      <c r="DI75" s="2067"/>
      <c r="DJ75" s="2067"/>
      <c r="DK75" s="531"/>
      <c r="DL75" s="532" t="s">
        <v>66</v>
      </c>
      <c r="DM75" s="597"/>
      <c r="DN75" s="522" t="str">
        <f t="shared" si="11"/>
        <v/>
      </c>
      <c r="DO75" s="516">
        <f t="shared" si="10"/>
        <v>0</v>
      </c>
      <c r="DP75" s="516"/>
      <c r="DQ75" s="521"/>
      <c r="DR75" s="516"/>
      <c r="DS75" s="521"/>
      <c r="DT75" s="516"/>
      <c r="DU75" s="516"/>
      <c r="DV75" s="516"/>
      <c r="DW75" s="516"/>
    </row>
    <row r="76" spans="1:127" s="522" customFormat="1" ht="15" customHeight="1">
      <c r="A76" s="12"/>
      <c r="B76" s="12"/>
      <c r="C76" s="2254"/>
      <c r="D76" s="901"/>
      <c r="E76" s="901"/>
      <c r="F76" s="901"/>
      <c r="G76" s="901"/>
      <c r="H76" s="1825"/>
      <c r="I76" s="1941">
        <f>'4枚目'!$M$32</f>
        <v>0</v>
      </c>
      <c r="J76" s="1928"/>
      <c r="K76" s="1928"/>
      <c r="L76" s="1928"/>
      <c r="M76" s="1928"/>
      <c r="N76" s="1928"/>
      <c r="O76" s="1929"/>
      <c r="P76" s="1941">
        <f>'4枚目'!$T$32</f>
        <v>0</v>
      </c>
      <c r="Q76" s="1928"/>
      <c r="R76" s="1928"/>
      <c r="S76" s="1928"/>
      <c r="T76" s="1928"/>
      <c r="U76" s="1929"/>
      <c r="V76" s="2063">
        <f>'4枚目'!$Z$32</f>
        <v>0</v>
      </c>
      <c r="W76" s="2062"/>
      <c r="X76" s="2062"/>
      <c r="Y76" s="2062"/>
      <c r="Z76" s="2062"/>
      <c r="AA76" s="2062"/>
      <c r="AB76" s="2062"/>
      <c r="AC76" s="546" t="s">
        <v>9228</v>
      </c>
      <c r="AD76" s="546"/>
      <c r="AE76" s="546"/>
      <c r="AF76" s="547"/>
      <c r="AG76" s="2062">
        <f>'4枚目'!$AR$32</f>
        <v>0</v>
      </c>
      <c r="AH76" s="2062"/>
      <c r="AI76" s="2062"/>
      <c r="AJ76" s="2062"/>
      <c r="AK76" s="2062"/>
      <c r="AL76" s="2062"/>
      <c r="AM76" s="2062"/>
      <c r="AN76" s="2060" t="s">
        <v>9228</v>
      </c>
      <c r="AO76" s="2060"/>
      <c r="AP76" s="2060"/>
      <c r="AQ76" s="2061"/>
      <c r="AR76" s="1941">
        <f>'4枚目'!$BC$32</f>
        <v>0</v>
      </c>
      <c r="AS76" s="1928"/>
      <c r="AT76" s="1928"/>
      <c r="AU76" s="1928"/>
      <c r="AV76" s="1928"/>
      <c r="AW76" s="1928"/>
      <c r="AX76" s="1928"/>
      <c r="AY76" s="1928"/>
      <c r="AZ76" s="1928"/>
      <c r="BA76" s="1928"/>
      <c r="BB76" s="1928"/>
      <c r="BC76" s="1928"/>
      <c r="BD76" s="1928"/>
      <c r="BE76" s="1928"/>
      <c r="BF76" s="1928"/>
      <c r="BG76" s="1928"/>
      <c r="BH76" s="1928"/>
      <c r="BI76" s="1928"/>
      <c r="BJ76" s="1928"/>
      <c r="BK76" s="1928"/>
      <c r="BL76" s="1928"/>
      <c r="BM76" s="1928"/>
      <c r="BN76" s="1928"/>
      <c r="BO76" s="1928"/>
      <c r="BP76" s="1928"/>
      <c r="BQ76" s="1928"/>
      <c r="BR76" s="1928"/>
      <c r="BS76" s="1928"/>
      <c r="BT76" s="1928"/>
      <c r="BU76" s="1928"/>
      <c r="BV76" s="1928"/>
      <c r="BW76" s="1928"/>
      <c r="BX76" s="1928"/>
      <c r="BY76" s="1928"/>
      <c r="BZ76" s="1928"/>
      <c r="CA76" s="1928"/>
      <c r="CB76" s="1928"/>
      <c r="CC76" s="1928"/>
      <c r="CD76" s="1929"/>
      <c r="CE76" s="1941">
        <f>'4枚目'!$CG$32</f>
        <v>0</v>
      </c>
      <c r="CF76" s="1928"/>
      <c r="CG76" s="1928"/>
      <c r="CH76" s="1928"/>
      <c r="CI76" s="1928"/>
      <c r="CJ76" s="1928"/>
      <c r="CK76" s="1928"/>
      <c r="CL76" s="1928"/>
      <c r="CM76" s="1928"/>
      <c r="CN76" s="1928"/>
      <c r="CO76" s="1928"/>
      <c r="CP76" s="1928"/>
      <c r="CQ76" s="1928"/>
      <c r="CR76" s="1928"/>
      <c r="CS76" s="1928"/>
      <c r="CT76" s="1928"/>
      <c r="CU76" s="1928"/>
      <c r="CV76" s="1928"/>
      <c r="CW76" s="1928"/>
      <c r="CX76" s="1928"/>
      <c r="CY76" s="1928"/>
      <c r="CZ76" s="1928"/>
      <c r="DA76" s="1928"/>
      <c r="DB76" s="1928"/>
      <c r="DC76" s="1928"/>
      <c r="DD76" s="1928"/>
      <c r="DE76" s="1928"/>
      <c r="DF76" s="1929"/>
      <c r="DG76" s="2066">
        <f t="shared" si="7"/>
        <v>0</v>
      </c>
      <c r="DH76" s="2067"/>
      <c r="DI76" s="2067"/>
      <c r="DJ76" s="2067"/>
      <c r="DK76" s="531"/>
      <c r="DL76" s="532" t="s">
        <v>66</v>
      </c>
      <c r="DM76" s="597"/>
      <c r="DN76" s="522" t="str">
        <f t="shared" si="11"/>
        <v/>
      </c>
      <c r="DO76" s="516">
        <f t="shared" si="10"/>
        <v>0</v>
      </c>
      <c r="DP76" s="516"/>
      <c r="DQ76" s="521"/>
      <c r="DR76" s="516"/>
      <c r="DS76" s="521"/>
      <c r="DT76" s="516"/>
      <c r="DU76" s="516"/>
      <c r="DV76" s="516"/>
      <c r="DW76" s="516"/>
    </row>
    <row r="77" spans="1:127" s="522" customFormat="1" ht="15" customHeight="1">
      <c r="A77" s="12"/>
      <c r="B77" s="12"/>
      <c r="C77" s="2254"/>
      <c r="D77" s="901"/>
      <c r="E77" s="901"/>
      <c r="F77" s="901"/>
      <c r="G77" s="901"/>
      <c r="H77" s="1825"/>
      <c r="I77" s="1941">
        <f>'4枚目'!$M$33</f>
        <v>0</v>
      </c>
      <c r="J77" s="1928"/>
      <c r="K77" s="1928"/>
      <c r="L77" s="1928"/>
      <c r="M77" s="1928"/>
      <c r="N77" s="1928"/>
      <c r="O77" s="1929"/>
      <c r="P77" s="1941">
        <f>'4枚目'!$T$33</f>
        <v>0</v>
      </c>
      <c r="Q77" s="1928"/>
      <c r="R77" s="1928"/>
      <c r="S77" s="1928"/>
      <c r="T77" s="1928"/>
      <c r="U77" s="1929"/>
      <c r="V77" s="2063">
        <f>'4枚目'!$Z$33</f>
        <v>0</v>
      </c>
      <c r="W77" s="2062"/>
      <c r="X77" s="2062"/>
      <c r="Y77" s="2062"/>
      <c r="Z77" s="2062"/>
      <c r="AA77" s="2062"/>
      <c r="AB77" s="2062"/>
      <c r="AC77" s="546" t="s">
        <v>9228</v>
      </c>
      <c r="AD77" s="546"/>
      <c r="AE77" s="546"/>
      <c r="AF77" s="547"/>
      <c r="AG77" s="2062">
        <f>'4枚目'!$AR$33</f>
        <v>0</v>
      </c>
      <c r="AH77" s="2062"/>
      <c r="AI77" s="2062"/>
      <c r="AJ77" s="2062"/>
      <c r="AK77" s="2062"/>
      <c r="AL77" s="2062"/>
      <c r="AM77" s="2062"/>
      <c r="AN77" s="2060" t="s">
        <v>9228</v>
      </c>
      <c r="AO77" s="2060"/>
      <c r="AP77" s="2060"/>
      <c r="AQ77" s="2061"/>
      <c r="AR77" s="1941">
        <f>'4枚目'!$BC$33</f>
        <v>0</v>
      </c>
      <c r="AS77" s="1928"/>
      <c r="AT77" s="1928"/>
      <c r="AU77" s="1928"/>
      <c r="AV77" s="1928"/>
      <c r="AW77" s="1928"/>
      <c r="AX77" s="1928"/>
      <c r="AY77" s="1928"/>
      <c r="AZ77" s="1928"/>
      <c r="BA77" s="1928"/>
      <c r="BB77" s="1928"/>
      <c r="BC77" s="1928"/>
      <c r="BD77" s="1928"/>
      <c r="BE77" s="1928"/>
      <c r="BF77" s="1928"/>
      <c r="BG77" s="1928"/>
      <c r="BH77" s="1928"/>
      <c r="BI77" s="1928"/>
      <c r="BJ77" s="1928"/>
      <c r="BK77" s="1928"/>
      <c r="BL77" s="1928"/>
      <c r="BM77" s="1928"/>
      <c r="BN77" s="1928"/>
      <c r="BO77" s="1928"/>
      <c r="BP77" s="1928"/>
      <c r="BQ77" s="1928"/>
      <c r="BR77" s="1928"/>
      <c r="BS77" s="1928"/>
      <c r="BT77" s="1928"/>
      <c r="BU77" s="1928"/>
      <c r="BV77" s="1928"/>
      <c r="BW77" s="1928"/>
      <c r="BX77" s="1928"/>
      <c r="BY77" s="1928"/>
      <c r="BZ77" s="1928"/>
      <c r="CA77" s="1928"/>
      <c r="CB77" s="1928"/>
      <c r="CC77" s="1928"/>
      <c r="CD77" s="1929"/>
      <c r="CE77" s="1941">
        <f>'4枚目'!$CG$33</f>
        <v>0</v>
      </c>
      <c r="CF77" s="1928"/>
      <c r="CG77" s="1928"/>
      <c r="CH77" s="1928"/>
      <c r="CI77" s="1928"/>
      <c r="CJ77" s="1928"/>
      <c r="CK77" s="1928"/>
      <c r="CL77" s="1928"/>
      <c r="CM77" s="1928"/>
      <c r="CN77" s="1928"/>
      <c r="CO77" s="1928"/>
      <c r="CP77" s="1928"/>
      <c r="CQ77" s="1928"/>
      <c r="CR77" s="1928"/>
      <c r="CS77" s="1928"/>
      <c r="CT77" s="1928"/>
      <c r="CU77" s="1928"/>
      <c r="CV77" s="1928"/>
      <c r="CW77" s="1928"/>
      <c r="CX77" s="1928"/>
      <c r="CY77" s="1928"/>
      <c r="CZ77" s="1928"/>
      <c r="DA77" s="1928"/>
      <c r="DB77" s="1928"/>
      <c r="DC77" s="1928"/>
      <c r="DD77" s="1928"/>
      <c r="DE77" s="1928"/>
      <c r="DF77" s="1929"/>
      <c r="DG77" s="2066">
        <f t="shared" si="7"/>
        <v>0</v>
      </c>
      <c r="DH77" s="2067"/>
      <c r="DI77" s="2067"/>
      <c r="DJ77" s="2067"/>
      <c r="DK77" s="531"/>
      <c r="DL77" s="532" t="s">
        <v>66</v>
      </c>
      <c r="DM77" s="597"/>
      <c r="DN77" s="522" t="str">
        <f t="shared" si="11"/>
        <v/>
      </c>
      <c r="DO77" s="516">
        <f t="shared" si="10"/>
        <v>0</v>
      </c>
      <c r="DP77" s="516"/>
      <c r="DQ77" s="521"/>
      <c r="DR77" s="516"/>
      <c r="DS77" s="521"/>
      <c r="DT77" s="516"/>
      <c r="DU77" s="516"/>
      <c r="DV77" s="516"/>
      <c r="DW77" s="516"/>
    </row>
    <row r="78" spans="1:127" s="522" customFormat="1" ht="15" customHeight="1">
      <c r="A78" s="12"/>
      <c r="B78" s="12"/>
      <c r="C78" s="2254"/>
      <c r="D78" s="901"/>
      <c r="E78" s="901"/>
      <c r="F78" s="901"/>
      <c r="G78" s="901"/>
      <c r="H78" s="1825"/>
      <c r="I78" s="1941">
        <f>'5枚目'!$M$32</f>
        <v>0</v>
      </c>
      <c r="J78" s="1928"/>
      <c r="K78" s="1928"/>
      <c r="L78" s="1928"/>
      <c r="M78" s="1928"/>
      <c r="N78" s="1928"/>
      <c r="O78" s="1929"/>
      <c r="P78" s="1941">
        <f>'5枚目'!$T$32</f>
        <v>0</v>
      </c>
      <c r="Q78" s="1928"/>
      <c r="R78" s="1928"/>
      <c r="S78" s="1928"/>
      <c r="T78" s="1928"/>
      <c r="U78" s="1929"/>
      <c r="V78" s="2063">
        <f>'5枚目'!$Z$32</f>
        <v>0</v>
      </c>
      <c r="W78" s="2062"/>
      <c r="X78" s="2062"/>
      <c r="Y78" s="2062"/>
      <c r="Z78" s="2062"/>
      <c r="AA78" s="2062"/>
      <c r="AB78" s="2062"/>
      <c r="AC78" s="546" t="s">
        <v>9228</v>
      </c>
      <c r="AD78" s="546"/>
      <c r="AE78" s="546"/>
      <c r="AF78" s="547"/>
      <c r="AG78" s="2062">
        <f>'5枚目'!$AR$32</f>
        <v>0</v>
      </c>
      <c r="AH78" s="2062"/>
      <c r="AI78" s="2062"/>
      <c r="AJ78" s="2062"/>
      <c r="AK78" s="2062"/>
      <c r="AL78" s="2062"/>
      <c r="AM78" s="2062"/>
      <c r="AN78" s="2060" t="s">
        <v>9228</v>
      </c>
      <c r="AO78" s="2060"/>
      <c r="AP78" s="2060"/>
      <c r="AQ78" s="2061"/>
      <c r="AR78" s="1941">
        <f>'5枚目'!$BC$32</f>
        <v>0</v>
      </c>
      <c r="AS78" s="1928"/>
      <c r="AT78" s="1928"/>
      <c r="AU78" s="1928"/>
      <c r="AV78" s="1928"/>
      <c r="AW78" s="1928"/>
      <c r="AX78" s="1928"/>
      <c r="AY78" s="1928"/>
      <c r="AZ78" s="1928"/>
      <c r="BA78" s="1928"/>
      <c r="BB78" s="1928"/>
      <c r="BC78" s="1928"/>
      <c r="BD78" s="1928"/>
      <c r="BE78" s="1928"/>
      <c r="BF78" s="1928"/>
      <c r="BG78" s="1928"/>
      <c r="BH78" s="1928"/>
      <c r="BI78" s="1928"/>
      <c r="BJ78" s="1928"/>
      <c r="BK78" s="1928"/>
      <c r="BL78" s="1928"/>
      <c r="BM78" s="1928"/>
      <c r="BN78" s="1928"/>
      <c r="BO78" s="1928"/>
      <c r="BP78" s="1928"/>
      <c r="BQ78" s="1928"/>
      <c r="BR78" s="1928"/>
      <c r="BS78" s="1928"/>
      <c r="BT78" s="1928"/>
      <c r="BU78" s="1928"/>
      <c r="BV78" s="1928"/>
      <c r="BW78" s="1928"/>
      <c r="BX78" s="1928"/>
      <c r="BY78" s="1928"/>
      <c r="BZ78" s="1928"/>
      <c r="CA78" s="1928"/>
      <c r="CB78" s="1928"/>
      <c r="CC78" s="1928"/>
      <c r="CD78" s="1929"/>
      <c r="CE78" s="1941">
        <f>'5枚目'!$CG$32</f>
        <v>0</v>
      </c>
      <c r="CF78" s="1928"/>
      <c r="CG78" s="1928"/>
      <c r="CH78" s="1928"/>
      <c r="CI78" s="1928"/>
      <c r="CJ78" s="1928"/>
      <c r="CK78" s="1928"/>
      <c r="CL78" s="1928"/>
      <c r="CM78" s="1928"/>
      <c r="CN78" s="1928"/>
      <c r="CO78" s="1928"/>
      <c r="CP78" s="1928"/>
      <c r="CQ78" s="1928"/>
      <c r="CR78" s="1928"/>
      <c r="CS78" s="1928"/>
      <c r="CT78" s="1928"/>
      <c r="CU78" s="1928"/>
      <c r="CV78" s="1928"/>
      <c r="CW78" s="1928"/>
      <c r="CX78" s="1928"/>
      <c r="CY78" s="1928"/>
      <c r="CZ78" s="1928"/>
      <c r="DA78" s="1928"/>
      <c r="DB78" s="1928"/>
      <c r="DC78" s="1928"/>
      <c r="DD78" s="1928"/>
      <c r="DE78" s="1928"/>
      <c r="DF78" s="1929"/>
      <c r="DG78" s="2066">
        <f t="shared" si="7"/>
        <v>0</v>
      </c>
      <c r="DH78" s="2067"/>
      <c r="DI78" s="2067"/>
      <c r="DJ78" s="2067"/>
      <c r="DK78" s="531"/>
      <c r="DL78" s="532" t="s">
        <v>66</v>
      </c>
      <c r="DM78" s="597"/>
      <c r="DN78" s="522" t="str">
        <f t="shared" si="11"/>
        <v/>
      </c>
      <c r="DO78" s="516">
        <f t="shared" si="10"/>
        <v>0</v>
      </c>
      <c r="DP78" s="516"/>
      <c r="DQ78" s="521"/>
      <c r="DR78" s="516"/>
      <c r="DS78" s="521"/>
      <c r="DT78" s="516"/>
      <c r="DU78" s="516"/>
      <c r="DV78" s="516"/>
      <c r="DW78" s="516"/>
    </row>
    <row r="79" spans="1:127" s="522" customFormat="1" ht="15" customHeight="1">
      <c r="A79" s="12"/>
      <c r="B79" s="12"/>
      <c r="C79" s="2254"/>
      <c r="D79" s="901"/>
      <c r="E79" s="901"/>
      <c r="F79" s="901"/>
      <c r="G79" s="901"/>
      <c r="H79" s="1825"/>
      <c r="I79" s="2144">
        <f>'5枚目'!$M$33</f>
        <v>0</v>
      </c>
      <c r="J79" s="1944"/>
      <c r="K79" s="1944"/>
      <c r="L79" s="1944"/>
      <c r="M79" s="1944"/>
      <c r="N79" s="1944"/>
      <c r="O79" s="1945"/>
      <c r="P79" s="2144">
        <f>'5枚目'!$T$33</f>
        <v>0</v>
      </c>
      <c r="Q79" s="1944"/>
      <c r="R79" s="1944"/>
      <c r="S79" s="1944"/>
      <c r="T79" s="1944"/>
      <c r="U79" s="1945"/>
      <c r="V79" s="2064">
        <f>'5枚目'!$Z$33</f>
        <v>0</v>
      </c>
      <c r="W79" s="2065"/>
      <c r="X79" s="2065"/>
      <c r="Y79" s="2065"/>
      <c r="Z79" s="2065"/>
      <c r="AA79" s="2065"/>
      <c r="AB79" s="2065"/>
      <c r="AC79" s="546" t="s">
        <v>9228</v>
      </c>
      <c r="AD79" s="546"/>
      <c r="AE79" s="546"/>
      <c r="AF79" s="547"/>
      <c r="AG79" s="2065">
        <f>'5枚目'!$AR$33</f>
        <v>0</v>
      </c>
      <c r="AH79" s="2065"/>
      <c r="AI79" s="2065"/>
      <c r="AJ79" s="2065"/>
      <c r="AK79" s="2065"/>
      <c r="AL79" s="2065"/>
      <c r="AM79" s="2065"/>
      <c r="AN79" s="2060" t="s">
        <v>9228</v>
      </c>
      <c r="AO79" s="2060"/>
      <c r="AP79" s="2060"/>
      <c r="AQ79" s="2061"/>
      <c r="AR79" s="1941">
        <f>'5枚目'!$BC$33</f>
        <v>0</v>
      </c>
      <c r="AS79" s="1928"/>
      <c r="AT79" s="1928"/>
      <c r="AU79" s="1928"/>
      <c r="AV79" s="1928"/>
      <c r="AW79" s="1928"/>
      <c r="AX79" s="1928"/>
      <c r="AY79" s="1928"/>
      <c r="AZ79" s="1928"/>
      <c r="BA79" s="1928"/>
      <c r="BB79" s="1928"/>
      <c r="BC79" s="1928"/>
      <c r="BD79" s="1928"/>
      <c r="BE79" s="1928"/>
      <c r="BF79" s="1928"/>
      <c r="BG79" s="1928"/>
      <c r="BH79" s="1928"/>
      <c r="BI79" s="1928"/>
      <c r="BJ79" s="1928"/>
      <c r="BK79" s="1928"/>
      <c r="BL79" s="1928"/>
      <c r="BM79" s="1928"/>
      <c r="BN79" s="1928"/>
      <c r="BO79" s="1928"/>
      <c r="BP79" s="1928"/>
      <c r="BQ79" s="1928"/>
      <c r="BR79" s="1928"/>
      <c r="BS79" s="1928"/>
      <c r="BT79" s="1928"/>
      <c r="BU79" s="1928"/>
      <c r="BV79" s="1928"/>
      <c r="BW79" s="1928"/>
      <c r="BX79" s="1928"/>
      <c r="BY79" s="1928"/>
      <c r="BZ79" s="1928"/>
      <c r="CA79" s="1928"/>
      <c r="CB79" s="1928"/>
      <c r="CC79" s="1928"/>
      <c r="CD79" s="1929"/>
      <c r="CE79" s="1941">
        <f>'5枚目'!$CG$33</f>
        <v>0</v>
      </c>
      <c r="CF79" s="1928"/>
      <c r="CG79" s="1928"/>
      <c r="CH79" s="1928"/>
      <c r="CI79" s="1928"/>
      <c r="CJ79" s="1928"/>
      <c r="CK79" s="1928"/>
      <c r="CL79" s="1928"/>
      <c r="CM79" s="1928"/>
      <c r="CN79" s="1928"/>
      <c r="CO79" s="1928"/>
      <c r="CP79" s="1928"/>
      <c r="CQ79" s="1928"/>
      <c r="CR79" s="1928"/>
      <c r="CS79" s="1928"/>
      <c r="CT79" s="1928"/>
      <c r="CU79" s="1928"/>
      <c r="CV79" s="1928"/>
      <c r="CW79" s="1928"/>
      <c r="CX79" s="1928"/>
      <c r="CY79" s="1928"/>
      <c r="CZ79" s="1928"/>
      <c r="DA79" s="1928"/>
      <c r="DB79" s="1928"/>
      <c r="DC79" s="1928"/>
      <c r="DD79" s="1928"/>
      <c r="DE79" s="1928"/>
      <c r="DF79" s="1929"/>
      <c r="DG79" s="2159">
        <f t="shared" si="7"/>
        <v>0</v>
      </c>
      <c r="DH79" s="2160"/>
      <c r="DI79" s="2160"/>
      <c r="DJ79" s="2160"/>
      <c r="DK79" s="560"/>
      <c r="DL79" s="561" t="s">
        <v>66</v>
      </c>
      <c r="DM79" s="597"/>
      <c r="DN79" s="522" t="str">
        <f t="shared" si="11"/>
        <v/>
      </c>
      <c r="DO79" s="516">
        <f t="shared" si="10"/>
        <v>0</v>
      </c>
      <c r="DP79" s="516"/>
      <c r="DQ79" s="521"/>
      <c r="DR79" s="516"/>
      <c r="DS79" s="521"/>
      <c r="DT79" s="516"/>
      <c r="DU79" s="516"/>
      <c r="DV79" s="516"/>
      <c r="DW79" s="516"/>
    </row>
    <row r="80" spans="1:127" s="522" customFormat="1" ht="15" customHeight="1" thickBot="1">
      <c r="A80" s="12"/>
      <c r="B80" s="12"/>
      <c r="C80" s="550"/>
      <c r="D80" s="551"/>
      <c r="E80" s="552"/>
      <c r="F80" s="552"/>
      <c r="G80" s="552"/>
      <c r="H80" s="553" t="s">
        <v>67</v>
      </c>
      <c r="I80" s="554"/>
      <c r="J80" s="554"/>
      <c r="K80" s="554"/>
      <c r="L80" s="554"/>
      <c r="M80" s="554"/>
      <c r="N80" s="554"/>
      <c r="O80" s="554"/>
      <c r="P80" s="554"/>
      <c r="Q80" s="555"/>
      <c r="R80" s="555"/>
      <c r="S80" s="555"/>
      <c r="T80" s="555"/>
      <c r="U80" s="556"/>
      <c r="V80" s="2330">
        <f>SUM(V70:AB79)</f>
        <v>0</v>
      </c>
      <c r="W80" s="2331"/>
      <c r="X80" s="2331"/>
      <c r="Y80" s="2331"/>
      <c r="Z80" s="2331"/>
      <c r="AA80" s="2331"/>
      <c r="AB80" s="2331"/>
      <c r="AC80" s="2332" t="s">
        <v>9228</v>
      </c>
      <c r="AD80" s="2332"/>
      <c r="AE80" s="2332"/>
      <c r="AF80" s="2333"/>
      <c r="AG80" s="2331">
        <f>SUM(AG70:AM79)</f>
        <v>0</v>
      </c>
      <c r="AH80" s="2331"/>
      <c r="AI80" s="2331"/>
      <c r="AJ80" s="2331"/>
      <c r="AK80" s="2331"/>
      <c r="AL80" s="2331"/>
      <c r="AM80" s="2331"/>
      <c r="AN80" s="2326" t="s">
        <v>9228</v>
      </c>
      <c r="AO80" s="2327"/>
      <c r="AP80" s="2327"/>
      <c r="AQ80" s="2327"/>
      <c r="AR80" s="2351"/>
      <c r="AS80" s="2351"/>
      <c r="AT80" s="2351"/>
      <c r="AU80" s="2351"/>
      <c r="AV80" s="2351"/>
      <c r="AW80" s="2351"/>
      <c r="AX80" s="2351"/>
      <c r="AY80" s="2351"/>
      <c r="AZ80" s="2351"/>
      <c r="BA80" s="2351"/>
      <c r="BB80" s="2351"/>
      <c r="BC80" s="2351"/>
      <c r="BD80" s="2351"/>
      <c r="BE80" s="2351"/>
      <c r="BF80" s="2351"/>
      <c r="BG80" s="2351"/>
      <c r="BH80" s="2351"/>
      <c r="BI80" s="2351"/>
      <c r="BJ80" s="2351"/>
      <c r="BK80" s="2351"/>
      <c r="BL80" s="2351"/>
      <c r="BM80" s="2351"/>
      <c r="BN80" s="2351"/>
      <c r="BO80" s="2351"/>
      <c r="BP80" s="2351"/>
      <c r="BQ80" s="2351"/>
      <c r="BR80" s="2351"/>
      <c r="BS80" s="2351"/>
      <c r="BT80" s="2351"/>
      <c r="BU80" s="2351"/>
      <c r="BV80" s="2351"/>
      <c r="BW80" s="2351"/>
      <c r="BX80" s="2351"/>
      <c r="BY80" s="2351"/>
      <c r="BZ80" s="2351"/>
      <c r="CA80" s="2351"/>
      <c r="CB80" s="2351"/>
      <c r="CC80" s="2351"/>
      <c r="CD80" s="2351"/>
      <c r="CE80" s="2355"/>
      <c r="CF80" s="2356"/>
      <c r="CG80" s="2356"/>
      <c r="CH80" s="2356"/>
      <c r="CI80" s="2356"/>
      <c r="CJ80" s="2356"/>
      <c r="CK80" s="2356"/>
      <c r="CL80" s="2356"/>
      <c r="CM80" s="2356"/>
      <c r="CN80" s="2356"/>
      <c r="CO80" s="2356"/>
      <c r="CP80" s="2356"/>
      <c r="CQ80" s="2356"/>
      <c r="CR80" s="2356"/>
      <c r="CS80" s="2356"/>
      <c r="CT80" s="2356"/>
      <c r="CU80" s="2356"/>
      <c r="CV80" s="2356"/>
      <c r="CW80" s="2356"/>
      <c r="CX80" s="2356"/>
      <c r="CY80" s="2356"/>
      <c r="CZ80" s="2356"/>
      <c r="DA80" s="2356"/>
      <c r="DB80" s="2356"/>
      <c r="DC80" s="2356"/>
      <c r="DD80" s="2356"/>
      <c r="DE80" s="2356"/>
      <c r="DF80" s="2357"/>
      <c r="DG80" s="2372">
        <f t="shared" ref="DG80" si="12">IFERROR((AG80*100/V80),0)</f>
        <v>0</v>
      </c>
      <c r="DH80" s="2373"/>
      <c r="DI80" s="2373"/>
      <c r="DJ80" s="2373"/>
      <c r="DK80" s="554"/>
      <c r="DL80" s="557" t="s">
        <v>66</v>
      </c>
      <c r="DM80" s="597"/>
      <c r="DN80" s="522" t="s">
        <v>8816</v>
      </c>
      <c r="DO80" s="516"/>
      <c r="DP80" s="516"/>
      <c r="DQ80" s="521"/>
      <c r="DR80" s="516"/>
      <c r="DS80" s="521"/>
      <c r="DT80" s="516"/>
      <c r="DU80" s="516"/>
      <c r="DV80" s="516"/>
      <c r="DW80" s="516"/>
    </row>
    <row r="81" spans="1:134" ht="12.95" customHeight="1">
      <c r="A81" s="2"/>
      <c r="B81" s="2"/>
      <c r="C81" s="382"/>
      <c r="D81" s="382"/>
      <c r="E81" s="449"/>
      <c r="F81" s="449"/>
      <c r="G81" s="449"/>
      <c r="H81" s="2"/>
      <c r="I81" s="2"/>
      <c r="J81" s="2"/>
      <c r="K81" s="2"/>
      <c r="L81" s="2"/>
      <c r="M81" s="2"/>
      <c r="N81" s="2"/>
      <c r="O81" s="2"/>
      <c r="P81" s="450"/>
      <c r="Q81" s="40"/>
      <c r="R81" s="40"/>
      <c r="S81" s="40"/>
      <c r="T81" s="40"/>
      <c r="U81" s="40"/>
      <c r="V81" s="451"/>
      <c r="W81" s="451"/>
      <c r="X81" s="451"/>
      <c r="Y81" s="451"/>
      <c r="Z81" s="451"/>
      <c r="AA81" s="451"/>
      <c r="AB81" s="451"/>
      <c r="AC81" s="2"/>
      <c r="AD81" s="2"/>
      <c r="AE81" s="2"/>
      <c r="AF81" s="2"/>
      <c r="AG81" s="451"/>
      <c r="AH81" s="451"/>
      <c r="AI81" s="451"/>
      <c r="AJ81" s="451"/>
      <c r="AK81" s="451"/>
      <c r="AL81" s="451"/>
      <c r="AM81" s="451"/>
      <c r="AN81" s="2"/>
      <c r="AO81" s="2"/>
      <c r="AP81" s="2"/>
      <c r="AQ81" s="2"/>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445"/>
      <c r="BP81" s="445"/>
      <c r="BQ81" s="445"/>
      <c r="BR81" s="445"/>
      <c r="BS81" s="445"/>
      <c r="BT81" s="445"/>
      <c r="BU81" s="445"/>
      <c r="BV81" s="445"/>
      <c r="BW81" s="445"/>
      <c r="BX81" s="445"/>
      <c r="BY81" s="445"/>
      <c r="BZ81" s="445"/>
      <c r="CA81" s="445"/>
      <c r="CB81" s="445"/>
      <c r="CC81" s="445"/>
      <c r="CD81" s="445"/>
      <c r="CE81" s="445"/>
      <c r="CF81" s="445"/>
      <c r="CG81" s="445"/>
      <c r="CH81" s="445"/>
      <c r="CI81" s="445"/>
      <c r="CJ81" s="445"/>
      <c r="CK81" s="445"/>
      <c r="CL81" s="445"/>
      <c r="CM81" s="445"/>
      <c r="CN81" s="445"/>
      <c r="CO81" s="445"/>
      <c r="CP81" s="445"/>
      <c r="CQ81" s="445"/>
      <c r="CR81" s="445"/>
      <c r="CS81" s="445"/>
      <c r="CT81" s="445"/>
      <c r="CU81" s="445"/>
      <c r="CV81" s="445"/>
      <c r="CW81" s="445"/>
      <c r="CX81" s="445"/>
      <c r="CY81" s="445"/>
      <c r="CZ81" s="445"/>
      <c r="DA81" s="445"/>
      <c r="DB81" s="445"/>
      <c r="DC81" s="445"/>
      <c r="DD81" s="445"/>
      <c r="DE81" s="445"/>
      <c r="DF81" s="445"/>
      <c r="DG81" s="452"/>
      <c r="DH81" s="452"/>
      <c r="DI81" s="452"/>
      <c r="DJ81" s="452"/>
      <c r="DK81" s="2"/>
      <c r="DL81" s="30"/>
      <c r="DM81" s="30"/>
      <c r="DN81" s="508" t="s">
        <v>8816</v>
      </c>
      <c r="DO81" s="501"/>
      <c r="DP81" s="501"/>
      <c r="DR81" s="501"/>
      <c r="DS81" s="521"/>
      <c r="DX81" s="79"/>
      <c r="DY81" s="79"/>
      <c r="DZ81" s="79"/>
      <c r="EA81" s="79"/>
      <c r="EB81" s="79"/>
      <c r="EC81" s="79"/>
      <c r="ED81" s="79"/>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3"/>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2"/>
      <c r="DG82" s="2"/>
      <c r="DH82" s="2"/>
      <c r="DI82" s="2"/>
      <c r="DJ82" s="2"/>
      <c r="DK82" s="2"/>
      <c r="DL82" s="2"/>
      <c r="DM82" s="2"/>
      <c r="DN82" s="508" t="s">
        <v>8816</v>
      </c>
    </row>
    <row r="83" spans="1:134" ht="25.5">
      <c r="A83" s="2"/>
      <c r="B83" s="2"/>
      <c r="C83" s="14" t="s">
        <v>8787</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5"/>
      <c r="DJ83" s="365"/>
      <c r="DK83" s="365"/>
      <c r="DL83" s="365"/>
      <c r="DM83" s="365"/>
      <c r="DN83" s="508" t="s">
        <v>8816</v>
      </c>
      <c r="DO83" s="504"/>
      <c r="DP83" s="504"/>
      <c r="DQ83" s="605"/>
      <c r="DR83" s="504"/>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5"/>
      <c r="DJ84" s="365"/>
      <c r="DK84" s="365"/>
      <c r="DL84" s="365"/>
      <c r="DM84" s="365"/>
      <c r="DN84" s="508" t="s">
        <v>8816</v>
      </c>
      <c r="DO84" s="504"/>
      <c r="DP84" s="504"/>
      <c r="DQ84" s="605"/>
      <c r="DR84" s="504"/>
    </row>
    <row r="85" spans="1:134" ht="8.1" customHeight="1">
      <c r="A85" s="2"/>
      <c r="B85" s="2"/>
      <c r="C85" s="2229" t="s">
        <v>1</v>
      </c>
      <c r="D85" s="2229"/>
      <c r="E85" s="2229"/>
      <c r="F85" s="2229"/>
      <c r="G85" s="2229"/>
      <c r="H85" s="2229"/>
      <c r="I85" s="2229"/>
      <c r="J85" s="2229"/>
      <c r="K85" s="2229"/>
      <c r="L85" s="2"/>
      <c r="M85" s="1375"/>
      <c r="N85" s="1375"/>
      <c r="O85" s="1375"/>
      <c r="P85" s="1375"/>
      <c r="Q85" s="1375"/>
      <c r="R85" s="1375"/>
      <c r="S85" s="1375"/>
      <c r="T85" s="1375"/>
      <c r="U85" s="1375"/>
      <c r="V85" s="1375"/>
      <c r="W85" s="1375"/>
      <c r="X85" s="1375"/>
      <c r="Y85" s="1375"/>
      <c r="Z85" s="1375"/>
      <c r="AA85" s="1375"/>
      <c r="AB85" s="1375"/>
      <c r="AC85" s="1375"/>
      <c r="AD85" s="1375"/>
      <c r="AE85" s="1375"/>
      <c r="AF85" s="1375"/>
      <c r="AG85" s="1375"/>
      <c r="AH85" s="1375"/>
      <c r="AI85" s="1375"/>
      <c r="AJ85" s="1375"/>
      <c r="AK85" s="1375"/>
      <c r="AL85" s="1375"/>
      <c r="AM85" s="941"/>
      <c r="AN85" s="941"/>
      <c r="AO85" s="941"/>
      <c r="AP85" s="941"/>
      <c r="AQ85" s="941"/>
      <c r="AR85" s="941"/>
      <c r="AS85" s="941"/>
      <c r="AT85" s="941"/>
      <c r="AU85" s="941"/>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08" t="s">
        <v>8816</v>
      </c>
    </row>
    <row r="86" spans="1:134" ht="8.1" customHeight="1">
      <c r="A86" s="2"/>
      <c r="B86" s="2"/>
      <c r="C86" s="2229"/>
      <c r="D86" s="2229"/>
      <c r="E86" s="2229"/>
      <c r="F86" s="2229"/>
      <c r="G86" s="2229"/>
      <c r="H86" s="2229"/>
      <c r="I86" s="2229"/>
      <c r="J86" s="2229"/>
      <c r="K86" s="2229"/>
      <c r="L86" s="2"/>
      <c r="M86" s="1377"/>
      <c r="N86" s="1377"/>
      <c r="O86" s="1377"/>
      <c r="P86" s="1377"/>
      <c r="Q86" s="1377"/>
      <c r="R86" s="1377"/>
      <c r="S86" s="1377"/>
      <c r="T86" s="1377"/>
      <c r="U86" s="1377"/>
      <c r="V86" s="1377"/>
      <c r="W86" s="1377"/>
      <c r="X86" s="1377"/>
      <c r="Y86" s="1377"/>
      <c r="Z86" s="1377"/>
      <c r="AA86" s="1377"/>
      <c r="AB86" s="1377"/>
      <c r="AC86" s="1377"/>
      <c r="AD86" s="1377"/>
      <c r="AE86" s="1377"/>
      <c r="AF86" s="1377"/>
      <c r="AG86" s="1377"/>
      <c r="AH86" s="1377"/>
      <c r="AI86" s="1377"/>
      <c r="AJ86" s="1377"/>
      <c r="AK86" s="1377"/>
      <c r="AL86" s="1377"/>
      <c r="AM86" s="1417"/>
      <c r="AN86" s="1417"/>
      <c r="AO86" s="1417"/>
      <c r="AP86" s="1417"/>
      <c r="AQ86" s="1417"/>
      <c r="AR86" s="1417"/>
      <c r="AS86" s="1417"/>
      <c r="AT86" s="1417"/>
      <c r="AU86" s="1417"/>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07"/>
      <c r="CL86" s="707"/>
      <c r="CM86" s="500"/>
      <c r="CN86" s="500"/>
      <c r="CO86" s="500"/>
      <c r="CP86" s="500"/>
      <c r="CQ86" s="500"/>
      <c r="CR86" s="500"/>
      <c r="CS86" s="500"/>
      <c r="CT86" s="500"/>
      <c r="CU86" s="500"/>
      <c r="CV86" s="500"/>
      <c r="CW86" s="500"/>
      <c r="CX86" s="500"/>
      <c r="CY86" s="500"/>
      <c r="CZ86" s="500"/>
      <c r="DA86" s="500"/>
      <c r="DB86" s="500"/>
      <c r="DC86" s="500"/>
      <c r="DD86" s="500"/>
      <c r="DE86" s="500"/>
      <c r="DF86" s="500"/>
      <c r="DG86" s="500"/>
      <c r="DH86" s="500"/>
      <c r="DI86" s="500"/>
      <c r="DJ86" s="500"/>
      <c r="DK86" s="500"/>
      <c r="DL86" s="500"/>
      <c r="DM86" s="500"/>
      <c r="DN86" s="508" t="s">
        <v>8816</v>
      </c>
    </row>
    <row r="87" spans="1:134" ht="8.1" customHeight="1">
      <c r="A87" s="2"/>
      <c r="B87" s="2"/>
      <c r="C87" s="2301" t="s">
        <v>8793</v>
      </c>
      <c r="D87" s="2301"/>
      <c r="E87" s="2301"/>
      <c r="F87" s="2301"/>
      <c r="G87" s="2301"/>
      <c r="H87" s="2301"/>
      <c r="I87" s="2301"/>
      <c r="J87" s="2301"/>
      <c r="K87" s="2301"/>
      <c r="L87" s="2301"/>
      <c r="M87" s="2317">
        <f>M6</f>
        <v>0</v>
      </c>
      <c r="N87" s="2318"/>
      <c r="O87" s="2318"/>
      <c r="P87" s="2318"/>
      <c r="Q87" s="2318"/>
      <c r="R87" s="2318"/>
      <c r="S87" s="2318"/>
      <c r="T87" s="2318"/>
      <c r="U87" s="2318"/>
      <c r="V87" s="2318"/>
      <c r="W87" s="2318"/>
      <c r="X87" s="2318"/>
      <c r="Y87" s="2318"/>
      <c r="Z87" s="2318"/>
      <c r="AA87" s="2318"/>
      <c r="AB87" s="2318"/>
      <c r="AC87" s="2318"/>
      <c r="AD87" s="2318"/>
      <c r="AE87" s="2318"/>
      <c r="AF87" s="2318"/>
      <c r="AG87" s="2318"/>
      <c r="AH87" s="2318"/>
      <c r="AI87" s="2318"/>
      <c r="AJ87" s="2318"/>
      <c r="AK87" s="2318"/>
      <c r="AL87" s="2318"/>
      <c r="AM87" s="2318"/>
      <c r="AN87" s="2318"/>
      <c r="AO87" s="2318"/>
      <c r="AP87" s="2318"/>
      <c r="AQ87" s="2318"/>
      <c r="AR87" s="2318"/>
      <c r="AS87" s="2318"/>
      <c r="AT87" s="2318"/>
      <c r="AU87" s="2318"/>
      <c r="AV87" s="2318"/>
      <c r="AW87" s="2318"/>
      <c r="AX87" s="2318"/>
      <c r="AY87" s="2318"/>
      <c r="AZ87" s="2318"/>
      <c r="BA87" s="2318"/>
      <c r="BB87" s="2319"/>
      <c r="BC87" s="2167" t="s">
        <v>315</v>
      </c>
      <c r="BD87" s="2167"/>
      <c r="BE87" s="2167"/>
      <c r="BF87" s="2167"/>
      <c r="BG87" s="2167"/>
      <c r="BH87" s="2167"/>
      <c r="BI87" s="2167"/>
      <c r="BJ87" s="2168"/>
      <c r="BK87" s="2187">
        <f>'1枚目'!$BK$12</f>
        <v>0</v>
      </c>
      <c r="BL87" s="2188"/>
      <c r="BM87" s="2188"/>
      <c r="BN87" s="2188"/>
      <c r="BO87" s="2188"/>
      <c r="BP87" s="2188"/>
      <c r="BQ87" s="2188"/>
      <c r="BR87" s="2188"/>
      <c r="BS87" s="2188"/>
      <c r="BT87" s="2188"/>
      <c r="BU87" s="2188"/>
      <c r="BV87" s="2188"/>
      <c r="BW87" s="2188"/>
      <c r="BX87" s="2188"/>
      <c r="BY87" s="2188"/>
      <c r="BZ87" s="2188"/>
      <c r="CA87" s="2188"/>
      <c r="CB87" s="2188"/>
      <c r="CC87" s="2188"/>
      <c r="CD87" s="2188"/>
      <c r="CE87" s="2188"/>
      <c r="CF87" s="2188"/>
      <c r="CG87" s="2188"/>
      <c r="CH87" s="2188"/>
      <c r="CI87" s="2188"/>
      <c r="CJ87" s="2189"/>
      <c r="CK87" s="558"/>
      <c r="CL87" s="559"/>
      <c r="CM87" s="559"/>
      <c r="CN87" s="559"/>
      <c r="CO87" s="559"/>
      <c r="CP87" s="559"/>
      <c r="CQ87" s="559"/>
      <c r="CR87" s="559"/>
      <c r="CS87" s="559"/>
      <c r="CT87" s="559"/>
      <c r="CU87" s="559"/>
      <c r="CV87" s="2134"/>
      <c r="CW87" s="2134"/>
      <c r="CX87" s="2134"/>
      <c r="CY87" s="2134"/>
      <c r="CZ87" s="2134"/>
      <c r="DA87" s="2134"/>
      <c r="DB87" s="2134"/>
      <c r="DC87" s="2134"/>
      <c r="DD87" s="2139"/>
      <c r="DE87" s="2139"/>
      <c r="DF87" s="2139"/>
      <c r="DG87" s="2139"/>
      <c r="DH87" s="2139"/>
      <c r="DI87" s="2139"/>
      <c r="DJ87" s="2139"/>
      <c r="DK87" s="2139"/>
      <c r="DL87" s="2139"/>
      <c r="DM87" s="593"/>
      <c r="DN87" s="508" t="s">
        <v>8816</v>
      </c>
    </row>
    <row r="88" spans="1:134" ht="8.1" customHeight="1">
      <c r="A88" s="2"/>
      <c r="B88" s="2"/>
      <c r="C88" s="2301"/>
      <c r="D88" s="2301"/>
      <c r="E88" s="2301"/>
      <c r="F88" s="2301"/>
      <c r="G88" s="2301"/>
      <c r="H88" s="2301"/>
      <c r="I88" s="2301"/>
      <c r="J88" s="2301"/>
      <c r="K88" s="2301"/>
      <c r="L88" s="2301"/>
      <c r="M88" s="2320"/>
      <c r="N88" s="2321"/>
      <c r="O88" s="2321"/>
      <c r="P88" s="2321"/>
      <c r="Q88" s="2321"/>
      <c r="R88" s="2321"/>
      <c r="S88" s="2321"/>
      <c r="T88" s="2321"/>
      <c r="U88" s="2321"/>
      <c r="V88" s="2321"/>
      <c r="W88" s="2321"/>
      <c r="X88" s="2321"/>
      <c r="Y88" s="2321"/>
      <c r="Z88" s="2321"/>
      <c r="AA88" s="2321"/>
      <c r="AB88" s="2321"/>
      <c r="AC88" s="2321"/>
      <c r="AD88" s="2321"/>
      <c r="AE88" s="2321"/>
      <c r="AF88" s="2321"/>
      <c r="AG88" s="2321"/>
      <c r="AH88" s="2321"/>
      <c r="AI88" s="2321"/>
      <c r="AJ88" s="2321"/>
      <c r="AK88" s="2321"/>
      <c r="AL88" s="2321"/>
      <c r="AM88" s="2321"/>
      <c r="AN88" s="2321"/>
      <c r="AO88" s="2321"/>
      <c r="AP88" s="2321"/>
      <c r="AQ88" s="2321"/>
      <c r="AR88" s="2321"/>
      <c r="AS88" s="2321"/>
      <c r="AT88" s="2321"/>
      <c r="AU88" s="2321"/>
      <c r="AV88" s="2321"/>
      <c r="AW88" s="2321"/>
      <c r="AX88" s="2321"/>
      <c r="AY88" s="2321"/>
      <c r="AZ88" s="2321"/>
      <c r="BA88" s="2321"/>
      <c r="BB88" s="2322"/>
      <c r="BC88" s="2169"/>
      <c r="BD88" s="2170"/>
      <c r="BE88" s="2170"/>
      <c r="BF88" s="2170"/>
      <c r="BG88" s="2170"/>
      <c r="BH88" s="2170"/>
      <c r="BI88" s="2170"/>
      <c r="BJ88" s="2171"/>
      <c r="BK88" s="2190"/>
      <c r="BL88" s="2191"/>
      <c r="BM88" s="2191"/>
      <c r="BN88" s="2191"/>
      <c r="BO88" s="2191"/>
      <c r="BP88" s="2191"/>
      <c r="BQ88" s="2191"/>
      <c r="BR88" s="2191"/>
      <c r="BS88" s="2191"/>
      <c r="BT88" s="2191"/>
      <c r="BU88" s="2191"/>
      <c r="BV88" s="2191"/>
      <c r="BW88" s="2191"/>
      <c r="BX88" s="2191"/>
      <c r="BY88" s="2191"/>
      <c r="BZ88" s="2191"/>
      <c r="CA88" s="2191"/>
      <c r="CB88" s="2191"/>
      <c r="CC88" s="2191"/>
      <c r="CD88" s="2191"/>
      <c r="CE88" s="2191"/>
      <c r="CF88" s="2191"/>
      <c r="CG88" s="2191"/>
      <c r="CH88" s="2191"/>
      <c r="CI88" s="2191"/>
      <c r="CJ88" s="2192"/>
      <c r="CK88" s="559"/>
      <c r="CL88" s="559"/>
      <c r="CM88" s="559"/>
      <c r="CN88" s="559"/>
      <c r="CO88" s="559"/>
      <c r="CP88" s="559"/>
      <c r="CQ88" s="559"/>
      <c r="CR88" s="559"/>
      <c r="CS88" s="559"/>
      <c r="CT88" s="559"/>
      <c r="CU88" s="559"/>
      <c r="CV88" s="2170"/>
      <c r="CW88" s="2170"/>
      <c r="CX88" s="2170"/>
      <c r="CY88" s="2170"/>
      <c r="CZ88" s="2170"/>
      <c r="DA88" s="2170"/>
      <c r="DB88" s="2170"/>
      <c r="DC88" s="2170"/>
      <c r="DD88" s="2142"/>
      <c r="DE88" s="2142"/>
      <c r="DF88" s="2142"/>
      <c r="DG88" s="2142"/>
      <c r="DH88" s="2142"/>
      <c r="DI88" s="2142"/>
      <c r="DJ88" s="2142"/>
      <c r="DK88" s="2142"/>
      <c r="DL88" s="2142"/>
      <c r="DM88" s="593"/>
      <c r="DN88" s="508" t="s">
        <v>8816</v>
      </c>
    </row>
    <row r="89" spans="1:134" ht="8.1" customHeight="1">
      <c r="A89" s="2"/>
      <c r="B89" s="2"/>
      <c r="C89" s="2301"/>
      <c r="D89" s="2301"/>
      <c r="E89" s="2301"/>
      <c r="F89" s="2301"/>
      <c r="G89" s="2301"/>
      <c r="H89" s="2301"/>
      <c r="I89" s="2301"/>
      <c r="J89" s="2301"/>
      <c r="K89" s="2301"/>
      <c r="L89" s="2301"/>
      <c r="M89" s="2320"/>
      <c r="N89" s="2321"/>
      <c r="O89" s="2321"/>
      <c r="P89" s="2321"/>
      <c r="Q89" s="2321"/>
      <c r="R89" s="2321"/>
      <c r="S89" s="2321"/>
      <c r="T89" s="2321"/>
      <c r="U89" s="2321"/>
      <c r="V89" s="2321"/>
      <c r="W89" s="2321"/>
      <c r="X89" s="2321"/>
      <c r="Y89" s="2321"/>
      <c r="Z89" s="2321"/>
      <c r="AA89" s="2321"/>
      <c r="AB89" s="2321"/>
      <c r="AC89" s="2321"/>
      <c r="AD89" s="2321"/>
      <c r="AE89" s="2321"/>
      <c r="AF89" s="2321"/>
      <c r="AG89" s="2321"/>
      <c r="AH89" s="2321"/>
      <c r="AI89" s="2321"/>
      <c r="AJ89" s="2321"/>
      <c r="AK89" s="2321"/>
      <c r="AL89" s="2321"/>
      <c r="AM89" s="2321"/>
      <c r="AN89" s="2321"/>
      <c r="AO89" s="2321"/>
      <c r="AP89" s="2321"/>
      <c r="AQ89" s="2321"/>
      <c r="AR89" s="2321"/>
      <c r="AS89" s="2321"/>
      <c r="AT89" s="2321"/>
      <c r="AU89" s="2321"/>
      <c r="AV89" s="2321"/>
      <c r="AW89" s="2321"/>
      <c r="AX89" s="2321"/>
      <c r="AY89" s="2321"/>
      <c r="AZ89" s="2321"/>
      <c r="BA89" s="2321"/>
      <c r="BB89" s="2322"/>
      <c r="BC89" s="2051" t="s">
        <v>8789</v>
      </c>
      <c r="BD89" s="2052"/>
      <c r="BE89" s="2052"/>
      <c r="BF89" s="2052"/>
      <c r="BG89" s="2052"/>
      <c r="BH89" s="2052"/>
      <c r="BI89" s="2052"/>
      <c r="BJ89" s="2053"/>
      <c r="BK89" s="2194">
        <f>'1枚目'!$BK$14</f>
        <v>0</v>
      </c>
      <c r="BL89" s="2195"/>
      <c r="BM89" s="2195"/>
      <c r="BN89" s="2195"/>
      <c r="BO89" s="2195"/>
      <c r="BP89" s="2195"/>
      <c r="BQ89" s="2195"/>
      <c r="BR89" s="2195"/>
      <c r="BS89" s="2195"/>
      <c r="BT89" s="2195"/>
      <c r="BU89" s="2195"/>
      <c r="BV89" s="2195"/>
      <c r="BW89" s="2195"/>
      <c r="BX89" s="2195"/>
      <c r="BY89" s="2195"/>
      <c r="BZ89" s="2195"/>
      <c r="CA89" s="2195"/>
      <c r="CB89" s="2195"/>
      <c r="CC89" s="2195"/>
      <c r="CD89" s="2195"/>
      <c r="CE89" s="2195"/>
      <c r="CF89" s="2195"/>
      <c r="CG89" s="2195"/>
      <c r="CH89" s="2195"/>
      <c r="CI89" s="2195"/>
      <c r="CJ89" s="2195"/>
      <c r="CK89" s="2195"/>
      <c r="CL89" s="2195"/>
      <c r="CM89" s="2195"/>
      <c r="CN89" s="2195"/>
      <c r="CO89" s="2195"/>
      <c r="CP89" s="2195"/>
      <c r="CQ89" s="2195"/>
      <c r="CR89" s="2195"/>
      <c r="CS89" s="2195"/>
      <c r="CT89" s="2195"/>
      <c r="CU89" s="2196"/>
      <c r="CV89" s="2167" t="s">
        <v>8769</v>
      </c>
      <c r="CW89" s="2167"/>
      <c r="CX89" s="2167"/>
      <c r="CY89" s="2167"/>
      <c r="CZ89" s="2167"/>
      <c r="DA89" s="2167"/>
      <c r="DB89" s="2167"/>
      <c r="DC89" s="2168"/>
      <c r="DD89" s="2051" t="s">
        <v>9235</v>
      </c>
      <c r="DE89" s="2391">
        <f>'1枚目'!$DD$16</f>
        <v>0</v>
      </c>
      <c r="DF89" s="2167" t="s">
        <v>6</v>
      </c>
      <c r="DG89" s="2391">
        <f>'1枚目'!$DG$16</f>
        <v>0</v>
      </c>
      <c r="DH89" s="2391"/>
      <c r="DI89" s="2391" t="s">
        <v>7</v>
      </c>
      <c r="DJ89" s="2391">
        <f>'1枚目'!$DJ$16</f>
        <v>0</v>
      </c>
      <c r="DK89" s="2391"/>
      <c r="DL89" s="2398" t="s">
        <v>8</v>
      </c>
      <c r="DM89" s="595"/>
      <c r="DN89" s="508" t="s">
        <v>8816</v>
      </c>
    </row>
    <row r="90" spans="1:134" ht="11.25" customHeight="1">
      <c r="A90" s="2"/>
      <c r="B90" s="2"/>
      <c r="C90" s="2301"/>
      <c r="D90" s="2301"/>
      <c r="E90" s="2301"/>
      <c r="F90" s="2301"/>
      <c r="G90" s="2301"/>
      <c r="H90" s="2301"/>
      <c r="I90" s="2301"/>
      <c r="J90" s="2301"/>
      <c r="K90" s="2301"/>
      <c r="L90" s="2301"/>
      <c r="M90" s="2320"/>
      <c r="N90" s="2321"/>
      <c r="O90" s="2321"/>
      <c r="P90" s="2321"/>
      <c r="Q90" s="2321"/>
      <c r="R90" s="2321"/>
      <c r="S90" s="2321"/>
      <c r="T90" s="2321"/>
      <c r="U90" s="2321"/>
      <c r="V90" s="2321"/>
      <c r="W90" s="2321"/>
      <c r="X90" s="2321"/>
      <c r="Y90" s="2321"/>
      <c r="Z90" s="2321"/>
      <c r="AA90" s="2321"/>
      <c r="AB90" s="2321"/>
      <c r="AC90" s="2321"/>
      <c r="AD90" s="2321"/>
      <c r="AE90" s="2321"/>
      <c r="AF90" s="2321"/>
      <c r="AG90" s="2321"/>
      <c r="AH90" s="2321"/>
      <c r="AI90" s="2321"/>
      <c r="AJ90" s="2321"/>
      <c r="AK90" s="2321"/>
      <c r="AL90" s="2321"/>
      <c r="AM90" s="2321"/>
      <c r="AN90" s="2321"/>
      <c r="AO90" s="2321"/>
      <c r="AP90" s="2321"/>
      <c r="AQ90" s="2321"/>
      <c r="AR90" s="2321"/>
      <c r="AS90" s="2321"/>
      <c r="AT90" s="2321"/>
      <c r="AU90" s="2321"/>
      <c r="AV90" s="2321"/>
      <c r="AW90" s="2321"/>
      <c r="AX90" s="2321"/>
      <c r="AY90" s="2321"/>
      <c r="AZ90" s="2321"/>
      <c r="BA90" s="2321"/>
      <c r="BB90" s="2322"/>
      <c r="BC90" s="2054"/>
      <c r="BD90" s="2055"/>
      <c r="BE90" s="2055"/>
      <c r="BF90" s="2055"/>
      <c r="BG90" s="2055"/>
      <c r="BH90" s="2055"/>
      <c r="BI90" s="2055"/>
      <c r="BJ90" s="2056"/>
      <c r="BK90" s="2197"/>
      <c r="BL90" s="2198"/>
      <c r="BM90" s="2198"/>
      <c r="BN90" s="2198"/>
      <c r="BO90" s="2198"/>
      <c r="BP90" s="2198"/>
      <c r="BQ90" s="2198"/>
      <c r="BR90" s="2198"/>
      <c r="BS90" s="2198"/>
      <c r="BT90" s="2198"/>
      <c r="BU90" s="2198"/>
      <c r="BV90" s="2198"/>
      <c r="BW90" s="2198"/>
      <c r="BX90" s="2198"/>
      <c r="BY90" s="2198"/>
      <c r="BZ90" s="2198"/>
      <c r="CA90" s="2198"/>
      <c r="CB90" s="2198"/>
      <c r="CC90" s="2198"/>
      <c r="CD90" s="2198"/>
      <c r="CE90" s="2198"/>
      <c r="CF90" s="2198"/>
      <c r="CG90" s="2198"/>
      <c r="CH90" s="2198"/>
      <c r="CI90" s="2198"/>
      <c r="CJ90" s="2198"/>
      <c r="CK90" s="2198"/>
      <c r="CL90" s="2198"/>
      <c r="CM90" s="2198"/>
      <c r="CN90" s="2198"/>
      <c r="CO90" s="2198"/>
      <c r="CP90" s="2198"/>
      <c r="CQ90" s="2198"/>
      <c r="CR90" s="2198"/>
      <c r="CS90" s="2198"/>
      <c r="CT90" s="2198"/>
      <c r="CU90" s="2199"/>
      <c r="CV90" s="2134"/>
      <c r="CW90" s="2134"/>
      <c r="CX90" s="2134"/>
      <c r="CY90" s="2134"/>
      <c r="CZ90" s="2134"/>
      <c r="DA90" s="2134"/>
      <c r="DB90" s="2134"/>
      <c r="DC90" s="2225"/>
      <c r="DD90" s="2193"/>
      <c r="DE90" s="2392"/>
      <c r="DF90" s="2134"/>
      <c r="DG90" s="2392"/>
      <c r="DH90" s="2392"/>
      <c r="DI90" s="2392"/>
      <c r="DJ90" s="2392"/>
      <c r="DK90" s="2392"/>
      <c r="DL90" s="2401"/>
      <c r="DM90" s="595"/>
      <c r="DN90" s="508" t="s">
        <v>8816</v>
      </c>
    </row>
    <row r="91" spans="1:134" ht="11.25" customHeight="1">
      <c r="A91" s="2"/>
      <c r="B91" s="2"/>
      <c r="C91" s="2301"/>
      <c r="D91" s="2301"/>
      <c r="E91" s="2301"/>
      <c r="F91" s="2301"/>
      <c r="G91" s="2301"/>
      <c r="H91" s="2301"/>
      <c r="I91" s="2301"/>
      <c r="J91" s="2301"/>
      <c r="K91" s="2301"/>
      <c r="L91" s="2301"/>
      <c r="M91" s="2320"/>
      <c r="N91" s="2321"/>
      <c r="O91" s="2321"/>
      <c r="P91" s="2321"/>
      <c r="Q91" s="2321"/>
      <c r="R91" s="2321"/>
      <c r="S91" s="2321"/>
      <c r="T91" s="2321"/>
      <c r="U91" s="2321"/>
      <c r="V91" s="2321"/>
      <c r="W91" s="2321"/>
      <c r="X91" s="2321"/>
      <c r="Y91" s="2321"/>
      <c r="Z91" s="2321"/>
      <c r="AA91" s="2321"/>
      <c r="AB91" s="2321"/>
      <c r="AC91" s="2321"/>
      <c r="AD91" s="2321"/>
      <c r="AE91" s="2321"/>
      <c r="AF91" s="2321"/>
      <c r="AG91" s="2321"/>
      <c r="AH91" s="2321"/>
      <c r="AI91" s="2321"/>
      <c r="AJ91" s="2321"/>
      <c r="AK91" s="2321"/>
      <c r="AL91" s="2321"/>
      <c r="AM91" s="2321"/>
      <c r="AN91" s="2321"/>
      <c r="AO91" s="2321"/>
      <c r="AP91" s="2321"/>
      <c r="AQ91" s="2321"/>
      <c r="AR91" s="2321"/>
      <c r="AS91" s="2321"/>
      <c r="AT91" s="2321"/>
      <c r="AU91" s="2321"/>
      <c r="AV91" s="2321"/>
      <c r="AW91" s="2321"/>
      <c r="AX91" s="2321"/>
      <c r="AY91" s="2321"/>
      <c r="AZ91" s="2321"/>
      <c r="BA91" s="2321"/>
      <c r="BB91" s="2322"/>
      <c r="BC91" s="2057"/>
      <c r="BD91" s="2058"/>
      <c r="BE91" s="2058"/>
      <c r="BF91" s="2058"/>
      <c r="BG91" s="2058"/>
      <c r="BH91" s="2058"/>
      <c r="BI91" s="2058"/>
      <c r="BJ91" s="2059"/>
      <c r="BK91" s="2200"/>
      <c r="BL91" s="2201"/>
      <c r="BM91" s="2201"/>
      <c r="BN91" s="2201"/>
      <c r="BO91" s="2201"/>
      <c r="BP91" s="2201"/>
      <c r="BQ91" s="2201"/>
      <c r="BR91" s="2201"/>
      <c r="BS91" s="2201"/>
      <c r="BT91" s="2201"/>
      <c r="BU91" s="2201"/>
      <c r="BV91" s="2201"/>
      <c r="BW91" s="2201"/>
      <c r="BX91" s="2201"/>
      <c r="BY91" s="2201"/>
      <c r="BZ91" s="2201"/>
      <c r="CA91" s="2201"/>
      <c r="CB91" s="2201"/>
      <c r="CC91" s="2201"/>
      <c r="CD91" s="2201"/>
      <c r="CE91" s="2201"/>
      <c r="CF91" s="2201"/>
      <c r="CG91" s="2201"/>
      <c r="CH91" s="2201"/>
      <c r="CI91" s="2201"/>
      <c r="CJ91" s="2201"/>
      <c r="CK91" s="2201"/>
      <c r="CL91" s="2201"/>
      <c r="CM91" s="2201"/>
      <c r="CN91" s="2201"/>
      <c r="CO91" s="2201"/>
      <c r="CP91" s="2201"/>
      <c r="CQ91" s="2201"/>
      <c r="CR91" s="2201"/>
      <c r="CS91" s="2201"/>
      <c r="CT91" s="2201"/>
      <c r="CU91" s="2202"/>
      <c r="CV91" s="2134"/>
      <c r="CW91" s="2134"/>
      <c r="CX91" s="2134"/>
      <c r="CY91" s="2134"/>
      <c r="CZ91" s="2134"/>
      <c r="DA91" s="2134"/>
      <c r="DB91" s="2134"/>
      <c r="DC91" s="2225"/>
      <c r="DD91" s="2193"/>
      <c r="DE91" s="2392"/>
      <c r="DF91" s="2134"/>
      <c r="DG91" s="2392"/>
      <c r="DH91" s="2392"/>
      <c r="DI91" s="2392"/>
      <c r="DJ91" s="2392"/>
      <c r="DK91" s="2392"/>
      <c r="DL91" s="2401"/>
      <c r="DM91" s="595"/>
      <c r="DN91" s="508" t="s">
        <v>8816</v>
      </c>
    </row>
    <row r="92" spans="1:134" ht="12" customHeight="1">
      <c r="A92" s="2"/>
      <c r="B92" s="2"/>
      <c r="C92" s="2301"/>
      <c r="D92" s="2301"/>
      <c r="E92" s="2301"/>
      <c r="F92" s="2301"/>
      <c r="G92" s="2301"/>
      <c r="H92" s="2301"/>
      <c r="I92" s="2301"/>
      <c r="J92" s="2301"/>
      <c r="K92" s="2301"/>
      <c r="L92" s="2301"/>
      <c r="M92" s="2320"/>
      <c r="N92" s="2321"/>
      <c r="O92" s="2321"/>
      <c r="P92" s="2321"/>
      <c r="Q92" s="2321"/>
      <c r="R92" s="2321"/>
      <c r="S92" s="2321"/>
      <c r="T92" s="2321"/>
      <c r="U92" s="2321"/>
      <c r="V92" s="2321"/>
      <c r="W92" s="2321"/>
      <c r="X92" s="2321"/>
      <c r="Y92" s="2321"/>
      <c r="Z92" s="2321"/>
      <c r="AA92" s="2321"/>
      <c r="AB92" s="2321"/>
      <c r="AC92" s="2321"/>
      <c r="AD92" s="2321"/>
      <c r="AE92" s="2321"/>
      <c r="AF92" s="2321"/>
      <c r="AG92" s="2321"/>
      <c r="AH92" s="2321"/>
      <c r="AI92" s="2321"/>
      <c r="AJ92" s="2321"/>
      <c r="AK92" s="2321"/>
      <c r="AL92" s="2321"/>
      <c r="AM92" s="2321"/>
      <c r="AN92" s="2321"/>
      <c r="AO92" s="2321"/>
      <c r="AP92" s="2321"/>
      <c r="AQ92" s="2321"/>
      <c r="AR92" s="2321"/>
      <c r="AS92" s="2321"/>
      <c r="AT92" s="2321"/>
      <c r="AU92" s="2321"/>
      <c r="AV92" s="2321"/>
      <c r="AW92" s="2321"/>
      <c r="AX92" s="2321"/>
      <c r="AY92" s="2321"/>
      <c r="AZ92" s="2321"/>
      <c r="BA92" s="2321"/>
      <c r="BB92" s="2322"/>
      <c r="BC92" s="2193" t="s">
        <v>12</v>
      </c>
      <c r="BD92" s="2055"/>
      <c r="BE92" s="2055"/>
      <c r="BF92" s="2055"/>
      <c r="BG92" s="2055"/>
      <c r="BH92" s="2055"/>
      <c r="BI92" s="2055"/>
      <c r="BJ92" s="2056"/>
      <c r="BK92" s="2203">
        <f>'1枚目'!$BK$19</f>
        <v>0</v>
      </c>
      <c r="BL92" s="2204"/>
      <c r="BM92" s="2204"/>
      <c r="BN92" s="2204"/>
      <c r="BO92" s="2204"/>
      <c r="BP92" s="2204"/>
      <c r="BQ92" s="2204"/>
      <c r="BR92" s="2204"/>
      <c r="BS92" s="2204"/>
      <c r="BT92" s="2204"/>
      <c r="BU92" s="2204"/>
      <c r="BV92" s="2204"/>
      <c r="BW92" s="2204"/>
      <c r="BX92" s="2204"/>
      <c r="BY92" s="2204"/>
      <c r="BZ92" s="2204"/>
      <c r="CA92" s="2204"/>
      <c r="CB92" s="2204"/>
      <c r="CC92" s="2204"/>
      <c r="CD92" s="2204"/>
      <c r="CE92" s="2204"/>
      <c r="CF92" s="2204"/>
      <c r="CG92" s="2204"/>
      <c r="CH92" s="2205"/>
      <c r="CI92" s="2212" t="s">
        <v>8788</v>
      </c>
      <c r="CJ92" s="2278">
        <f>'1枚目'!$CJ$19</f>
        <v>0</v>
      </c>
      <c r="CK92" s="2279"/>
      <c r="CL92" s="2279"/>
      <c r="CM92" s="2279"/>
      <c r="CN92" s="2279"/>
      <c r="CO92" s="2279"/>
      <c r="CP92" s="2279"/>
      <c r="CQ92" s="2279"/>
      <c r="CR92" s="2279"/>
      <c r="CS92" s="2279"/>
      <c r="CT92" s="2279"/>
      <c r="CU92" s="2280"/>
      <c r="CV92" s="2170"/>
      <c r="CW92" s="2170"/>
      <c r="CX92" s="2170"/>
      <c r="CY92" s="2170"/>
      <c r="CZ92" s="2170"/>
      <c r="DA92" s="2170"/>
      <c r="DB92" s="2170"/>
      <c r="DC92" s="2171"/>
      <c r="DD92" s="2169"/>
      <c r="DE92" s="2393"/>
      <c r="DF92" s="2170"/>
      <c r="DG92" s="2393"/>
      <c r="DH92" s="2393"/>
      <c r="DI92" s="2393"/>
      <c r="DJ92" s="2393"/>
      <c r="DK92" s="2393"/>
      <c r="DL92" s="2400"/>
      <c r="DM92" s="595"/>
      <c r="DN92" s="508" t="s">
        <v>8816</v>
      </c>
    </row>
    <row r="93" spans="1:134" ht="8.1" customHeight="1">
      <c r="A93" s="2"/>
      <c r="B93" s="2"/>
      <c r="C93" s="2301"/>
      <c r="D93" s="2301"/>
      <c r="E93" s="2301"/>
      <c r="F93" s="2301"/>
      <c r="G93" s="2301"/>
      <c r="H93" s="2301"/>
      <c r="I93" s="2301"/>
      <c r="J93" s="2301"/>
      <c r="K93" s="2301"/>
      <c r="L93" s="2301"/>
      <c r="M93" s="2320"/>
      <c r="N93" s="2321"/>
      <c r="O93" s="2321"/>
      <c r="P93" s="2321"/>
      <c r="Q93" s="2321"/>
      <c r="R93" s="2321"/>
      <c r="S93" s="2321"/>
      <c r="T93" s="2321"/>
      <c r="U93" s="2321"/>
      <c r="V93" s="2321"/>
      <c r="W93" s="2321"/>
      <c r="X93" s="2321"/>
      <c r="Y93" s="2321"/>
      <c r="Z93" s="2321"/>
      <c r="AA93" s="2321"/>
      <c r="AB93" s="2321"/>
      <c r="AC93" s="2321"/>
      <c r="AD93" s="2321"/>
      <c r="AE93" s="2321"/>
      <c r="AF93" s="2321"/>
      <c r="AG93" s="2321"/>
      <c r="AH93" s="2321"/>
      <c r="AI93" s="2321"/>
      <c r="AJ93" s="2321"/>
      <c r="AK93" s="2321"/>
      <c r="AL93" s="2321"/>
      <c r="AM93" s="2321"/>
      <c r="AN93" s="2321"/>
      <c r="AO93" s="2321"/>
      <c r="AP93" s="2321"/>
      <c r="AQ93" s="2321"/>
      <c r="AR93" s="2321"/>
      <c r="AS93" s="2321"/>
      <c r="AT93" s="2321"/>
      <c r="AU93" s="2321"/>
      <c r="AV93" s="2321"/>
      <c r="AW93" s="2321"/>
      <c r="AX93" s="2321"/>
      <c r="AY93" s="2321"/>
      <c r="AZ93" s="2321"/>
      <c r="BA93" s="2321"/>
      <c r="BB93" s="2322"/>
      <c r="BC93" s="2054"/>
      <c r="BD93" s="2055"/>
      <c r="BE93" s="2055"/>
      <c r="BF93" s="2055"/>
      <c r="BG93" s="2055"/>
      <c r="BH93" s="2055"/>
      <c r="BI93" s="2055"/>
      <c r="BJ93" s="2056"/>
      <c r="BK93" s="2206"/>
      <c r="BL93" s="2207"/>
      <c r="BM93" s="2207"/>
      <c r="BN93" s="2207"/>
      <c r="BO93" s="2207"/>
      <c r="BP93" s="2207"/>
      <c r="BQ93" s="2207"/>
      <c r="BR93" s="2207"/>
      <c r="BS93" s="2207"/>
      <c r="BT93" s="2207"/>
      <c r="BU93" s="2207"/>
      <c r="BV93" s="2207"/>
      <c r="BW93" s="2207"/>
      <c r="BX93" s="2207"/>
      <c r="BY93" s="2207"/>
      <c r="BZ93" s="2207"/>
      <c r="CA93" s="2207"/>
      <c r="CB93" s="2207"/>
      <c r="CC93" s="2207"/>
      <c r="CD93" s="2207"/>
      <c r="CE93" s="2207"/>
      <c r="CF93" s="2207"/>
      <c r="CG93" s="2207"/>
      <c r="CH93" s="2208"/>
      <c r="CI93" s="2213"/>
      <c r="CJ93" s="2281"/>
      <c r="CK93" s="2282"/>
      <c r="CL93" s="2282"/>
      <c r="CM93" s="2282"/>
      <c r="CN93" s="2282"/>
      <c r="CO93" s="2282"/>
      <c r="CP93" s="2282"/>
      <c r="CQ93" s="2282"/>
      <c r="CR93" s="2282"/>
      <c r="CS93" s="2282"/>
      <c r="CT93" s="2282"/>
      <c r="CU93" s="2283"/>
      <c r="CV93" s="2167" t="s">
        <v>10</v>
      </c>
      <c r="CW93" s="2167"/>
      <c r="CX93" s="2167"/>
      <c r="CY93" s="2167"/>
      <c r="CZ93" s="2167"/>
      <c r="DA93" s="2167"/>
      <c r="DB93" s="2167"/>
      <c r="DC93" s="2168"/>
      <c r="DD93" s="2397">
        <f>'1枚目'!$DC$18</f>
        <v>0</v>
      </c>
      <c r="DE93" s="2391"/>
      <c r="DF93" s="2391"/>
      <c r="DG93" s="2391"/>
      <c r="DH93" s="2391"/>
      <c r="DI93" s="2391"/>
      <c r="DJ93" s="2391"/>
      <c r="DK93" s="2391"/>
      <c r="DL93" s="2398"/>
      <c r="DM93" s="596"/>
      <c r="DN93" s="508" t="s">
        <v>8816</v>
      </c>
    </row>
    <row r="94" spans="1:134" ht="12.75" customHeight="1">
      <c r="A94" s="2"/>
      <c r="B94" s="2"/>
      <c r="C94" s="2301"/>
      <c r="D94" s="2301"/>
      <c r="E94" s="2301"/>
      <c r="F94" s="2301"/>
      <c r="G94" s="2301"/>
      <c r="H94" s="2301"/>
      <c r="I94" s="2301"/>
      <c r="J94" s="2301"/>
      <c r="K94" s="2301"/>
      <c r="L94" s="2301"/>
      <c r="M94" s="2323"/>
      <c r="N94" s="2324"/>
      <c r="O94" s="2324"/>
      <c r="P94" s="2324"/>
      <c r="Q94" s="2324"/>
      <c r="R94" s="2324"/>
      <c r="S94" s="2324"/>
      <c r="T94" s="2324"/>
      <c r="U94" s="2324"/>
      <c r="V94" s="2324"/>
      <c r="W94" s="2324"/>
      <c r="X94" s="2324"/>
      <c r="Y94" s="2324"/>
      <c r="Z94" s="2324"/>
      <c r="AA94" s="2324"/>
      <c r="AB94" s="2324"/>
      <c r="AC94" s="2324"/>
      <c r="AD94" s="2324"/>
      <c r="AE94" s="2324"/>
      <c r="AF94" s="2324"/>
      <c r="AG94" s="2324"/>
      <c r="AH94" s="2324"/>
      <c r="AI94" s="2324"/>
      <c r="AJ94" s="2324"/>
      <c r="AK94" s="2324"/>
      <c r="AL94" s="2324"/>
      <c r="AM94" s="2324"/>
      <c r="AN94" s="2324"/>
      <c r="AO94" s="2324"/>
      <c r="AP94" s="2324"/>
      <c r="AQ94" s="2324"/>
      <c r="AR94" s="2324"/>
      <c r="AS94" s="2324"/>
      <c r="AT94" s="2324"/>
      <c r="AU94" s="2324"/>
      <c r="AV94" s="2324"/>
      <c r="AW94" s="2324"/>
      <c r="AX94" s="2324"/>
      <c r="AY94" s="2324"/>
      <c r="AZ94" s="2324"/>
      <c r="BA94" s="2324"/>
      <c r="BB94" s="2325"/>
      <c r="BC94" s="2057"/>
      <c r="BD94" s="2058"/>
      <c r="BE94" s="2058"/>
      <c r="BF94" s="2058"/>
      <c r="BG94" s="2058"/>
      <c r="BH94" s="2058"/>
      <c r="BI94" s="2058"/>
      <c r="BJ94" s="2059"/>
      <c r="BK94" s="2209"/>
      <c r="BL94" s="2210"/>
      <c r="BM94" s="2210"/>
      <c r="BN94" s="2210"/>
      <c r="BO94" s="2210"/>
      <c r="BP94" s="2210"/>
      <c r="BQ94" s="2210"/>
      <c r="BR94" s="2210"/>
      <c r="BS94" s="2210"/>
      <c r="BT94" s="2210"/>
      <c r="BU94" s="2210"/>
      <c r="BV94" s="2210"/>
      <c r="BW94" s="2210"/>
      <c r="BX94" s="2210"/>
      <c r="BY94" s="2210"/>
      <c r="BZ94" s="2210"/>
      <c r="CA94" s="2210"/>
      <c r="CB94" s="2210"/>
      <c r="CC94" s="2210"/>
      <c r="CD94" s="2210"/>
      <c r="CE94" s="2210"/>
      <c r="CF94" s="2210"/>
      <c r="CG94" s="2210"/>
      <c r="CH94" s="2211"/>
      <c r="CI94" s="2214"/>
      <c r="CJ94" s="2284"/>
      <c r="CK94" s="2285"/>
      <c r="CL94" s="2285"/>
      <c r="CM94" s="2285"/>
      <c r="CN94" s="2285"/>
      <c r="CO94" s="2285"/>
      <c r="CP94" s="2285"/>
      <c r="CQ94" s="2285"/>
      <c r="CR94" s="2285"/>
      <c r="CS94" s="2285"/>
      <c r="CT94" s="2285"/>
      <c r="CU94" s="2286"/>
      <c r="CV94" s="2169"/>
      <c r="CW94" s="2170"/>
      <c r="CX94" s="2170"/>
      <c r="CY94" s="2170"/>
      <c r="CZ94" s="2170"/>
      <c r="DA94" s="2170"/>
      <c r="DB94" s="2170"/>
      <c r="DC94" s="2171"/>
      <c r="DD94" s="2399"/>
      <c r="DE94" s="2393"/>
      <c r="DF94" s="2393"/>
      <c r="DG94" s="2393"/>
      <c r="DH94" s="2393"/>
      <c r="DI94" s="2393"/>
      <c r="DJ94" s="2393"/>
      <c r="DK94" s="2393"/>
      <c r="DL94" s="2400"/>
      <c r="DM94" s="596"/>
      <c r="DN94" s="508" t="s">
        <v>8816</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08" t="s">
        <v>8816</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08" t="s">
        <v>8816</v>
      </c>
    </row>
    <row r="97" spans="1:134" ht="9.9499999999999993" customHeight="1">
      <c r="A97" s="2"/>
      <c r="B97" s="2"/>
      <c r="C97" s="2051" t="s">
        <v>14</v>
      </c>
      <c r="D97" s="2052"/>
      <c r="E97" s="2052"/>
      <c r="F97" s="2052"/>
      <c r="G97" s="2052"/>
      <c r="H97" s="2052"/>
      <c r="I97" s="2052"/>
      <c r="J97" s="2053"/>
      <c r="K97" s="2194">
        <f>'1枚目'!$K$24</f>
        <v>0</v>
      </c>
      <c r="L97" s="2195"/>
      <c r="M97" s="2195"/>
      <c r="N97" s="2195"/>
      <c r="O97" s="2195"/>
      <c r="P97" s="2195"/>
      <c r="Q97" s="2195"/>
      <c r="R97" s="2195"/>
      <c r="S97" s="2195"/>
      <c r="T97" s="2195"/>
      <c r="U97" s="2195"/>
      <c r="V97" s="2195"/>
      <c r="W97" s="2195"/>
      <c r="X97" s="2195"/>
      <c r="Y97" s="2195"/>
      <c r="Z97" s="2195"/>
      <c r="AA97" s="2195"/>
      <c r="AB97" s="2195"/>
      <c r="AC97" s="2195"/>
      <c r="AD97" s="2195"/>
      <c r="AE97" s="2195"/>
      <c r="AF97" s="2195"/>
      <c r="AG97" s="2195"/>
      <c r="AH97" s="2195"/>
      <c r="AI97" s="2195"/>
      <c r="AJ97" s="2195"/>
      <c r="AK97" s="2195"/>
      <c r="AL97" s="2195"/>
      <c r="AM97" s="2195"/>
      <c r="AN97" s="2195"/>
      <c r="AO97" s="2196"/>
      <c r="AP97" s="2051" t="s">
        <v>29</v>
      </c>
      <c r="AQ97" s="2052"/>
      <c r="AR97" s="2052"/>
      <c r="AS97" s="2052"/>
      <c r="AT97" s="2052"/>
      <c r="AU97" s="2052"/>
      <c r="AV97" s="2052"/>
      <c r="AW97" s="2053"/>
      <c r="AX97" s="2135" t="str">
        <f>Code!$CI$3&amp;Code!$CP$3&amp;'1枚目'!$AG$28</f>
        <v/>
      </c>
      <c r="AY97" s="2136"/>
      <c r="AZ97" s="2136"/>
      <c r="BA97" s="2136"/>
      <c r="BB97" s="2136"/>
      <c r="BC97" s="2136"/>
      <c r="BD97" s="2136"/>
      <c r="BE97" s="2136"/>
      <c r="BF97" s="2136"/>
      <c r="BG97" s="2136"/>
      <c r="BH97" s="2136"/>
      <c r="BI97" s="2136"/>
      <c r="BJ97" s="2136"/>
      <c r="BK97" s="2136"/>
      <c r="BL97" s="2136"/>
      <c r="BM97" s="2136"/>
      <c r="BN97" s="2136"/>
      <c r="BO97" s="2136"/>
      <c r="BP97" s="2136"/>
      <c r="BQ97" s="2136"/>
      <c r="BR97" s="2136"/>
      <c r="BS97" s="2136"/>
      <c r="BT97" s="2136"/>
      <c r="BU97" s="2136"/>
      <c r="BV97" s="2136"/>
      <c r="BW97" s="2136"/>
      <c r="BX97" s="2136"/>
      <c r="BY97" s="2136"/>
      <c r="BZ97" s="2136"/>
      <c r="CA97" s="2136"/>
      <c r="CB97" s="2136"/>
      <c r="CC97" s="2136"/>
      <c r="CD97" s="2136"/>
      <c r="CE97" s="2136"/>
      <c r="CF97" s="2136"/>
      <c r="CG97" s="2136"/>
      <c r="CH97" s="2136"/>
      <c r="CI97" s="2136"/>
      <c r="CJ97" s="2136"/>
      <c r="CK97" s="2136"/>
      <c r="CL97" s="2136"/>
      <c r="CM97" s="2136"/>
      <c r="CN97" s="2136"/>
      <c r="CO97" s="2136"/>
      <c r="CP97" s="2137"/>
      <c r="CQ97" s="2134" t="s">
        <v>30</v>
      </c>
      <c r="CR97" s="2055"/>
      <c r="CS97" s="2055"/>
      <c r="CT97" s="2055"/>
      <c r="CU97" s="2055"/>
      <c r="CV97" s="2051" t="str">
        <f>'1枚目'!$BI$28</f>
        <v>令和</v>
      </c>
      <c r="CW97" s="2167"/>
      <c r="CX97" s="2167"/>
      <c r="CY97" s="2168"/>
      <c r="CZ97" s="2385">
        <f>'1枚目'!$BK$28</f>
        <v>0</v>
      </c>
      <c r="DA97" s="2386"/>
      <c r="DB97" s="2051" t="s">
        <v>6</v>
      </c>
      <c r="DC97" s="2168"/>
      <c r="DD97" s="2389">
        <f>'1枚目'!$BO$28</f>
        <v>0</v>
      </c>
      <c r="DE97" s="2386"/>
      <c r="DF97" s="2134" t="s">
        <v>7</v>
      </c>
      <c r="DG97" s="2374">
        <f>'1枚目'!$BS$28</f>
        <v>0</v>
      </c>
      <c r="DH97" s="2374"/>
      <c r="DI97" s="2374"/>
      <c r="DJ97" s="2051" t="s">
        <v>31</v>
      </c>
      <c r="DK97" s="2167"/>
      <c r="DL97" s="2168"/>
      <c r="DM97" s="591"/>
      <c r="DN97" s="508" t="s">
        <v>8816</v>
      </c>
    </row>
    <row r="98" spans="1:134" ht="9.9499999999999993" customHeight="1">
      <c r="A98" s="2"/>
      <c r="B98" s="2"/>
      <c r="C98" s="2054"/>
      <c r="D98" s="2055"/>
      <c r="E98" s="2055"/>
      <c r="F98" s="2055"/>
      <c r="G98" s="2055"/>
      <c r="H98" s="2055"/>
      <c r="I98" s="2055"/>
      <c r="J98" s="2056"/>
      <c r="K98" s="2197"/>
      <c r="L98" s="2198"/>
      <c r="M98" s="2198"/>
      <c r="N98" s="2198"/>
      <c r="O98" s="2198"/>
      <c r="P98" s="2198"/>
      <c r="Q98" s="2198"/>
      <c r="R98" s="2198"/>
      <c r="S98" s="2198"/>
      <c r="T98" s="2198"/>
      <c r="U98" s="2198"/>
      <c r="V98" s="2198"/>
      <c r="W98" s="2198"/>
      <c r="X98" s="2198"/>
      <c r="Y98" s="2198"/>
      <c r="Z98" s="2198"/>
      <c r="AA98" s="2198"/>
      <c r="AB98" s="2198"/>
      <c r="AC98" s="2198"/>
      <c r="AD98" s="2198"/>
      <c r="AE98" s="2198"/>
      <c r="AF98" s="2198"/>
      <c r="AG98" s="2198"/>
      <c r="AH98" s="2198"/>
      <c r="AI98" s="2198"/>
      <c r="AJ98" s="2198"/>
      <c r="AK98" s="2198"/>
      <c r="AL98" s="2198"/>
      <c r="AM98" s="2198"/>
      <c r="AN98" s="2198"/>
      <c r="AO98" s="2199"/>
      <c r="AP98" s="2054"/>
      <c r="AQ98" s="2055"/>
      <c r="AR98" s="2055"/>
      <c r="AS98" s="2055"/>
      <c r="AT98" s="2055"/>
      <c r="AU98" s="2055"/>
      <c r="AV98" s="2055"/>
      <c r="AW98" s="2056"/>
      <c r="AX98" s="2138"/>
      <c r="AY98" s="2139"/>
      <c r="AZ98" s="2139"/>
      <c r="BA98" s="2139"/>
      <c r="BB98" s="2139"/>
      <c r="BC98" s="2139"/>
      <c r="BD98" s="2139"/>
      <c r="BE98" s="2139"/>
      <c r="BF98" s="2139"/>
      <c r="BG98" s="2139"/>
      <c r="BH98" s="2139"/>
      <c r="BI98" s="2139"/>
      <c r="BJ98" s="2139"/>
      <c r="BK98" s="2139"/>
      <c r="BL98" s="2139"/>
      <c r="BM98" s="2139"/>
      <c r="BN98" s="2139"/>
      <c r="BO98" s="2139"/>
      <c r="BP98" s="2139"/>
      <c r="BQ98" s="2139"/>
      <c r="BR98" s="2139"/>
      <c r="BS98" s="2139"/>
      <c r="BT98" s="2139"/>
      <c r="BU98" s="2139"/>
      <c r="BV98" s="2139"/>
      <c r="BW98" s="2139"/>
      <c r="BX98" s="2139"/>
      <c r="BY98" s="2139"/>
      <c r="BZ98" s="2139"/>
      <c r="CA98" s="2139"/>
      <c r="CB98" s="2139"/>
      <c r="CC98" s="2139"/>
      <c r="CD98" s="2139"/>
      <c r="CE98" s="2139"/>
      <c r="CF98" s="2139"/>
      <c r="CG98" s="2139"/>
      <c r="CH98" s="2139"/>
      <c r="CI98" s="2139"/>
      <c r="CJ98" s="2139"/>
      <c r="CK98" s="2139"/>
      <c r="CL98" s="2139"/>
      <c r="CM98" s="2139"/>
      <c r="CN98" s="2139"/>
      <c r="CO98" s="2139"/>
      <c r="CP98" s="2140"/>
      <c r="CQ98" s="2055"/>
      <c r="CR98" s="2055"/>
      <c r="CS98" s="2055"/>
      <c r="CT98" s="2055"/>
      <c r="CU98" s="2055"/>
      <c r="CV98" s="2169"/>
      <c r="CW98" s="2170"/>
      <c r="CX98" s="2170"/>
      <c r="CY98" s="2171"/>
      <c r="CZ98" s="2387"/>
      <c r="DA98" s="2388"/>
      <c r="DB98" s="2193"/>
      <c r="DC98" s="2225"/>
      <c r="DD98" s="2390"/>
      <c r="DE98" s="2388"/>
      <c r="DF98" s="2055"/>
      <c r="DG98" s="2255"/>
      <c r="DH98" s="2255"/>
      <c r="DI98" s="2255"/>
      <c r="DJ98" s="2193"/>
      <c r="DK98" s="2134"/>
      <c r="DL98" s="2225"/>
      <c r="DM98" s="591"/>
      <c r="DN98" s="508" t="s">
        <v>8816</v>
      </c>
    </row>
    <row r="99" spans="1:134" ht="9.9499999999999993" customHeight="1">
      <c r="A99" s="2"/>
      <c r="B99" s="2"/>
      <c r="C99" s="2054"/>
      <c r="D99" s="2055"/>
      <c r="E99" s="2055"/>
      <c r="F99" s="2055"/>
      <c r="G99" s="2055"/>
      <c r="H99" s="2055"/>
      <c r="I99" s="2055"/>
      <c r="J99" s="2056"/>
      <c r="K99" s="2197"/>
      <c r="L99" s="2198"/>
      <c r="M99" s="2198"/>
      <c r="N99" s="2198"/>
      <c r="O99" s="2198"/>
      <c r="P99" s="2198"/>
      <c r="Q99" s="2198"/>
      <c r="R99" s="2198"/>
      <c r="S99" s="2198"/>
      <c r="T99" s="2198"/>
      <c r="U99" s="2198"/>
      <c r="V99" s="2198"/>
      <c r="W99" s="2198"/>
      <c r="X99" s="2198"/>
      <c r="Y99" s="2198"/>
      <c r="Z99" s="2198"/>
      <c r="AA99" s="2198"/>
      <c r="AB99" s="2198"/>
      <c r="AC99" s="2198"/>
      <c r="AD99" s="2198"/>
      <c r="AE99" s="2198"/>
      <c r="AF99" s="2198"/>
      <c r="AG99" s="2198"/>
      <c r="AH99" s="2198"/>
      <c r="AI99" s="2198"/>
      <c r="AJ99" s="2198"/>
      <c r="AK99" s="2198"/>
      <c r="AL99" s="2198"/>
      <c r="AM99" s="2198"/>
      <c r="AN99" s="2198"/>
      <c r="AO99" s="2199"/>
      <c r="AP99" s="2054"/>
      <c r="AQ99" s="2055"/>
      <c r="AR99" s="2055"/>
      <c r="AS99" s="2055"/>
      <c r="AT99" s="2055"/>
      <c r="AU99" s="2055"/>
      <c r="AV99" s="2055"/>
      <c r="AW99" s="2056"/>
      <c r="AX99" s="2138"/>
      <c r="AY99" s="2139"/>
      <c r="AZ99" s="2139"/>
      <c r="BA99" s="2139"/>
      <c r="BB99" s="2139"/>
      <c r="BC99" s="2139"/>
      <c r="BD99" s="2139"/>
      <c r="BE99" s="2139"/>
      <c r="BF99" s="2139"/>
      <c r="BG99" s="2139"/>
      <c r="BH99" s="2139"/>
      <c r="BI99" s="2139"/>
      <c r="BJ99" s="2139"/>
      <c r="BK99" s="2139"/>
      <c r="BL99" s="2139"/>
      <c r="BM99" s="2139"/>
      <c r="BN99" s="2139"/>
      <c r="BO99" s="2139"/>
      <c r="BP99" s="2139"/>
      <c r="BQ99" s="2139"/>
      <c r="BR99" s="2139"/>
      <c r="BS99" s="2139"/>
      <c r="BT99" s="2139"/>
      <c r="BU99" s="2139"/>
      <c r="BV99" s="2139"/>
      <c r="BW99" s="2139"/>
      <c r="BX99" s="2139"/>
      <c r="BY99" s="2139"/>
      <c r="BZ99" s="2139"/>
      <c r="CA99" s="2139"/>
      <c r="CB99" s="2139"/>
      <c r="CC99" s="2139"/>
      <c r="CD99" s="2139"/>
      <c r="CE99" s="2139"/>
      <c r="CF99" s="2139"/>
      <c r="CG99" s="2139"/>
      <c r="CH99" s="2139"/>
      <c r="CI99" s="2139"/>
      <c r="CJ99" s="2139"/>
      <c r="CK99" s="2139"/>
      <c r="CL99" s="2139"/>
      <c r="CM99" s="2139"/>
      <c r="CN99" s="2139"/>
      <c r="CO99" s="2139"/>
      <c r="CP99" s="2140"/>
      <c r="CQ99" s="2055"/>
      <c r="CR99" s="2055"/>
      <c r="CS99" s="2055"/>
      <c r="CT99" s="2055"/>
      <c r="CU99" s="2056"/>
      <c r="CV99" s="2051" t="s">
        <v>8768</v>
      </c>
      <c r="CW99" s="2167"/>
      <c r="CX99" s="2167"/>
      <c r="CY99" s="2168"/>
      <c r="CZ99" s="2385">
        <f>'1枚目'!$BK$30</f>
        <v>0</v>
      </c>
      <c r="DA99" s="2386"/>
      <c r="DB99" s="2193" t="s">
        <v>6</v>
      </c>
      <c r="DC99" s="2225"/>
      <c r="DD99" s="2389">
        <f>'1枚目'!$BO$30</f>
        <v>0</v>
      </c>
      <c r="DE99" s="2386"/>
      <c r="DF99" s="2134" t="s">
        <v>7</v>
      </c>
      <c r="DG99" s="2255">
        <f>'1枚目'!$BS$30</f>
        <v>0</v>
      </c>
      <c r="DH99" s="2255"/>
      <c r="DI99" s="2255"/>
      <c r="DJ99" s="2193" t="s">
        <v>35</v>
      </c>
      <c r="DK99" s="2134"/>
      <c r="DL99" s="2225"/>
      <c r="DM99" s="591"/>
      <c r="DN99" s="508" t="s">
        <v>8816</v>
      </c>
    </row>
    <row r="100" spans="1:134" ht="9.9499999999999993" customHeight="1">
      <c r="A100" s="2"/>
      <c r="B100" s="2"/>
      <c r="C100" s="2057"/>
      <c r="D100" s="2058"/>
      <c r="E100" s="2058"/>
      <c r="F100" s="2058"/>
      <c r="G100" s="2058"/>
      <c r="H100" s="2058"/>
      <c r="I100" s="2058"/>
      <c r="J100" s="2059"/>
      <c r="K100" s="2200"/>
      <c r="L100" s="2201"/>
      <c r="M100" s="2201"/>
      <c r="N100" s="2201"/>
      <c r="O100" s="2201"/>
      <c r="P100" s="2201"/>
      <c r="Q100" s="2201"/>
      <c r="R100" s="2201"/>
      <c r="S100" s="2201"/>
      <c r="T100" s="2201"/>
      <c r="U100" s="2201"/>
      <c r="V100" s="2201"/>
      <c r="W100" s="2201"/>
      <c r="X100" s="2201"/>
      <c r="Y100" s="2201"/>
      <c r="Z100" s="2201"/>
      <c r="AA100" s="2201"/>
      <c r="AB100" s="2201"/>
      <c r="AC100" s="2201"/>
      <c r="AD100" s="2201"/>
      <c r="AE100" s="2201"/>
      <c r="AF100" s="2201"/>
      <c r="AG100" s="2201"/>
      <c r="AH100" s="2201"/>
      <c r="AI100" s="2201"/>
      <c r="AJ100" s="2201"/>
      <c r="AK100" s="2201"/>
      <c r="AL100" s="2201"/>
      <c r="AM100" s="2201"/>
      <c r="AN100" s="2201"/>
      <c r="AO100" s="2202"/>
      <c r="AP100" s="2057"/>
      <c r="AQ100" s="2058"/>
      <c r="AR100" s="2058"/>
      <c r="AS100" s="2058"/>
      <c r="AT100" s="2058"/>
      <c r="AU100" s="2058"/>
      <c r="AV100" s="2058"/>
      <c r="AW100" s="2059"/>
      <c r="AX100" s="2141"/>
      <c r="AY100" s="2142"/>
      <c r="AZ100" s="2142"/>
      <c r="BA100" s="2142"/>
      <c r="BB100" s="2142"/>
      <c r="BC100" s="2142"/>
      <c r="BD100" s="2142"/>
      <c r="BE100" s="2142"/>
      <c r="BF100" s="2142"/>
      <c r="BG100" s="2142"/>
      <c r="BH100" s="2142"/>
      <c r="BI100" s="2142"/>
      <c r="BJ100" s="2142"/>
      <c r="BK100" s="2142"/>
      <c r="BL100" s="2142"/>
      <c r="BM100" s="2142"/>
      <c r="BN100" s="2142"/>
      <c r="BO100" s="2142"/>
      <c r="BP100" s="2142"/>
      <c r="BQ100" s="2142"/>
      <c r="BR100" s="2142"/>
      <c r="BS100" s="2142"/>
      <c r="BT100" s="2142"/>
      <c r="BU100" s="2142"/>
      <c r="BV100" s="2142"/>
      <c r="BW100" s="2142"/>
      <c r="BX100" s="2142"/>
      <c r="BY100" s="2142"/>
      <c r="BZ100" s="2142"/>
      <c r="CA100" s="2142"/>
      <c r="CB100" s="2142"/>
      <c r="CC100" s="2142"/>
      <c r="CD100" s="2142"/>
      <c r="CE100" s="2142"/>
      <c r="CF100" s="2142"/>
      <c r="CG100" s="2142"/>
      <c r="CH100" s="2142"/>
      <c r="CI100" s="2142"/>
      <c r="CJ100" s="2142"/>
      <c r="CK100" s="2142"/>
      <c r="CL100" s="2142"/>
      <c r="CM100" s="2142"/>
      <c r="CN100" s="2142"/>
      <c r="CO100" s="2142"/>
      <c r="CP100" s="2143"/>
      <c r="CQ100" s="2058"/>
      <c r="CR100" s="2058"/>
      <c r="CS100" s="2058"/>
      <c r="CT100" s="2058"/>
      <c r="CU100" s="2059"/>
      <c r="CV100" s="2169"/>
      <c r="CW100" s="2170"/>
      <c r="CX100" s="2170"/>
      <c r="CY100" s="2171"/>
      <c r="CZ100" s="2387"/>
      <c r="DA100" s="2388"/>
      <c r="DB100" s="2169"/>
      <c r="DC100" s="2171"/>
      <c r="DD100" s="2390"/>
      <c r="DE100" s="2388"/>
      <c r="DF100" s="2058"/>
      <c r="DG100" s="2255"/>
      <c r="DH100" s="2255"/>
      <c r="DI100" s="2255"/>
      <c r="DJ100" s="2169"/>
      <c r="DK100" s="2170"/>
      <c r="DL100" s="2171"/>
      <c r="DM100" s="591"/>
      <c r="DN100" s="508" t="s">
        <v>8816</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5"/>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08" t="s">
        <v>8816</v>
      </c>
    </row>
    <row r="102" spans="1:134" ht="21.75" customHeight="1" thickBot="1">
      <c r="A102" s="2"/>
      <c r="B102" s="2"/>
      <c r="C102" s="23" t="s">
        <v>8814</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3"/>
      <c r="BH102" s="43"/>
      <c r="BI102" s="43"/>
      <c r="BJ102" s="43"/>
      <c r="BK102" s="43"/>
      <c r="BL102" s="43"/>
      <c r="BM102" s="43"/>
      <c r="BN102" s="43"/>
      <c r="BO102" s="43"/>
      <c r="BP102" s="43"/>
      <c r="BQ102" s="43"/>
      <c r="BR102" s="43"/>
      <c r="BS102" s="43"/>
      <c r="BT102" s="43"/>
      <c r="BU102" s="43"/>
      <c r="BV102" s="43"/>
      <c r="BW102" s="43"/>
      <c r="BX102" s="43"/>
      <c r="BY102" s="43"/>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08" t="s">
        <v>8816</v>
      </c>
    </row>
    <row r="103" spans="1:134" s="520" customFormat="1" ht="15" customHeight="1">
      <c r="A103" s="517"/>
      <c r="B103" s="517"/>
      <c r="C103" s="2313" t="s">
        <v>9241</v>
      </c>
      <c r="D103" s="2314"/>
      <c r="E103" s="2314"/>
      <c r="F103" s="2314"/>
      <c r="G103" s="2314"/>
      <c r="H103" s="2314"/>
      <c r="I103" s="2315"/>
      <c r="J103" s="2381" t="s">
        <v>125</v>
      </c>
      <c r="K103" s="2112"/>
      <c r="L103" s="2112"/>
      <c r="M103" s="2112"/>
      <c r="N103" s="2112"/>
      <c r="O103" s="2113"/>
      <c r="P103" s="2111" t="s">
        <v>8777</v>
      </c>
      <c r="Q103" s="2112"/>
      <c r="R103" s="2112"/>
      <c r="S103" s="2112"/>
      <c r="T103" s="2112"/>
      <c r="U103" s="2112"/>
      <c r="V103" s="2112"/>
      <c r="W103" s="2112"/>
      <c r="X103" s="2112"/>
      <c r="Y103" s="2113"/>
      <c r="Z103" s="2111" t="s">
        <v>259</v>
      </c>
      <c r="AA103" s="2112"/>
      <c r="AB103" s="2112"/>
      <c r="AC103" s="2112"/>
      <c r="AD103" s="2112"/>
      <c r="AE103" s="2112"/>
      <c r="AF103" s="2112"/>
      <c r="AG103" s="2112"/>
      <c r="AH103" s="2112"/>
      <c r="AI103" s="2112"/>
      <c r="AJ103" s="2112"/>
      <c r="AK103" s="2112"/>
      <c r="AL103" s="2112"/>
      <c r="AM103" s="2112"/>
      <c r="AN103" s="2112"/>
      <c r="AO103" s="2112"/>
      <c r="AP103" s="2112"/>
      <c r="AQ103" s="2112"/>
      <c r="AR103" s="2112"/>
      <c r="AS103" s="2112"/>
      <c r="AT103" s="2112"/>
      <c r="AU103" s="2112"/>
      <c r="AV103" s="2112"/>
      <c r="AW103" s="2112"/>
      <c r="AX103" s="2112"/>
      <c r="AY103" s="2112"/>
      <c r="AZ103" s="2112"/>
      <c r="BA103" s="2112"/>
      <c r="BB103" s="2112"/>
      <c r="BC103" s="2112"/>
      <c r="BD103" s="2112"/>
      <c r="BE103" s="2112"/>
      <c r="BF103" s="2112"/>
      <c r="BG103" s="2112"/>
      <c r="BH103" s="2112"/>
      <c r="BI103" s="2112"/>
      <c r="BJ103" s="2112"/>
      <c r="BK103" s="2112"/>
      <c r="BL103" s="2112"/>
      <c r="BM103" s="2112"/>
      <c r="BN103" s="2112"/>
      <c r="BO103" s="2112"/>
      <c r="BP103" s="2112"/>
      <c r="BQ103" s="2112"/>
      <c r="BR103" s="2112"/>
      <c r="BS103" s="2112"/>
      <c r="BT103" s="2112"/>
      <c r="BU103" s="2112"/>
      <c r="BV103" s="2112"/>
      <c r="BW103" s="2112"/>
      <c r="BX103" s="2112"/>
      <c r="BY103" s="2112"/>
      <c r="BZ103" s="2112"/>
      <c r="CA103" s="2112"/>
      <c r="CB103" s="2112"/>
      <c r="CC103" s="2112"/>
      <c r="CD103" s="2112"/>
      <c r="CE103" s="2112"/>
      <c r="CF103" s="2112"/>
      <c r="CG103" s="2112"/>
      <c r="CH103" s="2112"/>
      <c r="CI103" s="2112"/>
      <c r="CJ103" s="2112"/>
      <c r="CK103" s="2112"/>
      <c r="CL103" s="2112"/>
      <c r="CM103" s="2112"/>
      <c r="CN103" s="2112"/>
      <c r="CO103" s="2112"/>
      <c r="CP103" s="2112"/>
      <c r="CQ103" s="2112"/>
      <c r="CR103" s="2112"/>
      <c r="CS103" s="2112"/>
      <c r="CT103" s="2112"/>
      <c r="CU103" s="2112"/>
      <c r="CV103" s="2112"/>
      <c r="CW103" s="2112"/>
      <c r="CX103" s="2112"/>
      <c r="CY103" s="2112"/>
      <c r="CZ103" s="2112"/>
      <c r="DA103" s="2112"/>
      <c r="DB103" s="2112"/>
      <c r="DC103" s="2112"/>
      <c r="DD103" s="2112"/>
      <c r="DE103" s="2112"/>
      <c r="DF103" s="2125"/>
      <c r="DG103" s="2161" t="s">
        <v>9245</v>
      </c>
      <c r="DH103" s="2162"/>
      <c r="DI103" s="2162"/>
      <c r="DJ103" s="2162"/>
      <c r="DK103" s="2162"/>
      <c r="DL103" s="2163"/>
      <c r="DM103" s="592"/>
      <c r="DN103" s="562" t="s">
        <v>8816</v>
      </c>
      <c r="DQ103" s="521"/>
      <c r="DT103" s="521"/>
      <c r="DU103" s="521"/>
      <c r="DV103" s="521"/>
      <c r="DW103" s="521"/>
      <c r="DX103" s="521"/>
      <c r="DY103" s="521"/>
      <c r="DZ103" s="521"/>
      <c r="EA103" s="521"/>
      <c r="EB103" s="521"/>
      <c r="EC103" s="521"/>
      <c r="ED103" s="521"/>
    </row>
    <row r="104" spans="1:134" s="520" customFormat="1" ht="15" customHeight="1">
      <c r="A104" s="517"/>
      <c r="B104" s="517"/>
      <c r="C104" s="2316"/>
      <c r="D104" s="2106"/>
      <c r="E104" s="2106"/>
      <c r="F104" s="2106"/>
      <c r="G104" s="2106"/>
      <c r="H104" s="2106"/>
      <c r="I104" s="2107"/>
      <c r="J104" s="2288"/>
      <c r="K104" s="2115"/>
      <c r="L104" s="2115"/>
      <c r="M104" s="2115"/>
      <c r="N104" s="2115"/>
      <c r="O104" s="2116"/>
      <c r="P104" s="2114"/>
      <c r="Q104" s="2115"/>
      <c r="R104" s="2115"/>
      <c r="S104" s="2115"/>
      <c r="T104" s="2115"/>
      <c r="U104" s="2115"/>
      <c r="V104" s="2115"/>
      <c r="W104" s="2115"/>
      <c r="X104" s="2115"/>
      <c r="Y104" s="2116"/>
      <c r="Z104" s="2117"/>
      <c r="AA104" s="2118"/>
      <c r="AB104" s="2118"/>
      <c r="AC104" s="2118"/>
      <c r="AD104" s="2118"/>
      <c r="AE104" s="2118"/>
      <c r="AF104" s="2118"/>
      <c r="AG104" s="2118"/>
      <c r="AH104" s="2118"/>
      <c r="AI104" s="2118"/>
      <c r="AJ104" s="2118"/>
      <c r="AK104" s="2118"/>
      <c r="AL104" s="2118"/>
      <c r="AM104" s="2118"/>
      <c r="AN104" s="2118"/>
      <c r="AO104" s="2118"/>
      <c r="AP104" s="2118"/>
      <c r="AQ104" s="2118"/>
      <c r="AR104" s="2118"/>
      <c r="AS104" s="2118"/>
      <c r="AT104" s="2118"/>
      <c r="AU104" s="2118"/>
      <c r="AV104" s="2118"/>
      <c r="AW104" s="2118"/>
      <c r="AX104" s="2118"/>
      <c r="AY104" s="2118"/>
      <c r="AZ104" s="2118"/>
      <c r="BA104" s="2118"/>
      <c r="BB104" s="2118"/>
      <c r="BC104" s="2118"/>
      <c r="BD104" s="2118"/>
      <c r="BE104" s="2118"/>
      <c r="BF104" s="2118"/>
      <c r="BG104" s="2118"/>
      <c r="BH104" s="2118"/>
      <c r="BI104" s="2118"/>
      <c r="BJ104" s="2118"/>
      <c r="BK104" s="2118"/>
      <c r="BL104" s="2118"/>
      <c r="BM104" s="2118"/>
      <c r="BN104" s="2118"/>
      <c r="BO104" s="2118"/>
      <c r="BP104" s="2118"/>
      <c r="BQ104" s="2118"/>
      <c r="BR104" s="2118"/>
      <c r="BS104" s="2118"/>
      <c r="BT104" s="2118"/>
      <c r="BU104" s="2118"/>
      <c r="BV104" s="2118"/>
      <c r="BW104" s="2118"/>
      <c r="BX104" s="2118"/>
      <c r="BY104" s="2118"/>
      <c r="BZ104" s="2118"/>
      <c r="CA104" s="2118"/>
      <c r="CB104" s="2118"/>
      <c r="CC104" s="2118"/>
      <c r="CD104" s="2118"/>
      <c r="CE104" s="2118"/>
      <c r="CF104" s="2118"/>
      <c r="CG104" s="2118"/>
      <c r="CH104" s="2118"/>
      <c r="CI104" s="2118"/>
      <c r="CJ104" s="2118"/>
      <c r="CK104" s="2118"/>
      <c r="CL104" s="2118"/>
      <c r="CM104" s="2118"/>
      <c r="CN104" s="2118"/>
      <c r="CO104" s="2118"/>
      <c r="CP104" s="2118"/>
      <c r="CQ104" s="2118"/>
      <c r="CR104" s="2118"/>
      <c r="CS104" s="2118"/>
      <c r="CT104" s="2118"/>
      <c r="CU104" s="2118"/>
      <c r="CV104" s="2118"/>
      <c r="CW104" s="2118"/>
      <c r="CX104" s="2118"/>
      <c r="CY104" s="2118"/>
      <c r="CZ104" s="2118"/>
      <c r="DA104" s="2118"/>
      <c r="DB104" s="2118"/>
      <c r="DC104" s="2118"/>
      <c r="DD104" s="2118"/>
      <c r="DE104" s="2118"/>
      <c r="DF104" s="2126"/>
      <c r="DG104" s="2164"/>
      <c r="DH104" s="2165"/>
      <c r="DI104" s="2165"/>
      <c r="DJ104" s="2165"/>
      <c r="DK104" s="2165"/>
      <c r="DL104" s="2166"/>
      <c r="DM104" s="592"/>
      <c r="DN104" s="562" t="s">
        <v>8816</v>
      </c>
      <c r="DQ104" s="521"/>
      <c r="DT104" s="521"/>
      <c r="DU104" s="521"/>
      <c r="DV104" s="521"/>
      <c r="DW104" s="521"/>
      <c r="DX104" s="521"/>
      <c r="DY104" s="521"/>
      <c r="DZ104" s="521"/>
      <c r="EA104" s="521"/>
      <c r="EB104" s="521"/>
      <c r="EC104" s="521"/>
      <c r="ED104" s="521"/>
    </row>
    <row r="105" spans="1:134" s="520" customFormat="1" ht="9.9499999999999993" customHeight="1">
      <c r="A105" s="517"/>
      <c r="B105" s="517"/>
      <c r="C105" s="2316"/>
      <c r="D105" s="2106"/>
      <c r="E105" s="2106"/>
      <c r="F105" s="2106"/>
      <c r="G105" s="2106"/>
      <c r="H105" s="2106"/>
      <c r="I105" s="2107"/>
      <c r="J105" s="2288"/>
      <c r="K105" s="2115"/>
      <c r="L105" s="2115"/>
      <c r="M105" s="2115"/>
      <c r="N105" s="2115"/>
      <c r="O105" s="2116"/>
      <c r="P105" s="2117"/>
      <c r="Q105" s="2118"/>
      <c r="R105" s="2118"/>
      <c r="S105" s="2118"/>
      <c r="T105" s="2118"/>
      <c r="U105" s="2118"/>
      <c r="V105" s="2118"/>
      <c r="W105" s="2118"/>
      <c r="X105" s="2118"/>
      <c r="Y105" s="2119"/>
      <c r="Z105" s="2127" t="s">
        <v>8776</v>
      </c>
      <c r="AA105" s="2128"/>
      <c r="AB105" s="2128"/>
      <c r="AC105" s="2128"/>
      <c r="AD105" s="2128"/>
      <c r="AE105" s="2128"/>
      <c r="AF105" s="2128"/>
      <c r="AG105" s="2128"/>
      <c r="AH105" s="2128"/>
      <c r="AI105" s="2128"/>
      <c r="AJ105" s="2128"/>
      <c r="AK105" s="2128"/>
      <c r="AL105" s="2128"/>
      <c r="AM105" s="2128"/>
      <c r="AN105" s="2128"/>
      <c r="AO105" s="2128"/>
      <c r="AP105" s="2128"/>
      <c r="AQ105" s="2128"/>
      <c r="AR105" s="2128"/>
      <c r="AS105" s="2128"/>
      <c r="AT105" s="2128"/>
      <c r="AU105" s="2128"/>
      <c r="AV105" s="2128"/>
      <c r="AW105" s="2128"/>
      <c r="AX105" s="2128"/>
      <c r="AY105" s="2128"/>
      <c r="AZ105" s="2128"/>
      <c r="BA105" s="2128"/>
      <c r="BB105" s="2128"/>
      <c r="BC105" s="2129"/>
      <c r="BD105" s="2287" t="s">
        <v>288</v>
      </c>
      <c r="BE105" s="2128"/>
      <c r="BF105" s="2128"/>
      <c r="BG105" s="2128"/>
      <c r="BH105" s="2128"/>
      <c r="BI105" s="2128"/>
      <c r="BJ105" s="2128"/>
      <c r="BK105" s="2128"/>
      <c r="BL105" s="2128"/>
      <c r="BM105" s="2128"/>
      <c r="BN105" s="2128"/>
      <c r="BO105" s="2128"/>
      <c r="BP105" s="2128"/>
      <c r="BQ105" s="2128"/>
      <c r="BR105" s="2128"/>
      <c r="BS105" s="2128"/>
      <c r="BT105" s="2128"/>
      <c r="BU105" s="2128"/>
      <c r="BV105" s="2128"/>
      <c r="BW105" s="2128"/>
      <c r="BX105" s="2128"/>
      <c r="BY105" s="2128"/>
      <c r="BZ105" s="2128"/>
      <c r="CA105" s="2128"/>
      <c r="CB105" s="2128"/>
      <c r="CC105" s="2128"/>
      <c r="CD105" s="2128"/>
      <c r="CE105" s="2128"/>
      <c r="CF105" s="2364"/>
      <c r="CG105" s="2361" t="s">
        <v>9236</v>
      </c>
      <c r="CH105" s="2128"/>
      <c r="CI105" s="2129"/>
      <c r="CJ105" s="2051" t="s">
        <v>8778</v>
      </c>
      <c r="CK105" s="2167"/>
      <c r="CL105" s="2167"/>
      <c r="CM105" s="2167"/>
      <c r="CN105" s="2167"/>
      <c r="CO105" s="2167"/>
      <c r="CP105" s="2167"/>
      <c r="CQ105" s="2167"/>
      <c r="CR105" s="2167"/>
      <c r="CS105" s="2167"/>
      <c r="CT105" s="2167"/>
      <c r="CU105" s="523"/>
      <c r="CV105" s="523"/>
      <c r="CW105" s="523"/>
      <c r="CX105" s="523"/>
      <c r="CY105" s="523"/>
      <c r="CZ105" s="523"/>
      <c r="DA105" s="528"/>
      <c r="DB105" s="2102" t="s">
        <v>8779</v>
      </c>
      <c r="DC105" s="2103"/>
      <c r="DD105" s="2103"/>
      <c r="DE105" s="2103"/>
      <c r="DF105" s="2104"/>
      <c r="DG105" s="2164"/>
      <c r="DH105" s="2165"/>
      <c r="DI105" s="2165"/>
      <c r="DJ105" s="2165"/>
      <c r="DK105" s="2165"/>
      <c r="DL105" s="2166"/>
      <c r="DM105" s="592"/>
      <c r="DN105" s="562" t="s">
        <v>8816</v>
      </c>
      <c r="DQ105" s="521"/>
      <c r="DT105" s="521"/>
      <c r="DU105" s="521"/>
      <c r="DV105" s="521"/>
      <c r="DW105" s="521"/>
      <c r="DX105" s="521"/>
      <c r="DY105" s="521"/>
      <c r="DZ105" s="521"/>
      <c r="EA105" s="521"/>
      <c r="EB105" s="521"/>
      <c r="EC105" s="521"/>
      <c r="ED105" s="521"/>
    </row>
    <row r="106" spans="1:134" s="520" customFormat="1" ht="12.95" customHeight="1">
      <c r="A106" s="517"/>
      <c r="B106" s="517"/>
      <c r="C106" s="519"/>
      <c r="D106" s="517"/>
      <c r="E106" s="2102" t="s">
        <v>283</v>
      </c>
      <c r="F106" s="2103"/>
      <c r="G106" s="2103"/>
      <c r="H106" s="2103"/>
      <c r="I106" s="2104"/>
      <c r="J106" s="2105" t="s">
        <v>8780</v>
      </c>
      <c r="K106" s="2106"/>
      <c r="L106" s="2106"/>
      <c r="M106" s="2106"/>
      <c r="N106" s="2106"/>
      <c r="O106" s="2309"/>
      <c r="P106" s="2358" t="s">
        <v>261</v>
      </c>
      <c r="Q106" s="2167"/>
      <c r="R106" s="2167"/>
      <c r="S106" s="2167"/>
      <c r="T106" s="2167"/>
      <c r="U106" s="523"/>
      <c r="V106" s="523"/>
      <c r="W106" s="523"/>
      <c r="X106" s="523"/>
      <c r="Y106" s="524"/>
      <c r="Z106" s="2114"/>
      <c r="AA106" s="2115"/>
      <c r="AB106" s="2115"/>
      <c r="AC106" s="2115"/>
      <c r="AD106" s="2115"/>
      <c r="AE106" s="2115"/>
      <c r="AF106" s="2115"/>
      <c r="AG106" s="2115"/>
      <c r="AH106" s="2115"/>
      <c r="AI106" s="2115"/>
      <c r="AJ106" s="2115"/>
      <c r="AK106" s="2115"/>
      <c r="AL106" s="2115"/>
      <c r="AM106" s="2115"/>
      <c r="AN106" s="2115"/>
      <c r="AO106" s="2115"/>
      <c r="AP106" s="2115"/>
      <c r="AQ106" s="2115"/>
      <c r="AR106" s="2115"/>
      <c r="AS106" s="2115"/>
      <c r="AT106" s="2115"/>
      <c r="AU106" s="2115"/>
      <c r="AV106" s="2115"/>
      <c r="AW106" s="2115"/>
      <c r="AX106" s="2115"/>
      <c r="AY106" s="2115"/>
      <c r="AZ106" s="2115"/>
      <c r="BA106" s="2115"/>
      <c r="BB106" s="2115"/>
      <c r="BC106" s="2130"/>
      <c r="BD106" s="2288"/>
      <c r="BE106" s="2115"/>
      <c r="BF106" s="2115"/>
      <c r="BG106" s="2115"/>
      <c r="BH106" s="2115"/>
      <c r="BI106" s="2115"/>
      <c r="BJ106" s="2115"/>
      <c r="BK106" s="2115"/>
      <c r="BL106" s="2115"/>
      <c r="BM106" s="2115"/>
      <c r="BN106" s="2115"/>
      <c r="BO106" s="2115"/>
      <c r="BP106" s="2115"/>
      <c r="BQ106" s="2115"/>
      <c r="BR106" s="2115"/>
      <c r="BS106" s="2115"/>
      <c r="BT106" s="2115"/>
      <c r="BU106" s="2115"/>
      <c r="BV106" s="2115"/>
      <c r="BW106" s="2115"/>
      <c r="BX106" s="2115"/>
      <c r="BY106" s="2115"/>
      <c r="BZ106" s="2115"/>
      <c r="CA106" s="2115"/>
      <c r="CB106" s="2115"/>
      <c r="CC106" s="2115"/>
      <c r="CD106" s="2115"/>
      <c r="CE106" s="2115"/>
      <c r="CF106" s="2365"/>
      <c r="CG106" s="2362"/>
      <c r="CH106" s="2115"/>
      <c r="CI106" s="2130"/>
      <c r="CJ106" s="2193"/>
      <c r="CK106" s="2134"/>
      <c r="CL106" s="2134"/>
      <c r="CM106" s="2134"/>
      <c r="CN106" s="2134"/>
      <c r="CO106" s="2134"/>
      <c r="CP106" s="2134"/>
      <c r="CQ106" s="2134"/>
      <c r="CR106" s="2134"/>
      <c r="CS106" s="2134"/>
      <c r="CT106" s="2134"/>
      <c r="CU106" s="2151" t="s">
        <v>290</v>
      </c>
      <c r="CV106" s="2152"/>
      <c r="CW106" s="2152"/>
      <c r="CX106" s="2152"/>
      <c r="CY106" s="2152"/>
      <c r="CZ106" s="2152"/>
      <c r="DA106" s="2153"/>
      <c r="DB106" s="2105"/>
      <c r="DC106" s="2106"/>
      <c r="DD106" s="2106"/>
      <c r="DE106" s="2106"/>
      <c r="DF106" s="2107"/>
      <c r="DG106" s="517"/>
      <c r="DH106" s="517"/>
      <c r="DI106" s="517"/>
      <c r="DJ106" s="517"/>
      <c r="DK106" s="563"/>
      <c r="DL106" s="564"/>
      <c r="DM106" s="517"/>
      <c r="DN106" s="562" t="s">
        <v>8816</v>
      </c>
      <c r="DQ106" s="521"/>
      <c r="DT106" s="521"/>
      <c r="DU106" s="521"/>
      <c r="DV106" s="521"/>
      <c r="DW106" s="521"/>
      <c r="DX106" s="521"/>
      <c r="DY106" s="521"/>
      <c r="DZ106" s="521"/>
      <c r="EA106" s="521"/>
      <c r="EB106" s="521"/>
      <c r="EC106" s="521"/>
      <c r="ED106" s="521"/>
    </row>
    <row r="107" spans="1:134" s="520" customFormat="1" ht="15" customHeight="1">
      <c r="A107" s="517"/>
      <c r="B107" s="517"/>
      <c r="C107" s="519"/>
      <c r="D107" s="517"/>
      <c r="E107" s="2105"/>
      <c r="F107" s="2106"/>
      <c r="G107" s="2106"/>
      <c r="H107" s="2106"/>
      <c r="I107" s="2107"/>
      <c r="J107" s="2105"/>
      <c r="K107" s="2106"/>
      <c r="L107" s="2106"/>
      <c r="M107" s="2106"/>
      <c r="N107" s="2106"/>
      <c r="O107" s="2309"/>
      <c r="P107" s="2359"/>
      <c r="Q107" s="2134"/>
      <c r="R107" s="2134"/>
      <c r="S107" s="2134"/>
      <c r="T107" s="2134"/>
      <c r="U107" s="2310" t="s">
        <v>131</v>
      </c>
      <c r="V107" s="2311"/>
      <c r="W107" s="2311"/>
      <c r="X107" s="2311"/>
      <c r="Y107" s="2312"/>
      <c r="Z107" s="2114"/>
      <c r="AA107" s="2115"/>
      <c r="AB107" s="2115"/>
      <c r="AC107" s="2115"/>
      <c r="AD107" s="2115"/>
      <c r="AE107" s="2115"/>
      <c r="AF107" s="2115"/>
      <c r="AG107" s="2115"/>
      <c r="AH107" s="2115"/>
      <c r="AI107" s="2115"/>
      <c r="AJ107" s="2115"/>
      <c r="AK107" s="2115"/>
      <c r="AL107" s="2115"/>
      <c r="AM107" s="2115"/>
      <c r="AN107" s="2115"/>
      <c r="AO107" s="2115"/>
      <c r="AP107" s="2115"/>
      <c r="AQ107" s="2115"/>
      <c r="AR107" s="2115"/>
      <c r="AS107" s="2115"/>
      <c r="AT107" s="2115"/>
      <c r="AU107" s="2115"/>
      <c r="AV107" s="2115"/>
      <c r="AW107" s="2115"/>
      <c r="AX107" s="2115"/>
      <c r="AY107" s="2115"/>
      <c r="AZ107" s="2115"/>
      <c r="BA107" s="2115"/>
      <c r="BB107" s="2115"/>
      <c r="BC107" s="2130"/>
      <c r="BD107" s="2288"/>
      <c r="BE107" s="2115"/>
      <c r="BF107" s="2115"/>
      <c r="BG107" s="2115"/>
      <c r="BH107" s="2115"/>
      <c r="BI107" s="2115"/>
      <c r="BJ107" s="2115"/>
      <c r="BK107" s="2115"/>
      <c r="BL107" s="2115"/>
      <c r="BM107" s="2115"/>
      <c r="BN107" s="2115"/>
      <c r="BO107" s="2115"/>
      <c r="BP107" s="2115"/>
      <c r="BQ107" s="2115"/>
      <c r="BR107" s="2115"/>
      <c r="BS107" s="2115"/>
      <c r="BT107" s="2115"/>
      <c r="BU107" s="2115"/>
      <c r="BV107" s="2115"/>
      <c r="BW107" s="2115"/>
      <c r="BX107" s="2115"/>
      <c r="BY107" s="2115"/>
      <c r="BZ107" s="2115"/>
      <c r="CA107" s="2115"/>
      <c r="CB107" s="2115"/>
      <c r="CC107" s="2115"/>
      <c r="CD107" s="2115"/>
      <c r="CE107" s="2115"/>
      <c r="CF107" s="2365"/>
      <c r="CG107" s="2362"/>
      <c r="CH107" s="2115"/>
      <c r="CI107" s="2130"/>
      <c r="CJ107" s="2193"/>
      <c r="CK107" s="2134"/>
      <c r="CL107" s="2134"/>
      <c r="CM107" s="2134"/>
      <c r="CN107" s="2134"/>
      <c r="CO107" s="2134"/>
      <c r="CP107" s="2134"/>
      <c r="CQ107" s="2134"/>
      <c r="CR107" s="2134"/>
      <c r="CS107" s="2134"/>
      <c r="CT107" s="2134"/>
      <c r="CU107" s="2154"/>
      <c r="CV107" s="2106"/>
      <c r="CW107" s="2106"/>
      <c r="CX107" s="2106"/>
      <c r="CY107" s="2106"/>
      <c r="CZ107" s="2106"/>
      <c r="DA107" s="2107"/>
      <c r="DB107" s="2105"/>
      <c r="DC107" s="2106"/>
      <c r="DD107" s="2106"/>
      <c r="DE107" s="2106"/>
      <c r="DF107" s="2107"/>
      <c r="DG107" s="2149" t="s">
        <v>8781</v>
      </c>
      <c r="DH107" s="2150"/>
      <c r="DI107" s="2150"/>
      <c r="DJ107" s="2150"/>
      <c r="DK107" s="1679" t="s">
        <v>133</v>
      </c>
      <c r="DL107" s="2277"/>
      <c r="DM107" s="514"/>
      <c r="DN107" s="562" t="s">
        <v>8816</v>
      </c>
      <c r="DQ107" s="521"/>
      <c r="DT107" s="521"/>
      <c r="DU107" s="521"/>
      <c r="DV107" s="521"/>
      <c r="DW107" s="521"/>
      <c r="DX107" s="521"/>
      <c r="DY107" s="521"/>
      <c r="DZ107" s="521"/>
      <c r="EA107" s="521"/>
      <c r="EB107" s="521"/>
      <c r="EC107" s="521"/>
      <c r="ED107" s="521"/>
    </row>
    <row r="108" spans="1:134" s="520" customFormat="1" ht="15" customHeight="1">
      <c r="A108" s="517"/>
      <c r="B108" s="517"/>
      <c r="C108" s="519"/>
      <c r="D108" s="517"/>
      <c r="E108" s="2105"/>
      <c r="F108" s="2106"/>
      <c r="G108" s="2106"/>
      <c r="H108" s="2106"/>
      <c r="I108" s="2107"/>
      <c r="J108" s="2105"/>
      <c r="K108" s="2106"/>
      <c r="L108" s="2106"/>
      <c r="M108" s="2106"/>
      <c r="N108" s="2106"/>
      <c r="O108" s="2309"/>
      <c r="P108" s="2359"/>
      <c r="Q108" s="2134"/>
      <c r="R108" s="2134"/>
      <c r="S108" s="2134"/>
      <c r="T108" s="2134"/>
      <c r="U108" s="2344" t="s">
        <v>132</v>
      </c>
      <c r="V108" s="1679"/>
      <c r="W108" s="1679"/>
      <c r="X108" s="1679"/>
      <c r="Y108" s="2345"/>
      <c r="Z108" s="2114"/>
      <c r="AA108" s="2115"/>
      <c r="AB108" s="2115"/>
      <c r="AC108" s="2115"/>
      <c r="AD108" s="2115"/>
      <c r="AE108" s="2115"/>
      <c r="AF108" s="2115"/>
      <c r="AG108" s="2115"/>
      <c r="AH108" s="2115"/>
      <c r="AI108" s="2115"/>
      <c r="AJ108" s="2115"/>
      <c r="AK108" s="2115"/>
      <c r="AL108" s="2115"/>
      <c r="AM108" s="2115"/>
      <c r="AN108" s="2115"/>
      <c r="AO108" s="2115"/>
      <c r="AP108" s="2115"/>
      <c r="AQ108" s="2115"/>
      <c r="AR108" s="2115"/>
      <c r="AS108" s="2115"/>
      <c r="AT108" s="2115"/>
      <c r="AU108" s="2115"/>
      <c r="AV108" s="2115"/>
      <c r="AW108" s="2115"/>
      <c r="AX108" s="2115"/>
      <c r="AY108" s="2115"/>
      <c r="AZ108" s="2115"/>
      <c r="BA108" s="2115"/>
      <c r="BB108" s="2115"/>
      <c r="BC108" s="2130"/>
      <c r="BD108" s="2288"/>
      <c r="BE108" s="2115"/>
      <c r="BF108" s="2115"/>
      <c r="BG108" s="2115"/>
      <c r="BH108" s="2115"/>
      <c r="BI108" s="2115"/>
      <c r="BJ108" s="2115"/>
      <c r="BK108" s="2115"/>
      <c r="BL108" s="2115"/>
      <c r="BM108" s="2115"/>
      <c r="BN108" s="2115"/>
      <c r="BO108" s="2115"/>
      <c r="BP108" s="2115"/>
      <c r="BQ108" s="2115"/>
      <c r="BR108" s="2115"/>
      <c r="BS108" s="2115"/>
      <c r="BT108" s="2115"/>
      <c r="BU108" s="2115"/>
      <c r="BV108" s="2115"/>
      <c r="BW108" s="2115"/>
      <c r="BX108" s="2115"/>
      <c r="BY108" s="2115"/>
      <c r="BZ108" s="2115"/>
      <c r="CA108" s="2115"/>
      <c r="CB108" s="2115"/>
      <c r="CC108" s="2115"/>
      <c r="CD108" s="2115"/>
      <c r="CE108" s="2115"/>
      <c r="CF108" s="2365"/>
      <c r="CG108" s="2362"/>
      <c r="CH108" s="2115"/>
      <c r="CI108" s="2130"/>
      <c r="CJ108" s="2193"/>
      <c r="CK108" s="2134"/>
      <c r="CL108" s="2134"/>
      <c r="CM108" s="2134"/>
      <c r="CN108" s="2134"/>
      <c r="CO108" s="2134"/>
      <c r="CP108" s="2134"/>
      <c r="CQ108" s="2134"/>
      <c r="CR108" s="2134"/>
      <c r="CS108" s="2134"/>
      <c r="CT108" s="2134"/>
      <c r="CU108" s="2154"/>
      <c r="CV108" s="2106"/>
      <c r="CW108" s="2106"/>
      <c r="CX108" s="2106"/>
      <c r="CY108" s="2106"/>
      <c r="CZ108" s="2106"/>
      <c r="DA108" s="2107"/>
      <c r="DB108" s="2105"/>
      <c r="DC108" s="2106"/>
      <c r="DD108" s="2106"/>
      <c r="DE108" s="2106"/>
      <c r="DF108" s="2107"/>
      <c r="DG108" s="525"/>
      <c r="DH108" s="1679" t="s">
        <v>265</v>
      </c>
      <c r="DI108" s="1679"/>
      <c r="DJ108" s="514"/>
      <c r="DK108" s="1679"/>
      <c r="DL108" s="2277"/>
      <c r="DM108" s="514"/>
      <c r="DN108" s="562" t="s">
        <v>8816</v>
      </c>
      <c r="DQ108" s="521"/>
      <c r="DT108" s="521"/>
      <c r="DU108" s="521"/>
      <c r="DV108" s="521"/>
      <c r="DW108" s="521"/>
      <c r="DX108" s="521"/>
      <c r="DY108" s="521"/>
      <c r="DZ108" s="521"/>
      <c r="EA108" s="521"/>
      <c r="EB108" s="521"/>
      <c r="EC108" s="521"/>
      <c r="ED108" s="521"/>
    </row>
    <row r="109" spans="1:134" s="520" customFormat="1" ht="15" customHeight="1" thickBot="1">
      <c r="A109" s="517"/>
      <c r="B109" s="517"/>
      <c r="C109" s="519"/>
      <c r="D109" s="517"/>
      <c r="E109" s="2108"/>
      <c r="F109" s="2109"/>
      <c r="G109" s="2109"/>
      <c r="H109" s="2109"/>
      <c r="I109" s="2110"/>
      <c r="J109" s="926" t="s">
        <v>296</v>
      </c>
      <c r="K109" s="927"/>
      <c r="L109" s="927"/>
      <c r="M109" s="927"/>
      <c r="N109" s="927"/>
      <c r="O109" s="2308"/>
      <c r="P109" s="2328" t="s">
        <v>297</v>
      </c>
      <c r="Q109" s="2328"/>
      <c r="R109" s="2328"/>
      <c r="S109" s="2328"/>
      <c r="T109" s="2329"/>
      <c r="U109" s="2346" t="s">
        <v>297</v>
      </c>
      <c r="V109" s="2328"/>
      <c r="W109" s="2328"/>
      <c r="X109" s="2328"/>
      <c r="Y109" s="2347"/>
      <c r="Z109" s="2131"/>
      <c r="AA109" s="2132"/>
      <c r="AB109" s="2132"/>
      <c r="AC109" s="2132"/>
      <c r="AD109" s="2132"/>
      <c r="AE109" s="2132"/>
      <c r="AF109" s="2132"/>
      <c r="AG109" s="2132"/>
      <c r="AH109" s="2132"/>
      <c r="AI109" s="2132"/>
      <c r="AJ109" s="2132"/>
      <c r="AK109" s="2132"/>
      <c r="AL109" s="2132"/>
      <c r="AM109" s="2132"/>
      <c r="AN109" s="2132"/>
      <c r="AO109" s="2132"/>
      <c r="AP109" s="2132"/>
      <c r="AQ109" s="2132"/>
      <c r="AR109" s="2132"/>
      <c r="AS109" s="2132"/>
      <c r="AT109" s="2132"/>
      <c r="AU109" s="2132"/>
      <c r="AV109" s="2132"/>
      <c r="AW109" s="2132"/>
      <c r="AX109" s="2132"/>
      <c r="AY109" s="2132"/>
      <c r="AZ109" s="2132"/>
      <c r="BA109" s="2132"/>
      <c r="BB109" s="2132"/>
      <c r="BC109" s="2133"/>
      <c r="BD109" s="2289"/>
      <c r="BE109" s="2132"/>
      <c r="BF109" s="2132"/>
      <c r="BG109" s="2132"/>
      <c r="BH109" s="2132"/>
      <c r="BI109" s="2132"/>
      <c r="BJ109" s="2132"/>
      <c r="BK109" s="2132"/>
      <c r="BL109" s="2132"/>
      <c r="BM109" s="2132"/>
      <c r="BN109" s="2132"/>
      <c r="BO109" s="2132"/>
      <c r="BP109" s="2132"/>
      <c r="BQ109" s="2132"/>
      <c r="BR109" s="2132"/>
      <c r="BS109" s="2132"/>
      <c r="BT109" s="2132"/>
      <c r="BU109" s="2132"/>
      <c r="BV109" s="2132"/>
      <c r="BW109" s="2132"/>
      <c r="BX109" s="2132"/>
      <c r="BY109" s="2132"/>
      <c r="BZ109" s="2132"/>
      <c r="CA109" s="2132"/>
      <c r="CB109" s="2132"/>
      <c r="CC109" s="2132"/>
      <c r="CD109" s="2132"/>
      <c r="CE109" s="2132"/>
      <c r="CF109" s="2366"/>
      <c r="CG109" s="2363"/>
      <c r="CH109" s="2132"/>
      <c r="CI109" s="2133"/>
      <c r="CJ109" s="2382" t="s">
        <v>297</v>
      </c>
      <c r="CK109" s="2383"/>
      <c r="CL109" s="2383"/>
      <c r="CM109" s="2383"/>
      <c r="CN109" s="2383"/>
      <c r="CO109" s="2383"/>
      <c r="CP109" s="2383"/>
      <c r="CQ109" s="2383"/>
      <c r="CR109" s="2383"/>
      <c r="CS109" s="2383"/>
      <c r="CT109" s="2384"/>
      <c r="CU109" s="2394" t="s">
        <v>296</v>
      </c>
      <c r="CV109" s="2395"/>
      <c r="CW109" s="2395"/>
      <c r="CX109" s="2395"/>
      <c r="CY109" s="2395"/>
      <c r="CZ109" s="2395"/>
      <c r="DA109" s="2396"/>
      <c r="DB109" s="2108"/>
      <c r="DC109" s="2109"/>
      <c r="DD109" s="2109"/>
      <c r="DE109" s="2109"/>
      <c r="DF109" s="2110"/>
      <c r="DG109" s="526"/>
      <c r="DH109" s="527"/>
      <c r="DI109" s="527"/>
      <c r="DJ109" s="527"/>
      <c r="DK109" s="565"/>
      <c r="DL109" s="566"/>
      <c r="DM109" s="598"/>
      <c r="DN109" s="562" t="s">
        <v>8816</v>
      </c>
      <c r="DQ109" s="521"/>
      <c r="DR109" s="521" t="s">
        <v>9209</v>
      </c>
      <c r="DT109" s="521"/>
      <c r="DU109" s="521"/>
      <c r="DV109" s="521"/>
      <c r="DW109" s="521"/>
      <c r="DX109" s="521"/>
      <c r="DY109" s="521"/>
      <c r="DZ109" s="521"/>
      <c r="EA109" s="521"/>
      <c r="EB109" s="521"/>
      <c r="EC109" s="521"/>
      <c r="ED109" s="521"/>
    </row>
    <row r="110" spans="1:134" s="520" customFormat="1" ht="15" customHeight="1" thickTop="1">
      <c r="A110" s="517"/>
      <c r="B110" s="517"/>
      <c r="C110" s="601"/>
      <c r="D110" s="602"/>
      <c r="E110" s="2336" t="s">
        <v>135</v>
      </c>
      <c r="F110" s="2337"/>
      <c r="G110" s="2337"/>
      <c r="H110" s="2337"/>
      <c r="I110" s="2338"/>
      <c r="J110" s="2348">
        <f>'1枚目'!$J$119</f>
        <v>0</v>
      </c>
      <c r="K110" s="2349"/>
      <c r="L110" s="2349"/>
      <c r="M110" s="2349"/>
      <c r="N110" s="2026" t="s">
        <v>138</v>
      </c>
      <c r="O110" s="2350"/>
      <c r="P110" s="2146">
        <f>'1枚目'!$S$119+'2枚目'!$S$93+'3枚目'!$S$93+'4枚目'!$S$93+'5枚目'!$S$93</f>
        <v>0</v>
      </c>
      <c r="Q110" s="2121"/>
      <c r="R110" s="2121"/>
      <c r="S110" s="2121"/>
      <c r="T110" s="2147"/>
      <c r="U110" s="2120">
        <f>'1枚目'!$X$119+'2枚目'!$X$93+'3枚目'!$X$93+'4枚目'!$X$93+'5枚目'!$X$93</f>
        <v>0</v>
      </c>
      <c r="V110" s="2121"/>
      <c r="W110" s="2121"/>
      <c r="X110" s="2121"/>
      <c r="Y110" s="2122"/>
      <c r="Z110" s="2304" t="s">
        <v>136</v>
      </c>
      <c r="AA110" s="2305"/>
      <c r="AB110" s="2305"/>
      <c r="AC110" s="2306"/>
      <c r="AD110" s="2048">
        <f>'1枚目'!$AO$119</f>
        <v>0</v>
      </c>
      <c r="AE110" s="2049"/>
      <c r="AF110" s="2049"/>
      <c r="AG110" s="2049"/>
      <c r="AH110" s="2049"/>
      <c r="AI110" s="2049"/>
      <c r="AJ110" s="2049"/>
      <c r="AK110" s="2049"/>
      <c r="AL110" s="2049"/>
      <c r="AM110" s="2049"/>
      <c r="AN110" s="2049"/>
      <c r="AO110" s="2049"/>
      <c r="AP110" s="2049"/>
      <c r="AQ110" s="2049"/>
      <c r="AR110" s="2049"/>
      <c r="AS110" s="2049"/>
      <c r="AT110" s="2049"/>
      <c r="AU110" s="2049"/>
      <c r="AV110" s="2049"/>
      <c r="AW110" s="2049"/>
      <c r="AX110" s="2049"/>
      <c r="AY110" s="2049"/>
      <c r="AZ110" s="2049"/>
      <c r="BA110" s="2049"/>
      <c r="BB110" s="2049"/>
      <c r="BC110" s="2050"/>
      <c r="BD110" s="2215">
        <f>'1枚目'!$BK$119</f>
        <v>0</v>
      </c>
      <c r="BE110" s="2216"/>
      <c r="BF110" s="2216"/>
      <c r="BG110" s="2216"/>
      <c r="BH110" s="2216"/>
      <c r="BI110" s="2216"/>
      <c r="BJ110" s="2216"/>
      <c r="BK110" s="2216"/>
      <c r="BL110" s="2216"/>
      <c r="BM110" s="2216"/>
      <c r="BN110" s="2216"/>
      <c r="BO110" s="2216"/>
      <c r="BP110" s="2216"/>
      <c r="BQ110" s="2216"/>
      <c r="BR110" s="2216"/>
      <c r="BS110" s="2216"/>
      <c r="BT110" s="2216"/>
      <c r="BU110" s="2216"/>
      <c r="BV110" s="2216"/>
      <c r="BW110" s="2216"/>
      <c r="BX110" s="2216"/>
      <c r="BY110" s="2216"/>
      <c r="BZ110" s="2216"/>
      <c r="CA110" s="2216"/>
      <c r="CB110" s="2216"/>
      <c r="CC110" s="2216"/>
      <c r="CD110" s="2216"/>
      <c r="CE110" s="2216"/>
      <c r="CF110" s="2367"/>
      <c r="CG110" s="2307">
        <f t="shared" ref="CG110:CG132" si="13">IFERROR(VLOOKUP($DQ110,$DR$110:$DS$118,2,FALSE),0)</f>
        <v>0</v>
      </c>
      <c r="CH110" s="2216"/>
      <c r="CI110" s="2217"/>
      <c r="CJ110" s="2148">
        <f>'1枚目'!$CL$119</f>
        <v>0</v>
      </c>
      <c r="CK110" s="2029"/>
      <c r="CL110" s="2029"/>
      <c r="CM110" s="2029"/>
      <c r="CN110" s="2029"/>
      <c r="CO110" s="2029"/>
      <c r="CP110" s="2029"/>
      <c r="CQ110" s="529" t="s">
        <v>138</v>
      </c>
      <c r="CR110" s="529"/>
      <c r="CS110" s="529"/>
      <c r="CT110" s="529"/>
      <c r="CU110" s="2028">
        <f>'1枚目'!$CW$119</f>
        <v>0</v>
      </c>
      <c r="CV110" s="2029"/>
      <c r="CW110" s="2029"/>
      <c r="CX110" s="2029"/>
      <c r="CY110" s="529"/>
      <c r="CZ110" s="529"/>
      <c r="DA110" s="567" t="s">
        <v>138</v>
      </c>
      <c r="DB110" s="2302">
        <f>'1枚目'!$DC$119</f>
        <v>0</v>
      </c>
      <c r="DC110" s="2303"/>
      <c r="DD110" s="2303"/>
      <c r="DE110" s="2026" t="s">
        <v>138</v>
      </c>
      <c r="DF110" s="2027"/>
      <c r="DG110" s="2123">
        <f>IFERROR((P110+DB110)/J110,0)</f>
        <v>0</v>
      </c>
      <c r="DH110" s="2124"/>
      <c r="DI110" s="2124"/>
      <c r="DJ110" s="2124"/>
      <c r="DK110" s="2124"/>
      <c r="DL110" s="568"/>
      <c r="DM110" s="517"/>
      <c r="DN110" s="520" t="str">
        <f>IF(CJ110&gt;0,"表示",IF(DO110=0,"表示",""))</f>
        <v>表示</v>
      </c>
      <c r="DO110" s="521">
        <f>SUM(DO111:DO119)</f>
        <v>0</v>
      </c>
      <c r="DQ110" s="603">
        <f>'1枚目'!$CI$119</f>
        <v>0</v>
      </c>
      <c r="DR110" s="612" t="s">
        <v>9202</v>
      </c>
      <c r="DS110" s="612" t="s">
        <v>9211</v>
      </c>
      <c r="DT110" s="521"/>
      <c r="DU110" s="521"/>
      <c r="DV110" s="521"/>
      <c r="DW110" s="521"/>
      <c r="DX110" s="521"/>
      <c r="DY110" s="521"/>
      <c r="DZ110" s="521"/>
      <c r="EA110" s="521"/>
      <c r="EB110" s="521"/>
      <c r="EC110" s="521"/>
      <c r="ED110" s="521"/>
    </row>
    <row r="111" spans="1:134" s="520" customFormat="1" ht="15" customHeight="1">
      <c r="A111" s="517"/>
      <c r="B111" s="517"/>
      <c r="C111" s="601"/>
      <c r="D111" s="602"/>
      <c r="E111" s="2273"/>
      <c r="F111" s="2339"/>
      <c r="G111" s="2339"/>
      <c r="H111" s="2339"/>
      <c r="I111" s="2340"/>
      <c r="J111" s="1971"/>
      <c r="K111" s="1972"/>
      <c r="L111" s="1972"/>
      <c r="M111" s="1972"/>
      <c r="N111" s="1977"/>
      <c r="O111" s="1978"/>
      <c r="P111" s="1984"/>
      <c r="Q111" s="1985"/>
      <c r="R111" s="1985"/>
      <c r="S111" s="1985"/>
      <c r="T111" s="1986"/>
      <c r="U111" s="1989"/>
      <c r="V111" s="1985"/>
      <c r="W111" s="1985"/>
      <c r="X111" s="1985"/>
      <c r="Y111" s="1990"/>
      <c r="Z111" s="1951" t="s">
        <v>139</v>
      </c>
      <c r="AA111" s="1952"/>
      <c r="AB111" s="1952"/>
      <c r="AC111" s="1953"/>
      <c r="AD111" s="1927">
        <f>'1枚目'!$AO$120</f>
        <v>0</v>
      </c>
      <c r="AE111" s="1928"/>
      <c r="AF111" s="1928"/>
      <c r="AG111" s="1928"/>
      <c r="AH111" s="1928"/>
      <c r="AI111" s="1928"/>
      <c r="AJ111" s="1928"/>
      <c r="AK111" s="1928"/>
      <c r="AL111" s="1928"/>
      <c r="AM111" s="1928"/>
      <c r="AN111" s="1928"/>
      <c r="AO111" s="1928"/>
      <c r="AP111" s="1928"/>
      <c r="AQ111" s="1928"/>
      <c r="AR111" s="1928"/>
      <c r="AS111" s="1928"/>
      <c r="AT111" s="1928"/>
      <c r="AU111" s="1928"/>
      <c r="AV111" s="1928"/>
      <c r="AW111" s="1928"/>
      <c r="AX111" s="1928"/>
      <c r="AY111" s="1928"/>
      <c r="AZ111" s="1928"/>
      <c r="BA111" s="1928"/>
      <c r="BB111" s="1928"/>
      <c r="BC111" s="1929"/>
      <c r="BD111" s="1941">
        <f>'1枚目'!$BK$120</f>
        <v>0</v>
      </c>
      <c r="BE111" s="1928"/>
      <c r="BF111" s="1928"/>
      <c r="BG111" s="1928"/>
      <c r="BH111" s="1928"/>
      <c r="BI111" s="1928"/>
      <c r="BJ111" s="1928"/>
      <c r="BK111" s="1928"/>
      <c r="BL111" s="1928"/>
      <c r="BM111" s="1928"/>
      <c r="BN111" s="1928"/>
      <c r="BO111" s="1928"/>
      <c r="BP111" s="1928"/>
      <c r="BQ111" s="1928"/>
      <c r="BR111" s="1928"/>
      <c r="BS111" s="1928"/>
      <c r="BT111" s="1928"/>
      <c r="BU111" s="1928"/>
      <c r="BV111" s="1928"/>
      <c r="BW111" s="1928"/>
      <c r="BX111" s="1928"/>
      <c r="BY111" s="1928"/>
      <c r="BZ111" s="1928"/>
      <c r="CA111" s="1928"/>
      <c r="CB111" s="1928"/>
      <c r="CC111" s="1928"/>
      <c r="CD111" s="1928"/>
      <c r="CE111" s="1928"/>
      <c r="CF111" s="1942"/>
      <c r="CG111" s="1927">
        <f t="shared" si="13"/>
        <v>0</v>
      </c>
      <c r="CH111" s="1928"/>
      <c r="CI111" s="1929"/>
      <c r="CJ111" s="1930">
        <f>'1枚目'!$CL$120</f>
        <v>0</v>
      </c>
      <c r="CK111" s="1931"/>
      <c r="CL111" s="1931"/>
      <c r="CM111" s="1931"/>
      <c r="CN111" s="1931"/>
      <c r="CO111" s="1931"/>
      <c r="CP111" s="1931"/>
      <c r="CQ111" s="531" t="s">
        <v>138</v>
      </c>
      <c r="CR111" s="531"/>
      <c r="CS111" s="531"/>
      <c r="CT111" s="531"/>
      <c r="CU111" s="2022">
        <f>'1枚目'!$CW$120</f>
        <v>0</v>
      </c>
      <c r="CV111" s="1931"/>
      <c r="CW111" s="1931"/>
      <c r="CX111" s="1931"/>
      <c r="CY111" s="531"/>
      <c r="CZ111" s="531"/>
      <c r="DA111" s="570" t="s">
        <v>138</v>
      </c>
      <c r="DB111" s="2009"/>
      <c r="DC111" s="2010"/>
      <c r="DD111" s="2010"/>
      <c r="DE111" s="1977"/>
      <c r="DF111" s="2014"/>
      <c r="DG111" s="2018"/>
      <c r="DH111" s="2019"/>
      <c r="DI111" s="2019"/>
      <c r="DJ111" s="2019"/>
      <c r="DK111" s="2019"/>
      <c r="DL111" s="564"/>
      <c r="DM111" s="517"/>
      <c r="DN111" s="520" t="str">
        <f>IF(CJ111&gt;0,"表示",IF(DO110=0,"表示",""))</f>
        <v>表示</v>
      </c>
      <c r="DO111" s="521">
        <f t="shared" ref="DO111:DO119" si="14">IF(CJ111&gt;0,1,0)</f>
        <v>0</v>
      </c>
      <c r="DQ111" s="603">
        <f>'1枚目'!$CI$120</f>
        <v>0</v>
      </c>
      <c r="DR111" s="612" t="s">
        <v>9203</v>
      </c>
      <c r="DS111" s="612" t="s">
        <v>9212</v>
      </c>
      <c r="DT111" s="521"/>
      <c r="DU111" s="521"/>
      <c r="DV111" s="521"/>
      <c r="DW111" s="521"/>
      <c r="DX111" s="521"/>
      <c r="DY111" s="521"/>
      <c r="DZ111" s="521"/>
      <c r="EA111" s="521"/>
      <c r="EB111" s="521"/>
      <c r="EC111" s="521"/>
      <c r="ED111" s="521"/>
    </row>
    <row r="112" spans="1:134" ht="15" customHeight="1">
      <c r="A112" s="2"/>
      <c r="B112" s="2"/>
      <c r="C112" s="601"/>
      <c r="D112" s="602"/>
      <c r="E112" s="2273"/>
      <c r="F112" s="2339"/>
      <c r="G112" s="2339"/>
      <c r="H112" s="2339"/>
      <c r="I112" s="2340"/>
      <c r="J112" s="1971"/>
      <c r="K112" s="1972"/>
      <c r="L112" s="1972"/>
      <c r="M112" s="1972"/>
      <c r="N112" s="1977"/>
      <c r="O112" s="1978"/>
      <c r="P112" s="1984"/>
      <c r="Q112" s="1985"/>
      <c r="R112" s="1985"/>
      <c r="S112" s="1985"/>
      <c r="T112" s="1986"/>
      <c r="U112" s="1989"/>
      <c r="V112" s="1985"/>
      <c r="W112" s="1985"/>
      <c r="X112" s="1985"/>
      <c r="Y112" s="1990"/>
      <c r="Z112" s="1951" t="s">
        <v>8771</v>
      </c>
      <c r="AA112" s="1952"/>
      <c r="AB112" s="1952"/>
      <c r="AC112" s="1953"/>
      <c r="AD112" s="1954">
        <f>'2枚目'!$AO$93</f>
        <v>0</v>
      </c>
      <c r="AE112" s="1955"/>
      <c r="AF112" s="1955"/>
      <c r="AG112" s="1955"/>
      <c r="AH112" s="1955"/>
      <c r="AI112" s="1955"/>
      <c r="AJ112" s="1955"/>
      <c r="AK112" s="1955"/>
      <c r="AL112" s="1955"/>
      <c r="AM112" s="1955"/>
      <c r="AN112" s="1955"/>
      <c r="AO112" s="1955"/>
      <c r="AP112" s="1955"/>
      <c r="AQ112" s="1955"/>
      <c r="AR112" s="1955"/>
      <c r="AS112" s="1955"/>
      <c r="AT112" s="1955"/>
      <c r="AU112" s="1955"/>
      <c r="AV112" s="1955"/>
      <c r="AW112" s="1955"/>
      <c r="AX112" s="1955"/>
      <c r="AY112" s="1955"/>
      <c r="AZ112" s="1955"/>
      <c r="BA112" s="1955"/>
      <c r="BB112" s="1955"/>
      <c r="BC112" s="1956"/>
      <c r="BD112" s="1941">
        <f>'2枚目'!BK93</f>
        <v>0</v>
      </c>
      <c r="BE112" s="1928"/>
      <c r="BF112" s="1928"/>
      <c r="BG112" s="1928"/>
      <c r="BH112" s="1928"/>
      <c r="BI112" s="1928"/>
      <c r="BJ112" s="1928"/>
      <c r="BK112" s="1928"/>
      <c r="BL112" s="1928"/>
      <c r="BM112" s="1928"/>
      <c r="BN112" s="1928"/>
      <c r="BO112" s="1928"/>
      <c r="BP112" s="1928"/>
      <c r="BQ112" s="1928"/>
      <c r="BR112" s="1928"/>
      <c r="BS112" s="1928"/>
      <c r="BT112" s="1928"/>
      <c r="BU112" s="1928"/>
      <c r="BV112" s="1928"/>
      <c r="BW112" s="1928"/>
      <c r="BX112" s="1928"/>
      <c r="BY112" s="1928"/>
      <c r="BZ112" s="1928"/>
      <c r="CA112" s="1928"/>
      <c r="CB112" s="1928"/>
      <c r="CC112" s="1928"/>
      <c r="CD112" s="1928"/>
      <c r="CE112" s="1928"/>
      <c r="CF112" s="1942"/>
      <c r="CG112" s="1927">
        <f t="shared" si="13"/>
        <v>0</v>
      </c>
      <c r="CH112" s="1928"/>
      <c r="CI112" s="1929"/>
      <c r="CJ112" s="1930">
        <f>'2枚目'!$CL$93</f>
        <v>0</v>
      </c>
      <c r="CK112" s="1931"/>
      <c r="CL112" s="1931"/>
      <c r="CM112" s="1931"/>
      <c r="CN112" s="1931"/>
      <c r="CO112" s="1931"/>
      <c r="CP112" s="1931"/>
      <c r="CQ112" s="531" t="s">
        <v>138</v>
      </c>
      <c r="CR112" s="531"/>
      <c r="CS112" s="531"/>
      <c r="CT112" s="531"/>
      <c r="CU112" s="2022">
        <f>'2枚目'!$CW$93</f>
        <v>0</v>
      </c>
      <c r="CV112" s="1931"/>
      <c r="CW112" s="1931"/>
      <c r="CX112" s="1931"/>
      <c r="CY112" s="531"/>
      <c r="CZ112" s="531"/>
      <c r="DA112" s="570" t="s">
        <v>138</v>
      </c>
      <c r="DB112" s="2009"/>
      <c r="DC112" s="2010"/>
      <c r="DD112" s="2010"/>
      <c r="DE112" s="1977"/>
      <c r="DF112" s="2014"/>
      <c r="DG112" s="2018"/>
      <c r="DH112" s="2019"/>
      <c r="DI112" s="2019"/>
      <c r="DJ112" s="2019"/>
      <c r="DK112" s="2019"/>
      <c r="DL112" s="86"/>
      <c r="DM112" s="2"/>
      <c r="DN112" s="79" t="str">
        <f t="shared" ref="DN112:DN119" si="15">IF(CJ112&gt;0,"表示","")</f>
        <v/>
      </c>
      <c r="DO112" s="521">
        <f t="shared" si="14"/>
        <v>0</v>
      </c>
      <c r="DQ112" s="603">
        <f>'2枚目'!$CI$93</f>
        <v>0</v>
      </c>
      <c r="DR112" s="612" t="s">
        <v>9204</v>
      </c>
      <c r="DS112" s="612" t="s">
        <v>9213</v>
      </c>
    </row>
    <row r="113" spans="1:134" ht="15" customHeight="1">
      <c r="A113" s="2"/>
      <c r="B113" s="2"/>
      <c r="C113" s="601"/>
      <c r="D113" s="602"/>
      <c r="E113" s="2273"/>
      <c r="F113" s="2339"/>
      <c r="G113" s="2339"/>
      <c r="H113" s="2339"/>
      <c r="I113" s="2340"/>
      <c r="J113" s="1971"/>
      <c r="K113" s="1972"/>
      <c r="L113" s="1972"/>
      <c r="M113" s="1972"/>
      <c r="N113" s="1977"/>
      <c r="O113" s="1978"/>
      <c r="P113" s="1984"/>
      <c r="Q113" s="1985"/>
      <c r="R113" s="1985"/>
      <c r="S113" s="1985"/>
      <c r="T113" s="1986"/>
      <c r="U113" s="1989"/>
      <c r="V113" s="1985"/>
      <c r="W113" s="1985"/>
      <c r="X113" s="1985"/>
      <c r="Y113" s="1990"/>
      <c r="Z113" s="1951" t="s">
        <v>8772</v>
      </c>
      <c r="AA113" s="1952"/>
      <c r="AB113" s="1952"/>
      <c r="AC113" s="1953"/>
      <c r="AD113" s="1954">
        <f>'2枚目'!$AO$94</f>
        <v>0</v>
      </c>
      <c r="AE113" s="1955"/>
      <c r="AF113" s="1955"/>
      <c r="AG113" s="1955"/>
      <c r="AH113" s="1955"/>
      <c r="AI113" s="1955"/>
      <c r="AJ113" s="1955"/>
      <c r="AK113" s="1955"/>
      <c r="AL113" s="1955"/>
      <c r="AM113" s="1955"/>
      <c r="AN113" s="1955"/>
      <c r="AO113" s="1955"/>
      <c r="AP113" s="1955"/>
      <c r="AQ113" s="1955"/>
      <c r="AR113" s="1955"/>
      <c r="AS113" s="1955"/>
      <c r="AT113" s="1955"/>
      <c r="AU113" s="1955"/>
      <c r="AV113" s="1955"/>
      <c r="AW113" s="1955"/>
      <c r="AX113" s="1955"/>
      <c r="AY113" s="1955"/>
      <c r="AZ113" s="1955"/>
      <c r="BA113" s="1955"/>
      <c r="BB113" s="1955"/>
      <c r="BC113" s="1956"/>
      <c r="BD113" s="1941">
        <f>'2枚目'!$BK$94</f>
        <v>0</v>
      </c>
      <c r="BE113" s="1928"/>
      <c r="BF113" s="1928"/>
      <c r="BG113" s="1928"/>
      <c r="BH113" s="1928"/>
      <c r="BI113" s="1928"/>
      <c r="BJ113" s="1928"/>
      <c r="BK113" s="1928"/>
      <c r="BL113" s="1928"/>
      <c r="BM113" s="1928"/>
      <c r="BN113" s="1928"/>
      <c r="BO113" s="1928"/>
      <c r="BP113" s="1928"/>
      <c r="BQ113" s="1928"/>
      <c r="BR113" s="1928"/>
      <c r="BS113" s="1928"/>
      <c r="BT113" s="1928"/>
      <c r="BU113" s="1928"/>
      <c r="BV113" s="1928"/>
      <c r="BW113" s="1928"/>
      <c r="BX113" s="1928"/>
      <c r="BY113" s="1928"/>
      <c r="BZ113" s="1928"/>
      <c r="CA113" s="1928"/>
      <c r="CB113" s="1928"/>
      <c r="CC113" s="1928"/>
      <c r="CD113" s="1928"/>
      <c r="CE113" s="1928"/>
      <c r="CF113" s="1942"/>
      <c r="CG113" s="1927">
        <f t="shared" si="13"/>
        <v>0</v>
      </c>
      <c r="CH113" s="1928"/>
      <c r="CI113" s="1929"/>
      <c r="CJ113" s="1930">
        <f>'2枚目'!$CL$94</f>
        <v>0</v>
      </c>
      <c r="CK113" s="1931"/>
      <c r="CL113" s="1931"/>
      <c r="CM113" s="1931"/>
      <c r="CN113" s="1931"/>
      <c r="CO113" s="1931"/>
      <c r="CP113" s="1931"/>
      <c r="CQ113" s="531" t="s">
        <v>138</v>
      </c>
      <c r="CR113" s="531"/>
      <c r="CS113" s="531"/>
      <c r="CT113" s="531"/>
      <c r="CU113" s="2022">
        <f>'2枚目'!$CW$94</f>
        <v>0</v>
      </c>
      <c r="CV113" s="1931"/>
      <c r="CW113" s="1931"/>
      <c r="CX113" s="1931"/>
      <c r="CY113" s="531"/>
      <c r="CZ113" s="531"/>
      <c r="DA113" s="570" t="s">
        <v>138</v>
      </c>
      <c r="DB113" s="2009"/>
      <c r="DC113" s="2010"/>
      <c r="DD113" s="2010"/>
      <c r="DE113" s="1977"/>
      <c r="DF113" s="2014"/>
      <c r="DG113" s="2018"/>
      <c r="DH113" s="2019"/>
      <c r="DI113" s="2019"/>
      <c r="DJ113" s="2019"/>
      <c r="DK113" s="2019"/>
      <c r="DL113" s="86"/>
      <c r="DM113" s="2"/>
      <c r="DN113" s="79" t="str">
        <f t="shared" si="15"/>
        <v/>
      </c>
      <c r="DO113" s="521">
        <f t="shared" si="14"/>
        <v>0</v>
      </c>
      <c r="DQ113" s="603">
        <f>'2枚目'!$CI$94</f>
        <v>0</v>
      </c>
      <c r="DR113" s="612" t="s">
        <v>9201</v>
      </c>
      <c r="DS113" s="612" t="s">
        <v>9214</v>
      </c>
    </row>
    <row r="114" spans="1:134" ht="15" customHeight="1">
      <c r="A114" s="2"/>
      <c r="B114" s="2"/>
      <c r="C114" s="601"/>
      <c r="D114" s="602"/>
      <c r="E114" s="2273"/>
      <c r="F114" s="2339"/>
      <c r="G114" s="2339"/>
      <c r="H114" s="2339"/>
      <c r="I114" s="2340"/>
      <c r="J114" s="1971"/>
      <c r="K114" s="1972"/>
      <c r="L114" s="1972"/>
      <c r="M114" s="1972"/>
      <c r="N114" s="1977"/>
      <c r="O114" s="1978"/>
      <c r="P114" s="1984"/>
      <c r="Q114" s="1985"/>
      <c r="R114" s="1985"/>
      <c r="S114" s="1985"/>
      <c r="T114" s="1986"/>
      <c r="U114" s="1989"/>
      <c r="V114" s="1985"/>
      <c r="W114" s="1985"/>
      <c r="X114" s="1985"/>
      <c r="Y114" s="1990"/>
      <c r="Z114" s="1951" t="s">
        <v>8817</v>
      </c>
      <c r="AA114" s="1952"/>
      <c r="AB114" s="1952"/>
      <c r="AC114" s="1953"/>
      <c r="AD114" s="1954">
        <f>'3枚目'!$AO$93</f>
        <v>0</v>
      </c>
      <c r="AE114" s="1955"/>
      <c r="AF114" s="1955"/>
      <c r="AG114" s="1955"/>
      <c r="AH114" s="1955"/>
      <c r="AI114" s="1955"/>
      <c r="AJ114" s="1955"/>
      <c r="AK114" s="1955"/>
      <c r="AL114" s="1955"/>
      <c r="AM114" s="1955"/>
      <c r="AN114" s="1955"/>
      <c r="AO114" s="1955"/>
      <c r="AP114" s="1955"/>
      <c r="AQ114" s="1955"/>
      <c r="AR114" s="1955"/>
      <c r="AS114" s="1955"/>
      <c r="AT114" s="1955"/>
      <c r="AU114" s="1955"/>
      <c r="AV114" s="1955"/>
      <c r="AW114" s="1955"/>
      <c r="AX114" s="1955"/>
      <c r="AY114" s="1955"/>
      <c r="AZ114" s="1955"/>
      <c r="BA114" s="1955"/>
      <c r="BB114" s="1955"/>
      <c r="BC114" s="1956"/>
      <c r="BD114" s="1941">
        <f>'3枚目'!$BK$93</f>
        <v>0</v>
      </c>
      <c r="BE114" s="1928"/>
      <c r="BF114" s="1928"/>
      <c r="BG114" s="1928"/>
      <c r="BH114" s="1928"/>
      <c r="BI114" s="1928"/>
      <c r="BJ114" s="1928"/>
      <c r="BK114" s="1928"/>
      <c r="BL114" s="1928"/>
      <c r="BM114" s="1928"/>
      <c r="BN114" s="1928"/>
      <c r="BO114" s="1928"/>
      <c r="BP114" s="1928"/>
      <c r="BQ114" s="1928"/>
      <c r="BR114" s="1928"/>
      <c r="BS114" s="1928"/>
      <c r="BT114" s="1928"/>
      <c r="BU114" s="1928"/>
      <c r="BV114" s="1928"/>
      <c r="BW114" s="1928"/>
      <c r="BX114" s="1928"/>
      <c r="BY114" s="1928"/>
      <c r="BZ114" s="1928"/>
      <c r="CA114" s="1928"/>
      <c r="CB114" s="1928"/>
      <c r="CC114" s="1928"/>
      <c r="CD114" s="1928"/>
      <c r="CE114" s="1928"/>
      <c r="CF114" s="1942"/>
      <c r="CG114" s="1927">
        <f t="shared" si="13"/>
        <v>0</v>
      </c>
      <c r="CH114" s="1928"/>
      <c r="CI114" s="1929"/>
      <c r="CJ114" s="1930">
        <f>'3枚目'!$CL$93</f>
        <v>0</v>
      </c>
      <c r="CK114" s="1931"/>
      <c r="CL114" s="1931"/>
      <c r="CM114" s="1931"/>
      <c r="CN114" s="1931"/>
      <c r="CO114" s="1931"/>
      <c r="CP114" s="1931"/>
      <c r="CQ114" s="531" t="s">
        <v>138</v>
      </c>
      <c r="CR114" s="531"/>
      <c r="CS114" s="531"/>
      <c r="CT114" s="531"/>
      <c r="CU114" s="2022">
        <f>'3枚目'!$CW$93</f>
        <v>0</v>
      </c>
      <c r="CV114" s="1931"/>
      <c r="CW114" s="1931"/>
      <c r="CX114" s="1931"/>
      <c r="CY114" s="531"/>
      <c r="CZ114" s="531"/>
      <c r="DA114" s="570" t="s">
        <v>138</v>
      </c>
      <c r="DB114" s="2009"/>
      <c r="DC114" s="2010"/>
      <c r="DD114" s="2010"/>
      <c r="DE114" s="1977"/>
      <c r="DF114" s="2014"/>
      <c r="DG114" s="2018"/>
      <c r="DH114" s="2019"/>
      <c r="DI114" s="2019"/>
      <c r="DJ114" s="2019"/>
      <c r="DK114" s="2019"/>
      <c r="DL114" s="86"/>
      <c r="DM114" s="2"/>
      <c r="DN114" s="79" t="str">
        <f t="shared" si="15"/>
        <v/>
      </c>
      <c r="DO114" s="521">
        <f t="shared" si="14"/>
        <v>0</v>
      </c>
      <c r="DQ114" s="603">
        <f>'3枚目'!$CI$93</f>
        <v>0</v>
      </c>
      <c r="DR114" s="612" t="s">
        <v>9200</v>
      </c>
      <c r="DS114" s="612" t="s">
        <v>9214</v>
      </c>
    </row>
    <row r="115" spans="1:134" ht="15" customHeight="1">
      <c r="A115" s="2"/>
      <c r="B115" s="2"/>
      <c r="C115" s="601"/>
      <c r="D115" s="602"/>
      <c r="E115" s="2273"/>
      <c r="F115" s="2339"/>
      <c r="G115" s="2339"/>
      <c r="H115" s="2339"/>
      <c r="I115" s="2340"/>
      <c r="J115" s="1971"/>
      <c r="K115" s="1972"/>
      <c r="L115" s="1972"/>
      <c r="M115" s="1972"/>
      <c r="N115" s="1977"/>
      <c r="O115" s="1978"/>
      <c r="P115" s="1984"/>
      <c r="Q115" s="1985"/>
      <c r="R115" s="1985"/>
      <c r="S115" s="1985"/>
      <c r="T115" s="1986"/>
      <c r="U115" s="1989"/>
      <c r="V115" s="1985"/>
      <c r="W115" s="1985"/>
      <c r="X115" s="1985"/>
      <c r="Y115" s="1990"/>
      <c r="Z115" s="1951" t="s">
        <v>8818</v>
      </c>
      <c r="AA115" s="1952"/>
      <c r="AB115" s="1952"/>
      <c r="AC115" s="1953"/>
      <c r="AD115" s="1954">
        <f>'3枚目'!$AO$94</f>
        <v>0</v>
      </c>
      <c r="AE115" s="1955"/>
      <c r="AF115" s="1955"/>
      <c r="AG115" s="1955"/>
      <c r="AH115" s="1955"/>
      <c r="AI115" s="1955"/>
      <c r="AJ115" s="1955"/>
      <c r="AK115" s="1955"/>
      <c r="AL115" s="1955"/>
      <c r="AM115" s="1955"/>
      <c r="AN115" s="1955"/>
      <c r="AO115" s="1955"/>
      <c r="AP115" s="1955"/>
      <c r="AQ115" s="1955"/>
      <c r="AR115" s="1955"/>
      <c r="AS115" s="1955"/>
      <c r="AT115" s="1955"/>
      <c r="AU115" s="1955"/>
      <c r="AV115" s="1955"/>
      <c r="AW115" s="1955"/>
      <c r="AX115" s="1955"/>
      <c r="AY115" s="1955"/>
      <c r="AZ115" s="1955"/>
      <c r="BA115" s="1955"/>
      <c r="BB115" s="1955"/>
      <c r="BC115" s="1956"/>
      <c r="BD115" s="1941">
        <f>'3枚目'!$BK$94</f>
        <v>0</v>
      </c>
      <c r="BE115" s="1928"/>
      <c r="BF115" s="1928"/>
      <c r="BG115" s="1928"/>
      <c r="BH115" s="1928"/>
      <c r="BI115" s="1928"/>
      <c r="BJ115" s="1928"/>
      <c r="BK115" s="1928"/>
      <c r="BL115" s="1928"/>
      <c r="BM115" s="1928"/>
      <c r="BN115" s="1928"/>
      <c r="BO115" s="1928"/>
      <c r="BP115" s="1928"/>
      <c r="BQ115" s="1928"/>
      <c r="BR115" s="1928"/>
      <c r="BS115" s="1928"/>
      <c r="BT115" s="1928"/>
      <c r="BU115" s="1928"/>
      <c r="BV115" s="1928"/>
      <c r="BW115" s="1928"/>
      <c r="BX115" s="1928"/>
      <c r="BY115" s="1928"/>
      <c r="BZ115" s="1928"/>
      <c r="CA115" s="1928"/>
      <c r="CB115" s="1928"/>
      <c r="CC115" s="1928"/>
      <c r="CD115" s="1928"/>
      <c r="CE115" s="1928"/>
      <c r="CF115" s="1942"/>
      <c r="CG115" s="1927">
        <f t="shared" si="13"/>
        <v>0</v>
      </c>
      <c r="CH115" s="1928"/>
      <c r="CI115" s="1929"/>
      <c r="CJ115" s="1930">
        <f>'3枚目'!$CL$94</f>
        <v>0</v>
      </c>
      <c r="CK115" s="1931"/>
      <c r="CL115" s="1931"/>
      <c r="CM115" s="1931"/>
      <c r="CN115" s="1931"/>
      <c r="CO115" s="1931"/>
      <c r="CP115" s="1931"/>
      <c r="CQ115" s="531" t="s">
        <v>138</v>
      </c>
      <c r="CR115" s="531"/>
      <c r="CS115" s="531"/>
      <c r="CT115" s="531"/>
      <c r="CU115" s="2022">
        <f>'3枚目'!$CW$94</f>
        <v>0</v>
      </c>
      <c r="CV115" s="1931"/>
      <c r="CW115" s="1931"/>
      <c r="CX115" s="1931"/>
      <c r="CY115" s="531"/>
      <c r="CZ115" s="531"/>
      <c r="DA115" s="570" t="s">
        <v>138</v>
      </c>
      <c r="DB115" s="2009"/>
      <c r="DC115" s="2010"/>
      <c r="DD115" s="2010"/>
      <c r="DE115" s="1977"/>
      <c r="DF115" s="2014"/>
      <c r="DG115" s="2018"/>
      <c r="DH115" s="2019"/>
      <c r="DI115" s="2019"/>
      <c r="DJ115" s="2019"/>
      <c r="DK115" s="2019"/>
      <c r="DL115" s="86"/>
      <c r="DM115" s="2"/>
      <c r="DN115" s="79" t="str">
        <f t="shared" si="15"/>
        <v/>
      </c>
      <c r="DO115" s="521">
        <f t="shared" si="14"/>
        <v>0</v>
      </c>
      <c r="DQ115" s="603">
        <f>'3枚目'!$CI$94</f>
        <v>0</v>
      </c>
      <c r="DR115" s="612" t="s">
        <v>9205</v>
      </c>
      <c r="DS115" s="612" t="s">
        <v>9214</v>
      </c>
    </row>
    <row r="116" spans="1:134" ht="15" customHeight="1">
      <c r="A116" s="2"/>
      <c r="B116" s="2"/>
      <c r="C116" s="601"/>
      <c r="D116" s="602"/>
      <c r="E116" s="2273"/>
      <c r="F116" s="2339"/>
      <c r="G116" s="2339"/>
      <c r="H116" s="2339"/>
      <c r="I116" s="2340"/>
      <c r="J116" s="1971"/>
      <c r="K116" s="1972"/>
      <c r="L116" s="1972"/>
      <c r="M116" s="1972"/>
      <c r="N116" s="1977"/>
      <c r="O116" s="1978"/>
      <c r="P116" s="1984"/>
      <c r="Q116" s="1985"/>
      <c r="R116" s="1985"/>
      <c r="S116" s="1985"/>
      <c r="T116" s="1986"/>
      <c r="U116" s="1989"/>
      <c r="V116" s="1985"/>
      <c r="W116" s="1985"/>
      <c r="X116" s="1985"/>
      <c r="Y116" s="1990"/>
      <c r="Z116" s="1951" t="s">
        <v>8819</v>
      </c>
      <c r="AA116" s="1952"/>
      <c r="AB116" s="1952"/>
      <c r="AC116" s="1953"/>
      <c r="AD116" s="1954">
        <f>'4枚目'!$AO$93</f>
        <v>0</v>
      </c>
      <c r="AE116" s="1955"/>
      <c r="AF116" s="1955"/>
      <c r="AG116" s="1955"/>
      <c r="AH116" s="1955"/>
      <c r="AI116" s="1955"/>
      <c r="AJ116" s="1955"/>
      <c r="AK116" s="1955"/>
      <c r="AL116" s="1955"/>
      <c r="AM116" s="1955"/>
      <c r="AN116" s="1955"/>
      <c r="AO116" s="1955"/>
      <c r="AP116" s="1955"/>
      <c r="AQ116" s="1955"/>
      <c r="AR116" s="1955"/>
      <c r="AS116" s="1955"/>
      <c r="AT116" s="1955"/>
      <c r="AU116" s="1955"/>
      <c r="AV116" s="1955"/>
      <c r="AW116" s="1955"/>
      <c r="AX116" s="1955"/>
      <c r="AY116" s="1955"/>
      <c r="AZ116" s="1955"/>
      <c r="BA116" s="1955"/>
      <c r="BB116" s="1955"/>
      <c r="BC116" s="1956"/>
      <c r="BD116" s="1941">
        <f>'4枚目'!$BK$93</f>
        <v>0</v>
      </c>
      <c r="BE116" s="1928"/>
      <c r="BF116" s="1928"/>
      <c r="BG116" s="1928"/>
      <c r="BH116" s="1928"/>
      <c r="BI116" s="1928"/>
      <c r="BJ116" s="1928"/>
      <c r="BK116" s="1928"/>
      <c r="BL116" s="1928"/>
      <c r="BM116" s="1928"/>
      <c r="BN116" s="1928"/>
      <c r="BO116" s="1928"/>
      <c r="BP116" s="1928"/>
      <c r="BQ116" s="1928"/>
      <c r="BR116" s="1928"/>
      <c r="BS116" s="1928"/>
      <c r="BT116" s="1928"/>
      <c r="BU116" s="1928"/>
      <c r="BV116" s="1928"/>
      <c r="BW116" s="1928"/>
      <c r="BX116" s="1928"/>
      <c r="BY116" s="1928"/>
      <c r="BZ116" s="1928"/>
      <c r="CA116" s="1928"/>
      <c r="CB116" s="1928"/>
      <c r="CC116" s="1928"/>
      <c r="CD116" s="1928"/>
      <c r="CE116" s="1928"/>
      <c r="CF116" s="1942"/>
      <c r="CG116" s="1927">
        <f t="shared" si="13"/>
        <v>0</v>
      </c>
      <c r="CH116" s="1928"/>
      <c r="CI116" s="1929"/>
      <c r="CJ116" s="1930">
        <f>'4枚目'!$CL$93</f>
        <v>0</v>
      </c>
      <c r="CK116" s="1931"/>
      <c r="CL116" s="1931"/>
      <c r="CM116" s="1931"/>
      <c r="CN116" s="1931"/>
      <c r="CO116" s="1931"/>
      <c r="CP116" s="1931"/>
      <c r="CQ116" s="531" t="s">
        <v>138</v>
      </c>
      <c r="CR116" s="531"/>
      <c r="CS116" s="531"/>
      <c r="CT116" s="531"/>
      <c r="CU116" s="2022">
        <f>'4枚目'!$CW$93</f>
        <v>0</v>
      </c>
      <c r="CV116" s="1931"/>
      <c r="CW116" s="1931"/>
      <c r="CX116" s="1931"/>
      <c r="CY116" s="531"/>
      <c r="CZ116" s="531"/>
      <c r="DA116" s="570" t="s">
        <v>138</v>
      </c>
      <c r="DB116" s="2009"/>
      <c r="DC116" s="2010"/>
      <c r="DD116" s="2010"/>
      <c r="DE116" s="1977"/>
      <c r="DF116" s="2014"/>
      <c r="DG116" s="2018"/>
      <c r="DH116" s="2019"/>
      <c r="DI116" s="2019"/>
      <c r="DJ116" s="2019"/>
      <c r="DK116" s="2019"/>
      <c r="DL116" s="86"/>
      <c r="DM116" s="2"/>
      <c r="DN116" s="79" t="str">
        <f t="shared" si="15"/>
        <v/>
      </c>
      <c r="DO116" s="521">
        <f t="shared" si="14"/>
        <v>0</v>
      </c>
      <c r="DQ116" s="603">
        <f>'4枚目'!$CI$93</f>
        <v>0</v>
      </c>
      <c r="DR116" s="612" t="s">
        <v>9206</v>
      </c>
      <c r="DS116" s="612" t="s">
        <v>9215</v>
      </c>
    </row>
    <row r="117" spans="1:134" ht="15" customHeight="1">
      <c r="A117" s="2"/>
      <c r="B117" s="2"/>
      <c r="C117" s="601"/>
      <c r="D117" s="602"/>
      <c r="E117" s="2273"/>
      <c r="F117" s="2339"/>
      <c r="G117" s="2339"/>
      <c r="H117" s="2339"/>
      <c r="I117" s="2340"/>
      <c r="J117" s="1971"/>
      <c r="K117" s="1972"/>
      <c r="L117" s="1972"/>
      <c r="M117" s="1972"/>
      <c r="N117" s="1977"/>
      <c r="O117" s="1978"/>
      <c r="P117" s="1984"/>
      <c r="Q117" s="1985"/>
      <c r="R117" s="1985"/>
      <c r="S117" s="1985"/>
      <c r="T117" s="1986"/>
      <c r="U117" s="1989"/>
      <c r="V117" s="1985"/>
      <c r="W117" s="1985"/>
      <c r="X117" s="1985"/>
      <c r="Y117" s="1990"/>
      <c r="Z117" s="1951" t="s">
        <v>8820</v>
      </c>
      <c r="AA117" s="1952"/>
      <c r="AB117" s="1952"/>
      <c r="AC117" s="1953"/>
      <c r="AD117" s="1954">
        <f>'4枚目'!$AO$94</f>
        <v>0</v>
      </c>
      <c r="AE117" s="1955"/>
      <c r="AF117" s="1955"/>
      <c r="AG117" s="1955"/>
      <c r="AH117" s="1955"/>
      <c r="AI117" s="1955"/>
      <c r="AJ117" s="1955"/>
      <c r="AK117" s="1955"/>
      <c r="AL117" s="1955"/>
      <c r="AM117" s="1955"/>
      <c r="AN117" s="1955"/>
      <c r="AO117" s="1955"/>
      <c r="AP117" s="1955"/>
      <c r="AQ117" s="1955"/>
      <c r="AR117" s="1955"/>
      <c r="AS117" s="1955"/>
      <c r="AT117" s="1955"/>
      <c r="AU117" s="1955"/>
      <c r="AV117" s="1955"/>
      <c r="AW117" s="1955"/>
      <c r="AX117" s="1955"/>
      <c r="AY117" s="1955"/>
      <c r="AZ117" s="1955"/>
      <c r="BA117" s="1955"/>
      <c r="BB117" s="1955"/>
      <c r="BC117" s="1956"/>
      <c r="BD117" s="1941">
        <f>'4枚目'!$BK$94</f>
        <v>0</v>
      </c>
      <c r="BE117" s="1928"/>
      <c r="BF117" s="1928"/>
      <c r="BG117" s="1928"/>
      <c r="BH117" s="1928"/>
      <c r="BI117" s="1928"/>
      <c r="BJ117" s="1928"/>
      <c r="BK117" s="1928"/>
      <c r="BL117" s="1928"/>
      <c r="BM117" s="1928"/>
      <c r="BN117" s="1928"/>
      <c r="BO117" s="1928"/>
      <c r="BP117" s="1928"/>
      <c r="BQ117" s="1928"/>
      <c r="BR117" s="1928"/>
      <c r="BS117" s="1928"/>
      <c r="BT117" s="1928"/>
      <c r="BU117" s="1928"/>
      <c r="BV117" s="1928"/>
      <c r="BW117" s="1928"/>
      <c r="BX117" s="1928"/>
      <c r="BY117" s="1928"/>
      <c r="BZ117" s="1928"/>
      <c r="CA117" s="1928"/>
      <c r="CB117" s="1928"/>
      <c r="CC117" s="1928"/>
      <c r="CD117" s="1928"/>
      <c r="CE117" s="1928"/>
      <c r="CF117" s="1942"/>
      <c r="CG117" s="1927">
        <f t="shared" si="13"/>
        <v>0</v>
      </c>
      <c r="CH117" s="1928"/>
      <c r="CI117" s="1929"/>
      <c r="CJ117" s="1930">
        <f>'4枚目'!$CL$94</f>
        <v>0</v>
      </c>
      <c r="CK117" s="1931"/>
      <c r="CL117" s="1931"/>
      <c r="CM117" s="1931"/>
      <c r="CN117" s="1931"/>
      <c r="CO117" s="1931"/>
      <c r="CP117" s="1931"/>
      <c r="CQ117" s="531" t="s">
        <v>138</v>
      </c>
      <c r="CR117" s="531"/>
      <c r="CS117" s="531"/>
      <c r="CT117" s="531"/>
      <c r="CU117" s="2022">
        <f>'4枚目'!$CW$94</f>
        <v>0</v>
      </c>
      <c r="CV117" s="1931"/>
      <c r="CW117" s="1931"/>
      <c r="CX117" s="1931"/>
      <c r="CY117" s="531"/>
      <c r="CZ117" s="531"/>
      <c r="DA117" s="570" t="s">
        <v>138</v>
      </c>
      <c r="DB117" s="2009"/>
      <c r="DC117" s="2010"/>
      <c r="DD117" s="2010"/>
      <c r="DE117" s="1977"/>
      <c r="DF117" s="2014"/>
      <c r="DG117" s="2018"/>
      <c r="DH117" s="2019"/>
      <c r="DI117" s="2019"/>
      <c r="DJ117" s="2019"/>
      <c r="DK117" s="2019"/>
      <c r="DL117" s="86"/>
      <c r="DM117" s="2"/>
      <c r="DN117" s="79" t="str">
        <f t="shared" si="15"/>
        <v/>
      </c>
      <c r="DO117" s="521">
        <f t="shared" si="14"/>
        <v>0</v>
      </c>
      <c r="DQ117" s="603">
        <f>'4枚目'!$CI$94</f>
        <v>0</v>
      </c>
      <c r="DR117" s="612" t="s">
        <v>9207</v>
      </c>
      <c r="DS117" s="612" t="s">
        <v>9216</v>
      </c>
    </row>
    <row r="118" spans="1:134" ht="15" customHeight="1">
      <c r="A118" s="2"/>
      <c r="B118" s="2"/>
      <c r="C118" s="601"/>
      <c r="D118" s="602"/>
      <c r="E118" s="2273"/>
      <c r="F118" s="2339"/>
      <c r="G118" s="2339"/>
      <c r="H118" s="2339"/>
      <c r="I118" s="2340"/>
      <c r="J118" s="1971"/>
      <c r="K118" s="1972"/>
      <c r="L118" s="1972"/>
      <c r="M118" s="1972"/>
      <c r="N118" s="1977"/>
      <c r="O118" s="1978"/>
      <c r="P118" s="1984"/>
      <c r="Q118" s="1985"/>
      <c r="R118" s="1985"/>
      <c r="S118" s="1985"/>
      <c r="T118" s="1986"/>
      <c r="U118" s="1989"/>
      <c r="V118" s="1985"/>
      <c r="W118" s="1985"/>
      <c r="X118" s="1985"/>
      <c r="Y118" s="1990"/>
      <c r="Z118" s="1951" t="s">
        <v>8821</v>
      </c>
      <c r="AA118" s="1952"/>
      <c r="AB118" s="1952"/>
      <c r="AC118" s="1953"/>
      <c r="AD118" s="1954">
        <f>'5枚目'!$AO$93</f>
        <v>0</v>
      </c>
      <c r="AE118" s="1955"/>
      <c r="AF118" s="1955"/>
      <c r="AG118" s="1955"/>
      <c r="AH118" s="1955"/>
      <c r="AI118" s="1955"/>
      <c r="AJ118" s="1955"/>
      <c r="AK118" s="1955"/>
      <c r="AL118" s="1955"/>
      <c r="AM118" s="1955"/>
      <c r="AN118" s="1955"/>
      <c r="AO118" s="1955"/>
      <c r="AP118" s="1955"/>
      <c r="AQ118" s="1955"/>
      <c r="AR118" s="1955"/>
      <c r="AS118" s="1955"/>
      <c r="AT118" s="1955"/>
      <c r="AU118" s="1955"/>
      <c r="AV118" s="1955"/>
      <c r="AW118" s="1955"/>
      <c r="AX118" s="1955"/>
      <c r="AY118" s="1955"/>
      <c r="AZ118" s="1955"/>
      <c r="BA118" s="1955"/>
      <c r="BB118" s="1955"/>
      <c r="BC118" s="1956"/>
      <c r="BD118" s="1941">
        <f>'5枚目'!$BK$93</f>
        <v>0</v>
      </c>
      <c r="BE118" s="1928"/>
      <c r="BF118" s="1928"/>
      <c r="BG118" s="1928"/>
      <c r="BH118" s="1928"/>
      <c r="BI118" s="1928"/>
      <c r="BJ118" s="1928"/>
      <c r="BK118" s="1928"/>
      <c r="BL118" s="1928"/>
      <c r="BM118" s="1928"/>
      <c r="BN118" s="1928"/>
      <c r="BO118" s="1928"/>
      <c r="BP118" s="1928"/>
      <c r="BQ118" s="1928"/>
      <c r="BR118" s="1928"/>
      <c r="BS118" s="1928"/>
      <c r="BT118" s="1928"/>
      <c r="BU118" s="1928"/>
      <c r="BV118" s="1928"/>
      <c r="BW118" s="1928"/>
      <c r="BX118" s="1928"/>
      <c r="BY118" s="1928"/>
      <c r="BZ118" s="1928"/>
      <c r="CA118" s="1928"/>
      <c r="CB118" s="1928"/>
      <c r="CC118" s="1928"/>
      <c r="CD118" s="1928"/>
      <c r="CE118" s="1928"/>
      <c r="CF118" s="1942"/>
      <c r="CG118" s="1927">
        <f t="shared" si="13"/>
        <v>0</v>
      </c>
      <c r="CH118" s="1928"/>
      <c r="CI118" s="1929"/>
      <c r="CJ118" s="1930">
        <f>'5枚目'!$CL$93</f>
        <v>0</v>
      </c>
      <c r="CK118" s="1931"/>
      <c r="CL118" s="1931"/>
      <c r="CM118" s="1931"/>
      <c r="CN118" s="1931"/>
      <c r="CO118" s="1931"/>
      <c r="CP118" s="1931"/>
      <c r="CQ118" s="531" t="s">
        <v>138</v>
      </c>
      <c r="CR118" s="531"/>
      <c r="CS118" s="531"/>
      <c r="CT118" s="531"/>
      <c r="CU118" s="2022">
        <f>'5枚目'!$CW$93</f>
        <v>0</v>
      </c>
      <c r="CV118" s="1931"/>
      <c r="CW118" s="1931"/>
      <c r="CX118" s="1931"/>
      <c r="CY118" s="531"/>
      <c r="CZ118" s="531"/>
      <c r="DA118" s="570" t="s">
        <v>138</v>
      </c>
      <c r="DB118" s="2009"/>
      <c r="DC118" s="2010"/>
      <c r="DD118" s="2010"/>
      <c r="DE118" s="1977"/>
      <c r="DF118" s="2014"/>
      <c r="DG118" s="2018"/>
      <c r="DH118" s="2019"/>
      <c r="DI118" s="2019"/>
      <c r="DJ118" s="2019"/>
      <c r="DK118" s="2019"/>
      <c r="DL118" s="86"/>
      <c r="DM118" s="2"/>
      <c r="DN118" s="79" t="str">
        <f t="shared" si="15"/>
        <v/>
      </c>
      <c r="DO118" s="521">
        <f t="shared" si="14"/>
        <v>0</v>
      </c>
      <c r="DQ118" s="603">
        <f>'5枚目'!$CI$93</f>
        <v>0</v>
      </c>
      <c r="DR118" s="612" t="s">
        <v>9208</v>
      </c>
      <c r="DS118" s="612" t="s">
        <v>9216</v>
      </c>
    </row>
    <row r="119" spans="1:134" ht="15" customHeight="1">
      <c r="A119" s="2"/>
      <c r="B119" s="2"/>
      <c r="C119" s="601"/>
      <c r="D119" s="602"/>
      <c r="E119" s="2341"/>
      <c r="F119" s="2342"/>
      <c r="G119" s="2342"/>
      <c r="H119" s="2342"/>
      <c r="I119" s="2343"/>
      <c r="J119" s="1973"/>
      <c r="K119" s="1974"/>
      <c r="L119" s="1974"/>
      <c r="M119" s="1974"/>
      <c r="N119" s="1979"/>
      <c r="O119" s="1980"/>
      <c r="P119" s="574"/>
      <c r="Q119" s="574"/>
      <c r="R119" s="574"/>
      <c r="S119" s="535"/>
      <c r="T119" s="575" t="s">
        <v>138</v>
      </c>
      <c r="U119" s="576"/>
      <c r="V119" s="577"/>
      <c r="W119" s="577"/>
      <c r="X119" s="535"/>
      <c r="Y119" s="578" t="s">
        <v>138</v>
      </c>
      <c r="Z119" s="1935" t="s">
        <v>8822</v>
      </c>
      <c r="AA119" s="1936"/>
      <c r="AB119" s="1936"/>
      <c r="AC119" s="1937"/>
      <c r="AD119" s="1938">
        <f>'5枚目'!$AO$94</f>
        <v>0</v>
      </c>
      <c r="AE119" s="1939"/>
      <c r="AF119" s="1939"/>
      <c r="AG119" s="1939"/>
      <c r="AH119" s="1939"/>
      <c r="AI119" s="1939"/>
      <c r="AJ119" s="1939"/>
      <c r="AK119" s="1939"/>
      <c r="AL119" s="1939"/>
      <c r="AM119" s="1939"/>
      <c r="AN119" s="1939"/>
      <c r="AO119" s="1939"/>
      <c r="AP119" s="1939"/>
      <c r="AQ119" s="1939"/>
      <c r="AR119" s="1939"/>
      <c r="AS119" s="1939"/>
      <c r="AT119" s="1939"/>
      <c r="AU119" s="1939"/>
      <c r="AV119" s="1939"/>
      <c r="AW119" s="1939"/>
      <c r="AX119" s="1939"/>
      <c r="AY119" s="1939"/>
      <c r="AZ119" s="1939"/>
      <c r="BA119" s="1939"/>
      <c r="BB119" s="1939"/>
      <c r="BC119" s="1940"/>
      <c r="BD119" s="2144">
        <f>'5枚目'!$BK$94</f>
        <v>0</v>
      </c>
      <c r="BE119" s="1944"/>
      <c r="BF119" s="1944"/>
      <c r="BG119" s="1944"/>
      <c r="BH119" s="1944"/>
      <c r="BI119" s="1944"/>
      <c r="BJ119" s="1944"/>
      <c r="BK119" s="1944"/>
      <c r="BL119" s="1944"/>
      <c r="BM119" s="1944"/>
      <c r="BN119" s="1944"/>
      <c r="BO119" s="1944"/>
      <c r="BP119" s="1944"/>
      <c r="BQ119" s="1944"/>
      <c r="BR119" s="1944"/>
      <c r="BS119" s="1944"/>
      <c r="BT119" s="1944"/>
      <c r="BU119" s="1944"/>
      <c r="BV119" s="1944"/>
      <c r="BW119" s="1944"/>
      <c r="BX119" s="1944"/>
      <c r="BY119" s="1944"/>
      <c r="BZ119" s="1944"/>
      <c r="CA119" s="1944"/>
      <c r="CB119" s="1944"/>
      <c r="CC119" s="1944"/>
      <c r="CD119" s="1944"/>
      <c r="CE119" s="1944"/>
      <c r="CF119" s="2145"/>
      <c r="CG119" s="1943">
        <f t="shared" si="13"/>
        <v>0</v>
      </c>
      <c r="CH119" s="1944"/>
      <c r="CI119" s="1945"/>
      <c r="CJ119" s="1946">
        <f>'5枚目'!$CL$94</f>
        <v>0</v>
      </c>
      <c r="CK119" s="1947"/>
      <c r="CL119" s="1947"/>
      <c r="CM119" s="1947"/>
      <c r="CN119" s="1947"/>
      <c r="CO119" s="1947"/>
      <c r="CP119" s="1947"/>
      <c r="CQ119" s="560" t="s">
        <v>138</v>
      </c>
      <c r="CR119" s="560"/>
      <c r="CS119" s="560"/>
      <c r="CT119" s="560"/>
      <c r="CU119" s="2023">
        <f>'5枚目'!$CW$94</f>
        <v>0</v>
      </c>
      <c r="CV119" s="1947"/>
      <c r="CW119" s="1947"/>
      <c r="CX119" s="1947"/>
      <c r="CY119" s="560"/>
      <c r="CZ119" s="560"/>
      <c r="DA119" s="579" t="s">
        <v>138</v>
      </c>
      <c r="DB119" s="2011"/>
      <c r="DC119" s="2012"/>
      <c r="DD119" s="2012"/>
      <c r="DE119" s="1979"/>
      <c r="DF119" s="2015"/>
      <c r="DG119" s="2020"/>
      <c r="DH119" s="2021"/>
      <c r="DI119" s="2021"/>
      <c r="DJ119" s="2021"/>
      <c r="DK119" s="2021"/>
      <c r="DL119" s="509"/>
      <c r="DM119" s="599"/>
      <c r="DN119" s="79" t="str">
        <f t="shared" si="15"/>
        <v/>
      </c>
      <c r="DO119" s="521">
        <f t="shared" si="14"/>
        <v>0</v>
      </c>
      <c r="DQ119" s="603">
        <f>'5枚目'!$CI$94</f>
        <v>0</v>
      </c>
      <c r="DR119" s="569"/>
      <c r="DS119" s="612"/>
    </row>
    <row r="120" spans="1:134" s="520" customFormat="1" ht="15" customHeight="1">
      <c r="A120" s="517"/>
      <c r="B120" s="517"/>
      <c r="C120" s="601"/>
      <c r="D120" s="602"/>
      <c r="E120" s="1957" t="s">
        <v>9242</v>
      </c>
      <c r="F120" s="1958"/>
      <c r="G120" s="1958"/>
      <c r="H120" s="1958"/>
      <c r="I120" s="1959"/>
      <c r="J120" s="1969">
        <f>'1枚目'!$J$121</f>
        <v>0</v>
      </c>
      <c r="K120" s="1970"/>
      <c r="L120" s="1970"/>
      <c r="M120" s="1970"/>
      <c r="N120" s="1975" t="s">
        <v>138</v>
      </c>
      <c r="O120" s="1976"/>
      <c r="P120" s="1981">
        <f>'1枚目'!$S$121+'2枚目'!$S$95+'3枚目'!$S$95+'4枚目'!$S$95+'5枚目'!$S$95</f>
        <v>0</v>
      </c>
      <c r="Q120" s="1982"/>
      <c r="R120" s="1982"/>
      <c r="S120" s="1982"/>
      <c r="T120" s="1983"/>
      <c r="U120" s="1987">
        <f>'1枚目'!$X$121+'2枚目'!$X$95+'3枚目'!$X$95+'4枚目'!$X$95+'5枚目'!$X$95</f>
        <v>0</v>
      </c>
      <c r="V120" s="1982"/>
      <c r="W120" s="1982"/>
      <c r="X120" s="1982"/>
      <c r="Y120" s="1988"/>
      <c r="Z120" s="1991" t="s">
        <v>136</v>
      </c>
      <c r="AA120" s="1992"/>
      <c r="AB120" s="1992"/>
      <c r="AC120" s="1993"/>
      <c r="AD120" s="1994">
        <f>'1枚目'!$AO$121</f>
        <v>0</v>
      </c>
      <c r="AE120" s="1995"/>
      <c r="AF120" s="1995"/>
      <c r="AG120" s="1995"/>
      <c r="AH120" s="1995"/>
      <c r="AI120" s="1995"/>
      <c r="AJ120" s="1995"/>
      <c r="AK120" s="1995"/>
      <c r="AL120" s="1995"/>
      <c r="AM120" s="1995"/>
      <c r="AN120" s="1995"/>
      <c r="AO120" s="1995"/>
      <c r="AP120" s="1995"/>
      <c r="AQ120" s="1995"/>
      <c r="AR120" s="1995"/>
      <c r="AS120" s="1995"/>
      <c r="AT120" s="1995"/>
      <c r="AU120" s="1995"/>
      <c r="AV120" s="1995"/>
      <c r="AW120" s="1995"/>
      <c r="AX120" s="1995"/>
      <c r="AY120" s="1995"/>
      <c r="AZ120" s="1995"/>
      <c r="BA120" s="1995"/>
      <c r="BB120" s="1995"/>
      <c r="BC120" s="1996"/>
      <c r="BD120" s="1997">
        <f>'1枚目'!$BK$121</f>
        <v>0</v>
      </c>
      <c r="BE120" s="1998"/>
      <c r="BF120" s="1998"/>
      <c r="BG120" s="1998"/>
      <c r="BH120" s="1998"/>
      <c r="BI120" s="1998"/>
      <c r="BJ120" s="1998"/>
      <c r="BK120" s="1998"/>
      <c r="BL120" s="1998"/>
      <c r="BM120" s="1998"/>
      <c r="BN120" s="1998"/>
      <c r="BO120" s="1998"/>
      <c r="BP120" s="1998"/>
      <c r="BQ120" s="1998"/>
      <c r="BR120" s="1998"/>
      <c r="BS120" s="1998"/>
      <c r="BT120" s="1998"/>
      <c r="BU120" s="1998"/>
      <c r="BV120" s="1998"/>
      <c r="BW120" s="1998"/>
      <c r="BX120" s="1998"/>
      <c r="BY120" s="1998"/>
      <c r="BZ120" s="1998"/>
      <c r="CA120" s="1998"/>
      <c r="CB120" s="1998"/>
      <c r="CC120" s="1998"/>
      <c r="CD120" s="1998"/>
      <c r="CE120" s="1998"/>
      <c r="CF120" s="1999"/>
      <c r="CG120" s="2000">
        <f t="shared" si="13"/>
        <v>0</v>
      </c>
      <c r="CH120" s="1998"/>
      <c r="CI120" s="2001"/>
      <c r="CJ120" s="2002">
        <f>'1枚目'!$CL$121</f>
        <v>0</v>
      </c>
      <c r="CK120" s="2003"/>
      <c r="CL120" s="2003"/>
      <c r="CM120" s="2003"/>
      <c r="CN120" s="2003"/>
      <c r="CO120" s="2003"/>
      <c r="CP120" s="2003"/>
      <c r="CQ120" s="548" t="s">
        <v>138</v>
      </c>
      <c r="CR120" s="548"/>
      <c r="CS120" s="548"/>
      <c r="CT120" s="571"/>
      <c r="CU120" s="2004"/>
      <c r="CV120" s="2005"/>
      <c r="CW120" s="2005"/>
      <c r="CX120" s="2005"/>
      <c r="CY120" s="2005"/>
      <c r="CZ120" s="2005"/>
      <c r="DA120" s="2006"/>
      <c r="DB120" s="2007">
        <f>'1枚目'!$DC$121</f>
        <v>0</v>
      </c>
      <c r="DC120" s="2008"/>
      <c r="DD120" s="2008"/>
      <c r="DE120" s="1975" t="s">
        <v>138</v>
      </c>
      <c r="DF120" s="2013"/>
      <c r="DG120" s="2016">
        <f>IFERROR((P120+DB120)/J120,0)</f>
        <v>0</v>
      </c>
      <c r="DH120" s="2017"/>
      <c r="DI120" s="2017"/>
      <c r="DJ120" s="2017"/>
      <c r="DK120" s="2017"/>
      <c r="DL120" s="572"/>
      <c r="DM120" s="517"/>
      <c r="DN120" s="520" t="str">
        <f>IF(CJ120&gt;0,"表示",IF(DO120=0,"表示",""))</f>
        <v>表示</v>
      </c>
      <c r="DO120" s="521">
        <f>SUM(DO121:DO129)</f>
        <v>0</v>
      </c>
      <c r="DQ120" s="603">
        <f>'1枚目'!$CI$121</f>
        <v>0</v>
      </c>
      <c r="DR120" s="569" t="s">
        <v>9210</v>
      </c>
      <c r="DS120" s="612"/>
      <c r="DT120" s="521"/>
      <c r="DU120" s="521"/>
      <c r="DV120" s="521"/>
      <c r="DW120" s="521"/>
      <c r="DX120" s="521"/>
      <c r="DY120" s="521"/>
      <c r="DZ120" s="521"/>
      <c r="EA120" s="521"/>
      <c r="EB120" s="521"/>
      <c r="EC120" s="521"/>
      <c r="ED120" s="521"/>
    </row>
    <row r="121" spans="1:134" s="520" customFormat="1" ht="15" customHeight="1">
      <c r="A121" s="517"/>
      <c r="B121" s="517"/>
      <c r="C121" s="601"/>
      <c r="D121" s="602"/>
      <c r="E121" s="1960"/>
      <c r="F121" s="1961"/>
      <c r="G121" s="1961"/>
      <c r="H121" s="1961"/>
      <c r="I121" s="1962"/>
      <c r="J121" s="1971"/>
      <c r="K121" s="1972"/>
      <c r="L121" s="1972"/>
      <c r="M121" s="1972"/>
      <c r="N121" s="1977"/>
      <c r="O121" s="1978"/>
      <c r="P121" s="1984"/>
      <c r="Q121" s="1985"/>
      <c r="R121" s="1985"/>
      <c r="S121" s="1985"/>
      <c r="T121" s="1986"/>
      <c r="U121" s="1989"/>
      <c r="V121" s="1985"/>
      <c r="W121" s="1985"/>
      <c r="X121" s="1985"/>
      <c r="Y121" s="1990"/>
      <c r="Z121" s="1951" t="s">
        <v>139</v>
      </c>
      <c r="AA121" s="1952"/>
      <c r="AB121" s="1952"/>
      <c r="AC121" s="1953"/>
      <c r="AD121" s="1954">
        <f>'1枚目'!$AO$122</f>
        <v>0</v>
      </c>
      <c r="AE121" s="1955"/>
      <c r="AF121" s="1955"/>
      <c r="AG121" s="1955"/>
      <c r="AH121" s="1955"/>
      <c r="AI121" s="1955"/>
      <c r="AJ121" s="1955"/>
      <c r="AK121" s="1955"/>
      <c r="AL121" s="1955"/>
      <c r="AM121" s="1955"/>
      <c r="AN121" s="1955"/>
      <c r="AO121" s="1955"/>
      <c r="AP121" s="1955"/>
      <c r="AQ121" s="1955"/>
      <c r="AR121" s="1955"/>
      <c r="AS121" s="1955"/>
      <c r="AT121" s="1955"/>
      <c r="AU121" s="1955"/>
      <c r="AV121" s="1955"/>
      <c r="AW121" s="1955"/>
      <c r="AX121" s="1955"/>
      <c r="AY121" s="1955"/>
      <c r="AZ121" s="1955"/>
      <c r="BA121" s="1955"/>
      <c r="BB121" s="1955"/>
      <c r="BC121" s="1956"/>
      <c r="BD121" s="1941">
        <f>'1枚目'!$BK$122</f>
        <v>0</v>
      </c>
      <c r="BE121" s="1928"/>
      <c r="BF121" s="1928"/>
      <c r="BG121" s="1928"/>
      <c r="BH121" s="1928"/>
      <c r="BI121" s="1928"/>
      <c r="BJ121" s="1928"/>
      <c r="BK121" s="1928"/>
      <c r="BL121" s="1928"/>
      <c r="BM121" s="1928"/>
      <c r="BN121" s="1928"/>
      <c r="BO121" s="1928"/>
      <c r="BP121" s="1928"/>
      <c r="BQ121" s="1928"/>
      <c r="BR121" s="1928"/>
      <c r="BS121" s="1928"/>
      <c r="BT121" s="1928"/>
      <c r="BU121" s="1928"/>
      <c r="BV121" s="1928"/>
      <c r="BW121" s="1928"/>
      <c r="BX121" s="1928"/>
      <c r="BY121" s="1928"/>
      <c r="BZ121" s="1928"/>
      <c r="CA121" s="1928"/>
      <c r="CB121" s="1928"/>
      <c r="CC121" s="1928"/>
      <c r="CD121" s="1928"/>
      <c r="CE121" s="1928"/>
      <c r="CF121" s="1942"/>
      <c r="CG121" s="1927">
        <f t="shared" si="13"/>
        <v>0</v>
      </c>
      <c r="CH121" s="1928"/>
      <c r="CI121" s="1929"/>
      <c r="CJ121" s="1930">
        <f>'1枚目'!$CL$122</f>
        <v>0</v>
      </c>
      <c r="CK121" s="1931"/>
      <c r="CL121" s="1931"/>
      <c r="CM121" s="1931"/>
      <c r="CN121" s="1931"/>
      <c r="CO121" s="1931"/>
      <c r="CP121" s="1931"/>
      <c r="CQ121" s="531" t="s">
        <v>138</v>
      </c>
      <c r="CR121" s="531"/>
      <c r="CS121" s="531"/>
      <c r="CT121" s="531"/>
      <c r="CU121" s="1932"/>
      <c r="CV121" s="1933"/>
      <c r="CW121" s="1933"/>
      <c r="CX121" s="1933"/>
      <c r="CY121" s="1933"/>
      <c r="CZ121" s="1933"/>
      <c r="DA121" s="1934"/>
      <c r="DB121" s="2009"/>
      <c r="DC121" s="2010"/>
      <c r="DD121" s="2010"/>
      <c r="DE121" s="1977"/>
      <c r="DF121" s="2014"/>
      <c r="DG121" s="2018"/>
      <c r="DH121" s="2019"/>
      <c r="DI121" s="2019"/>
      <c r="DJ121" s="2019"/>
      <c r="DK121" s="2019"/>
      <c r="DL121" s="564"/>
      <c r="DM121" s="517"/>
      <c r="DN121" s="520" t="str">
        <f>IF(CJ121&gt;0,"表示",IF(DO120=0,"表示",""))</f>
        <v>表示</v>
      </c>
      <c r="DO121" s="521">
        <f t="shared" ref="DO121:DO139" si="16">IF(CJ121&gt;0,1,0)</f>
        <v>0</v>
      </c>
      <c r="DQ121" s="603">
        <f>'1枚目'!$CI$122</f>
        <v>0</v>
      </c>
      <c r="DR121" s="612" t="s">
        <v>9202</v>
      </c>
      <c r="DS121" s="612" t="s">
        <v>9211</v>
      </c>
      <c r="DT121" s="521"/>
      <c r="DU121" s="521"/>
      <c r="DV121" s="521"/>
      <c r="DW121" s="521"/>
      <c r="DX121" s="521"/>
      <c r="DY121" s="521"/>
      <c r="DZ121" s="521"/>
      <c r="EA121" s="521"/>
      <c r="EB121" s="521"/>
      <c r="EC121" s="521"/>
      <c r="ED121" s="521"/>
    </row>
    <row r="122" spans="1:134" ht="15" customHeight="1">
      <c r="A122" s="2"/>
      <c r="B122" s="2"/>
      <c r="C122" s="601"/>
      <c r="D122" s="602"/>
      <c r="E122" s="1963"/>
      <c r="F122" s="1964"/>
      <c r="G122" s="1964"/>
      <c r="H122" s="1964"/>
      <c r="I122" s="1965"/>
      <c r="J122" s="1971"/>
      <c r="K122" s="1972"/>
      <c r="L122" s="1972"/>
      <c r="M122" s="1972"/>
      <c r="N122" s="1977"/>
      <c r="O122" s="1978"/>
      <c r="P122" s="1984"/>
      <c r="Q122" s="1985"/>
      <c r="R122" s="1985"/>
      <c r="S122" s="1985"/>
      <c r="T122" s="1986"/>
      <c r="U122" s="1989"/>
      <c r="V122" s="1985"/>
      <c r="W122" s="1985"/>
      <c r="X122" s="1985"/>
      <c r="Y122" s="1990"/>
      <c r="Z122" s="1951" t="s">
        <v>8771</v>
      </c>
      <c r="AA122" s="1952"/>
      <c r="AB122" s="1952"/>
      <c r="AC122" s="1953"/>
      <c r="AD122" s="1954">
        <f>'2枚目'!$AO$95</f>
        <v>0</v>
      </c>
      <c r="AE122" s="1955"/>
      <c r="AF122" s="1955"/>
      <c r="AG122" s="1955"/>
      <c r="AH122" s="1955"/>
      <c r="AI122" s="1955"/>
      <c r="AJ122" s="1955"/>
      <c r="AK122" s="1955"/>
      <c r="AL122" s="1955"/>
      <c r="AM122" s="1955"/>
      <c r="AN122" s="1955"/>
      <c r="AO122" s="1955"/>
      <c r="AP122" s="1955"/>
      <c r="AQ122" s="1955"/>
      <c r="AR122" s="1955"/>
      <c r="AS122" s="1955"/>
      <c r="AT122" s="1955"/>
      <c r="AU122" s="1955"/>
      <c r="AV122" s="1955"/>
      <c r="AW122" s="1955"/>
      <c r="AX122" s="1955"/>
      <c r="AY122" s="1955"/>
      <c r="AZ122" s="1955"/>
      <c r="BA122" s="1955"/>
      <c r="BB122" s="1955"/>
      <c r="BC122" s="1956"/>
      <c r="BD122" s="1941">
        <f>'2枚目'!$BK$95</f>
        <v>0</v>
      </c>
      <c r="BE122" s="1928"/>
      <c r="BF122" s="1928"/>
      <c r="BG122" s="1928"/>
      <c r="BH122" s="1928"/>
      <c r="BI122" s="1928"/>
      <c r="BJ122" s="1928"/>
      <c r="BK122" s="1928"/>
      <c r="BL122" s="1928"/>
      <c r="BM122" s="1928"/>
      <c r="BN122" s="1928"/>
      <c r="BO122" s="1928"/>
      <c r="BP122" s="1928"/>
      <c r="BQ122" s="1928"/>
      <c r="BR122" s="1928"/>
      <c r="BS122" s="1928"/>
      <c r="BT122" s="1928"/>
      <c r="BU122" s="1928"/>
      <c r="BV122" s="1928"/>
      <c r="BW122" s="1928"/>
      <c r="BX122" s="1928"/>
      <c r="BY122" s="1928"/>
      <c r="BZ122" s="1928"/>
      <c r="CA122" s="1928"/>
      <c r="CB122" s="1928"/>
      <c r="CC122" s="1928"/>
      <c r="CD122" s="1928"/>
      <c r="CE122" s="1928"/>
      <c r="CF122" s="1942"/>
      <c r="CG122" s="1927">
        <f t="shared" si="13"/>
        <v>0</v>
      </c>
      <c r="CH122" s="1928"/>
      <c r="CI122" s="1929"/>
      <c r="CJ122" s="1930">
        <f>'2枚目'!$CL$95</f>
        <v>0</v>
      </c>
      <c r="CK122" s="1931"/>
      <c r="CL122" s="1931"/>
      <c r="CM122" s="1931"/>
      <c r="CN122" s="1931"/>
      <c r="CO122" s="1931"/>
      <c r="CP122" s="1931"/>
      <c r="CQ122" s="531" t="s">
        <v>138</v>
      </c>
      <c r="CR122" s="531"/>
      <c r="CS122" s="531"/>
      <c r="CT122" s="531"/>
      <c r="CU122" s="1932"/>
      <c r="CV122" s="1933"/>
      <c r="CW122" s="1933"/>
      <c r="CX122" s="1933"/>
      <c r="CY122" s="1933"/>
      <c r="CZ122" s="1933"/>
      <c r="DA122" s="1934"/>
      <c r="DB122" s="2009"/>
      <c r="DC122" s="2010"/>
      <c r="DD122" s="2010"/>
      <c r="DE122" s="1977"/>
      <c r="DF122" s="2014"/>
      <c r="DG122" s="2018"/>
      <c r="DH122" s="2019"/>
      <c r="DI122" s="2019"/>
      <c r="DJ122" s="2019"/>
      <c r="DK122" s="2019"/>
      <c r="DL122" s="510"/>
      <c r="DM122" s="94"/>
      <c r="DN122" s="79" t="str">
        <f t="shared" ref="DN122:DN129" si="17">IF(CJ122&gt;0,"表示","")</f>
        <v/>
      </c>
      <c r="DO122" s="521">
        <f t="shared" si="16"/>
        <v>0</v>
      </c>
      <c r="DQ122" s="603">
        <f>'2枚目'!$CI$95</f>
        <v>0</v>
      </c>
      <c r="DR122" s="612" t="s">
        <v>9358</v>
      </c>
      <c r="DS122" s="612" t="s">
        <v>9217</v>
      </c>
    </row>
    <row r="123" spans="1:134" ht="15" customHeight="1">
      <c r="A123" s="2"/>
      <c r="B123" s="2"/>
      <c r="C123" s="601"/>
      <c r="D123" s="602"/>
      <c r="E123" s="1963"/>
      <c r="F123" s="1964"/>
      <c r="G123" s="1964"/>
      <c r="H123" s="1964"/>
      <c r="I123" s="1965"/>
      <c r="J123" s="1971"/>
      <c r="K123" s="1972"/>
      <c r="L123" s="1972"/>
      <c r="M123" s="1972"/>
      <c r="N123" s="1977"/>
      <c r="O123" s="1978"/>
      <c r="P123" s="1984"/>
      <c r="Q123" s="1985"/>
      <c r="R123" s="1985"/>
      <c r="S123" s="1985"/>
      <c r="T123" s="1986"/>
      <c r="U123" s="1989"/>
      <c r="V123" s="1985"/>
      <c r="W123" s="1985"/>
      <c r="X123" s="1985"/>
      <c r="Y123" s="1990"/>
      <c r="Z123" s="1951" t="s">
        <v>8772</v>
      </c>
      <c r="AA123" s="1952"/>
      <c r="AB123" s="1952"/>
      <c r="AC123" s="1953"/>
      <c r="AD123" s="1954">
        <f>'2枚目'!$AO$96</f>
        <v>0</v>
      </c>
      <c r="AE123" s="1955"/>
      <c r="AF123" s="1955"/>
      <c r="AG123" s="1955"/>
      <c r="AH123" s="1955"/>
      <c r="AI123" s="1955"/>
      <c r="AJ123" s="1955"/>
      <c r="AK123" s="1955"/>
      <c r="AL123" s="1955"/>
      <c r="AM123" s="1955"/>
      <c r="AN123" s="1955"/>
      <c r="AO123" s="1955"/>
      <c r="AP123" s="1955"/>
      <c r="AQ123" s="1955"/>
      <c r="AR123" s="1955"/>
      <c r="AS123" s="1955"/>
      <c r="AT123" s="1955"/>
      <c r="AU123" s="1955"/>
      <c r="AV123" s="1955"/>
      <c r="AW123" s="1955"/>
      <c r="AX123" s="1955"/>
      <c r="AY123" s="1955"/>
      <c r="AZ123" s="1955"/>
      <c r="BA123" s="1955"/>
      <c r="BB123" s="1955"/>
      <c r="BC123" s="1956"/>
      <c r="BD123" s="1941">
        <f>'2枚目'!$BK$96</f>
        <v>0</v>
      </c>
      <c r="BE123" s="1928"/>
      <c r="BF123" s="1928"/>
      <c r="BG123" s="1928"/>
      <c r="BH123" s="1928"/>
      <c r="BI123" s="1928"/>
      <c r="BJ123" s="1928"/>
      <c r="BK123" s="1928"/>
      <c r="BL123" s="1928"/>
      <c r="BM123" s="1928"/>
      <c r="BN123" s="1928"/>
      <c r="BO123" s="1928"/>
      <c r="BP123" s="1928"/>
      <c r="BQ123" s="1928"/>
      <c r="BR123" s="1928"/>
      <c r="BS123" s="1928"/>
      <c r="BT123" s="1928"/>
      <c r="BU123" s="1928"/>
      <c r="BV123" s="1928"/>
      <c r="BW123" s="1928"/>
      <c r="BX123" s="1928"/>
      <c r="BY123" s="1928"/>
      <c r="BZ123" s="1928"/>
      <c r="CA123" s="1928"/>
      <c r="CB123" s="1928"/>
      <c r="CC123" s="1928"/>
      <c r="CD123" s="1928"/>
      <c r="CE123" s="1928"/>
      <c r="CF123" s="1942"/>
      <c r="CG123" s="1927">
        <f t="shared" si="13"/>
        <v>0</v>
      </c>
      <c r="CH123" s="1928"/>
      <c r="CI123" s="1929"/>
      <c r="CJ123" s="1930">
        <f>'2枚目'!$CL$96</f>
        <v>0</v>
      </c>
      <c r="CK123" s="1931"/>
      <c r="CL123" s="1931"/>
      <c r="CM123" s="1931"/>
      <c r="CN123" s="1931"/>
      <c r="CO123" s="1931"/>
      <c r="CP123" s="1931"/>
      <c r="CQ123" s="531" t="s">
        <v>138</v>
      </c>
      <c r="CR123" s="531"/>
      <c r="CS123" s="531"/>
      <c r="CT123" s="531"/>
      <c r="CU123" s="1932"/>
      <c r="CV123" s="1933"/>
      <c r="CW123" s="1933"/>
      <c r="CX123" s="1933"/>
      <c r="CY123" s="1933"/>
      <c r="CZ123" s="1933"/>
      <c r="DA123" s="1934"/>
      <c r="DB123" s="2009"/>
      <c r="DC123" s="2010"/>
      <c r="DD123" s="2010"/>
      <c r="DE123" s="1977"/>
      <c r="DF123" s="2014"/>
      <c r="DG123" s="2018"/>
      <c r="DH123" s="2019"/>
      <c r="DI123" s="2019"/>
      <c r="DJ123" s="2019"/>
      <c r="DK123" s="2019"/>
      <c r="DL123" s="510"/>
      <c r="DM123" s="94"/>
      <c r="DN123" s="79" t="str">
        <f t="shared" si="17"/>
        <v/>
      </c>
      <c r="DO123" s="521">
        <f t="shared" si="16"/>
        <v>0</v>
      </c>
      <c r="DQ123" s="603">
        <f>'2枚目'!$CI$96</f>
        <v>0</v>
      </c>
      <c r="DR123" s="612" t="s">
        <v>9359</v>
      </c>
      <c r="DS123" s="612" t="s">
        <v>9217</v>
      </c>
    </row>
    <row r="124" spans="1:134" ht="15" customHeight="1">
      <c r="A124" s="2"/>
      <c r="B124" s="2"/>
      <c r="C124" s="601"/>
      <c r="D124" s="602"/>
      <c r="E124" s="1963"/>
      <c r="F124" s="1964"/>
      <c r="G124" s="1964"/>
      <c r="H124" s="1964"/>
      <c r="I124" s="1965"/>
      <c r="J124" s="1971"/>
      <c r="K124" s="1972"/>
      <c r="L124" s="1972"/>
      <c r="M124" s="1972"/>
      <c r="N124" s="1977"/>
      <c r="O124" s="1978"/>
      <c r="P124" s="1984"/>
      <c r="Q124" s="1985"/>
      <c r="R124" s="1985"/>
      <c r="S124" s="1985"/>
      <c r="T124" s="1986"/>
      <c r="U124" s="1989"/>
      <c r="V124" s="1985"/>
      <c r="W124" s="1985"/>
      <c r="X124" s="1985"/>
      <c r="Y124" s="1990"/>
      <c r="Z124" s="1951" t="s">
        <v>8817</v>
      </c>
      <c r="AA124" s="1952"/>
      <c r="AB124" s="1952"/>
      <c r="AC124" s="1953"/>
      <c r="AD124" s="1954">
        <f>'3枚目'!$AO$95</f>
        <v>0</v>
      </c>
      <c r="AE124" s="1955"/>
      <c r="AF124" s="1955"/>
      <c r="AG124" s="1955"/>
      <c r="AH124" s="1955"/>
      <c r="AI124" s="1955"/>
      <c r="AJ124" s="1955"/>
      <c r="AK124" s="1955"/>
      <c r="AL124" s="1955"/>
      <c r="AM124" s="1955"/>
      <c r="AN124" s="1955"/>
      <c r="AO124" s="1955"/>
      <c r="AP124" s="1955"/>
      <c r="AQ124" s="1955"/>
      <c r="AR124" s="1955"/>
      <c r="AS124" s="1955"/>
      <c r="AT124" s="1955"/>
      <c r="AU124" s="1955"/>
      <c r="AV124" s="1955"/>
      <c r="AW124" s="1955"/>
      <c r="AX124" s="1955"/>
      <c r="AY124" s="1955"/>
      <c r="AZ124" s="1955"/>
      <c r="BA124" s="1955"/>
      <c r="BB124" s="1955"/>
      <c r="BC124" s="1956"/>
      <c r="BD124" s="1941">
        <f>'3枚目'!$BK$95</f>
        <v>0</v>
      </c>
      <c r="BE124" s="1928"/>
      <c r="BF124" s="1928"/>
      <c r="BG124" s="1928"/>
      <c r="BH124" s="1928"/>
      <c r="BI124" s="1928"/>
      <c r="BJ124" s="1928"/>
      <c r="BK124" s="1928"/>
      <c r="BL124" s="1928"/>
      <c r="BM124" s="1928"/>
      <c r="BN124" s="1928"/>
      <c r="BO124" s="1928"/>
      <c r="BP124" s="1928"/>
      <c r="BQ124" s="1928"/>
      <c r="BR124" s="1928"/>
      <c r="BS124" s="1928"/>
      <c r="BT124" s="1928"/>
      <c r="BU124" s="1928"/>
      <c r="BV124" s="1928"/>
      <c r="BW124" s="1928"/>
      <c r="BX124" s="1928"/>
      <c r="BY124" s="1928"/>
      <c r="BZ124" s="1928"/>
      <c r="CA124" s="1928"/>
      <c r="CB124" s="1928"/>
      <c r="CC124" s="1928"/>
      <c r="CD124" s="1928"/>
      <c r="CE124" s="1928"/>
      <c r="CF124" s="1942"/>
      <c r="CG124" s="1927">
        <f t="shared" si="13"/>
        <v>0</v>
      </c>
      <c r="CH124" s="1928"/>
      <c r="CI124" s="1929"/>
      <c r="CJ124" s="1930">
        <f>'3枚目'!$CL$95</f>
        <v>0</v>
      </c>
      <c r="CK124" s="1931"/>
      <c r="CL124" s="1931"/>
      <c r="CM124" s="1931"/>
      <c r="CN124" s="1931"/>
      <c r="CO124" s="1931"/>
      <c r="CP124" s="1931"/>
      <c r="CQ124" s="531" t="s">
        <v>138</v>
      </c>
      <c r="CR124" s="531"/>
      <c r="CS124" s="531"/>
      <c r="CT124" s="531"/>
      <c r="CU124" s="1932"/>
      <c r="CV124" s="1933"/>
      <c r="CW124" s="1933"/>
      <c r="CX124" s="1933"/>
      <c r="CY124" s="1933"/>
      <c r="CZ124" s="1933"/>
      <c r="DA124" s="1934"/>
      <c r="DB124" s="2009"/>
      <c r="DC124" s="2010"/>
      <c r="DD124" s="2010"/>
      <c r="DE124" s="1977"/>
      <c r="DF124" s="2014"/>
      <c r="DG124" s="2018"/>
      <c r="DH124" s="2019"/>
      <c r="DI124" s="2019"/>
      <c r="DJ124" s="2019"/>
      <c r="DK124" s="2019"/>
      <c r="DL124" s="510"/>
      <c r="DM124" s="94"/>
      <c r="DN124" s="79" t="str">
        <f t="shared" si="17"/>
        <v/>
      </c>
      <c r="DO124" s="521">
        <f t="shared" si="16"/>
        <v>0</v>
      </c>
      <c r="DQ124" s="603">
        <f>'3枚目'!$CI$95</f>
        <v>0</v>
      </c>
      <c r="DR124" s="612" t="s">
        <v>9360</v>
      </c>
      <c r="DS124" s="612" t="s">
        <v>9370</v>
      </c>
    </row>
    <row r="125" spans="1:134" ht="15" customHeight="1">
      <c r="A125" s="2"/>
      <c r="B125" s="2"/>
      <c r="C125" s="601"/>
      <c r="D125" s="602"/>
      <c r="E125" s="1963"/>
      <c r="F125" s="1964"/>
      <c r="G125" s="1964"/>
      <c r="H125" s="1964"/>
      <c r="I125" s="1965"/>
      <c r="J125" s="1971"/>
      <c r="K125" s="1972"/>
      <c r="L125" s="1972"/>
      <c r="M125" s="1972"/>
      <c r="N125" s="1977"/>
      <c r="O125" s="1978"/>
      <c r="P125" s="1984"/>
      <c r="Q125" s="1985"/>
      <c r="R125" s="1985"/>
      <c r="S125" s="1985"/>
      <c r="T125" s="1986"/>
      <c r="U125" s="1989"/>
      <c r="V125" s="1985"/>
      <c r="W125" s="1985"/>
      <c r="X125" s="1985"/>
      <c r="Y125" s="1990"/>
      <c r="Z125" s="1951" t="s">
        <v>8818</v>
      </c>
      <c r="AA125" s="1952"/>
      <c r="AB125" s="1952"/>
      <c r="AC125" s="1953"/>
      <c r="AD125" s="1954">
        <f>'3枚目'!$AO$96</f>
        <v>0</v>
      </c>
      <c r="AE125" s="1955"/>
      <c r="AF125" s="1955"/>
      <c r="AG125" s="1955"/>
      <c r="AH125" s="1955"/>
      <c r="AI125" s="1955"/>
      <c r="AJ125" s="1955"/>
      <c r="AK125" s="1955"/>
      <c r="AL125" s="1955"/>
      <c r="AM125" s="1955"/>
      <c r="AN125" s="1955"/>
      <c r="AO125" s="1955"/>
      <c r="AP125" s="1955"/>
      <c r="AQ125" s="1955"/>
      <c r="AR125" s="1955"/>
      <c r="AS125" s="1955"/>
      <c r="AT125" s="1955"/>
      <c r="AU125" s="1955"/>
      <c r="AV125" s="1955"/>
      <c r="AW125" s="1955"/>
      <c r="AX125" s="1955"/>
      <c r="AY125" s="1955"/>
      <c r="AZ125" s="1955"/>
      <c r="BA125" s="1955"/>
      <c r="BB125" s="1955"/>
      <c r="BC125" s="1956"/>
      <c r="BD125" s="1941">
        <f>'3枚目'!$BK$96</f>
        <v>0</v>
      </c>
      <c r="BE125" s="1928"/>
      <c r="BF125" s="1928"/>
      <c r="BG125" s="1928"/>
      <c r="BH125" s="1928"/>
      <c r="BI125" s="1928"/>
      <c r="BJ125" s="1928"/>
      <c r="BK125" s="1928"/>
      <c r="BL125" s="1928"/>
      <c r="BM125" s="1928"/>
      <c r="BN125" s="1928"/>
      <c r="BO125" s="1928"/>
      <c r="BP125" s="1928"/>
      <c r="BQ125" s="1928"/>
      <c r="BR125" s="1928"/>
      <c r="BS125" s="1928"/>
      <c r="BT125" s="1928"/>
      <c r="BU125" s="1928"/>
      <c r="BV125" s="1928"/>
      <c r="BW125" s="1928"/>
      <c r="BX125" s="1928"/>
      <c r="BY125" s="1928"/>
      <c r="BZ125" s="1928"/>
      <c r="CA125" s="1928"/>
      <c r="CB125" s="1928"/>
      <c r="CC125" s="1928"/>
      <c r="CD125" s="1928"/>
      <c r="CE125" s="1928"/>
      <c r="CF125" s="1942"/>
      <c r="CG125" s="1927">
        <f t="shared" si="13"/>
        <v>0</v>
      </c>
      <c r="CH125" s="1928"/>
      <c r="CI125" s="1929"/>
      <c r="CJ125" s="1930">
        <f>'3枚目'!$CL$96</f>
        <v>0</v>
      </c>
      <c r="CK125" s="1931"/>
      <c r="CL125" s="1931"/>
      <c r="CM125" s="1931"/>
      <c r="CN125" s="1931"/>
      <c r="CO125" s="1931"/>
      <c r="CP125" s="1931"/>
      <c r="CQ125" s="531" t="s">
        <v>138</v>
      </c>
      <c r="CR125" s="531"/>
      <c r="CS125" s="531"/>
      <c r="CT125" s="531"/>
      <c r="CU125" s="1932"/>
      <c r="CV125" s="1933"/>
      <c r="CW125" s="1933"/>
      <c r="CX125" s="1933"/>
      <c r="CY125" s="1933"/>
      <c r="CZ125" s="1933"/>
      <c r="DA125" s="1934"/>
      <c r="DB125" s="2009"/>
      <c r="DC125" s="2010"/>
      <c r="DD125" s="2010"/>
      <c r="DE125" s="1977"/>
      <c r="DF125" s="2014"/>
      <c r="DG125" s="2018"/>
      <c r="DH125" s="2019"/>
      <c r="DI125" s="2019"/>
      <c r="DJ125" s="2019"/>
      <c r="DK125" s="2019"/>
      <c r="DL125" s="510"/>
      <c r="DM125" s="94"/>
      <c r="DN125" s="79" t="str">
        <f t="shared" si="17"/>
        <v/>
      </c>
      <c r="DO125" s="521">
        <f t="shared" si="16"/>
        <v>0</v>
      </c>
      <c r="DQ125" s="603">
        <f>'3枚目'!$CI$96</f>
        <v>0</v>
      </c>
      <c r="DR125" s="612" t="s">
        <v>9361</v>
      </c>
      <c r="DS125" s="612" t="s">
        <v>9371</v>
      </c>
    </row>
    <row r="126" spans="1:134" ht="15" customHeight="1">
      <c r="A126" s="2"/>
      <c r="B126" s="2"/>
      <c r="C126" s="601"/>
      <c r="D126" s="602"/>
      <c r="E126" s="1963"/>
      <c r="F126" s="1964"/>
      <c r="G126" s="1964"/>
      <c r="H126" s="1964"/>
      <c r="I126" s="1965"/>
      <c r="J126" s="1971"/>
      <c r="K126" s="1972"/>
      <c r="L126" s="1972"/>
      <c r="M126" s="1972"/>
      <c r="N126" s="1977"/>
      <c r="O126" s="1978"/>
      <c r="P126" s="1984"/>
      <c r="Q126" s="1985"/>
      <c r="R126" s="1985"/>
      <c r="S126" s="1985"/>
      <c r="T126" s="1986"/>
      <c r="U126" s="1989"/>
      <c r="V126" s="1985"/>
      <c r="W126" s="1985"/>
      <c r="X126" s="1985"/>
      <c r="Y126" s="1990"/>
      <c r="Z126" s="1951" t="s">
        <v>8819</v>
      </c>
      <c r="AA126" s="1952"/>
      <c r="AB126" s="1952"/>
      <c r="AC126" s="1953"/>
      <c r="AD126" s="1954">
        <f>'4枚目'!$AO$95</f>
        <v>0</v>
      </c>
      <c r="AE126" s="1955"/>
      <c r="AF126" s="1955"/>
      <c r="AG126" s="1955"/>
      <c r="AH126" s="1955"/>
      <c r="AI126" s="1955"/>
      <c r="AJ126" s="1955"/>
      <c r="AK126" s="1955"/>
      <c r="AL126" s="1955"/>
      <c r="AM126" s="1955"/>
      <c r="AN126" s="1955"/>
      <c r="AO126" s="1955"/>
      <c r="AP126" s="1955"/>
      <c r="AQ126" s="1955"/>
      <c r="AR126" s="1955"/>
      <c r="AS126" s="1955"/>
      <c r="AT126" s="1955"/>
      <c r="AU126" s="1955"/>
      <c r="AV126" s="1955"/>
      <c r="AW126" s="1955"/>
      <c r="AX126" s="1955"/>
      <c r="AY126" s="1955"/>
      <c r="AZ126" s="1955"/>
      <c r="BA126" s="1955"/>
      <c r="BB126" s="1955"/>
      <c r="BC126" s="1956"/>
      <c r="BD126" s="1941">
        <f>'4枚目'!$BK$95</f>
        <v>0</v>
      </c>
      <c r="BE126" s="1928"/>
      <c r="BF126" s="1928"/>
      <c r="BG126" s="1928"/>
      <c r="BH126" s="1928"/>
      <c r="BI126" s="1928"/>
      <c r="BJ126" s="1928"/>
      <c r="BK126" s="1928"/>
      <c r="BL126" s="1928"/>
      <c r="BM126" s="1928"/>
      <c r="BN126" s="1928"/>
      <c r="BO126" s="1928"/>
      <c r="BP126" s="1928"/>
      <c r="BQ126" s="1928"/>
      <c r="BR126" s="1928"/>
      <c r="BS126" s="1928"/>
      <c r="BT126" s="1928"/>
      <c r="BU126" s="1928"/>
      <c r="BV126" s="1928"/>
      <c r="BW126" s="1928"/>
      <c r="BX126" s="1928"/>
      <c r="BY126" s="1928"/>
      <c r="BZ126" s="1928"/>
      <c r="CA126" s="1928"/>
      <c r="CB126" s="1928"/>
      <c r="CC126" s="1928"/>
      <c r="CD126" s="1928"/>
      <c r="CE126" s="1928"/>
      <c r="CF126" s="1942"/>
      <c r="CG126" s="1927">
        <f t="shared" si="13"/>
        <v>0</v>
      </c>
      <c r="CH126" s="1928"/>
      <c r="CI126" s="1929"/>
      <c r="CJ126" s="1930">
        <f>'4枚目'!$CL$95</f>
        <v>0</v>
      </c>
      <c r="CK126" s="1931"/>
      <c r="CL126" s="1931"/>
      <c r="CM126" s="1931"/>
      <c r="CN126" s="1931"/>
      <c r="CO126" s="1931"/>
      <c r="CP126" s="1931"/>
      <c r="CQ126" s="531" t="s">
        <v>138</v>
      </c>
      <c r="CR126" s="531"/>
      <c r="CS126" s="531"/>
      <c r="CT126" s="531"/>
      <c r="CU126" s="1932"/>
      <c r="CV126" s="1933"/>
      <c r="CW126" s="1933"/>
      <c r="CX126" s="1933"/>
      <c r="CY126" s="1933"/>
      <c r="CZ126" s="1933"/>
      <c r="DA126" s="1934"/>
      <c r="DB126" s="2009"/>
      <c r="DC126" s="2010"/>
      <c r="DD126" s="2010"/>
      <c r="DE126" s="1977"/>
      <c r="DF126" s="2014"/>
      <c r="DG126" s="2018"/>
      <c r="DH126" s="2019"/>
      <c r="DI126" s="2019"/>
      <c r="DJ126" s="2019"/>
      <c r="DK126" s="2019"/>
      <c r="DL126" s="510"/>
      <c r="DM126" s="94"/>
      <c r="DN126" s="79" t="str">
        <f t="shared" si="17"/>
        <v/>
      </c>
      <c r="DO126" s="521">
        <f t="shared" si="16"/>
        <v>0</v>
      </c>
      <c r="DQ126" s="603">
        <f>'4枚目'!$CI$95</f>
        <v>0</v>
      </c>
      <c r="DR126" s="612" t="s">
        <v>9362</v>
      </c>
      <c r="DS126" s="612" t="s">
        <v>9373</v>
      </c>
    </row>
    <row r="127" spans="1:134" ht="15" customHeight="1">
      <c r="A127" s="2"/>
      <c r="B127" s="2"/>
      <c r="C127" s="601"/>
      <c r="D127" s="602"/>
      <c r="E127" s="1963"/>
      <c r="F127" s="1964"/>
      <c r="G127" s="1964"/>
      <c r="H127" s="1964"/>
      <c r="I127" s="1965"/>
      <c r="J127" s="1971"/>
      <c r="K127" s="1972"/>
      <c r="L127" s="1972"/>
      <c r="M127" s="1972"/>
      <c r="N127" s="1977"/>
      <c r="O127" s="1978"/>
      <c r="P127" s="1984"/>
      <c r="Q127" s="1985"/>
      <c r="R127" s="1985"/>
      <c r="S127" s="1985"/>
      <c r="T127" s="1986"/>
      <c r="U127" s="1989"/>
      <c r="V127" s="1985"/>
      <c r="W127" s="1985"/>
      <c r="X127" s="1985"/>
      <c r="Y127" s="1990"/>
      <c r="Z127" s="1951" t="s">
        <v>8820</v>
      </c>
      <c r="AA127" s="1952"/>
      <c r="AB127" s="1952"/>
      <c r="AC127" s="1953"/>
      <c r="AD127" s="1954">
        <f>'4枚目'!$AO$96</f>
        <v>0</v>
      </c>
      <c r="AE127" s="1955"/>
      <c r="AF127" s="1955"/>
      <c r="AG127" s="1955"/>
      <c r="AH127" s="1955"/>
      <c r="AI127" s="1955"/>
      <c r="AJ127" s="1955"/>
      <c r="AK127" s="1955"/>
      <c r="AL127" s="1955"/>
      <c r="AM127" s="1955"/>
      <c r="AN127" s="1955"/>
      <c r="AO127" s="1955"/>
      <c r="AP127" s="1955"/>
      <c r="AQ127" s="1955"/>
      <c r="AR127" s="1955"/>
      <c r="AS127" s="1955"/>
      <c r="AT127" s="1955"/>
      <c r="AU127" s="1955"/>
      <c r="AV127" s="1955"/>
      <c r="AW127" s="1955"/>
      <c r="AX127" s="1955"/>
      <c r="AY127" s="1955"/>
      <c r="AZ127" s="1955"/>
      <c r="BA127" s="1955"/>
      <c r="BB127" s="1955"/>
      <c r="BC127" s="1956"/>
      <c r="BD127" s="1941">
        <f>'4枚目'!$BK$96</f>
        <v>0</v>
      </c>
      <c r="BE127" s="1928"/>
      <c r="BF127" s="1928"/>
      <c r="BG127" s="1928"/>
      <c r="BH127" s="1928"/>
      <c r="BI127" s="1928"/>
      <c r="BJ127" s="1928"/>
      <c r="BK127" s="1928"/>
      <c r="BL127" s="1928"/>
      <c r="BM127" s="1928"/>
      <c r="BN127" s="1928"/>
      <c r="BO127" s="1928"/>
      <c r="BP127" s="1928"/>
      <c r="BQ127" s="1928"/>
      <c r="BR127" s="1928"/>
      <c r="BS127" s="1928"/>
      <c r="BT127" s="1928"/>
      <c r="BU127" s="1928"/>
      <c r="BV127" s="1928"/>
      <c r="BW127" s="1928"/>
      <c r="BX127" s="1928"/>
      <c r="BY127" s="1928"/>
      <c r="BZ127" s="1928"/>
      <c r="CA127" s="1928"/>
      <c r="CB127" s="1928"/>
      <c r="CC127" s="1928"/>
      <c r="CD127" s="1928"/>
      <c r="CE127" s="1928"/>
      <c r="CF127" s="1942"/>
      <c r="CG127" s="1927">
        <f t="shared" si="13"/>
        <v>0</v>
      </c>
      <c r="CH127" s="1928"/>
      <c r="CI127" s="1929"/>
      <c r="CJ127" s="1930">
        <f>'4枚目'!$CL$96</f>
        <v>0</v>
      </c>
      <c r="CK127" s="1931"/>
      <c r="CL127" s="1931"/>
      <c r="CM127" s="1931"/>
      <c r="CN127" s="1931"/>
      <c r="CO127" s="1931"/>
      <c r="CP127" s="1931"/>
      <c r="CQ127" s="531" t="s">
        <v>138</v>
      </c>
      <c r="CR127" s="531"/>
      <c r="CS127" s="531"/>
      <c r="CT127" s="531"/>
      <c r="CU127" s="1932"/>
      <c r="CV127" s="1933"/>
      <c r="CW127" s="1933"/>
      <c r="CX127" s="1933"/>
      <c r="CY127" s="1933"/>
      <c r="CZ127" s="1933"/>
      <c r="DA127" s="1934"/>
      <c r="DB127" s="2009"/>
      <c r="DC127" s="2010"/>
      <c r="DD127" s="2010"/>
      <c r="DE127" s="1977"/>
      <c r="DF127" s="2014"/>
      <c r="DG127" s="2018"/>
      <c r="DH127" s="2019"/>
      <c r="DI127" s="2019"/>
      <c r="DJ127" s="2019"/>
      <c r="DK127" s="2019"/>
      <c r="DL127" s="510"/>
      <c r="DM127" s="94"/>
      <c r="DN127" s="79" t="str">
        <f t="shared" si="17"/>
        <v/>
      </c>
      <c r="DO127" s="521">
        <f t="shared" si="16"/>
        <v>0</v>
      </c>
      <c r="DQ127" s="603">
        <f>'4枚目'!$CI$96</f>
        <v>0</v>
      </c>
      <c r="DR127" s="612" t="s">
        <v>9363</v>
      </c>
      <c r="DS127" s="612" t="s">
        <v>9374</v>
      </c>
    </row>
    <row r="128" spans="1:134" ht="15" customHeight="1">
      <c r="A128" s="2"/>
      <c r="B128" s="2"/>
      <c r="C128" s="601"/>
      <c r="D128" s="602"/>
      <c r="E128" s="1963"/>
      <c r="F128" s="1964"/>
      <c r="G128" s="1964"/>
      <c r="H128" s="1964"/>
      <c r="I128" s="1965"/>
      <c r="J128" s="1971"/>
      <c r="K128" s="1972"/>
      <c r="L128" s="1972"/>
      <c r="M128" s="1972"/>
      <c r="N128" s="1977"/>
      <c r="O128" s="1978"/>
      <c r="P128" s="1984"/>
      <c r="Q128" s="1985"/>
      <c r="R128" s="1985"/>
      <c r="S128" s="1985"/>
      <c r="T128" s="1986"/>
      <c r="U128" s="1989"/>
      <c r="V128" s="1985"/>
      <c r="W128" s="1985"/>
      <c r="X128" s="1985"/>
      <c r="Y128" s="1990"/>
      <c r="Z128" s="1951" t="s">
        <v>8821</v>
      </c>
      <c r="AA128" s="1952"/>
      <c r="AB128" s="1952"/>
      <c r="AC128" s="1953"/>
      <c r="AD128" s="1954">
        <f>'5枚目'!$AO$95</f>
        <v>0</v>
      </c>
      <c r="AE128" s="1955"/>
      <c r="AF128" s="1955"/>
      <c r="AG128" s="1955"/>
      <c r="AH128" s="1955"/>
      <c r="AI128" s="1955"/>
      <c r="AJ128" s="1955"/>
      <c r="AK128" s="1955"/>
      <c r="AL128" s="1955"/>
      <c r="AM128" s="1955"/>
      <c r="AN128" s="1955"/>
      <c r="AO128" s="1955"/>
      <c r="AP128" s="1955"/>
      <c r="AQ128" s="1955"/>
      <c r="AR128" s="1955"/>
      <c r="AS128" s="1955"/>
      <c r="AT128" s="1955"/>
      <c r="AU128" s="1955"/>
      <c r="AV128" s="1955"/>
      <c r="AW128" s="1955"/>
      <c r="AX128" s="1955"/>
      <c r="AY128" s="1955"/>
      <c r="AZ128" s="1955"/>
      <c r="BA128" s="1955"/>
      <c r="BB128" s="1955"/>
      <c r="BC128" s="1956"/>
      <c r="BD128" s="1941">
        <f>'5枚目'!$BK$95</f>
        <v>0</v>
      </c>
      <c r="BE128" s="1928"/>
      <c r="BF128" s="1928"/>
      <c r="BG128" s="1928"/>
      <c r="BH128" s="1928"/>
      <c r="BI128" s="1928"/>
      <c r="BJ128" s="1928"/>
      <c r="BK128" s="1928"/>
      <c r="BL128" s="1928"/>
      <c r="BM128" s="1928"/>
      <c r="BN128" s="1928"/>
      <c r="BO128" s="1928"/>
      <c r="BP128" s="1928"/>
      <c r="BQ128" s="1928"/>
      <c r="BR128" s="1928"/>
      <c r="BS128" s="1928"/>
      <c r="BT128" s="1928"/>
      <c r="BU128" s="1928"/>
      <c r="BV128" s="1928"/>
      <c r="BW128" s="1928"/>
      <c r="BX128" s="1928"/>
      <c r="BY128" s="1928"/>
      <c r="BZ128" s="1928"/>
      <c r="CA128" s="1928"/>
      <c r="CB128" s="1928"/>
      <c r="CC128" s="1928"/>
      <c r="CD128" s="1928"/>
      <c r="CE128" s="1928"/>
      <c r="CF128" s="1942"/>
      <c r="CG128" s="1927">
        <f t="shared" si="13"/>
        <v>0</v>
      </c>
      <c r="CH128" s="1928"/>
      <c r="CI128" s="1929"/>
      <c r="CJ128" s="1930">
        <f>'5枚目'!$CL$95</f>
        <v>0</v>
      </c>
      <c r="CK128" s="1931"/>
      <c r="CL128" s="1931"/>
      <c r="CM128" s="1931"/>
      <c r="CN128" s="1931"/>
      <c r="CO128" s="1931"/>
      <c r="CP128" s="1931"/>
      <c r="CQ128" s="531" t="s">
        <v>138</v>
      </c>
      <c r="CR128" s="531"/>
      <c r="CS128" s="531"/>
      <c r="CT128" s="531"/>
      <c r="CU128" s="1932"/>
      <c r="CV128" s="1933"/>
      <c r="CW128" s="1933"/>
      <c r="CX128" s="1933"/>
      <c r="CY128" s="1933"/>
      <c r="CZ128" s="1933"/>
      <c r="DA128" s="1934"/>
      <c r="DB128" s="2009"/>
      <c r="DC128" s="2010"/>
      <c r="DD128" s="2010"/>
      <c r="DE128" s="1977"/>
      <c r="DF128" s="2014"/>
      <c r="DG128" s="2018"/>
      <c r="DH128" s="2019"/>
      <c r="DI128" s="2019"/>
      <c r="DJ128" s="2019"/>
      <c r="DK128" s="2019"/>
      <c r="DL128" s="510"/>
      <c r="DM128" s="94"/>
      <c r="DN128" s="79" t="str">
        <f t="shared" si="17"/>
        <v/>
      </c>
      <c r="DO128" s="521">
        <f t="shared" si="16"/>
        <v>0</v>
      </c>
      <c r="DQ128" s="603">
        <f>'5枚目'!$CI$95</f>
        <v>0</v>
      </c>
      <c r="DR128" s="612" t="s">
        <v>9364</v>
      </c>
      <c r="DS128" s="612" t="s">
        <v>9372</v>
      </c>
    </row>
    <row r="129" spans="1:134" ht="15" customHeight="1">
      <c r="A129" s="2"/>
      <c r="B129" s="2"/>
      <c r="C129" s="601"/>
      <c r="D129" s="602"/>
      <c r="E129" s="1966"/>
      <c r="F129" s="1967"/>
      <c r="G129" s="1967"/>
      <c r="H129" s="1967"/>
      <c r="I129" s="1968"/>
      <c r="J129" s="1973"/>
      <c r="K129" s="1974"/>
      <c r="L129" s="1974"/>
      <c r="M129" s="1974"/>
      <c r="N129" s="1979"/>
      <c r="O129" s="1980"/>
      <c r="P129" s="577"/>
      <c r="Q129" s="577"/>
      <c r="R129" s="577"/>
      <c r="S129" s="535"/>
      <c r="T129" s="575" t="s">
        <v>138</v>
      </c>
      <c r="U129" s="576"/>
      <c r="V129" s="577"/>
      <c r="W129" s="577"/>
      <c r="X129" s="535"/>
      <c r="Y129" s="578" t="s">
        <v>138</v>
      </c>
      <c r="Z129" s="1935" t="s">
        <v>8822</v>
      </c>
      <c r="AA129" s="1936"/>
      <c r="AB129" s="1936"/>
      <c r="AC129" s="1937"/>
      <c r="AD129" s="1938">
        <f>'5枚目'!$AO$96</f>
        <v>0</v>
      </c>
      <c r="AE129" s="1939"/>
      <c r="AF129" s="1939"/>
      <c r="AG129" s="1939"/>
      <c r="AH129" s="1939"/>
      <c r="AI129" s="1939"/>
      <c r="AJ129" s="1939"/>
      <c r="AK129" s="1939"/>
      <c r="AL129" s="1939"/>
      <c r="AM129" s="1939"/>
      <c r="AN129" s="1939"/>
      <c r="AO129" s="1939"/>
      <c r="AP129" s="1939"/>
      <c r="AQ129" s="1939"/>
      <c r="AR129" s="1939"/>
      <c r="AS129" s="1939"/>
      <c r="AT129" s="1939"/>
      <c r="AU129" s="1939"/>
      <c r="AV129" s="1939"/>
      <c r="AW129" s="1939"/>
      <c r="AX129" s="1939"/>
      <c r="AY129" s="1939"/>
      <c r="AZ129" s="1939"/>
      <c r="BA129" s="1939"/>
      <c r="BB129" s="1939"/>
      <c r="BC129" s="1940"/>
      <c r="BD129" s="1941">
        <f>'5枚目'!$BK$96</f>
        <v>0</v>
      </c>
      <c r="BE129" s="1928"/>
      <c r="BF129" s="1928"/>
      <c r="BG129" s="1928"/>
      <c r="BH129" s="1928"/>
      <c r="BI129" s="1928"/>
      <c r="BJ129" s="1928"/>
      <c r="BK129" s="1928"/>
      <c r="BL129" s="1928"/>
      <c r="BM129" s="1928"/>
      <c r="BN129" s="1928"/>
      <c r="BO129" s="1928"/>
      <c r="BP129" s="1928"/>
      <c r="BQ129" s="1928"/>
      <c r="BR129" s="1928"/>
      <c r="BS129" s="1928"/>
      <c r="BT129" s="1928"/>
      <c r="BU129" s="1928"/>
      <c r="BV129" s="1928"/>
      <c r="BW129" s="1928"/>
      <c r="BX129" s="1928"/>
      <c r="BY129" s="1928"/>
      <c r="BZ129" s="1928"/>
      <c r="CA129" s="1928"/>
      <c r="CB129" s="1928"/>
      <c r="CC129" s="1928"/>
      <c r="CD129" s="1928"/>
      <c r="CE129" s="1928"/>
      <c r="CF129" s="1942"/>
      <c r="CG129" s="1943">
        <f t="shared" si="13"/>
        <v>0</v>
      </c>
      <c r="CH129" s="1944"/>
      <c r="CI129" s="1945"/>
      <c r="CJ129" s="1946">
        <f>'5枚目'!$CL$96</f>
        <v>0</v>
      </c>
      <c r="CK129" s="1947"/>
      <c r="CL129" s="1947"/>
      <c r="CM129" s="1947"/>
      <c r="CN129" s="1947"/>
      <c r="CO129" s="1947"/>
      <c r="CP129" s="1947"/>
      <c r="CQ129" s="560" t="s">
        <v>138</v>
      </c>
      <c r="CR129" s="560"/>
      <c r="CS129" s="560"/>
      <c r="CT129" s="560"/>
      <c r="CU129" s="1948"/>
      <c r="CV129" s="1949"/>
      <c r="CW129" s="1949"/>
      <c r="CX129" s="1949"/>
      <c r="CY129" s="1949"/>
      <c r="CZ129" s="1949"/>
      <c r="DA129" s="1950"/>
      <c r="DB129" s="2011"/>
      <c r="DC129" s="2012"/>
      <c r="DD129" s="2012"/>
      <c r="DE129" s="1979"/>
      <c r="DF129" s="2015"/>
      <c r="DG129" s="2020"/>
      <c r="DH129" s="2021"/>
      <c r="DI129" s="2021"/>
      <c r="DJ129" s="2021"/>
      <c r="DK129" s="2021"/>
      <c r="DL129" s="509"/>
      <c r="DM129" s="599"/>
      <c r="DN129" s="79" t="str">
        <f t="shared" si="17"/>
        <v/>
      </c>
      <c r="DO129" s="521">
        <f t="shared" si="16"/>
        <v>0</v>
      </c>
      <c r="DQ129" s="603">
        <f>'5枚目'!$CI$96</f>
        <v>0</v>
      </c>
      <c r="DR129" s="612" t="s">
        <v>9365</v>
      </c>
      <c r="DS129" s="612" t="s">
        <v>9375</v>
      </c>
    </row>
    <row r="130" spans="1:134" s="520" customFormat="1" ht="15" customHeight="1">
      <c r="A130" s="2"/>
      <c r="B130" s="2"/>
      <c r="C130" s="601"/>
      <c r="D130" s="602"/>
      <c r="E130" s="1957" t="s">
        <v>9246</v>
      </c>
      <c r="F130" s="1958"/>
      <c r="G130" s="1958"/>
      <c r="H130" s="1958"/>
      <c r="I130" s="1959"/>
      <c r="J130" s="1969">
        <f>'1枚目'!$J$127</f>
        <v>0</v>
      </c>
      <c r="K130" s="1970"/>
      <c r="L130" s="1970"/>
      <c r="M130" s="1970"/>
      <c r="N130" s="1975" t="s">
        <v>138</v>
      </c>
      <c r="O130" s="1976"/>
      <c r="P130" s="1981">
        <f>'1枚目'!$S$127+'2枚目'!$S$101+'3枚目'!$S$101+'4枚目'!$S$101+'5枚目'!$S$101</f>
        <v>0</v>
      </c>
      <c r="Q130" s="1982"/>
      <c r="R130" s="1982"/>
      <c r="S130" s="1982"/>
      <c r="T130" s="1983"/>
      <c r="U130" s="1987">
        <f>'1枚目'!$X$127+'2枚目'!$X$101+'3枚目'!$X$101+'4枚目'!$X$101+'5枚目'!$X$101</f>
        <v>0</v>
      </c>
      <c r="V130" s="1982"/>
      <c r="W130" s="1982"/>
      <c r="X130" s="1982"/>
      <c r="Y130" s="1988"/>
      <c r="Z130" s="1991" t="s">
        <v>136</v>
      </c>
      <c r="AA130" s="1992"/>
      <c r="AB130" s="1992"/>
      <c r="AC130" s="1993"/>
      <c r="AD130" s="1994">
        <f>'1枚目'!$AO$127</f>
        <v>0</v>
      </c>
      <c r="AE130" s="1995"/>
      <c r="AF130" s="1995"/>
      <c r="AG130" s="1995"/>
      <c r="AH130" s="1995"/>
      <c r="AI130" s="1995"/>
      <c r="AJ130" s="1995"/>
      <c r="AK130" s="1995"/>
      <c r="AL130" s="1995"/>
      <c r="AM130" s="1995"/>
      <c r="AN130" s="1995"/>
      <c r="AO130" s="1995"/>
      <c r="AP130" s="1995"/>
      <c r="AQ130" s="1995"/>
      <c r="AR130" s="1995"/>
      <c r="AS130" s="1995"/>
      <c r="AT130" s="1995"/>
      <c r="AU130" s="1995"/>
      <c r="AV130" s="1995"/>
      <c r="AW130" s="1995"/>
      <c r="AX130" s="1995"/>
      <c r="AY130" s="1995"/>
      <c r="AZ130" s="1995"/>
      <c r="BA130" s="1995"/>
      <c r="BB130" s="1995"/>
      <c r="BC130" s="1996"/>
      <c r="BD130" s="1997">
        <f>'1枚目'!$BK$127</f>
        <v>0</v>
      </c>
      <c r="BE130" s="1998"/>
      <c r="BF130" s="1998"/>
      <c r="BG130" s="1998"/>
      <c r="BH130" s="1998"/>
      <c r="BI130" s="1998"/>
      <c r="BJ130" s="1998"/>
      <c r="BK130" s="1998"/>
      <c r="BL130" s="1998"/>
      <c r="BM130" s="1998"/>
      <c r="BN130" s="1998"/>
      <c r="BO130" s="1998"/>
      <c r="BP130" s="1998"/>
      <c r="BQ130" s="1998"/>
      <c r="BR130" s="1998"/>
      <c r="BS130" s="1998"/>
      <c r="BT130" s="1998"/>
      <c r="BU130" s="1998"/>
      <c r="BV130" s="1998"/>
      <c r="BW130" s="1998"/>
      <c r="BX130" s="1998"/>
      <c r="BY130" s="1998"/>
      <c r="BZ130" s="1998"/>
      <c r="CA130" s="1998"/>
      <c r="CB130" s="1998"/>
      <c r="CC130" s="1998"/>
      <c r="CD130" s="1998"/>
      <c r="CE130" s="1998"/>
      <c r="CF130" s="1999"/>
      <c r="CG130" s="2000">
        <f t="shared" si="13"/>
        <v>0</v>
      </c>
      <c r="CH130" s="1998"/>
      <c r="CI130" s="2001"/>
      <c r="CJ130" s="2002">
        <f>'1枚目'!$CL$127</f>
        <v>0</v>
      </c>
      <c r="CK130" s="2003"/>
      <c r="CL130" s="2003"/>
      <c r="CM130" s="2003"/>
      <c r="CN130" s="2003"/>
      <c r="CO130" s="2003"/>
      <c r="CP130" s="2003"/>
      <c r="CQ130" s="548" t="s">
        <v>138</v>
      </c>
      <c r="CR130" s="548"/>
      <c r="CS130" s="548"/>
      <c r="CT130" s="571"/>
      <c r="CU130" s="2004"/>
      <c r="CV130" s="2005"/>
      <c r="CW130" s="2005"/>
      <c r="CX130" s="2005"/>
      <c r="CY130" s="2005"/>
      <c r="CZ130" s="2005"/>
      <c r="DA130" s="2006"/>
      <c r="DB130" s="2007">
        <f>'1枚目'!$DC$127</f>
        <v>0</v>
      </c>
      <c r="DC130" s="2008"/>
      <c r="DD130" s="2008"/>
      <c r="DE130" s="1975" t="s">
        <v>138</v>
      </c>
      <c r="DF130" s="2013"/>
      <c r="DG130" s="2016">
        <f>IFERROR((P130+DB130)/J130,0)</f>
        <v>0</v>
      </c>
      <c r="DH130" s="2017"/>
      <c r="DI130" s="2017"/>
      <c r="DJ130" s="2017"/>
      <c r="DK130" s="2017"/>
      <c r="DL130" s="572"/>
      <c r="DM130" s="599"/>
      <c r="DN130" s="520" t="str">
        <f>IF(CJ130&gt;0,"表示",IF(DO130=0,"表示",""))</f>
        <v>表示</v>
      </c>
      <c r="DO130" s="521">
        <f t="shared" si="16"/>
        <v>0</v>
      </c>
      <c r="DQ130" s="603">
        <f>'1枚目'!$CI$127</f>
        <v>0</v>
      </c>
      <c r="DR130" s="612" t="s">
        <v>9366</v>
      </c>
      <c r="DS130" s="612" t="s">
        <v>9218</v>
      </c>
      <c r="DT130" s="521"/>
      <c r="DU130" s="521"/>
      <c r="DV130" s="521"/>
      <c r="DW130" s="521"/>
      <c r="DX130" s="521"/>
      <c r="DY130" s="521"/>
      <c r="DZ130" s="521"/>
      <c r="EA130" s="521"/>
      <c r="EB130" s="521"/>
      <c r="EC130" s="521"/>
      <c r="ED130" s="521"/>
    </row>
    <row r="131" spans="1:134" s="520" customFormat="1" ht="15" customHeight="1">
      <c r="A131" s="2"/>
      <c r="B131" s="2"/>
      <c r="C131" s="601"/>
      <c r="D131" s="602"/>
      <c r="E131" s="1960"/>
      <c r="F131" s="1961"/>
      <c r="G131" s="1961"/>
      <c r="H131" s="1961"/>
      <c r="I131" s="1962"/>
      <c r="J131" s="1971"/>
      <c r="K131" s="1972"/>
      <c r="L131" s="1972"/>
      <c r="M131" s="1972"/>
      <c r="N131" s="1977"/>
      <c r="O131" s="1978"/>
      <c r="P131" s="1984"/>
      <c r="Q131" s="1985"/>
      <c r="R131" s="1985"/>
      <c r="S131" s="1985"/>
      <c r="T131" s="1986"/>
      <c r="U131" s="1989"/>
      <c r="V131" s="1985"/>
      <c r="W131" s="1985"/>
      <c r="X131" s="1985"/>
      <c r="Y131" s="1990"/>
      <c r="Z131" s="1951" t="s">
        <v>139</v>
      </c>
      <c r="AA131" s="1952"/>
      <c r="AB131" s="1952"/>
      <c r="AC131" s="1953"/>
      <c r="AD131" s="1954">
        <f>'1枚目'!$AO$128</f>
        <v>0</v>
      </c>
      <c r="AE131" s="1955"/>
      <c r="AF131" s="1955"/>
      <c r="AG131" s="1955"/>
      <c r="AH131" s="1955"/>
      <c r="AI131" s="1955"/>
      <c r="AJ131" s="1955"/>
      <c r="AK131" s="1955"/>
      <c r="AL131" s="1955"/>
      <c r="AM131" s="1955"/>
      <c r="AN131" s="1955"/>
      <c r="AO131" s="1955"/>
      <c r="AP131" s="1955"/>
      <c r="AQ131" s="1955"/>
      <c r="AR131" s="1955"/>
      <c r="AS131" s="1955"/>
      <c r="AT131" s="1955"/>
      <c r="AU131" s="1955"/>
      <c r="AV131" s="1955"/>
      <c r="AW131" s="1955"/>
      <c r="AX131" s="1955"/>
      <c r="AY131" s="1955"/>
      <c r="AZ131" s="1955"/>
      <c r="BA131" s="1955"/>
      <c r="BB131" s="1955"/>
      <c r="BC131" s="1956"/>
      <c r="BD131" s="1941">
        <f>'1枚目'!$BK$128</f>
        <v>0</v>
      </c>
      <c r="BE131" s="1928"/>
      <c r="BF131" s="1928"/>
      <c r="BG131" s="1928"/>
      <c r="BH131" s="1928"/>
      <c r="BI131" s="1928"/>
      <c r="BJ131" s="1928"/>
      <c r="BK131" s="1928"/>
      <c r="BL131" s="1928"/>
      <c r="BM131" s="1928"/>
      <c r="BN131" s="1928"/>
      <c r="BO131" s="1928"/>
      <c r="BP131" s="1928"/>
      <c r="BQ131" s="1928"/>
      <c r="BR131" s="1928"/>
      <c r="BS131" s="1928"/>
      <c r="BT131" s="1928"/>
      <c r="BU131" s="1928"/>
      <c r="BV131" s="1928"/>
      <c r="BW131" s="1928"/>
      <c r="BX131" s="1928"/>
      <c r="BY131" s="1928"/>
      <c r="BZ131" s="1928"/>
      <c r="CA131" s="1928"/>
      <c r="CB131" s="1928"/>
      <c r="CC131" s="1928"/>
      <c r="CD131" s="1928"/>
      <c r="CE131" s="1928"/>
      <c r="CF131" s="1942"/>
      <c r="CG131" s="1927">
        <f t="shared" si="13"/>
        <v>0</v>
      </c>
      <c r="CH131" s="1928"/>
      <c r="CI131" s="1929"/>
      <c r="CJ131" s="1930">
        <f>'1枚目'!$CL$128</f>
        <v>0</v>
      </c>
      <c r="CK131" s="1931"/>
      <c r="CL131" s="1931"/>
      <c r="CM131" s="1931"/>
      <c r="CN131" s="1931"/>
      <c r="CO131" s="1931"/>
      <c r="CP131" s="1931"/>
      <c r="CQ131" s="531" t="s">
        <v>138</v>
      </c>
      <c r="CR131" s="531"/>
      <c r="CS131" s="531"/>
      <c r="CT131" s="531"/>
      <c r="CU131" s="1932"/>
      <c r="CV131" s="1933"/>
      <c r="CW131" s="1933"/>
      <c r="CX131" s="1933"/>
      <c r="CY131" s="1933"/>
      <c r="CZ131" s="1933"/>
      <c r="DA131" s="1934"/>
      <c r="DB131" s="2009"/>
      <c r="DC131" s="2010"/>
      <c r="DD131" s="2010"/>
      <c r="DE131" s="1977"/>
      <c r="DF131" s="2014"/>
      <c r="DG131" s="2018"/>
      <c r="DH131" s="2019"/>
      <c r="DI131" s="2019"/>
      <c r="DJ131" s="2019"/>
      <c r="DK131" s="2019"/>
      <c r="DL131" s="564"/>
      <c r="DM131" s="599"/>
      <c r="DN131" s="520" t="str">
        <f>IF(CJ131&gt;0,"表示",IF(DO130=0,"表示",""))</f>
        <v>表示</v>
      </c>
      <c r="DO131" s="521">
        <f t="shared" si="16"/>
        <v>0</v>
      </c>
      <c r="DQ131" s="603">
        <f>'1枚目'!$CI$128</f>
        <v>0</v>
      </c>
      <c r="DR131" s="612" t="s">
        <v>9367</v>
      </c>
      <c r="DS131" s="612" t="s">
        <v>9219</v>
      </c>
      <c r="DT131" s="521"/>
      <c r="DU131" s="521"/>
      <c r="DV131" s="521"/>
      <c r="DW131" s="521"/>
      <c r="DX131" s="521"/>
      <c r="DY131" s="521"/>
      <c r="DZ131" s="521"/>
      <c r="EA131" s="521"/>
      <c r="EB131" s="521"/>
      <c r="EC131" s="521"/>
      <c r="ED131" s="521"/>
    </row>
    <row r="132" spans="1:134" ht="15" customHeight="1">
      <c r="A132" s="2"/>
      <c r="B132" s="2"/>
      <c r="C132" s="601"/>
      <c r="D132" s="602"/>
      <c r="E132" s="1963"/>
      <c r="F132" s="1964"/>
      <c r="G132" s="1964"/>
      <c r="H132" s="1964"/>
      <c r="I132" s="1965"/>
      <c r="J132" s="1971"/>
      <c r="K132" s="1972"/>
      <c r="L132" s="1972"/>
      <c r="M132" s="1972"/>
      <c r="N132" s="1977"/>
      <c r="O132" s="1978"/>
      <c r="P132" s="1984"/>
      <c r="Q132" s="1985"/>
      <c r="R132" s="1985"/>
      <c r="S132" s="1985"/>
      <c r="T132" s="1986"/>
      <c r="U132" s="1989"/>
      <c r="V132" s="1985"/>
      <c r="W132" s="1985"/>
      <c r="X132" s="1985"/>
      <c r="Y132" s="1990"/>
      <c r="Z132" s="1951" t="s">
        <v>8771</v>
      </c>
      <c r="AA132" s="1952"/>
      <c r="AB132" s="1952"/>
      <c r="AC132" s="1953"/>
      <c r="AD132" s="1954">
        <f>'2枚目'!$AO$101</f>
        <v>0</v>
      </c>
      <c r="AE132" s="1955"/>
      <c r="AF132" s="1955"/>
      <c r="AG132" s="1955"/>
      <c r="AH132" s="1955"/>
      <c r="AI132" s="1955"/>
      <c r="AJ132" s="1955"/>
      <c r="AK132" s="1955"/>
      <c r="AL132" s="1955"/>
      <c r="AM132" s="1955"/>
      <c r="AN132" s="1955"/>
      <c r="AO132" s="1955"/>
      <c r="AP132" s="1955"/>
      <c r="AQ132" s="1955"/>
      <c r="AR132" s="1955"/>
      <c r="AS132" s="1955"/>
      <c r="AT132" s="1955"/>
      <c r="AU132" s="1955"/>
      <c r="AV132" s="1955"/>
      <c r="AW132" s="1955"/>
      <c r="AX132" s="1955"/>
      <c r="AY132" s="1955"/>
      <c r="AZ132" s="1955"/>
      <c r="BA132" s="1955"/>
      <c r="BB132" s="1955"/>
      <c r="BC132" s="1956"/>
      <c r="BD132" s="1941">
        <f>'2枚目'!$BK$101</f>
        <v>0</v>
      </c>
      <c r="BE132" s="1928"/>
      <c r="BF132" s="1928"/>
      <c r="BG132" s="1928"/>
      <c r="BH132" s="1928"/>
      <c r="BI132" s="1928"/>
      <c r="BJ132" s="1928"/>
      <c r="BK132" s="1928"/>
      <c r="BL132" s="1928"/>
      <c r="BM132" s="1928"/>
      <c r="BN132" s="1928"/>
      <c r="BO132" s="1928"/>
      <c r="BP132" s="1928"/>
      <c r="BQ132" s="1928"/>
      <c r="BR132" s="1928"/>
      <c r="BS132" s="1928"/>
      <c r="BT132" s="1928"/>
      <c r="BU132" s="1928"/>
      <c r="BV132" s="1928"/>
      <c r="BW132" s="1928"/>
      <c r="BX132" s="1928"/>
      <c r="BY132" s="1928"/>
      <c r="BZ132" s="1928"/>
      <c r="CA132" s="1928"/>
      <c r="CB132" s="1928"/>
      <c r="CC132" s="1928"/>
      <c r="CD132" s="1928"/>
      <c r="CE132" s="1928"/>
      <c r="CF132" s="1942"/>
      <c r="CG132" s="1927">
        <f t="shared" si="13"/>
        <v>0</v>
      </c>
      <c r="CH132" s="1928"/>
      <c r="CI132" s="1929"/>
      <c r="CJ132" s="1930">
        <f>'2枚目'!$CL$101</f>
        <v>0</v>
      </c>
      <c r="CK132" s="1931"/>
      <c r="CL132" s="1931"/>
      <c r="CM132" s="1931"/>
      <c r="CN132" s="1931"/>
      <c r="CO132" s="1931"/>
      <c r="CP132" s="1931"/>
      <c r="CQ132" s="531" t="s">
        <v>138</v>
      </c>
      <c r="CR132" s="531"/>
      <c r="CS132" s="531"/>
      <c r="CT132" s="531"/>
      <c r="CU132" s="1932"/>
      <c r="CV132" s="1933"/>
      <c r="CW132" s="1933"/>
      <c r="CX132" s="1933"/>
      <c r="CY132" s="1933"/>
      <c r="CZ132" s="1933"/>
      <c r="DA132" s="1934"/>
      <c r="DB132" s="2009"/>
      <c r="DC132" s="2010"/>
      <c r="DD132" s="2010"/>
      <c r="DE132" s="1977"/>
      <c r="DF132" s="2014"/>
      <c r="DG132" s="2018"/>
      <c r="DH132" s="2019"/>
      <c r="DI132" s="2019"/>
      <c r="DJ132" s="2019"/>
      <c r="DK132" s="2019"/>
      <c r="DL132" s="510"/>
      <c r="DM132" s="599"/>
      <c r="DN132" s="79" t="str">
        <f t="shared" ref="DN132:DN139" si="18">IF(CJ132&gt;0,"表示","")</f>
        <v/>
      </c>
      <c r="DO132" s="521">
        <f t="shared" si="16"/>
        <v>0</v>
      </c>
      <c r="DQ132" s="603">
        <f>'2枚目'!$CI$101</f>
        <v>0</v>
      </c>
      <c r="DR132" s="612" t="s">
        <v>9368</v>
      </c>
      <c r="DS132" s="612" t="s">
        <v>9220</v>
      </c>
    </row>
    <row r="133" spans="1:134" ht="15" customHeight="1">
      <c r="A133" s="2"/>
      <c r="B133" s="2"/>
      <c r="C133" s="601"/>
      <c r="D133" s="602"/>
      <c r="E133" s="1963"/>
      <c r="F133" s="1964"/>
      <c r="G133" s="1964"/>
      <c r="H133" s="1964"/>
      <c r="I133" s="1965"/>
      <c r="J133" s="1971"/>
      <c r="K133" s="1972"/>
      <c r="L133" s="1972"/>
      <c r="M133" s="1972"/>
      <c r="N133" s="1977"/>
      <c r="O133" s="1978"/>
      <c r="P133" s="1984"/>
      <c r="Q133" s="1985"/>
      <c r="R133" s="1985"/>
      <c r="S133" s="1985"/>
      <c r="T133" s="1986"/>
      <c r="U133" s="1989"/>
      <c r="V133" s="1985"/>
      <c r="W133" s="1985"/>
      <c r="X133" s="1985"/>
      <c r="Y133" s="1990"/>
      <c r="Z133" s="1951" t="s">
        <v>8772</v>
      </c>
      <c r="AA133" s="1952"/>
      <c r="AB133" s="1952"/>
      <c r="AC133" s="1953"/>
      <c r="AD133" s="1954">
        <f>'2枚目'!$AO$102</f>
        <v>0</v>
      </c>
      <c r="AE133" s="1955"/>
      <c r="AF133" s="1955"/>
      <c r="AG133" s="1955"/>
      <c r="AH133" s="1955"/>
      <c r="AI133" s="1955"/>
      <c r="AJ133" s="1955"/>
      <c r="AK133" s="1955"/>
      <c r="AL133" s="1955"/>
      <c r="AM133" s="1955"/>
      <c r="AN133" s="1955"/>
      <c r="AO133" s="1955"/>
      <c r="AP133" s="1955"/>
      <c r="AQ133" s="1955"/>
      <c r="AR133" s="1955"/>
      <c r="AS133" s="1955"/>
      <c r="AT133" s="1955"/>
      <c r="AU133" s="1955"/>
      <c r="AV133" s="1955"/>
      <c r="AW133" s="1955"/>
      <c r="AX133" s="1955"/>
      <c r="AY133" s="1955"/>
      <c r="AZ133" s="1955"/>
      <c r="BA133" s="1955"/>
      <c r="BB133" s="1955"/>
      <c r="BC133" s="1956"/>
      <c r="BD133" s="1941">
        <f>'2枚目'!$BK$102</f>
        <v>0</v>
      </c>
      <c r="BE133" s="1928"/>
      <c r="BF133" s="1928"/>
      <c r="BG133" s="1928"/>
      <c r="BH133" s="1928"/>
      <c r="BI133" s="1928"/>
      <c r="BJ133" s="1928"/>
      <c r="BK133" s="1928"/>
      <c r="BL133" s="1928"/>
      <c r="BM133" s="1928"/>
      <c r="BN133" s="1928"/>
      <c r="BO133" s="1928"/>
      <c r="BP133" s="1928"/>
      <c r="BQ133" s="1928"/>
      <c r="BR133" s="1928"/>
      <c r="BS133" s="1928"/>
      <c r="BT133" s="1928"/>
      <c r="BU133" s="1928"/>
      <c r="BV133" s="1928"/>
      <c r="BW133" s="1928"/>
      <c r="BX133" s="1928"/>
      <c r="BY133" s="1928"/>
      <c r="BZ133" s="1928"/>
      <c r="CA133" s="1928"/>
      <c r="CB133" s="1928"/>
      <c r="CC133" s="1928"/>
      <c r="CD133" s="1928"/>
      <c r="CE133" s="1928"/>
      <c r="CF133" s="1942"/>
      <c r="CG133" s="1927">
        <f t="shared" ref="CG133" si="19">IFERROR(VLOOKUP($DQ133,$DR$110:$DS$118,2,FALSE),0)</f>
        <v>0</v>
      </c>
      <c r="CH133" s="1928"/>
      <c r="CI133" s="1929"/>
      <c r="CJ133" s="1930">
        <f>'2枚目'!$CL$102</f>
        <v>0</v>
      </c>
      <c r="CK133" s="1931"/>
      <c r="CL133" s="1931"/>
      <c r="CM133" s="1931"/>
      <c r="CN133" s="1931"/>
      <c r="CO133" s="1931"/>
      <c r="CP133" s="1931"/>
      <c r="CQ133" s="531" t="s">
        <v>138</v>
      </c>
      <c r="CR133" s="531"/>
      <c r="CS133" s="531"/>
      <c r="CT133" s="531"/>
      <c r="CU133" s="1932"/>
      <c r="CV133" s="1933"/>
      <c r="CW133" s="1933"/>
      <c r="CX133" s="1933"/>
      <c r="CY133" s="1933"/>
      <c r="CZ133" s="1933"/>
      <c r="DA133" s="1934"/>
      <c r="DB133" s="2009"/>
      <c r="DC133" s="2010"/>
      <c r="DD133" s="2010"/>
      <c r="DE133" s="1977"/>
      <c r="DF133" s="2014"/>
      <c r="DG133" s="2018"/>
      <c r="DH133" s="2019"/>
      <c r="DI133" s="2019"/>
      <c r="DJ133" s="2019"/>
      <c r="DK133" s="2019"/>
      <c r="DL133" s="510"/>
      <c r="DM133" s="599"/>
      <c r="DN133" s="79" t="str">
        <f t="shared" si="18"/>
        <v/>
      </c>
      <c r="DO133" s="521">
        <f t="shared" si="16"/>
        <v>0</v>
      </c>
      <c r="DQ133" s="603">
        <f>'2枚目'!$CI$102</f>
        <v>0</v>
      </c>
      <c r="DR133" s="612" t="s">
        <v>9369</v>
      </c>
      <c r="DS133" s="612" t="s">
        <v>9221</v>
      </c>
    </row>
    <row r="134" spans="1:134" ht="15" customHeight="1">
      <c r="A134" s="2"/>
      <c r="B134" s="2"/>
      <c r="C134" s="601"/>
      <c r="D134" s="602"/>
      <c r="E134" s="1963"/>
      <c r="F134" s="1964"/>
      <c r="G134" s="1964"/>
      <c r="H134" s="1964"/>
      <c r="I134" s="1965"/>
      <c r="J134" s="1971"/>
      <c r="K134" s="1972"/>
      <c r="L134" s="1972"/>
      <c r="M134" s="1972"/>
      <c r="N134" s="1977"/>
      <c r="O134" s="1978"/>
      <c r="P134" s="1984"/>
      <c r="Q134" s="1985"/>
      <c r="R134" s="1985"/>
      <c r="S134" s="1985"/>
      <c r="T134" s="1986"/>
      <c r="U134" s="1989"/>
      <c r="V134" s="1985"/>
      <c r="W134" s="1985"/>
      <c r="X134" s="1985"/>
      <c r="Y134" s="1990"/>
      <c r="Z134" s="1951" t="s">
        <v>8817</v>
      </c>
      <c r="AA134" s="1952"/>
      <c r="AB134" s="1952"/>
      <c r="AC134" s="1953"/>
      <c r="AD134" s="1954">
        <f>'3枚目'!$AO$101</f>
        <v>0</v>
      </c>
      <c r="AE134" s="1955"/>
      <c r="AF134" s="1955"/>
      <c r="AG134" s="1955"/>
      <c r="AH134" s="1955"/>
      <c r="AI134" s="1955"/>
      <c r="AJ134" s="1955"/>
      <c r="AK134" s="1955"/>
      <c r="AL134" s="1955"/>
      <c r="AM134" s="1955"/>
      <c r="AN134" s="1955"/>
      <c r="AO134" s="1955"/>
      <c r="AP134" s="1955"/>
      <c r="AQ134" s="1955"/>
      <c r="AR134" s="1955"/>
      <c r="AS134" s="1955"/>
      <c r="AT134" s="1955"/>
      <c r="AU134" s="1955"/>
      <c r="AV134" s="1955"/>
      <c r="AW134" s="1955"/>
      <c r="AX134" s="1955"/>
      <c r="AY134" s="1955"/>
      <c r="AZ134" s="1955"/>
      <c r="BA134" s="1955"/>
      <c r="BB134" s="1955"/>
      <c r="BC134" s="1956"/>
      <c r="BD134" s="1941">
        <f>'3枚目'!$BK$101</f>
        <v>0</v>
      </c>
      <c r="BE134" s="1928"/>
      <c r="BF134" s="1928"/>
      <c r="BG134" s="1928"/>
      <c r="BH134" s="1928"/>
      <c r="BI134" s="1928"/>
      <c r="BJ134" s="1928"/>
      <c r="BK134" s="1928"/>
      <c r="BL134" s="1928"/>
      <c r="BM134" s="1928"/>
      <c r="BN134" s="1928"/>
      <c r="BO134" s="1928"/>
      <c r="BP134" s="1928"/>
      <c r="BQ134" s="1928"/>
      <c r="BR134" s="1928"/>
      <c r="BS134" s="1928"/>
      <c r="BT134" s="1928"/>
      <c r="BU134" s="1928"/>
      <c r="BV134" s="1928"/>
      <c r="BW134" s="1928"/>
      <c r="BX134" s="1928"/>
      <c r="BY134" s="1928"/>
      <c r="BZ134" s="1928"/>
      <c r="CA134" s="1928"/>
      <c r="CB134" s="1928"/>
      <c r="CC134" s="1928"/>
      <c r="CD134" s="1928"/>
      <c r="CE134" s="1928"/>
      <c r="CF134" s="1942"/>
      <c r="CG134" s="1927">
        <f t="shared" ref="CG134:CG149" si="20">IFERROR(VLOOKUP($DQ134,$DR$110:$DS$118,2,FALSE),0)</f>
        <v>0</v>
      </c>
      <c r="CH134" s="1928"/>
      <c r="CI134" s="1929"/>
      <c r="CJ134" s="1930">
        <f>'3枚目'!$CL$101</f>
        <v>0</v>
      </c>
      <c r="CK134" s="1931"/>
      <c r="CL134" s="1931"/>
      <c r="CM134" s="1931"/>
      <c r="CN134" s="1931"/>
      <c r="CO134" s="1931"/>
      <c r="CP134" s="1931"/>
      <c r="CQ134" s="531" t="s">
        <v>138</v>
      </c>
      <c r="CR134" s="531"/>
      <c r="CS134" s="531"/>
      <c r="CT134" s="531"/>
      <c r="CU134" s="1932"/>
      <c r="CV134" s="1933"/>
      <c r="CW134" s="1933"/>
      <c r="CX134" s="1933"/>
      <c r="CY134" s="1933"/>
      <c r="CZ134" s="1933"/>
      <c r="DA134" s="1934"/>
      <c r="DB134" s="2009"/>
      <c r="DC134" s="2010"/>
      <c r="DD134" s="2010"/>
      <c r="DE134" s="1977"/>
      <c r="DF134" s="2014"/>
      <c r="DG134" s="2018"/>
      <c r="DH134" s="2019"/>
      <c r="DI134" s="2019"/>
      <c r="DJ134" s="2019"/>
      <c r="DK134" s="2019"/>
      <c r="DL134" s="510"/>
      <c r="DM134" s="599"/>
      <c r="DN134" s="79" t="str">
        <f t="shared" si="18"/>
        <v/>
      </c>
      <c r="DO134" s="521">
        <f t="shared" si="16"/>
        <v>0</v>
      </c>
      <c r="DQ134" s="603">
        <f>'3枚目'!$CI$101</f>
        <v>0</v>
      </c>
      <c r="DR134" s="515"/>
      <c r="DS134" s="612"/>
    </row>
    <row r="135" spans="1:134" ht="15" customHeight="1">
      <c r="A135" s="2"/>
      <c r="B135" s="2"/>
      <c r="C135" s="601"/>
      <c r="D135" s="602"/>
      <c r="E135" s="1963"/>
      <c r="F135" s="1964"/>
      <c r="G135" s="1964"/>
      <c r="H135" s="1964"/>
      <c r="I135" s="1965"/>
      <c r="J135" s="1971"/>
      <c r="K135" s="1972"/>
      <c r="L135" s="1972"/>
      <c r="M135" s="1972"/>
      <c r="N135" s="1977"/>
      <c r="O135" s="1978"/>
      <c r="P135" s="1984"/>
      <c r="Q135" s="1985"/>
      <c r="R135" s="1985"/>
      <c r="S135" s="1985"/>
      <c r="T135" s="1986"/>
      <c r="U135" s="1989"/>
      <c r="V135" s="1985"/>
      <c r="W135" s="1985"/>
      <c r="X135" s="1985"/>
      <c r="Y135" s="1990"/>
      <c r="Z135" s="1951" t="s">
        <v>8818</v>
      </c>
      <c r="AA135" s="1952"/>
      <c r="AB135" s="1952"/>
      <c r="AC135" s="1953"/>
      <c r="AD135" s="1954">
        <f>'3枚目'!$AO$102</f>
        <v>0</v>
      </c>
      <c r="AE135" s="1955"/>
      <c r="AF135" s="1955"/>
      <c r="AG135" s="1955"/>
      <c r="AH135" s="1955"/>
      <c r="AI135" s="1955"/>
      <c r="AJ135" s="1955"/>
      <c r="AK135" s="1955"/>
      <c r="AL135" s="1955"/>
      <c r="AM135" s="1955"/>
      <c r="AN135" s="1955"/>
      <c r="AO135" s="1955"/>
      <c r="AP135" s="1955"/>
      <c r="AQ135" s="1955"/>
      <c r="AR135" s="1955"/>
      <c r="AS135" s="1955"/>
      <c r="AT135" s="1955"/>
      <c r="AU135" s="1955"/>
      <c r="AV135" s="1955"/>
      <c r="AW135" s="1955"/>
      <c r="AX135" s="1955"/>
      <c r="AY135" s="1955"/>
      <c r="AZ135" s="1955"/>
      <c r="BA135" s="1955"/>
      <c r="BB135" s="1955"/>
      <c r="BC135" s="1956"/>
      <c r="BD135" s="1941">
        <f>'3枚目'!$BK$102</f>
        <v>0</v>
      </c>
      <c r="BE135" s="1928"/>
      <c r="BF135" s="1928"/>
      <c r="BG135" s="1928"/>
      <c r="BH135" s="1928"/>
      <c r="BI135" s="1928"/>
      <c r="BJ135" s="1928"/>
      <c r="BK135" s="1928"/>
      <c r="BL135" s="1928"/>
      <c r="BM135" s="1928"/>
      <c r="BN135" s="1928"/>
      <c r="BO135" s="1928"/>
      <c r="BP135" s="1928"/>
      <c r="BQ135" s="1928"/>
      <c r="BR135" s="1928"/>
      <c r="BS135" s="1928"/>
      <c r="BT135" s="1928"/>
      <c r="BU135" s="1928"/>
      <c r="BV135" s="1928"/>
      <c r="BW135" s="1928"/>
      <c r="BX135" s="1928"/>
      <c r="BY135" s="1928"/>
      <c r="BZ135" s="1928"/>
      <c r="CA135" s="1928"/>
      <c r="CB135" s="1928"/>
      <c r="CC135" s="1928"/>
      <c r="CD135" s="1928"/>
      <c r="CE135" s="1928"/>
      <c r="CF135" s="1942"/>
      <c r="CG135" s="1927">
        <f t="shared" si="20"/>
        <v>0</v>
      </c>
      <c r="CH135" s="1928"/>
      <c r="CI135" s="1929"/>
      <c r="CJ135" s="1930">
        <f>'3枚目'!$CL$102</f>
        <v>0</v>
      </c>
      <c r="CK135" s="1931"/>
      <c r="CL135" s="1931"/>
      <c r="CM135" s="1931"/>
      <c r="CN135" s="1931"/>
      <c r="CO135" s="1931"/>
      <c r="CP135" s="1931"/>
      <c r="CQ135" s="531" t="s">
        <v>138</v>
      </c>
      <c r="CR135" s="531"/>
      <c r="CS135" s="531"/>
      <c r="CT135" s="531"/>
      <c r="CU135" s="1932"/>
      <c r="CV135" s="1933"/>
      <c r="CW135" s="1933"/>
      <c r="CX135" s="1933"/>
      <c r="CY135" s="1933"/>
      <c r="CZ135" s="1933"/>
      <c r="DA135" s="1934"/>
      <c r="DB135" s="2009"/>
      <c r="DC135" s="2010"/>
      <c r="DD135" s="2010"/>
      <c r="DE135" s="1977"/>
      <c r="DF135" s="2014"/>
      <c r="DG135" s="2018"/>
      <c r="DH135" s="2019"/>
      <c r="DI135" s="2019"/>
      <c r="DJ135" s="2019"/>
      <c r="DK135" s="2019"/>
      <c r="DL135" s="510"/>
      <c r="DM135" s="599"/>
      <c r="DN135" s="79" t="str">
        <f t="shared" si="18"/>
        <v/>
      </c>
      <c r="DO135" s="521">
        <f t="shared" si="16"/>
        <v>0</v>
      </c>
      <c r="DQ135" s="603">
        <f>'3枚目'!$CI$102</f>
        <v>0</v>
      </c>
      <c r="DR135" s="515"/>
      <c r="DS135" s="612"/>
    </row>
    <row r="136" spans="1:134" ht="15" customHeight="1">
      <c r="A136" s="2"/>
      <c r="B136" s="2"/>
      <c r="C136" s="601"/>
      <c r="D136" s="602"/>
      <c r="E136" s="1963"/>
      <c r="F136" s="1964"/>
      <c r="G136" s="1964"/>
      <c r="H136" s="1964"/>
      <c r="I136" s="1965"/>
      <c r="J136" s="1971"/>
      <c r="K136" s="1972"/>
      <c r="L136" s="1972"/>
      <c r="M136" s="1972"/>
      <c r="N136" s="1977"/>
      <c r="O136" s="1978"/>
      <c r="P136" s="1984"/>
      <c r="Q136" s="1985"/>
      <c r="R136" s="1985"/>
      <c r="S136" s="1985"/>
      <c r="T136" s="1986"/>
      <c r="U136" s="1989"/>
      <c r="V136" s="1985"/>
      <c r="W136" s="1985"/>
      <c r="X136" s="1985"/>
      <c r="Y136" s="1990"/>
      <c r="Z136" s="1951" t="s">
        <v>8819</v>
      </c>
      <c r="AA136" s="1952"/>
      <c r="AB136" s="1952"/>
      <c r="AC136" s="1953"/>
      <c r="AD136" s="1954">
        <f>'4枚目'!$AO$101</f>
        <v>0</v>
      </c>
      <c r="AE136" s="1955"/>
      <c r="AF136" s="1955"/>
      <c r="AG136" s="1955"/>
      <c r="AH136" s="1955"/>
      <c r="AI136" s="1955"/>
      <c r="AJ136" s="1955"/>
      <c r="AK136" s="1955"/>
      <c r="AL136" s="1955"/>
      <c r="AM136" s="1955"/>
      <c r="AN136" s="1955"/>
      <c r="AO136" s="1955"/>
      <c r="AP136" s="1955"/>
      <c r="AQ136" s="1955"/>
      <c r="AR136" s="1955"/>
      <c r="AS136" s="1955"/>
      <c r="AT136" s="1955"/>
      <c r="AU136" s="1955"/>
      <c r="AV136" s="1955"/>
      <c r="AW136" s="1955"/>
      <c r="AX136" s="1955"/>
      <c r="AY136" s="1955"/>
      <c r="AZ136" s="1955"/>
      <c r="BA136" s="1955"/>
      <c r="BB136" s="1955"/>
      <c r="BC136" s="1956"/>
      <c r="BD136" s="1941">
        <f>'4枚目'!$BK$101</f>
        <v>0</v>
      </c>
      <c r="BE136" s="1928"/>
      <c r="BF136" s="1928"/>
      <c r="BG136" s="1928"/>
      <c r="BH136" s="1928"/>
      <c r="BI136" s="1928"/>
      <c r="BJ136" s="1928"/>
      <c r="BK136" s="1928"/>
      <c r="BL136" s="1928"/>
      <c r="BM136" s="1928"/>
      <c r="BN136" s="1928"/>
      <c r="BO136" s="1928"/>
      <c r="BP136" s="1928"/>
      <c r="BQ136" s="1928"/>
      <c r="BR136" s="1928"/>
      <c r="BS136" s="1928"/>
      <c r="BT136" s="1928"/>
      <c r="BU136" s="1928"/>
      <c r="BV136" s="1928"/>
      <c r="BW136" s="1928"/>
      <c r="BX136" s="1928"/>
      <c r="BY136" s="1928"/>
      <c r="BZ136" s="1928"/>
      <c r="CA136" s="1928"/>
      <c r="CB136" s="1928"/>
      <c r="CC136" s="1928"/>
      <c r="CD136" s="1928"/>
      <c r="CE136" s="1928"/>
      <c r="CF136" s="1942"/>
      <c r="CG136" s="1927">
        <f t="shared" si="20"/>
        <v>0</v>
      </c>
      <c r="CH136" s="1928"/>
      <c r="CI136" s="1929"/>
      <c r="CJ136" s="1930">
        <f>'4枚目'!$CL$101</f>
        <v>0</v>
      </c>
      <c r="CK136" s="1931"/>
      <c r="CL136" s="1931"/>
      <c r="CM136" s="1931"/>
      <c r="CN136" s="1931"/>
      <c r="CO136" s="1931"/>
      <c r="CP136" s="1931"/>
      <c r="CQ136" s="531" t="s">
        <v>138</v>
      </c>
      <c r="CR136" s="531"/>
      <c r="CS136" s="531"/>
      <c r="CT136" s="531"/>
      <c r="CU136" s="1932"/>
      <c r="CV136" s="1933"/>
      <c r="CW136" s="1933"/>
      <c r="CX136" s="1933"/>
      <c r="CY136" s="1933"/>
      <c r="CZ136" s="1933"/>
      <c r="DA136" s="1934"/>
      <c r="DB136" s="2009"/>
      <c r="DC136" s="2010"/>
      <c r="DD136" s="2010"/>
      <c r="DE136" s="1977"/>
      <c r="DF136" s="2014"/>
      <c r="DG136" s="2018"/>
      <c r="DH136" s="2019"/>
      <c r="DI136" s="2019"/>
      <c r="DJ136" s="2019"/>
      <c r="DK136" s="2019"/>
      <c r="DL136" s="510"/>
      <c r="DM136" s="599"/>
      <c r="DN136" s="79" t="str">
        <f t="shared" si="18"/>
        <v/>
      </c>
      <c r="DO136" s="521">
        <f t="shared" si="16"/>
        <v>0</v>
      </c>
      <c r="DQ136" s="603">
        <f>'4枚目'!$CI$101</f>
        <v>0</v>
      </c>
      <c r="DR136" s="515"/>
      <c r="DS136" s="612"/>
    </row>
    <row r="137" spans="1:134" ht="15" customHeight="1">
      <c r="A137" s="2"/>
      <c r="B137" s="2"/>
      <c r="C137" s="601"/>
      <c r="D137" s="602"/>
      <c r="E137" s="1963"/>
      <c r="F137" s="1964"/>
      <c r="G137" s="1964"/>
      <c r="H137" s="1964"/>
      <c r="I137" s="1965"/>
      <c r="J137" s="1971"/>
      <c r="K137" s="1972"/>
      <c r="L137" s="1972"/>
      <c r="M137" s="1972"/>
      <c r="N137" s="1977"/>
      <c r="O137" s="1978"/>
      <c r="P137" s="1984"/>
      <c r="Q137" s="1985"/>
      <c r="R137" s="1985"/>
      <c r="S137" s="1985"/>
      <c r="T137" s="1986"/>
      <c r="U137" s="1989"/>
      <c r="V137" s="1985"/>
      <c r="W137" s="1985"/>
      <c r="X137" s="1985"/>
      <c r="Y137" s="1990"/>
      <c r="Z137" s="1951" t="s">
        <v>8820</v>
      </c>
      <c r="AA137" s="1952"/>
      <c r="AB137" s="1952"/>
      <c r="AC137" s="1953"/>
      <c r="AD137" s="1954">
        <f>'4枚目'!$AO$102</f>
        <v>0</v>
      </c>
      <c r="AE137" s="1955"/>
      <c r="AF137" s="1955"/>
      <c r="AG137" s="1955"/>
      <c r="AH137" s="1955"/>
      <c r="AI137" s="1955"/>
      <c r="AJ137" s="1955"/>
      <c r="AK137" s="1955"/>
      <c r="AL137" s="1955"/>
      <c r="AM137" s="1955"/>
      <c r="AN137" s="1955"/>
      <c r="AO137" s="1955"/>
      <c r="AP137" s="1955"/>
      <c r="AQ137" s="1955"/>
      <c r="AR137" s="1955"/>
      <c r="AS137" s="1955"/>
      <c r="AT137" s="1955"/>
      <c r="AU137" s="1955"/>
      <c r="AV137" s="1955"/>
      <c r="AW137" s="1955"/>
      <c r="AX137" s="1955"/>
      <c r="AY137" s="1955"/>
      <c r="AZ137" s="1955"/>
      <c r="BA137" s="1955"/>
      <c r="BB137" s="1955"/>
      <c r="BC137" s="1956"/>
      <c r="BD137" s="1941">
        <f>'4枚目'!$BK$102</f>
        <v>0</v>
      </c>
      <c r="BE137" s="1928"/>
      <c r="BF137" s="1928"/>
      <c r="BG137" s="1928"/>
      <c r="BH137" s="1928"/>
      <c r="BI137" s="1928"/>
      <c r="BJ137" s="1928"/>
      <c r="BK137" s="1928"/>
      <c r="BL137" s="1928"/>
      <c r="BM137" s="1928"/>
      <c r="BN137" s="1928"/>
      <c r="BO137" s="1928"/>
      <c r="BP137" s="1928"/>
      <c r="BQ137" s="1928"/>
      <c r="BR137" s="1928"/>
      <c r="BS137" s="1928"/>
      <c r="BT137" s="1928"/>
      <c r="BU137" s="1928"/>
      <c r="BV137" s="1928"/>
      <c r="BW137" s="1928"/>
      <c r="BX137" s="1928"/>
      <c r="BY137" s="1928"/>
      <c r="BZ137" s="1928"/>
      <c r="CA137" s="1928"/>
      <c r="CB137" s="1928"/>
      <c r="CC137" s="1928"/>
      <c r="CD137" s="1928"/>
      <c r="CE137" s="1928"/>
      <c r="CF137" s="1942"/>
      <c r="CG137" s="1927">
        <f t="shared" si="20"/>
        <v>0</v>
      </c>
      <c r="CH137" s="1928"/>
      <c r="CI137" s="1929"/>
      <c r="CJ137" s="1930">
        <f>'4枚目'!$CL$102</f>
        <v>0</v>
      </c>
      <c r="CK137" s="1931"/>
      <c r="CL137" s="1931"/>
      <c r="CM137" s="1931"/>
      <c r="CN137" s="1931"/>
      <c r="CO137" s="1931"/>
      <c r="CP137" s="1931"/>
      <c r="CQ137" s="531" t="s">
        <v>138</v>
      </c>
      <c r="CR137" s="531"/>
      <c r="CS137" s="531"/>
      <c r="CT137" s="531"/>
      <c r="CU137" s="1932"/>
      <c r="CV137" s="1933"/>
      <c r="CW137" s="1933"/>
      <c r="CX137" s="1933"/>
      <c r="CY137" s="1933"/>
      <c r="CZ137" s="1933"/>
      <c r="DA137" s="1934"/>
      <c r="DB137" s="2009"/>
      <c r="DC137" s="2010"/>
      <c r="DD137" s="2010"/>
      <c r="DE137" s="1977"/>
      <c r="DF137" s="2014"/>
      <c r="DG137" s="2018"/>
      <c r="DH137" s="2019"/>
      <c r="DI137" s="2019"/>
      <c r="DJ137" s="2019"/>
      <c r="DK137" s="2019"/>
      <c r="DL137" s="510"/>
      <c r="DM137" s="599"/>
      <c r="DN137" s="79" t="str">
        <f t="shared" si="18"/>
        <v/>
      </c>
      <c r="DO137" s="521">
        <f t="shared" si="16"/>
        <v>0</v>
      </c>
      <c r="DQ137" s="603">
        <f>'4枚目'!$CI$102</f>
        <v>0</v>
      </c>
      <c r="DR137" s="515"/>
      <c r="DS137" s="612"/>
    </row>
    <row r="138" spans="1:134" ht="15" customHeight="1">
      <c r="A138" s="2"/>
      <c r="B138" s="2"/>
      <c r="C138" s="601"/>
      <c r="D138" s="602"/>
      <c r="E138" s="1963"/>
      <c r="F138" s="1964"/>
      <c r="G138" s="1964"/>
      <c r="H138" s="1964"/>
      <c r="I138" s="1965"/>
      <c r="J138" s="1971"/>
      <c r="K138" s="1972"/>
      <c r="L138" s="1972"/>
      <c r="M138" s="1972"/>
      <c r="N138" s="1977"/>
      <c r="O138" s="1978"/>
      <c r="P138" s="1984"/>
      <c r="Q138" s="1985"/>
      <c r="R138" s="1985"/>
      <c r="S138" s="1985"/>
      <c r="T138" s="1986"/>
      <c r="U138" s="1989"/>
      <c r="V138" s="1985"/>
      <c r="W138" s="1985"/>
      <c r="X138" s="1985"/>
      <c r="Y138" s="1990"/>
      <c r="Z138" s="1951" t="s">
        <v>8821</v>
      </c>
      <c r="AA138" s="1952"/>
      <c r="AB138" s="1952"/>
      <c r="AC138" s="1953"/>
      <c r="AD138" s="1954">
        <f>'5枚目'!$AO$101</f>
        <v>0</v>
      </c>
      <c r="AE138" s="1955"/>
      <c r="AF138" s="1955"/>
      <c r="AG138" s="1955"/>
      <c r="AH138" s="1955"/>
      <c r="AI138" s="1955"/>
      <c r="AJ138" s="1955"/>
      <c r="AK138" s="1955"/>
      <c r="AL138" s="1955"/>
      <c r="AM138" s="1955"/>
      <c r="AN138" s="1955"/>
      <c r="AO138" s="1955"/>
      <c r="AP138" s="1955"/>
      <c r="AQ138" s="1955"/>
      <c r="AR138" s="1955"/>
      <c r="AS138" s="1955"/>
      <c r="AT138" s="1955"/>
      <c r="AU138" s="1955"/>
      <c r="AV138" s="1955"/>
      <c r="AW138" s="1955"/>
      <c r="AX138" s="1955"/>
      <c r="AY138" s="1955"/>
      <c r="AZ138" s="1955"/>
      <c r="BA138" s="1955"/>
      <c r="BB138" s="1955"/>
      <c r="BC138" s="1956"/>
      <c r="BD138" s="1941">
        <f>'5枚目'!$BK$101</f>
        <v>0</v>
      </c>
      <c r="BE138" s="1928"/>
      <c r="BF138" s="1928"/>
      <c r="BG138" s="1928"/>
      <c r="BH138" s="1928"/>
      <c r="BI138" s="1928"/>
      <c r="BJ138" s="1928"/>
      <c r="BK138" s="1928"/>
      <c r="BL138" s="1928"/>
      <c r="BM138" s="1928"/>
      <c r="BN138" s="1928"/>
      <c r="BO138" s="1928"/>
      <c r="BP138" s="1928"/>
      <c r="BQ138" s="1928"/>
      <c r="BR138" s="1928"/>
      <c r="BS138" s="1928"/>
      <c r="BT138" s="1928"/>
      <c r="BU138" s="1928"/>
      <c r="BV138" s="1928"/>
      <c r="BW138" s="1928"/>
      <c r="BX138" s="1928"/>
      <c r="BY138" s="1928"/>
      <c r="BZ138" s="1928"/>
      <c r="CA138" s="1928"/>
      <c r="CB138" s="1928"/>
      <c r="CC138" s="1928"/>
      <c r="CD138" s="1928"/>
      <c r="CE138" s="1928"/>
      <c r="CF138" s="1942"/>
      <c r="CG138" s="1927">
        <f t="shared" si="20"/>
        <v>0</v>
      </c>
      <c r="CH138" s="1928"/>
      <c r="CI138" s="1929"/>
      <c r="CJ138" s="1930">
        <f>'5枚目'!$CL$101</f>
        <v>0</v>
      </c>
      <c r="CK138" s="1931"/>
      <c r="CL138" s="1931"/>
      <c r="CM138" s="1931"/>
      <c r="CN138" s="1931"/>
      <c r="CO138" s="1931"/>
      <c r="CP138" s="1931"/>
      <c r="CQ138" s="531" t="s">
        <v>138</v>
      </c>
      <c r="CR138" s="531"/>
      <c r="CS138" s="531"/>
      <c r="CT138" s="531"/>
      <c r="CU138" s="1932"/>
      <c r="CV138" s="1933"/>
      <c r="CW138" s="1933"/>
      <c r="CX138" s="1933"/>
      <c r="CY138" s="1933"/>
      <c r="CZ138" s="1933"/>
      <c r="DA138" s="1934"/>
      <c r="DB138" s="2009"/>
      <c r="DC138" s="2010"/>
      <c r="DD138" s="2010"/>
      <c r="DE138" s="1977"/>
      <c r="DF138" s="2014"/>
      <c r="DG138" s="2018"/>
      <c r="DH138" s="2019"/>
      <c r="DI138" s="2019"/>
      <c r="DJ138" s="2019"/>
      <c r="DK138" s="2019"/>
      <c r="DL138" s="510"/>
      <c r="DM138" s="599"/>
      <c r="DN138" s="79" t="str">
        <f t="shared" si="18"/>
        <v/>
      </c>
      <c r="DO138" s="521">
        <f t="shared" si="16"/>
        <v>0</v>
      </c>
      <c r="DQ138" s="603">
        <f>'5枚目'!$CI$101</f>
        <v>0</v>
      </c>
      <c r="DR138" s="515"/>
      <c r="DS138" s="612"/>
    </row>
    <row r="139" spans="1:134" ht="15" customHeight="1">
      <c r="A139" s="2"/>
      <c r="B139" s="2"/>
      <c r="C139" s="601"/>
      <c r="D139" s="602"/>
      <c r="E139" s="1966"/>
      <c r="F139" s="1967"/>
      <c r="G139" s="1967"/>
      <c r="H139" s="1967"/>
      <c r="I139" s="1968"/>
      <c r="J139" s="1973"/>
      <c r="K139" s="1974"/>
      <c r="L139" s="1974"/>
      <c r="M139" s="1974"/>
      <c r="N139" s="1979"/>
      <c r="O139" s="1980"/>
      <c r="P139" s="577"/>
      <c r="Q139" s="577"/>
      <c r="R139" s="577"/>
      <c r="S139" s="535"/>
      <c r="T139" s="575" t="s">
        <v>138</v>
      </c>
      <c r="U139" s="576"/>
      <c r="V139" s="577"/>
      <c r="W139" s="577"/>
      <c r="X139" s="535"/>
      <c r="Y139" s="578" t="s">
        <v>138</v>
      </c>
      <c r="Z139" s="1935" t="s">
        <v>8822</v>
      </c>
      <c r="AA139" s="1936"/>
      <c r="AB139" s="1936"/>
      <c r="AC139" s="1937"/>
      <c r="AD139" s="1938">
        <f>'5枚目'!$AO$102</f>
        <v>0</v>
      </c>
      <c r="AE139" s="1939"/>
      <c r="AF139" s="1939"/>
      <c r="AG139" s="1939"/>
      <c r="AH139" s="1939"/>
      <c r="AI139" s="1939"/>
      <c r="AJ139" s="1939"/>
      <c r="AK139" s="1939"/>
      <c r="AL139" s="1939"/>
      <c r="AM139" s="1939"/>
      <c r="AN139" s="1939"/>
      <c r="AO139" s="1939"/>
      <c r="AP139" s="1939"/>
      <c r="AQ139" s="1939"/>
      <c r="AR139" s="1939"/>
      <c r="AS139" s="1939"/>
      <c r="AT139" s="1939"/>
      <c r="AU139" s="1939"/>
      <c r="AV139" s="1939"/>
      <c r="AW139" s="1939"/>
      <c r="AX139" s="1939"/>
      <c r="AY139" s="1939"/>
      <c r="AZ139" s="1939"/>
      <c r="BA139" s="1939"/>
      <c r="BB139" s="1939"/>
      <c r="BC139" s="1940"/>
      <c r="BD139" s="1941">
        <f>'5枚目'!$BK$102</f>
        <v>0</v>
      </c>
      <c r="BE139" s="1928"/>
      <c r="BF139" s="1928"/>
      <c r="BG139" s="1928"/>
      <c r="BH139" s="1928"/>
      <c r="BI139" s="1928"/>
      <c r="BJ139" s="1928"/>
      <c r="BK139" s="1928"/>
      <c r="BL139" s="1928"/>
      <c r="BM139" s="1928"/>
      <c r="BN139" s="1928"/>
      <c r="BO139" s="1928"/>
      <c r="BP139" s="1928"/>
      <c r="BQ139" s="1928"/>
      <c r="BR139" s="1928"/>
      <c r="BS139" s="1928"/>
      <c r="BT139" s="1928"/>
      <c r="BU139" s="1928"/>
      <c r="BV139" s="1928"/>
      <c r="BW139" s="1928"/>
      <c r="BX139" s="1928"/>
      <c r="BY139" s="1928"/>
      <c r="BZ139" s="1928"/>
      <c r="CA139" s="1928"/>
      <c r="CB139" s="1928"/>
      <c r="CC139" s="1928"/>
      <c r="CD139" s="1928"/>
      <c r="CE139" s="1928"/>
      <c r="CF139" s="1942"/>
      <c r="CG139" s="1943">
        <f t="shared" si="20"/>
        <v>0</v>
      </c>
      <c r="CH139" s="1944"/>
      <c r="CI139" s="1945"/>
      <c r="CJ139" s="1946">
        <f>'5枚目'!$CL$102</f>
        <v>0</v>
      </c>
      <c r="CK139" s="1947"/>
      <c r="CL139" s="1947"/>
      <c r="CM139" s="1947"/>
      <c r="CN139" s="1947"/>
      <c r="CO139" s="1947"/>
      <c r="CP139" s="1947"/>
      <c r="CQ139" s="560" t="s">
        <v>138</v>
      </c>
      <c r="CR139" s="560"/>
      <c r="CS139" s="560"/>
      <c r="CT139" s="560"/>
      <c r="CU139" s="1948"/>
      <c r="CV139" s="1949"/>
      <c r="CW139" s="1949"/>
      <c r="CX139" s="1949"/>
      <c r="CY139" s="1949"/>
      <c r="CZ139" s="1949"/>
      <c r="DA139" s="1950"/>
      <c r="DB139" s="2011"/>
      <c r="DC139" s="2012"/>
      <c r="DD139" s="2012"/>
      <c r="DE139" s="1979"/>
      <c r="DF139" s="2015"/>
      <c r="DG139" s="2020"/>
      <c r="DH139" s="2021"/>
      <c r="DI139" s="2021"/>
      <c r="DJ139" s="2021"/>
      <c r="DK139" s="2021"/>
      <c r="DL139" s="509"/>
      <c r="DM139" s="599"/>
      <c r="DN139" s="79" t="str">
        <f t="shared" si="18"/>
        <v/>
      </c>
      <c r="DO139" s="521">
        <f t="shared" si="16"/>
        <v>0</v>
      </c>
      <c r="DQ139" s="603">
        <f>'5枚目'!$CI$102</f>
        <v>0</v>
      </c>
      <c r="DR139" s="515"/>
      <c r="DS139" s="612"/>
    </row>
    <row r="140" spans="1:134" s="520" customFormat="1" ht="15" customHeight="1">
      <c r="A140" s="517"/>
      <c r="B140" s="517"/>
      <c r="C140" s="601"/>
      <c r="D140" s="602"/>
      <c r="E140" s="1957" t="s">
        <v>9232</v>
      </c>
      <c r="F140" s="1958"/>
      <c r="G140" s="1958"/>
      <c r="H140" s="1958"/>
      <c r="I140" s="1959"/>
      <c r="J140" s="1969">
        <f>'1枚目'!$J$123</f>
        <v>0</v>
      </c>
      <c r="K140" s="1970"/>
      <c r="L140" s="1970"/>
      <c r="M140" s="1970"/>
      <c r="N140" s="1975" t="s">
        <v>138</v>
      </c>
      <c r="O140" s="1976"/>
      <c r="P140" s="1981">
        <f>'1枚目'!$S$123+'2枚目'!$S$97+'3枚目'!$S$97+'4枚目'!$S$97+'5枚目'!$S$97</f>
        <v>0</v>
      </c>
      <c r="Q140" s="1982"/>
      <c r="R140" s="1982"/>
      <c r="S140" s="1982"/>
      <c r="T140" s="1983"/>
      <c r="U140" s="1987">
        <f>'1枚目'!$X$123++'2枚目'!$X$97+'3枚目'!$X$97+'4枚目'!$X$97+'5枚目'!$X$97</f>
        <v>0</v>
      </c>
      <c r="V140" s="1982"/>
      <c r="W140" s="1982"/>
      <c r="X140" s="1982"/>
      <c r="Y140" s="1988"/>
      <c r="Z140" s="1991" t="s">
        <v>136</v>
      </c>
      <c r="AA140" s="1992"/>
      <c r="AB140" s="1992"/>
      <c r="AC140" s="1993"/>
      <c r="AD140" s="1994">
        <f>'1枚目'!$AO$123</f>
        <v>0</v>
      </c>
      <c r="AE140" s="1995"/>
      <c r="AF140" s="1995"/>
      <c r="AG140" s="1995"/>
      <c r="AH140" s="1995"/>
      <c r="AI140" s="1995"/>
      <c r="AJ140" s="1995"/>
      <c r="AK140" s="1995"/>
      <c r="AL140" s="1995"/>
      <c r="AM140" s="1995"/>
      <c r="AN140" s="1995"/>
      <c r="AO140" s="1995"/>
      <c r="AP140" s="1995"/>
      <c r="AQ140" s="1995"/>
      <c r="AR140" s="1995"/>
      <c r="AS140" s="1995"/>
      <c r="AT140" s="1995"/>
      <c r="AU140" s="1995"/>
      <c r="AV140" s="1995"/>
      <c r="AW140" s="1995"/>
      <c r="AX140" s="1995"/>
      <c r="AY140" s="1995"/>
      <c r="AZ140" s="1995"/>
      <c r="BA140" s="1995"/>
      <c r="BB140" s="1995"/>
      <c r="BC140" s="1996"/>
      <c r="BD140" s="1997">
        <f>'1枚目'!$BK$123</f>
        <v>0</v>
      </c>
      <c r="BE140" s="1998"/>
      <c r="BF140" s="1998"/>
      <c r="BG140" s="1998"/>
      <c r="BH140" s="1998"/>
      <c r="BI140" s="1998"/>
      <c r="BJ140" s="1998"/>
      <c r="BK140" s="1998"/>
      <c r="BL140" s="1998"/>
      <c r="BM140" s="1998"/>
      <c r="BN140" s="1998"/>
      <c r="BO140" s="1998"/>
      <c r="BP140" s="1998"/>
      <c r="BQ140" s="1998"/>
      <c r="BR140" s="1998"/>
      <c r="BS140" s="1998"/>
      <c r="BT140" s="1998"/>
      <c r="BU140" s="1998"/>
      <c r="BV140" s="1998"/>
      <c r="BW140" s="1998"/>
      <c r="BX140" s="1998"/>
      <c r="BY140" s="1998"/>
      <c r="BZ140" s="1998"/>
      <c r="CA140" s="1998"/>
      <c r="CB140" s="1998"/>
      <c r="CC140" s="1998"/>
      <c r="CD140" s="1998"/>
      <c r="CE140" s="1998"/>
      <c r="CF140" s="1999"/>
      <c r="CG140" s="2000">
        <f t="shared" si="20"/>
        <v>0</v>
      </c>
      <c r="CH140" s="1998"/>
      <c r="CI140" s="2001"/>
      <c r="CJ140" s="2002">
        <f>'1枚目'!$CL$123</f>
        <v>0</v>
      </c>
      <c r="CK140" s="2003"/>
      <c r="CL140" s="2003"/>
      <c r="CM140" s="2003"/>
      <c r="CN140" s="2003"/>
      <c r="CO140" s="2003"/>
      <c r="CP140" s="2003"/>
      <c r="CQ140" s="548" t="s">
        <v>138</v>
      </c>
      <c r="CR140" s="548"/>
      <c r="CS140" s="548"/>
      <c r="CT140" s="548"/>
      <c r="CU140" s="2024">
        <f>'1枚目'!$CW$123</f>
        <v>0</v>
      </c>
      <c r="CV140" s="2025"/>
      <c r="CW140" s="2025"/>
      <c r="CX140" s="2025"/>
      <c r="CY140" s="548"/>
      <c r="CZ140" s="548"/>
      <c r="DA140" s="573" t="s">
        <v>138</v>
      </c>
      <c r="DB140" s="2007">
        <f>'1枚目'!$DC$123</f>
        <v>0</v>
      </c>
      <c r="DC140" s="2008"/>
      <c r="DD140" s="2008"/>
      <c r="DE140" s="1975" t="s">
        <v>138</v>
      </c>
      <c r="DF140" s="2013"/>
      <c r="DG140" s="2016">
        <f>IFERROR((P140+DB140)/J140,0)</f>
        <v>0</v>
      </c>
      <c r="DH140" s="2017"/>
      <c r="DI140" s="2017"/>
      <c r="DJ140" s="2017"/>
      <c r="DK140" s="2017"/>
      <c r="DL140" s="572"/>
      <c r="DM140" s="517"/>
      <c r="DN140" s="520" t="str">
        <f>IF(CJ140&gt;0,"表示",IF(DO140=0,"表示",""))</f>
        <v>表示</v>
      </c>
      <c r="DO140" s="521">
        <f>SUM(DO141:DO149)</f>
        <v>0</v>
      </c>
      <c r="DQ140" s="607">
        <f>'1枚目'!$CI$123</f>
        <v>0</v>
      </c>
      <c r="DR140" s="569"/>
      <c r="DS140" s="612"/>
      <c r="DT140" s="521"/>
      <c r="DU140" s="521"/>
      <c r="DV140" s="521"/>
      <c r="DW140" s="521"/>
      <c r="DX140" s="521"/>
      <c r="DY140" s="521"/>
      <c r="DZ140" s="521"/>
      <c r="EA140" s="521"/>
      <c r="EB140" s="521"/>
      <c r="EC140" s="521"/>
      <c r="ED140" s="521"/>
    </row>
    <row r="141" spans="1:134" s="520" customFormat="1" ht="15" customHeight="1">
      <c r="A141" s="517"/>
      <c r="B141" s="517"/>
      <c r="C141" s="601"/>
      <c r="D141" s="602"/>
      <c r="E141" s="1960"/>
      <c r="F141" s="1961"/>
      <c r="G141" s="1961"/>
      <c r="H141" s="1961"/>
      <c r="I141" s="1962"/>
      <c r="J141" s="1971"/>
      <c r="K141" s="1972"/>
      <c r="L141" s="1972"/>
      <c r="M141" s="1972"/>
      <c r="N141" s="1977"/>
      <c r="O141" s="1978"/>
      <c r="P141" s="1984"/>
      <c r="Q141" s="1985"/>
      <c r="R141" s="1985"/>
      <c r="S141" s="1985"/>
      <c r="T141" s="1986"/>
      <c r="U141" s="1989"/>
      <c r="V141" s="1985"/>
      <c r="W141" s="1985"/>
      <c r="X141" s="1985"/>
      <c r="Y141" s="1990"/>
      <c r="Z141" s="1951" t="s">
        <v>139</v>
      </c>
      <c r="AA141" s="1952"/>
      <c r="AB141" s="1952"/>
      <c r="AC141" s="1953"/>
      <c r="AD141" s="1954">
        <f>'1枚目'!$AO$124</f>
        <v>0</v>
      </c>
      <c r="AE141" s="1955"/>
      <c r="AF141" s="1955"/>
      <c r="AG141" s="1955"/>
      <c r="AH141" s="1955"/>
      <c r="AI141" s="1955"/>
      <c r="AJ141" s="1955"/>
      <c r="AK141" s="1955"/>
      <c r="AL141" s="1955"/>
      <c r="AM141" s="1955"/>
      <c r="AN141" s="1955"/>
      <c r="AO141" s="1955"/>
      <c r="AP141" s="1955"/>
      <c r="AQ141" s="1955"/>
      <c r="AR141" s="1955"/>
      <c r="AS141" s="1955"/>
      <c r="AT141" s="1955"/>
      <c r="AU141" s="1955"/>
      <c r="AV141" s="1955"/>
      <c r="AW141" s="1955"/>
      <c r="AX141" s="1955"/>
      <c r="AY141" s="1955"/>
      <c r="AZ141" s="1955"/>
      <c r="BA141" s="1955"/>
      <c r="BB141" s="1955"/>
      <c r="BC141" s="1956"/>
      <c r="BD141" s="1941">
        <f>'1枚目'!$BK$124</f>
        <v>0</v>
      </c>
      <c r="BE141" s="1928"/>
      <c r="BF141" s="1928"/>
      <c r="BG141" s="1928"/>
      <c r="BH141" s="1928"/>
      <c r="BI141" s="1928"/>
      <c r="BJ141" s="1928"/>
      <c r="BK141" s="1928"/>
      <c r="BL141" s="1928"/>
      <c r="BM141" s="1928"/>
      <c r="BN141" s="1928"/>
      <c r="BO141" s="1928"/>
      <c r="BP141" s="1928"/>
      <c r="BQ141" s="1928"/>
      <c r="BR141" s="1928"/>
      <c r="BS141" s="1928"/>
      <c r="BT141" s="1928"/>
      <c r="BU141" s="1928"/>
      <c r="BV141" s="1928"/>
      <c r="BW141" s="1928"/>
      <c r="BX141" s="1928"/>
      <c r="BY141" s="1928"/>
      <c r="BZ141" s="1928"/>
      <c r="CA141" s="1928"/>
      <c r="CB141" s="1928"/>
      <c r="CC141" s="1928"/>
      <c r="CD141" s="1928"/>
      <c r="CE141" s="1928"/>
      <c r="CF141" s="1942"/>
      <c r="CG141" s="1927">
        <f t="shared" si="20"/>
        <v>0</v>
      </c>
      <c r="CH141" s="1928"/>
      <c r="CI141" s="1929"/>
      <c r="CJ141" s="1930">
        <f>'1枚目'!$CL$124</f>
        <v>0</v>
      </c>
      <c r="CK141" s="1931"/>
      <c r="CL141" s="1931"/>
      <c r="CM141" s="1931"/>
      <c r="CN141" s="1931"/>
      <c r="CO141" s="1931"/>
      <c r="CP141" s="1931"/>
      <c r="CQ141" s="531" t="s">
        <v>138</v>
      </c>
      <c r="CR141" s="531"/>
      <c r="CS141" s="531"/>
      <c r="CT141" s="531"/>
      <c r="CU141" s="2022">
        <f>'1枚目'!$CW$124</f>
        <v>0</v>
      </c>
      <c r="CV141" s="1931"/>
      <c r="CW141" s="1931"/>
      <c r="CX141" s="1931"/>
      <c r="CY141" s="531"/>
      <c r="CZ141" s="531"/>
      <c r="DA141" s="570" t="s">
        <v>138</v>
      </c>
      <c r="DB141" s="2009"/>
      <c r="DC141" s="2010"/>
      <c r="DD141" s="2010"/>
      <c r="DE141" s="1977"/>
      <c r="DF141" s="2014"/>
      <c r="DG141" s="2018"/>
      <c r="DH141" s="2019"/>
      <c r="DI141" s="2019"/>
      <c r="DJ141" s="2019"/>
      <c r="DK141" s="2019"/>
      <c r="DL141" s="564"/>
      <c r="DM141" s="517"/>
      <c r="DN141" s="520" t="str">
        <f>IF(CJ141&gt;0,"表示",IF(DO140=0,"表示",""))</f>
        <v>表示</v>
      </c>
      <c r="DO141" s="521">
        <f t="shared" ref="DO141:DO149" si="21">IF(CJ141&gt;0,1,0)</f>
        <v>0</v>
      </c>
      <c r="DQ141" s="607">
        <f>'1枚目'!$CI$124</f>
        <v>0</v>
      </c>
      <c r="DR141" s="569"/>
      <c r="DS141" s="612"/>
      <c r="DT141" s="521"/>
      <c r="DU141" s="521"/>
      <c r="DV141" s="521"/>
      <c r="DW141" s="521"/>
      <c r="DX141" s="521"/>
      <c r="DY141" s="521"/>
      <c r="DZ141" s="521"/>
      <c r="EA141" s="521"/>
      <c r="EB141" s="521"/>
      <c r="EC141" s="521"/>
      <c r="ED141" s="521"/>
    </row>
    <row r="142" spans="1:134" s="520" customFormat="1" ht="15" customHeight="1">
      <c r="A142" s="2"/>
      <c r="B142" s="2"/>
      <c r="C142" s="601"/>
      <c r="D142" s="602"/>
      <c r="E142" s="1963"/>
      <c r="F142" s="1964"/>
      <c r="G142" s="1964"/>
      <c r="H142" s="1964"/>
      <c r="I142" s="1965"/>
      <c r="J142" s="1971"/>
      <c r="K142" s="1972"/>
      <c r="L142" s="1972"/>
      <c r="M142" s="1972"/>
      <c r="N142" s="1977"/>
      <c r="O142" s="1978"/>
      <c r="P142" s="1984"/>
      <c r="Q142" s="1985"/>
      <c r="R142" s="1985"/>
      <c r="S142" s="1985"/>
      <c r="T142" s="1986"/>
      <c r="U142" s="1989"/>
      <c r="V142" s="1985"/>
      <c r="W142" s="1985"/>
      <c r="X142" s="1985"/>
      <c r="Y142" s="1990"/>
      <c r="Z142" s="1951" t="s">
        <v>8771</v>
      </c>
      <c r="AA142" s="1952"/>
      <c r="AB142" s="1952"/>
      <c r="AC142" s="1953"/>
      <c r="AD142" s="1954">
        <f>'2枚目'!$AO$97</f>
        <v>0</v>
      </c>
      <c r="AE142" s="1955"/>
      <c r="AF142" s="1955"/>
      <c r="AG142" s="1955"/>
      <c r="AH142" s="1955"/>
      <c r="AI142" s="1955"/>
      <c r="AJ142" s="1955"/>
      <c r="AK142" s="1955"/>
      <c r="AL142" s="1955"/>
      <c r="AM142" s="1955"/>
      <c r="AN142" s="1955"/>
      <c r="AO142" s="1955"/>
      <c r="AP142" s="1955"/>
      <c r="AQ142" s="1955"/>
      <c r="AR142" s="1955"/>
      <c r="AS142" s="1955"/>
      <c r="AT142" s="1955"/>
      <c r="AU142" s="1955"/>
      <c r="AV142" s="1955"/>
      <c r="AW142" s="1955"/>
      <c r="AX142" s="1955"/>
      <c r="AY142" s="1955"/>
      <c r="AZ142" s="1955"/>
      <c r="BA142" s="1955"/>
      <c r="BB142" s="1955"/>
      <c r="BC142" s="1956"/>
      <c r="BD142" s="1941">
        <f>'2枚目'!$BK$97</f>
        <v>0</v>
      </c>
      <c r="BE142" s="1928"/>
      <c r="BF142" s="1928"/>
      <c r="BG142" s="1928"/>
      <c r="BH142" s="1928"/>
      <c r="BI142" s="1928"/>
      <c r="BJ142" s="1928"/>
      <c r="BK142" s="1928"/>
      <c r="BL142" s="1928"/>
      <c r="BM142" s="1928"/>
      <c r="BN142" s="1928"/>
      <c r="BO142" s="1928"/>
      <c r="BP142" s="1928"/>
      <c r="BQ142" s="1928"/>
      <c r="BR142" s="1928"/>
      <c r="BS142" s="1928"/>
      <c r="BT142" s="1928"/>
      <c r="BU142" s="1928"/>
      <c r="BV142" s="1928"/>
      <c r="BW142" s="1928"/>
      <c r="BX142" s="1928"/>
      <c r="BY142" s="1928"/>
      <c r="BZ142" s="1928"/>
      <c r="CA142" s="1928"/>
      <c r="CB142" s="1928"/>
      <c r="CC142" s="1928"/>
      <c r="CD142" s="1928"/>
      <c r="CE142" s="1928"/>
      <c r="CF142" s="1942"/>
      <c r="CG142" s="1927">
        <f t="shared" si="20"/>
        <v>0</v>
      </c>
      <c r="CH142" s="1928"/>
      <c r="CI142" s="1929"/>
      <c r="CJ142" s="1930">
        <f>'2枚目'!$CL$97</f>
        <v>0</v>
      </c>
      <c r="CK142" s="1931"/>
      <c r="CL142" s="1931"/>
      <c r="CM142" s="1931"/>
      <c r="CN142" s="1931"/>
      <c r="CO142" s="1931"/>
      <c r="CP142" s="1931"/>
      <c r="CQ142" s="531" t="s">
        <v>138</v>
      </c>
      <c r="CR142" s="531"/>
      <c r="CS142" s="531"/>
      <c r="CT142" s="531"/>
      <c r="CU142" s="2022">
        <f>'2枚目'!$CW$97</f>
        <v>0</v>
      </c>
      <c r="CV142" s="1931"/>
      <c r="CW142" s="1931"/>
      <c r="CX142" s="1931"/>
      <c r="CY142" s="531"/>
      <c r="CZ142" s="531"/>
      <c r="DA142" s="570" t="s">
        <v>138</v>
      </c>
      <c r="DB142" s="2009"/>
      <c r="DC142" s="2010"/>
      <c r="DD142" s="2010"/>
      <c r="DE142" s="1977"/>
      <c r="DF142" s="2014"/>
      <c r="DG142" s="2018"/>
      <c r="DH142" s="2019"/>
      <c r="DI142" s="2019"/>
      <c r="DJ142" s="2019"/>
      <c r="DK142" s="2019"/>
      <c r="DL142" s="510"/>
      <c r="DM142" s="94"/>
      <c r="DN142" s="79" t="str">
        <f t="shared" ref="DN142:DN149" si="22">IF(CJ142&gt;0,"表示","")</f>
        <v/>
      </c>
      <c r="DO142" s="521">
        <f t="shared" si="21"/>
        <v>0</v>
      </c>
      <c r="DQ142" s="607">
        <f>'2枚目'!$CI$97</f>
        <v>0</v>
      </c>
      <c r="DR142" s="569"/>
      <c r="DS142" s="612"/>
      <c r="DT142" s="521"/>
      <c r="DU142" s="521"/>
      <c r="DV142" s="521"/>
      <c r="DW142" s="521"/>
      <c r="DX142" s="521"/>
      <c r="DY142" s="521"/>
      <c r="DZ142" s="521"/>
      <c r="EA142" s="521"/>
      <c r="EB142" s="521"/>
      <c r="EC142" s="521"/>
      <c r="ED142" s="521"/>
    </row>
    <row r="143" spans="1:134" s="520" customFormat="1" ht="15" customHeight="1">
      <c r="A143" s="2"/>
      <c r="B143" s="2"/>
      <c r="C143" s="601"/>
      <c r="D143" s="602"/>
      <c r="E143" s="1963"/>
      <c r="F143" s="1964"/>
      <c r="G143" s="1964"/>
      <c r="H143" s="1964"/>
      <c r="I143" s="1965"/>
      <c r="J143" s="1971"/>
      <c r="K143" s="1972"/>
      <c r="L143" s="1972"/>
      <c r="M143" s="1972"/>
      <c r="N143" s="1977"/>
      <c r="O143" s="1978"/>
      <c r="P143" s="1984"/>
      <c r="Q143" s="1985"/>
      <c r="R143" s="1985"/>
      <c r="S143" s="1985"/>
      <c r="T143" s="1986"/>
      <c r="U143" s="1989"/>
      <c r="V143" s="1985"/>
      <c r="W143" s="1985"/>
      <c r="X143" s="1985"/>
      <c r="Y143" s="1990"/>
      <c r="Z143" s="1951" t="s">
        <v>8772</v>
      </c>
      <c r="AA143" s="1952"/>
      <c r="AB143" s="1952"/>
      <c r="AC143" s="1953"/>
      <c r="AD143" s="1954">
        <f>'2枚目'!$AO$98</f>
        <v>0</v>
      </c>
      <c r="AE143" s="1955"/>
      <c r="AF143" s="1955"/>
      <c r="AG143" s="1955"/>
      <c r="AH143" s="1955"/>
      <c r="AI143" s="1955"/>
      <c r="AJ143" s="1955"/>
      <c r="AK143" s="1955"/>
      <c r="AL143" s="1955"/>
      <c r="AM143" s="1955"/>
      <c r="AN143" s="1955"/>
      <c r="AO143" s="1955"/>
      <c r="AP143" s="1955"/>
      <c r="AQ143" s="1955"/>
      <c r="AR143" s="1955"/>
      <c r="AS143" s="1955"/>
      <c r="AT143" s="1955"/>
      <c r="AU143" s="1955"/>
      <c r="AV143" s="1955"/>
      <c r="AW143" s="1955"/>
      <c r="AX143" s="1955"/>
      <c r="AY143" s="1955"/>
      <c r="AZ143" s="1955"/>
      <c r="BA143" s="1955"/>
      <c r="BB143" s="1955"/>
      <c r="BC143" s="1956"/>
      <c r="BD143" s="1941">
        <f>'2枚目'!$BK$98</f>
        <v>0</v>
      </c>
      <c r="BE143" s="1928"/>
      <c r="BF143" s="1928"/>
      <c r="BG143" s="1928"/>
      <c r="BH143" s="1928"/>
      <c r="BI143" s="1928"/>
      <c r="BJ143" s="1928"/>
      <c r="BK143" s="1928"/>
      <c r="BL143" s="1928"/>
      <c r="BM143" s="1928"/>
      <c r="BN143" s="1928"/>
      <c r="BO143" s="1928"/>
      <c r="BP143" s="1928"/>
      <c r="BQ143" s="1928"/>
      <c r="BR143" s="1928"/>
      <c r="BS143" s="1928"/>
      <c r="BT143" s="1928"/>
      <c r="BU143" s="1928"/>
      <c r="BV143" s="1928"/>
      <c r="BW143" s="1928"/>
      <c r="BX143" s="1928"/>
      <c r="BY143" s="1928"/>
      <c r="BZ143" s="1928"/>
      <c r="CA143" s="1928"/>
      <c r="CB143" s="1928"/>
      <c r="CC143" s="1928"/>
      <c r="CD143" s="1928"/>
      <c r="CE143" s="1928"/>
      <c r="CF143" s="1942"/>
      <c r="CG143" s="1927">
        <f t="shared" si="20"/>
        <v>0</v>
      </c>
      <c r="CH143" s="1928"/>
      <c r="CI143" s="1929"/>
      <c r="CJ143" s="1930">
        <f>'2枚目'!$CL$98</f>
        <v>0</v>
      </c>
      <c r="CK143" s="1931"/>
      <c r="CL143" s="1931"/>
      <c r="CM143" s="1931"/>
      <c r="CN143" s="1931"/>
      <c r="CO143" s="1931"/>
      <c r="CP143" s="1931"/>
      <c r="CQ143" s="531" t="s">
        <v>138</v>
      </c>
      <c r="CR143" s="531"/>
      <c r="CS143" s="531"/>
      <c r="CT143" s="531"/>
      <c r="CU143" s="2022">
        <f>'2枚目'!$CW$98</f>
        <v>0</v>
      </c>
      <c r="CV143" s="1931"/>
      <c r="CW143" s="1931"/>
      <c r="CX143" s="1931"/>
      <c r="CY143" s="531"/>
      <c r="CZ143" s="531"/>
      <c r="DA143" s="570" t="s">
        <v>138</v>
      </c>
      <c r="DB143" s="2009"/>
      <c r="DC143" s="2010"/>
      <c r="DD143" s="2010"/>
      <c r="DE143" s="1977"/>
      <c r="DF143" s="2014"/>
      <c r="DG143" s="2018"/>
      <c r="DH143" s="2019"/>
      <c r="DI143" s="2019"/>
      <c r="DJ143" s="2019"/>
      <c r="DK143" s="2019"/>
      <c r="DL143" s="510"/>
      <c r="DM143" s="94"/>
      <c r="DN143" s="79" t="str">
        <f t="shared" si="22"/>
        <v/>
      </c>
      <c r="DO143" s="521">
        <f t="shared" si="21"/>
        <v>0</v>
      </c>
      <c r="DQ143" s="607">
        <f>'2枚目'!$CI$98</f>
        <v>0</v>
      </c>
      <c r="DR143" s="569"/>
      <c r="DS143" s="612"/>
      <c r="DT143" s="521"/>
      <c r="DU143" s="521"/>
      <c r="DV143" s="521"/>
      <c r="DW143" s="521"/>
      <c r="DX143" s="521"/>
      <c r="DY143" s="521"/>
      <c r="DZ143" s="521"/>
      <c r="EA143" s="521"/>
      <c r="EB143" s="521"/>
      <c r="EC143" s="521"/>
      <c r="ED143" s="521"/>
    </row>
    <row r="144" spans="1:134" ht="15" customHeight="1">
      <c r="A144" s="2"/>
      <c r="B144" s="2"/>
      <c r="C144" s="601"/>
      <c r="D144" s="602"/>
      <c r="E144" s="1963"/>
      <c r="F144" s="1964"/>
      <c r="G144" s="1964"/>
      <c r="H144" s="1964"/>
      <c r="I144" s="1965"/>
      <c r="J144" s="1971"/>
      <c r="K144" s="1972"/>
      <c r="L144" s="1972"/>
      <c r="M144" s="1972"/>
      <c r="N144" s="1977"/>
      <c r="O144" s="1978"/>
      <c r="P144" s="1984"/>
      <c r="Q144" s="1985"/>
      <c r="R144" s="1985"/>
      <c r="S144" s="1985"/>
      <c r="T144" s="1986"/>
      <c r="U144" s="1989"/>
      <c r="V144" s="1985"/>
      <c r="W144" s="1985"/>
      <c r="X144" s="1985"/>
      <c r="Y144" s="1990"/>
      <c r="Z144" s="1951" t="s">
        <v>8817</v>
      </c>
      <c r="AA144" s="1952"/>
      <c r="AB144" s="1952"/>
      <c r="AC144" s="1953"/>
      <c r="AD144" s="1954">
        <f>'3枚目'!$AO$97</f>
        <v>0</v>
      </c>
      <c r="AE144" s="1955"/>
      <c r="AF144" s="1955"/>
      <c r="AG144" s="1955"/>
      <c r="AH144" s="1955"/>
      <c r="AI144" s="1955"/>
      <c r="AJ144" s="1955"/>
      <c r="AK144" s="1955"/>
      <c r="AL144" s="1955"/>
      <c r="AM144" s="1955"/>
      <c r="AN144" s="1955"/>
      <c r="AO144" s="1955"/>
      <c r="AP144" s="1955"/>
      <c r="AQ144" s="1955"/>
      <c r="AR144" s="1955"/>
      <c r="AS144" s="1955"/>
      <c r="AT144" s="1955"/>
      <c r="AU144" s="1955"/>
      <c r="AV144" s="1955"/>
      <c r="AW144" s="1955"/>
      <c r="AX144" s="1955"/>
      <c r="AY144" s="1955"/>
      <c r="AZ144" s="1955"/>
      <c r="BA144" s="1955"/>
      <c r="BB144" s="1955"/>
      <c r="BC144" s="1956"/>
      <c r="BD144" s="1941">
        <f>'3枚目'!$BK$97</f>
        <v>0</v>
      </c>
      <c r="BE144" s="1928"/>
      <c r="BF144" s="1928"/>
      <c r="BG144" s="1928"/>
      <c r="BH144" s="1928"/>
      <c r="BI144" s="1928"/>
      <c r="BJ144" s="1928"/>
      <c r="BK144" s="1928"/>
      <c r="BL144" s="1928"/>
      <c r="BM144" s="1928"/>
      <c r="BN144" s="1928"/>
      <c r="BO144" s="1928"/>
      <c r="BP144" s="1928"/>
      <c r="BQ144" s="1928"/>
      <c r="BR144" s="1928"/>
      <c r="BS144" s="1928"/>
      <c r="BT144" s="1928"/>
      <c r="BU144" s="1928"/>
      <c r="BV144" s="1928"/>
      <c r="BW144" s="1928"/>
      <c r="BX144" s="1928"/>
      <c r="BY144" s="1928"/>
      <c r="BZ144" s="1928"/>
      <c r="CA144" s="1928"/>
      <c r="CB144" s="1928"/>
      <c r="CC144" s="1928"/>
      <c r="CD144" s="1928"/>
      <c r="CE144" s="1928"/>
      <c r="CF144" s="1942"/>
      <c r="CG144" s="1927">
        <f t="shared" si="20"/>
        <v>0</v>
      </c>
      <c r="CH144" s="1928"/>
      <c r="CI144" s="1929"/>
      <c r="CJ144" s="1930">
        <f>'3枚目'!$CL$97</f>
        <v>0</v>
      </c>
      <c r="CK144" s="1931"/>
      <c r="CL144" s="1931"/>
      <c r="CM144" s="1931"/>
      <c r="CN144" s="1931"/>
      <c r="CO144" s="1931"/>
      <c r="CP144" s="1931"/>
      <c r="CQ144" s="531" t="s">
        <v>138</v>
      </c>
      <c r="CR144" s="531"/>
      <c r="CS144" s="531"/>
      <c r="CT144" s="531"/>
      <c r="CU144" s="2022">
        <f>'3枚目'!$CW$97</f>
        <v>0</v>
      </c>
      <c r="CV144" s="1931"/>
      <c r="CW144" s="1931"/>
      <c r="CX144" s="1931"/>
      <c r="CY144" s="531"/>
      <c r="CZ144" s="531"/>
      <c r="DA144" s="570" t="s">
        <v>138</v>
      </c>
      <c r="DB144" s="2009"/>
      <c r="DC144" s="2010"/>
      <c r="DD144" s="2010"/>
      <c r="DE144" s="1977"/>
      <c r="DF144" s="2014"/>
      <c r="DG144" s="2018"/>
      <c r="DH144" s="2019"/>
      <c r="DI144" s="2019"/>
      <c r="DJ144" s="2019"/>
      <c r="DK144" s="2019"/>
      <c r="DL144" s="510"/>
      <c r="DM144" s="94"/>
      <c r="DN144" s="79" t="str">
        <f t="shared" si="22"/>
        <v/>
      </c>
      <c r="DO144" s="521">
        <f t="shared" si="21"/>
        <v>0</v>
      </c>
      <c r="DQ144" s="607">
        <f>'3枚目'!$CI$97</f>
        <v>0</v>
      </c>
      <c r="DR144" s="515"/>
      <c r="DS144" s="612"/>
    </row>
    <row r="145" spans="1:134" ht="15" customHeight="1">
      <c r="A145" s="2"/>
      <c r="B145" s="2"/>
      <c r="C145" s="601"/>
      <c r="D145" s="602"/>
      <c r="E145" s="1963"/>
      <c r="F145" s="1964"/>
      <c r="G145" s="1964"/>
      <c r="H145" s="1964"/>
      <c r="I145" s="1965"/>
      <c r="J145" s="1971"/>
      <c r="K145" s="1972"/>
      <c r="L145" s="1972"/>
      <c r="M145" s="1972"/>
      <c r="N145" s="1977"/>
      <c r="O145" s="1978"/>
      <c r="P145" s="1984"/>
      <c r="Q145" s="1985"/>
      <c r="R145" s="1985"/>
      <c r="S145" s="1985"/>
      <c r="T145" s="1986"/>
      <c r="U145" s="1989"/>
      <c r="V145" s="1985"/>
      <c r="W145" s="1985"/>
      <c r="X145" s="1985"/>
      <c r="Y145" s="1990"/>
      <c r="Z145" s="1951" t="s">
        <v>8818</v>
      </c>
      <c r="AA145" s="1952"/>
      <c r="AB145" s="1952"/>
      <c r="AC145" s="1953"/>
      <c r="AD145" s="1954">
        <f>'3枚目'!$AO$98</f>
        <v>0</v>
      </c>
      <c r="AE145" s="1955"/>
      <c r="AF145" s="1955"/>
      <c r="AG145" s="1955"/>
      <c r="AH145" s="1955"/>
      <c r="AI145" s="1955"/>
      <c r="AJ145" s="1955"/>
      <c r="AK145" s="1955"/>
      <c r="AL145" s="1955"/>
      <c r="AM145" s="1955"/>
      <c r="AN145" s="1955"/>
      <c r="AO145" s="1955"/>
      <c r="AP145" s="1955"/>
      <c r="AQ145" s="1955"/>
      <c r="AR145" s="1955"/>
      <c r="AS145" s="1955"/>
      <c r="AT145" s="1955"/>
      <c r="AU145" s="1955"/>
      <c r="AV145" s="1955"/>
      <c r="AW145" s="1955"/>
      <c r="AX145" s="1955"/>
      <c r="AY145" s="1955"/>
      <c r="AZ145" s="1955"/>
      <c r="BA145" s="1955"/>
      <c r="BB145" s="1955"/>
      <c r="BC145" s="1956"/>
      <c r="BD145" s="1941">
        <f>'3枚目'!$BK$98</f>
        <v>0</v>
      </c>
      <c r="BE145" s="1928"/>
      <c r="BF145" s="1928"/>
      <c r="BG145" s="1928"/>
      <c r="BH145" s="1928"/>
      <c r="BI145" s="1928"/>
      <c r="BJ145" s="1928"/>
      <c r="BK145" s="1928"/>
      <c r="BL145" s="1928"/>
      <c r="BM145" s="1928"/>
      <c r="BN145" s="1928"/>
      <c r="BO145" s="1928"/>
      <c r="BP145" s="1928"/>
      <c r="BQ145" s="1928"/>
      <c r="BR145" s="1928"/>
      <c r="BS145" s="1928"/>
      <c r="BT145" s="1928"/>
      <c r="BU145" s="1928"/>
      <c r="BV145" s="1928"/>
      <c r="BW145" s="1928"/>
      <c r="BX145" s="1928"/>
      <c r="BY145" s="1928"/>
      <c r="BZ145" s="1928"/>
      <c r="CA145" s="1928"/>
      <c r="CB145" s="1928"/>
      <c r="CC145" s="1928"/>
      <c r="CD145" s="1928"/>
      <c r="CE145" s="1928"/>
      <c r="CF145" s="1942"/>
      <c r="CG145" s="1927">
        <f t="shared" si="20"/>
        <v>0</v>
      </c>
      <c r="CH145" s="1928"/>
      <c r="CI145" s="1929"/>
      <c r="CJ145" s="1930">
        <f>'3枚目'!$CL$98</f>
        <v>0</v>
      </c>
      <c r="CK145" s="1931"/>
      <c r="CL145" s="1931"/>
      <c r="CM145" s="1931"/>
      <c r="CN145" s="1931"/>
      <c r="CO145" s="1931"/>
      <c r="CP145" s="1931"/>
      <c r="CQ145" s="531" t="s">
        <v>138</v>
      </c>
      <c r="CR145" s="531"/>
      <c r="CS145" s="531"/>
      <c r="CT145" s="531"/>
      <c r="CU145" s="2022">
        <f>'3枚目'!$CW$98</f>
        <v>0</v>
      </c>
      <c r="CV145" s="1931"/>
      <c r="CW145" s="1931"/>
      <c r="CX145" s="1931"/>
      <c r="CY145" s="531"/>
      <c r="CZ145" s="531"/>
      <c r="DA145" s="570" t="s">
        <v>138</v>
      </c>
      <c r="DB145" s="2009"/>
      <c r="DC145" s="2010"/>
      <c r="DD145" s="2010"/>
      <c r="DE145" s="1977"/>
      <c r="DF145" s="2014"/>
      <c r="DG145" s="2018"/>
      <c r="DH145" s="2019"/>
      <c r="DI145" s="2019"/>
      <c r="DJ145" s="2019"/>
      <c r="DK145" s="2019"/>
      <c r="DL145" s="510"/>
      <c r="DM145" s="94"/>
      <c r="DN145" s="79" t="str">
        <f t="shared" si="22"/>
        <v/>
      </c>
      <c r="DO145" s="521">
        <f t="shared" si="21"/>
        <v>0</v>
      </c>
      <c r="DQ145" s="607">
        <f>'3枚目'!$CI$98</f>
        <v>0</v>
      </c>
      <c r="DR145" s="515"/>
      <c r="DS145" s="612"/>
    </row>
    <row r="146" spans="1:134" ht="15" customHeight="1">
      <c r="A146" s="2"/>
      <c r="B146" s="2"/>
      <c r="C146" s="601"/>
      <c r="D146" s="602"/>
      <c r="E146" s="1963"/>
      <c r="F146" s="1964"/>
      <c r="G146" s="1964"/>
      <c r="H146" s="1964"/>
      <c r="I146" s="1965"/>
      <c r="J146" s="1971"/>
      <c r="K146" s="1972"/>
      <c r="L146" s="1972"/>
      <c r="M146" s="1972"/>
      <c r="N146" s="1977"/>
      <c r="O146" s="1978"/>
      <c r="P146" s="1984"/>
      <c r="Q146" s="1985"/>
      <c r="R146" s="1985"/>
      <c r="S146" s="1985"/>
      <c r="T146" s="1986"/>
      <c r="U146" s="1989"/>
      <c r="V146" s="1985"/>
      <c r="W146" s="1985"/>
      <c r="X146" s="1985"/>
      <c r="Y146" s="1990"/>
      <c r="Z146" s="1951" t="s">
        <v>8819</v>
      </c>
      <c r="AA146" s="1952"/>
      <c r="AB146" s="1952"/>
      <c r="AC146" s="1953"/>
      <c r="AD146" s="1954">
        <f>'4枚目'!$AO$97</f>
        <v>0</v>
      </c>
      <c r="AE146" s="1955"/>
      <c r="AF146" s="1955"/>
      <c r="AG146" s="1955"/>
      <c r="AH146" s="1955"/>
      <c r="AI146" s="1955"/>
      <c r="AJ146" s="1955"/>
      <c r="AK146" s="1955"/>
      <c r="AL146" s="1955"/>
      <c r="AM146" s="1955"/>
      <c r="AN146" s="1955"/>
      <c r="AO146" s="1955"/>
      <c r="AP146" s="1955"/>
      <c r="AQ146" s="1955"/>
      <c r="AR146" s="1955"/>
      <c r="AS146" s="1955"/>
      <c r="AT146" s="1955"/>
      <c r="AU146" s="1955"/>
      <c r="AV146" s="1955"/>
      <c r="AW146" s="1955"/>
      <c r="AX146" s="1955"/>
      <c r="AY146" s="1955"/>
      <c r="AZ146" s="1955"/>
      <c r="BA146" s="1955"/>
      <c r="BB146" s="1955"/>
      <c r="BC146" s="1956"/>
      <c r="BD146" s="1941">
        <f>'4枚目'!$BK$97</f>
        <v>0</v>
      </c>
      <c r="BE146" s="1928"/>
      <c r="BF146" s="1928"/>
      <c r="BG146" s="1928"/>
      <c r="BH146" s="1928"/>
      <c r="BI146" s="1928"/>
      <c r="BJ146" s="1928"/>
      <c r="BK146" s="1928"/>
      <c r="BL146" s="1928"/>
      <c r="BM146" s="1928"/>
      <c r="BN146" s="1928"/>
      <c r="BO146" s="1928"/>
      <c r="BP146" s="1928"/>
      <c r="BQ146" s="1928"/>
      <c r="BR146" s="1928"/>
      <c r="BS146" s="1928"/>
      <c r="BT146" s="1928"/>
      <c r="BU146" s="1928"/>
      <c r="BV146" s="1928"/>
      <c r="BW146" s="1928"/>
      <c r="BX146" s="1928"/>
      <c r="BY146" s="1928"/>
      <c r="BZ146" s="1928"/>
      <c r="CA146" s="1928"/>
      <c r="CB146" s="1928"/>
      <c r="CC146" s="1928"/>
      <c r="CD146" s="1928"/>
      <c r="CE146" s="1928"/>
      <c r="CF146" s="1942"/>
      <c r="CG146" s="1927">
        <f t="shared" si="20"/>
        <v>0</v>
      </c>
      <c r="CH146" s="1928"/>
      <c r="CI146" s="1929"/>
      <c r="CJ146" s="1930">
        <f>'4枚目'!$CL$97</f>
        <v>0</v>
      </c>
      <c r="CK146" s="1931"/>
      <c r="CL146" s="1931"/>
      <c r="CM146" s="1931"/>
      <c r="CN146" s="1931"/>
      <c r="CO146" s="1931"/>
      <c r="CP146" s="1931"/>
      <c r="CQ146" s="531" t="s">
        <v>138</v>
      </c>
      <c r="CR146" s="531"/>
      <c r="CS146" s="531"/>
      <c r="CT146" s="531"/>
      <c r="CU146" s="2022">
        <f>'4枚目'!$CW$97</f>
        <v>0</v>
      </c>
      <c r="CV146" s="1931"/>
      <c r="CW146" s="1931"/>
      <c r="CX146" s="1931"/>
      <c r="CY146" s="531"/>
      <c r="CZ146" s="531"/>
      <c r="DA146" s="570" t="s">
        <v>138</v>
      </c>
      <c r="DB146" s="2009"/>
      <c r="DC146" s="2010"/>
      <c r="DD146" s="2010"/>
      <c r="DE146" s="1977"/>
      <c r="DF146" s="2014"/>
      <c r="DG146" s="2018"/>
      <c r="DH146" s="2019"/>
      <c r="DI146" s="2019"/>
      <c r="DJ146" s="2019"/>
      <c r="DK146" s="2019"/>
      <c r="DL146" s="510"/>
      <c r="DM146" s="94"/>
      <c r="DN146" s="79" t="str">
        <f t="shared" si="22"/>
        <v/>
      </c>
      <c r="DO146" s="521">
        <f t="shared" si="21"/>
        <v>0</v>
      </c>
      <c r="DQ146" s="607">
        <f>'4枚目'!$CI$97</f>
        <v>0</v>
      </c>
      <c r="DR146" s="515"/>
      <c r="DS146" s="612"/>
    </row>
    <row r="147" spans="1:134" ht="15" customHeight="1">
      <c r="A147" s="2"/>
      <c r="B147" s="2"/>
      <c r="C147" s="601"/>
      <c r="D147" s="602"/>
      <c r="E147" s="1963"/>
      <c r="F147" s="1964"/>
      <c r="G147" s="1964"/>
      <c r="H147" s="1964"/>
      <c r="I147" s="1965"/>
      <c r="J147" s="1971"/>
      <c r="K147" s="1972"/>
      <c r="L147" s="1972"/>
      <c r="M147" s="1972"/>
      <c r="N147" s="1977"/>
      <c r="O147" s="1978"/>
      <c r="P147" s="1984"/>
      <c r="Q147" s="1985"/>
      <c r="R147" s="1985"/>
      <c r="S147" s="1985"/>
      <c r="T147" s="1986"/>
      <c r="U147" s="1989"/>
      <c r="V147" s="1985"/>
      <c r="W147" s="1985"/>
      <c r="X147" s="1985"/>
      <c r="Y147" s="1990"/>
      <c r="Z147" s="1951" t="s">
        <v>8820</v>
      </c>
      <c r="AA147" s="1952"/>
      <c r="AB147" s="1952"/>
      <c r="AC147" s="1953"/>
      <c r="AD147" s="1954">
        <f>'4枚目'!$AO$98</f>
        <v>0</v>
      </c>
      <c r="AE147" s="1955"/>
      <c r="AF147" s="1955"/>
      <c r="AG147" s="1955"/>
      <c r="AH147" s="1955"/>
      <c r="AI147" s="1955"/>
      <c r="AJ147" s="1955"/>
      <c r="AK147" s="1955"/>
      <c r="AL147" s="1955"/>
      <c r="AM147" s="1955"/>
      <c r="AN147" s="1955"/>
      <c r="AO147" s="1955"/>
      <c r="AP147" s="1955"/>
      <c r="AQ147" s="1955"/>
      <c r="AR147" s="1955"/>
      <c r="AS147" s="1955"/>
      <c r="AT147" s="1955"/>
      <c r="AU147" s="1955"/>
      <c r="AV147" s="1955"/>
      <c r="AW147" s="1955"/>
      <c r="AX147" s="1955"/>
      <c r="AY147" s="1955"/>
      <c r="AZ147" s="1955"/>
      <c r="BA147" s="1955"/>
      <c r="BB147" s="1955"/>
      <c r="BC147" s="1956"/>
      <c r="BD147" s="1941">
        <f>'4枚目'!$BK$98</f>
        <v>0</v>
      </c>
      <c r="BE147" s="1928"/>
      <c r="BF147" s="1928"/>
      <c r="BG147" s="1928"/>
      <c r="BH147" s="1928"/>
      <c r="BI147" s="1928"/>
      <c r="BJ147" s="1928"/>
      <c r="BK147" s="1928"/>
      <c r="BL147" s="1928"/>
      <c r="BM147" s="1928"/>
      <c r="BN147" s="1928"/>
      <c r="BO147" s="1928"/>
      <c r="BP147" s="1928"/>
      <c r="BQ147" s="1928"/>
      <c r="BR147" s="1928"/>
      <c r="BS147" s="1928"/>
      <c r="BT147" s="1928"/>
      <c r="BU147" s="1928"/>
      <c r="BV147" s="1928"/>
      <c r="BW147" s="1928"/>
      <c r="BX147" s="1928"/>
      <c r="BY147" s="1928"/>
      <c r="BZ147" s="1928"/>
      <c r="CA147" s="1928"/>
      <c r="CB147" s="1928"/>
      <c r="CC147" s="1928"/>
      <c r="CD147" s="1928"/>
      <c r="CE147" s="1928"/>
      <c r="CF147" s="1942"/>
      <c r="CG147" s="1927">
        <f t="shared" si="20"/>
        <v>0</v>
      </c>
      <c r="CH147" s="1928"/>
      <c r="CI147" s="1929"/>
      <c r="CJ147" s="1930">
        <f>'4枚目'!$CL$98</f>
        <v>0</v>
      </c>
      <c r="CK147" s="1931"/>
      <c r="CL147" s="1931"/>
      <c r="CM147" s="1931"/>
      <c r="CN147" s="1931"/>
      <c r="CO147" s="1931"/>
      <c r="CP147" s="1931"/>
      <c r="CQ147" s="531" t="s">
        <v>138</v>
      </c>
      <c r="CR147" s="531"/>
      <c r="CS147" s="531"/>
      <c r="CT147" s="531"/>
      <c r="CU147" s="2022">
        <f>'4枚目'!$CW$98</f>
        <v>0</v>
      </c>
      <c r="CV147" s="1931"/>
      <c r="CW147" s="1931"/>
      <c r="CX147" s="1931"/>
      <c r="CY147" s="531"/>
      <c r="CZ147" s="531"/>
      <c r="DA147" s="570" t="s">
        <v>138</v>
      </c>
      <c r="DB147" s="2009"/>
      <c r="DC147" s="2010"/>
      <c r="DD147" s="2010"/>
      <c r="DE147" s="1977"/>
      <c r="DF147" s="2014"/>
      <c r="DG147" s="2018"/>
      <c r="DH147" s="2019"/>
      <c r="DI147" s="2019"/>
      <c r="DJ147" s="2019"/>
      <c r="DK147" s="2019"/>
      <c r="DL147" s="510"/>
      <c r="DM147" s="94"/>
      <c r="DN147" s="79" t="str">
        <f t="shared" si="22"/>
        <v/>
      </c>
      <c r="DO147" s="521">
        <f t="shared" si="21"/>
        <v>0</v>
      </c>
      <c r="DQ147" s="607">
        <f>'4枚目'!$CI$98</f>
        <v>0</v>
      </c>
      <c r="DR147" s="515"/>
      <c r="DS147" s="612"/>
    </row>
    <row r="148" spans="1:134" ht="15" customHeight="1">
      <c r="A148" s="2"/>
      <c r="B148" s="2"/>
      <c r="C148" s="601"/>
      <c r="D148" s="602"/>
      <c r="E148" s="1963"/>
      <c r="F148" s="1964"/>
      <c r="G148" s="1964"/>
      <c r="H148" s="1964"/>
      <c r="I148" s="1965"/>
      <c r="J148" s="1971"/>
      <c r="K148" s="1972"/>
      <c r="L148" s="1972"/>
      <c r="M148" s="1972"/>
      <c r="N148" s="1977"/>
      <c r="O148" s="1978"/>
      <c r="P148" s="1984"/>
      <c r="Q148" s="1985"/>
      <c r="R148" s="1985"/>
      <c r="S148" s="1985"/>
      <c r="T148" s="1986"/>
      <c r="U148" s="1989"/>
      <c r="V148" s="1985"/>
      <c r="W148" s="1985"/>
      <c r="X148" s="1985"/>
      <c r="Y148" s="1990"/>
      <c r="Z148" s="1951" t="s">
        <v>8821</v>
      </c>
      <c r="AA148" s="1952"/>
      <c r="AB148" s="1952"/>
      <c r="AC148" s="1953"/>
      <c r="AD148" s="1954">
        <f>'5枚目'!$AO$97</f>
        <v>0</v>
      </c>
      <c r="AE148" s="1955"/>
      <c r="AF148" s="1955"/>
      <c r="AG148" s="1955"/>
      <c r="AH148" s="1955"/>
      <c r="AI148" s="1955"/>
      <c r="AJ148" s="1955"/>
      <c r="AK148" s="1955"/>
      <c r="AL148" s="1955"/>
      <c r="AM148" s="1955"/>
      <c r="AN148" s="1955"/>
      <c r="AO148" s="1955"/>
      <c r="AP148" s="1955"/>
      <c r="AQ148" s="1955"/>
      <c r="AR148" s="1955"/>
      <c r="AS148" s="1955"/>
      <c r="AT148" s="1955"/>
      <c r="AU148" s="1955"/>
      <c r="AV148" s="1955"/>
      <c r="AW148" s="1955"/>
      <c r="AX148" s="1955"/>
      <c r="AY148" s="1955"/>
      <c r="AZ148" s="1955"/>
      <c r="BA148" s="1955"/>
      <c r="BB148" s="1955"/>
      <c r="BC148" s="1956"/>
      <c r="BD148" s="1941">
        <f>'5枚目'!$BK$97</f>
        <v>0</v>
      </c>
      <c r="BE148" s="1928"/>
      <c r="BF148" s="1928"/>
      <c r="BG148" s="1928"/>
      <c r="BH148" s="1928"/>
      <c r="BI148" s="1928"/>
      <c r="BJ148" s="1928"/>
      <c r="BK148" s="1928"/>
      <c r="BL148" s="1928"/>
      <c r="BM148" s="1928"/>
      <c r="BN148" s="1928"/>
      <c r="BO148" s="1928"/>
      <c r="BP148" s="1928"/>
      <c r="BQ148" s="1928"/>
      <c r="BR148" s="1928"/>
      <c r="BS148" s="1928"/>
      <c r="BT148" s="1928"/>
      <c r="BU148" s="1928"/>
      <c r="BV148" s="1928"/>
      <c r="BW148" s="1928"/>
      <c r="BX148" s="1928"/>
      <c r="BY148" s="1928"/>
      <c r="BZ148" s="1928"/>
      <c r="CA148" s="1928"/>
      <c r="CB148" s="1928"/>
      <c r="CC148" s="1928"/>
      <c r="CD148" s="1928"/>
      <c r="CE148" s="1928"/>
      <c r="CF148" s="1942"/>
      <c r="CG148" s="1927">
        <f t="shared" si="20"/>
        <v>0</v>
      </c>
      <c r="CH148" s="1928"/>
      <c r="CI148" s="1929"/>
      <c r="CJ148" s="1930">
        <f>'5枚目'!$CL$97</f>
        <v>0</v>
      </c>
      <c r="CK148" s="1931"/>
      <c r="CL148" s="1931"/>
      <c r="CM148" s="1931"/>
      <c r="CN148" s="1931"/>
      <c r="CO148" s="1931"/>
      <c r="CP148" s="1931"/>
      <c r="CQ148" s="531" t="s">
        <v>138</v>
      </c>
      <c r="CR148" s="531"/>
      <c r="CS148" s="531"/>
      <c r="CT148" s="531"/>
      <c r="CU148" s="2022">
        <f>'5枚目'!$CW$97</f>
        <v>0</v>
      </c>
      <c r="CV148" s="1931"/>
      <c r="CW148" s="1931"/>
      <c r="CX148" s="1931"/>
      <c r="CY148" s="531"/>
      <c r="CZ148" s="531"/>
      <c r="DA148" s="570" t="s">
        <v>138</v>
      </c>
      <c r="DB148" s="2009"/>
      <c r="DC148" s="2010"/>
      <c r="DD148" s="2010"/>
      <c r="DE148" s="1977"/>
      <c r="DF148" s="2014"/>
      <c r="DG148" s="2018"/>
      <c r="DH148" s="2019"/>
      <c r="DI148" s="2019"/>
      <c r="DJ148" s="2019"/>
      <c r="DK148" s="2019"/>
      <c r="DL148" s="510"/>
      <c r="DM148" s="94"/>
      <c r="DN148" s="79" t="str">
        <f t="shared" si="22"/>
        <v/>
      </c>
      <c r="DO148" s="521">
        <f t="shared" si="21"/>
        <v>0</v>
      </c>
      <c r="DQ148" s="607">
        <f>'5枚目'!$CI$97</f>
        <v>0</v>
      </c>
      <c r="DR148" s="515"/>
      <c r="DS148" s="612"/>
    </row>
    <row r="149" spans="1:134" ht="15" customHeight="1">
      <c r="A149" s="2"/>
      <c r="B149" s="2"/>
      <c r="C149" s="601"/>
      <c r="D149" s="602"/>
      <c r="E149" s="1966"/>
      <c r="F149" s="1967"/>
      <c r="G149" s="1967"/>
      <c r="H149" s="1967"/>
      <c r="I149" s="1968"/>
      <c r="J149" s="1973"/>
      <c r="K149" s="1974"/>
      <c r="L149" s="1974"/>
      <c r="M149" s="1974"/>
      <c r="N149" s="1979"/>
      <c r="O149" s="1980"/>
      <c r="P149" s="577"/>
      <c r="Q149" s="577"/>
      <c r="R149" s="577"/>
      <c r="S149" s="535"/>
      <c r="T149" s="575" t="s">
        <v>138</v>
      </c>
      <c r="U149" s="576"/>
      <c r="V149" s="577"/>
      <c r="W149" s="577"/>
      <c r="X149" s="535"/>
      <c r="Y149" s="578" t="s">
        <v>138</v>
      </c>
      <c r="Z149" s="1935" t="s">
        <v>8822</v>
      </c>
      <c r="AA149" s="1936"/>
      <c r="AB149" s="1936"/>
      <c r="AC149" s="1937"/>
      <c r="AD149" s="1938">
        <f>'5枚目'!$AO$98</f>
        <v>0</v>
      </c>
      <c r="AE149" s="1939"/>
      <c r="AF149" s="1939"/>
      <c r="AG149" s="1939"/>
      <c r="AH149" s="1939"/>
      <c r="AI149" s="1939"/>
      <c r="AJ149" s="1939"/>
      <c r="AK149" s="1939"/>
      <c r="AL149" s="1939"/>
      <c r="AM149" s="1939"/>
      <c r="AN149" s="1939"/>
      <c r="AO149" s="1939"/>
      <c r="AP149" s="1939"/>
      <c r="AQ149" s="1939"/>
      <c r="AR149" s="1939"/>
      <c r="AS149" s="1939"/>
      <c r="AT149" s="1939"/>
      <c r="AU149" s="1939"/>
      <c r="AV149" s="1939"/>
      <c r="AW149" s="1939"/>
      <c r="AX149" s="1939"/>
      <c r="AY149" s="1939"/>
      <c r="AZ149" s="1939"/>
      <c r="BA149" s="1939"/>
      <c r="BB149" s="1939"/>
      <c r="BC149" s="1940"/>
      <c r="BD149" s="1941">
        <f>'5枚目'!$BK$98</f>
        <v>0</v>
      </c>
      <c r="BE149" s="1928"/>
      <c r="BF149" s="1928"/>
      <c r="BG149" s="1928"/>
      <c r="BH149" s="1928"/>
      <c r="BI149" s="1928"/>
      <c r="BJ149" s="1928"/>
      <c r="BK149" s="1928"/>
      <c r="BL149" s="1928"/>
      <c r="BM149" s="1928"/>
      <c r="BN149" s="1928"/>
      <c r="BO149" s="1928"/>
      <c r="BP149" s="1928"/>
      <c r="BQ149" s="1928"/>
      <c r="BR149" s="1928"/>
      <c r="BS149" s="1928"/>
      <c r="BT149" s="1928"/>
      <c r="BU149" s="1928"/>
      <c r="BV149" s="1928"/>
      <c r="BW149" s="1928"/>
      <c r="BX149" s="1928"/>
      <c r="BY149" s="1928"/>
      <c r="BZ149" s="1928"/>
      <c r="CA149" s="1928"/>
      <c r="CB149" s="1928"/>
      <c r="CC149" s="1928"/>
      <c r="CD149" s="1928"/>
      <c r="CE149" s="1928"/>
      <c r="CF149" s="1942"/>
      <c r="CG149" s="1943">
        <f t="shared" si="20"/>
        <v>0</v>
      </c>
      <c r="CH149" s="1944"/>
      <c r="CI149" s="1945"/>
      <c r="CJ149" s="1946">
        <f>'5枚目'!$CL$98</f>
        <v>0</v>
      </c>
      <c r="CK149" s="1947"/>
      <c r="CL149" s="1947"/>
      <c r="CM149" s="1947"/>
      <c r="CN149" s="1947"/>
      <c r="CO149" s="1947"/>
      <c r="CP149" s="1947"/>
      <c r="CQ149" s="560" t="s">
        <v>138</v>
      </c>
      <c r="CR149" s="560"/>
      <c r="CS149" s="560"/>
      <c r="CT149" s="560"/>
      <c r="CU149" s="2023">
        <f>'5枚目'!$CW$98</f>
        <v>0</v>
      </c>
      <c r="CV149" s="1947"/>
      <c r="CW149" s="1947"/>
      <c r="CX149" s="1947"/>
      <c r="CY149" s="560"/>
      <c r="CZ149" s="560"/>
      <c r="DA149" s="579" t="s">
        <v>138</v>
      </c>
      <c r="DB149" s="2011"/>
      <c r="DC149" s="2012"/>
      <c r="DD149" s="2012"/>
      <c r="DE149" s="1979"/>
      <c r="DF149" s="2015"/>
      <c r="DG149" s="2020"/>
      <c r="DH149" s="2021"/>
      <c r="DI149" s="2021"/>
      <c r="DJ149" s="2021"/>
      <c r="DK149" s="2021"/>
      <c r="DL149" s="509"/>
      <c r="DM149" s="599"/>
      <c r="DN149" s="79" t="str">
        <f t="shared" si="22"/>
        <v/>
      </c>
      <c r="DO149" s="521">
        <f t="shared" si="21"/>
        <v>0</v>
      </c>
      <c r="DQ149" s="607">
        <f>'5枚目'!$CI$98</f>
        <v>0</v>
      </c>
      <c r="DR149" s="515"/>
      <c r="DS149" s="612"/>
    </row>
    <row r="150" spans="1:134" s="520" customFormat="1" ht="15" customHeight="1">
      <c r="A150" s="517"/>
      <c r="B150" s="517"/>
      <c r="C150" s="601"/>
      <c r="D150" s="602"/>
      <c r="E150" s="2036" t="s">
        <v>8774</v>
      </c>
      <c r="F150" s="2037"/>
      <c r="G150" s="2037"/>
      <c r="H150" s="2037"/>
      <c r="I150" s="2038"/>
      <c r="J150" s="1969">
        <f>'1枚目'!$J$147</f>
        <v>0</v>
      </c>
      <c r="K150" s="1970"/>
      <c r="L150" s="1970"/>
      <c r="M150" s="1970"/>
      <c r="N150" s="1975" t="s">
        <v>9230</v>
      </c>
      <c r="O150" s="1976"/>
      <c r="P150" s="1981">
        <f>'1枚目'!$S$147+'2枚目'!$S$121+'3枚目'!$S$121+'4枚目'!$S$121+'5枚目'!$S$121</f>
        <v>0</v>
      </c>
      <c r="Q150" s="1982"/>
      <c r="R150" s="1982"/>
      <c r="S150" s="1982"/>
      <c r="T150" s="1983"/>
      <c r="U150" s="1987">
        <f>'1枚目'!$X$147+'2枚目'!$X$121+'3枚目'!$X$121+'4枚目'!$X$121+'5枚目'!$X$121</f>
        <v>0</v>
      </c>
      <c r="V150" s="1982"/>
      <c r="W150" s="1982"/>
      <c r="X150" s="1982"/>
      <c r="Y150" s="1988"/>
      <c r="Z150" s="2033" t="s">
        <v>136</v>
      </c>
      <c r="AA150" s="2034"/>
      <c r="AB150" s="2034"/>
      <c r="AC150" s="2035"/>
      <c r="AD150" s="1994">
        <f>'1枚目'!$AO$147</f>
        <v>0</v>
      </c>
      <c r="AE150" s="1995"/>
      <c r="AF150" s="1995"/>
      <c r="AG150" s="1995"/>
      <c r="AH150" s="1995"/>
      <c r="AI150" s="1995"/>
      <c r="AJ150" s="1995"/>
      <c r="AK150" s="1995"/>
      <c r="AL150" s="1995"/>
      <c r="AM150" s="1995"/>
      <c r="AN150" s="1995"/>
      <c r="AO150" s="1995"/>
      <c r="AP150" s="1995"/>
      <c r="AQ150" s="1995"/>
      <c r="AR150" s="1995"/>
      <c r="AS150" s="1995"/>
      <c r="AT150" s="1995"/>
      <c r="AU150" s="1995"/>
      <c r="AV150" s="1995"/>
      <c r="AW150" s="1995"/>
      <c r="AX150" s="1995"/>
      <c r="AY150" s="1995"/>
      <c r="AZ150" s="1995"/>
      <c r="BA150" s="1995"/>
      <c r="BB150" s="1995"/>
      <c r="BC150" s="1996"/>
      <c r="BD150" s="1997">
        <f>'1枚目'!$BK$147</f>
        <v>0</v>
      </c>
      <c r="BE150" s="1998"/>
      <c r="BF150" s="1998"/>
      <c r="BG150" s="1998"/>
      <c r="BH150" s="1998"/>
      <c r="BI150" s="1998"/>
      <c r="BJ150" s="1998"/>
      <c r="BK150" s="1998"/>
      <c r="BL150" s="1998"/>
      <c r="BM150" s="1998"/>
      <c r="BN150" s="1998"/>
      <c r="BO150" s="1998"/>
      <c r="BP150" s="1998"/>
      <c r="BQ150" s="1998"/>
      <c r="BR150" s="1998"/>
      <c r="BS150" s="1998"/>
      <c r="BT150" s="1998"/>
      <c r="BU150" s="1998"/>
      <c r="BV150" s="1998"/>
      <c r="BW150" s="1998"/>
      <c r="BX150" s="1998"/>
      <c r="BY150" s="1998"/>
      <c r="BZ150" s="1998"/>
      <c r="CA150" s="1998"/>
      <c r="CB150" s="1998"/>
      <c r="CC150" s="1998"/>
      <c r="CD150" s="1998"/>
      <c r="CE150" s="1998"/>
      <c r="CF150" s="1999"/>
      <c r="CG150" s="2000">
        <f t="shared" ref="CG150:CG181" si="23">IFERROR(VLOOKUP($DQ150,$DR$121:$DS$133,2,FALSE),0)</f>
        <v>0</v>
      </c>
      <c r="CH150" s="1998"/>
      <c r="CI150" s="2001"/>
      <c r="CJ150" s="2002">
        <f>'1枚目'!$CL$147</f>
        <v>0</v>
      </c>
      <c r="CK150" s="2003"/>
      <c r="CL150" s="2003"/>
      <c r="CM150" s="2003"/>
      <c r="CN150" s="2003"/>
      <c r="CO150" s="2003"/>
      <c r="CP150" s="2003"/>
      <c r="CQ150" s="548" t="s">
        <v>8823</v>
      </c>
      <c r="CR150" s="548"/>
      <c r="CS150" s="548"/>
      <c r="CT150" s="548"/>
      <c r="CU150" s="2024">
        <f>'1枚目'!$CW$147</f>
        <v>0</v>
      </c>
      <c r="CV150" s="2025"/>
      <c r="CW150" s="2025"/>
      <c r="CX150" s="2025"/>
      <c r="CY150" s="548"/>
      <c r="CZ150" s="548"/>
      <c r="DA150" s="573" t="s">
        <v>8823</v>
      </c>
      <c r="DB150" s="2007">
        <f>'1枚目'!$DC$147</f>
        <v>0</v>
      </c>
      <c r="DC150" s="2008"/>
      <c r="DD150" s="2008"/>
      <c r="DE150" s="1975" t="s">
        <v>9231</v>
      </c>
      <c r="DF150" s="2013"/>
      <c r="DG150" s="2295">
        <f>IFERROR((P150+DB150)/J150,0)</f>
        <v>0</v>
      </c>
      <c r="DH150" s="2296"/>
      <c r="DI150" s="2296"/>
      <c r="DJ150" s="2296"/>
      <c r="DK150" s="2296"/>
      <c r="DL150" s="572"/>
      <c r="DM150" s="517"/>
      <c r="DN150" s="520" t="str">
        <f>IF(CJ150&gt;0,"表示",IF(DO150=0,"表示",""))</f>
        <v>表示</v>
      </c>
      <c r="DO150" s="521">
        <f>SUM(DO151:DO159)</f>
        <v>0</v>
      </c>
      <c r="DQ150" s="607">
        <f>'1枚目'!$CI$147</f>
        <v>0</v>
      </c>
      <c r="DR150" s="569"/>
      <c r="DS150" s="612"/>
      <c r="DT150" s="521"/>
      <c r="DU150" s="521"/>
      <c r="DV150" s="521"/>
      <c r="DW150" s="521"/>
      <c r="DX150" s="521"/>
      <c r="DY150" s="521"/>
      <c r="DZ150" s="521"/>
      <c r="EA150" s="521"/>
      <c r="EB150" s="521"/>
      <c r="EC150" s="521"/>
      <c r="ED150" s="521"/>
    </row>
    <row r="151" spans="1:134" s="520" customFormat="1" ht="15" customHeight="1">
      <c r="A151" s="517"/>
      <c r="B151" s="517"/>
      <c r="C151" s="601"/>
      <c r="D151" s="602"/>
      <c r="E151" s="2292"/>
      <c r="F151" s="2293"/>
      <c r="G151" s="2293"/>
      <c r="H151" s="2293"/>
      <c r="I151" s="2294"/>
      <c r="J151" s="1971"/>
      <c r="K151" s="1972"/>
      <c r="L151" s="1972"/>
      <c r="M151" s="1972"/>
      <c r="N151" s="1977"/>
      <c r="O151" s="1978"/>
      <c r="P151" s="1984"/>
      <c r="Q151" s="1985"/>
      <c r="R151" s="1985"/>
      <c r="S151" s="1985"/>
      <c r="T151" s="1986"/>
      <c r="U151" s="1989"/>
      <c r="V151" s="1985"/>
      <c r="W151" s="1985"/>
      <c r="X151" s="1985"/>
      <c r="Y151" s="1990"/>
      <c r="Z151" s="1951" t="s">
        <v>139</v>
      </c>
      <c r="AA151" s="1952"/>
      <c r="AB151" s="1952"/>
      <c r="AC151" s="1953"/>
      <c r="AD151" s="1954">
        <f>'1枚目'!$AO$148</f>
        <v>0</v>
      </c>
      <c r="AE151" s="1955"/>
      <c r="AF151" s="1955"/>
      <c r="AG151" s="1955"/>
      <c r="AH151" s="1955"/>
      <c r="AI151" s="1955"/>
      <c r="AJ151" s="1955"/>
      <c r="AK151" s="1955"/>
      <c r="AL151" s="1955"/>
      <c r="AM151" s="1955"/>
      <c r="AN151" s="1955"/>
      <c r="AO151" s="1955"/>
      <c r="AP151" s="1955"/>
      <c r="AQ151" s="1955"/>
      <c r="AR151" s="1955"/>
      <c r="AS151" s="1955"/>
      <c r="AT151" s="1955"/>
      <c r="AU151" s="1955"/>
      <c r="AV151" s="1955"/>
      <c r="AW151" s="1955"/>
      <c r="AX151" s="1955"/>
      <c r="AY151" s="1955"/>
      <c r="AZ151" s="1955"/>
      <c r="BA151" s="1955"/>
      <c r="BB151" s="1955"/>
      <c r="BC151" s="1956"/>
      <c r="BD151" s="1941">
        <f>'1枚目'!$BK$148</f>
        <v>0</v>
      </c>
      <c r="BE151" s="1928"/>
      <c r="BF151" s="1928"/>
      <c r="BG151" s="1928"/>
      <c r="BH151" s="1928"/>
      <c r="BI151" s="1928"/>
      <c r="BJ151" s="1928"/>
      <c r="BK151" s="1928"/>
      <c r="BL151" s="1928"/>
      <c r="BM151" s="1928"/>
      <c r="BN151" s="1928"/>
      <c r="BO151" s="1928"/>
      <c r="BP151" s="1928"/>
      <c r="BQ151" s="1928"/>
      <c r="BR151" s="1928"/>
      <c r="BS151" s="1928"/>
      <c r="BT151" s="1928"/>
      <c r="BU151" s="1928"/>
      <c r="BV151" s="1928"/>
      <c r="BW151" s="1928"/>
      <c r="BX151" s="1928"/>
      <c r="BY151" s="1928"/>
      <c r="BZ151" s="1928"/>
      <c r="CA151" s="1928"/>
      <c r="CB151" s="1928"/>
      <c r="CC151" s="1928"/>
      <c r="CD151" s="1928"/>
      <c r="CE151" s="1928"/>
      <c r="CF151" s="1942"/>
      <c r="CG151" s="1927">
        <f t="shared" si="23"/>
        <v>0</v>
      </c>
      <c r="CH151" s="1928"/>
      <c r="CI151" s="1929"/>
      <c r="CJ151" s="1930">
        <f>'1枚目'!$CL$148</f>
        <v>0</v>
      </c>
      <c r="CK151" s="1931"/>
      <c r="CL151" s="1931"/>
      <c r="CM151" s="1931"/>
      <c r="CN151" s="1931"/>
      <c r="CO151" s="1931"/>
      <c r="CP151" s="1931"/>
      <c r="CQ151" s="531" t="s">
        <v>8823</v>
      </c>
      <c r="CR151" s="531"/>
      <c r="CS151" s="531"/>
      <c r="CT151" s="531"/>
      <c r="CU151" s="2022">
        <f>'1枚目'!$CW$148</f>
        <v>0</v>
      </c>
      <c r="CV151" s="1931"/>
      <c r="CW151" s="1931"/>
      <c r="CX151" s="1931"/>
      <c r="CY151" s="531"/>
      <c r="CZ151" s="531"/>
      <c r="DA151" s="570" t="s">
        <v>8823</v>
      </c>
      <c r="DB151" s="2009"/>
      <c r="DC151" s="2010"/>
      <c r="DD151" s="2010"/>
      <c r="DE151" s="1977"/>
      <c r="DF151" s="2014"/>
      <c r="DG151" s="2297"/>
      <c r="DH151" s="2298"/>
      <c r="DI151" s="2298"/>
      <c r="DJ151" s="2298"/>
      <c r="DK151" s="2298"/>
      <c r="DL151" s="564"/>
      <c r="DM151" s="517"/>
      <c r="DN151" s="520" t="str">
        <f>IF(CJ151&gt;0,"表示",IF(DO150=0,"表示",""))</f>
        <v>表示</v>
      </c>
      <c r="DO151" s="521">
        <f>IF(CJ151&gt;0,1,0)</f>
        <v>0</v>
      </c>
      <c r="DQ151" s="607">
        <f>'1枚目'!$CI$148</f>
        <v>0</v>
      </c>
      <c r="DR151" s="569"/>
      <c r="DS151" s="612"/>
      <c r="DT151" s="521"/>
      <c r="DU151" s="521"/>
      <c r="DV151" s="521"/>
      <c r="DW151" s="521"/>
      <c r="DX151" s="521"/>
      <c r="DY151" s="521"/>
      <c r="DZ151" s="521"/>
      <c r="EA151" s="521"/>
      <c r="EB151" s="521"/>
      <c r="EC151" s="521"/>
      <c r="ED151" s="521"/>
    </row>
    <row r="152" spans="1:134" ht="15" customHeight="1">
      <c r="A152" s="517"/>
      <c r="B152" s="517"/>
      <c r="C152" s="601"/>
      <c r="D152" s="602"/>
      <c r="E152" s="2292"/>
      <c r="F152" s="2293"/>
      <c r="G152" s="2293"/>
      <c r="H152" s="2293"/>
      <c r="I152" s="2294"/>
      <c r="J152" s="1971"/>
      <c r="K152" s="1972"/>
      <c r="L152" s="1972"/>
      <c r="M152" s="1972"/>
      <c r="N152" s="1977"/>
      <c r="O152" s="1978"/>
      <c r="P152" s="1984"/>
      <c r="Q152" s="1985"/>
      <c r="R152" s="1985"/>
      <c r="S152" s="1985"/>
      <c r="T152" s="1986"/>
      <c r="U152" s="1989"/>
      <c r="V152" s="1985"/>
      <c r="W152" s="1985"/>
      <c r="X152" s="1985"/>
      <c r="Y152" s="1990"/>
      <c r="Z152" s="1951" t="s">
        <v>8771</v>
      </c>
      <c r="AA152" s="1952"/>
      <c r="AB152" s="1952"/>
      <c r="AC152" s="1953"/>
      <c r="AD152" s="1954">
        <f>'2枚目'!$AO$121</f>
        <v>0</v>
      </c>
      <c r="AE152" s="1955"/>
      <c r="AF152" s="1955"/>
      <c r="AG152" s="1955"/>
      <c r="AH152" s="1955"/>
      <c r="AI152" s="1955"/>
      <c r="AJ152" s="1955"/>
      <c r="AK152" s="1955"/>
      <c r="AL152" s="1955"/>
      <c r="AM152" s="1955"/>
      <c r="AN152" s="1955"/>
      <c r="AO152" s="1955"/>
      <c r="AP152" s="1955"/>
      <c r="AQ152" s="1955"/>
      <c r="AR152" s="1955"/>
      <c r="AS152" s="1955"/>
      <c r="AT152" s="1955"/>
      <c r="AU152" s="1955"/>
      <c r="AV152" s="1955"/>
      <c r="AW152" s="1955"/>
      <c r="AX152" s="1955"/>
      <c r="AY152" s="1955"/>
      <c r="AZ152" s="1955"/>
      <c r="BA152" s="1955"/>
      <c r="BB152" s="1955"/>
      <c r="BC152" s="1956"/>
      <c r="BD152" s="1941">
        <f>'2枚目'!$BK$121</f>
        <v>0</v>
      </c>
      <c r="BE152" s="1928"/>
      <c r="BF152" s="1928"/>
      <c r="BG152" s="1928"/>
      <c r="BH152" s="1928"/>
      <c r="BI152" s="1928"/>
      <c r="BJ152" s="1928"/>
      <c r="BK152" s="1928"/>
      <c r="BL152" s="1928"/>
      <c r="BM152" s="1928"/>
      <c r="BN152" s="1928"/>
      <c r="BO152" s="1928"/>
      <c r="BP152" s="1928"/>
      <c r="BQ152" s="1928"/>
      <c r="BR152" s="1928"/>
      <c r="BS152" s="1928"/>
      <c r="BT152" s="1928"/>
      <c r="BU152" s="1928"/>
      <c r="BV152" s="1928"/>
      <c r="BW152" s="1928"/>
      <c r="BX152" s="1928"/>
      <c r="BY152" s="1928"/>
      <c r="BZ152" s="1928"/>
      <c r="CA152" s="1928"/>
      <c r="CB152" s="1928"/>
      <c r="CC152" s="1928"/>
      <c r="CD152" s="1928"/>
      <c r="CE152" s="1928"/>
      <c r="CF152" s="1942"/>
      <c r="CG152" s="1927">
        <f t="shared" si="23"/>
        <v>0</v>
      </c>
      <c r="CH152" s="1928"/>
      <c r="CI152" s="1929"/>
      <c r="CJ152" s="1930">
        <f>'2枚目'!$CL$121</f>
        <v>0</v>
      </c>
      <c r="CK152" s="1931"/>
      <c r="CL152" s="1931"/>
      <c r="CM152" s="1931"/>
      <c r="CN152" s="1931"/>
      <c r="CO152" s="1931"/>
      <c r="CP152" s="1931"/>
      <c r="CQ152" s="531" t="s">
        <v>8823</v>
      </c>
      <c r="CR152" s="531"/>
      <c r="CS152" s="531"/>
      <c r="CT152" s="531"/>
      <c r="CU152" s="2022">
        <f>'2枚目'!$CW$121</f>
        <v>0</v>
      </c>
      <c r="CV152" s="1931"/>
      <c r="CW152" s="1931"/>
      <c r="CX152" s="1931"/>
      <c r="CY152" s="531"/>
      <c r="CZ152" s="531"/>
      <c r="DA152" s="570" t="s">
        <v>8823</v>
      </c>
      <c r="DB152" s="2009"/>
      <c r="DC152" s="2010"/>
      <c r="DD152" s="2010"/>
      <c r="DE152" s="1977"/>
      <c r="DF152" s="2014"/>
      <c r="DG152" s="2297"/>
      <c r="DH152" s="2298"/>
      <c r="DI152" s="2298"/>
      <c r="DJ152" s="2298"/>
      <c r="DK152" s="2298"/>
      <c r="DL152" s="564"/>
      <c r="DM152" s="517"/>
      <c r="DN152" s="520" t="str">
        <f t="shared" ref="DN152:DN159" si="24">IF(CJ152&gt;0,"表示","")</f>
        <v/>
      </c>
      <c r="DO152" s="521">
        <f t="shared" ref="DO152:DO159" si="25">IF(CJ152&gt;0,1,0)</f>
        <v>0</v>
      </c>
      <c r="DQ152" s="607">
        <f>'2枚目'!$CI$121</f>
        <v>0</v>
      </c>
      <c r="DR152" s="515"/>
      <c r="DS152" s="612"/>
    </row>
    <row r="153" spans="1:134" ht="15" customHeight="1">
      <c r="A153" s="517"/>
      <c r="B153" s="517"/>
      <c r="C153" s="601"/>
      <c r="D153" s="602"/>
      <c r="E153" s="2292"/>
      <c r="F153" s="2293"/>
      <c r="G153" s="2293"/>
      <c r="H153" s="2293"/>
      <c r="I153" s="2294"/>
      <c r="J153" s="1971"/>
      <c r="K153" s="1972"/>
      <c r="L153" s="1972"/>
      <c r="M153" s="1972"/>
      <c r="N153" s="1977"/>
      <c r="O153" s="1978"/>
      <c r="P153" s="1984"/>
      <c r="Q153" s="1985"/>
      <c r="R153" s="1985"/>
      <c r="S153" s="1985"/>
      <c r="T153" s="1986"/>
      <c r="U153" s="1989"/>
      <c r="V153" s="1985"/>
      <c r="W153" s="1985"/>
      <c r="X153" s="1985"/>
      <c r="Y153" s="1990"/>
      <c r="Z153" s="1951" t="s">
        <v>8772</v>
      </c>
      <c r="AA153" s="1952"/>
      <c r="AB153" s="1952"/>
      <c r="AC153" s="1953"/>
      <c r="AD153" s="1954">
        <f>'2枚目'!$AO$122</f>
        <v>0</v>
      </c>
      <c r="AE153" s="1955"/>
      <c r="AF153" s="1955"/>
      <c r="AG153" s="1955"/>
      <c r="AH153" s="1955"/>
      <c r="AI153" s="1955"/>
      <c r="AJ153" s="1955"/>
      <c r="AK153" s="1955"/>
      <c r="AL153" s="1955"/>
      <c r="AM153" s="1955"/>
      <c r="AN153" s="1955"/>
      <c r="AO153" s="1955"/>
      <c r="AP153" s="1955"/>
      <c r="AQ153" s="1955"/>
      <c r="AR153" s="1955"/>
      <c r="AS153" s="1955"/>
      <c r="AT153" s="1955"/>
      <c r="AU153" s="1955"/>
      <c r="AV153" s="1955"/>
      <c r="AW153" s="1955"/>
      <c r="AX153" s="1955"/>
      <c r="AY153" s="1955"/>
      <c r="AZ153" s="1955"/>
      <c r="BA153" s="1955"/>
      <c r="BB153" s="1955"/>
      <c r="BC153" s="1956"/>
      <c r="BD153" s="1941">
        <f>'2枚目'!$BK$122</f>
        <v>0</v>
      </c>
      <c r="BE153" s="1928"/>
      <c r="BF153" s="1928"/>
      <c r="BG153" s="1928"/>
      <c r="BH153" s="1928"/>
      <c r="BI153" s="1928"/>
      <c r="BJ153" s="1928"/>
      <c r="BK153" s="1928"/>
      <c r="BL153" s="1928"/>
      <c r="BM153" s="1928"/>
      <c r="BN153" s="1928"/>
      <c r="BO153" s="1928"/>
      <c r="BP153" s="1928"/>
      <c r="BQ153" s="1928"/>
      <c r="BR153" s="1928"/>
      <c r="BS153" s="1928"/>
      <c r="BT153" s="1928"/>
      <c r="BU153" s="1928"/>
      <c r="BV153" s="1928"/>
      <c r="BW153" s="1928"/>
      <c r="BX153" s="1928"/>
      <c r="BY153" s="1928"/>
      <c r="BZ153" s="1928"/>
      <c r="CA153" s="1928"/>
      <c r="CB153" s="1928"/>
      <c r="CC153" s="1928"/>
      <c r="CD153" s="1928"/>
      <c r="CE153" s="1928"/>
      <c r="CF153" s="1942"/>
      <c r="CG153" s="1927">
        <f t="shared" si="23"/>
        <v>0</v>
      </c>
      <c r="CH153" s="1928"/>
      <c r="CI153" s="1929"/>
      <c r="CJ153" s="1930">
        <f>'2枚目'!$CL$122</f>
        <v>0</v>
      </c>
      <c r="CK153" s="1931"/>
      <c r="CL153" s="1931"/>
      <c r="CM153" s="1931"/>
      <c r="CN153" s="1931"/>
      <c r="CO153" s="1931"/>
      <c r="CP153" s="1931"/>
      <c r="CQ153" s="531" t="s">
        <v>8823</v>
      </c>
      <c r="CR153" s="531"/>
      <c r="CS153" s="531"/>
      <c r="CT153" s="531"/>
      <c r="CU153" s="2022">
        <f>'2枚目'!$CW$122</f>
        <v>0</v>
      </c>
      <c r="CV153" s="1931"/>
      <c r="CW153" s="1931"/>
      <c r="CX153" s="1931"/>
      <c r="CY153" s="531"/>
      <c r="CZ153" s="531"/>
      <c r="DA153" s="570" t="s">
        <v>8823</v>
      </c>
      <c r="DB153" s="2009"/>
      <c r="DC153" s="2010"/>
      <c r="DD153" s="2010"/>
      <c r="DE153" s="1977"/>
      <c r="DF153" s="2014"/>
      <c r="DG153" s="2297"/>
      <c r="DH153" s="2298"/>
      <c r="DI153" s="2298"/>
      <c r="DJ153" s="2298"/>
      <c r="DK153" s="2298"/>
      <c r="DL153" s="564"/>
      <c r="DM153" s="517"/>
      <c r="DN153" s="520" t="str">
        <f t="shared" si="24"/>
        <v/>
      </c>
      <c r="DO153" s="521">
        <f t="shared" si="25"/>
        <v>0</v>
      </c>
      <c r="DQ153" s="607">
        <f>'2枚目'!$CI$122</f>
        <v>0</v>
      </c>
      <c r="DR153" s="515"/>
      <c r="DS153" s="612"/>
    </row>
    <row r="154" spans="1:134" ht="15" customHeight="1">
      <c r="A154" s="2"/>
      <c r="B154" s="2"/>
      <c r="C154" s="601"/>
      <c r="D154" s="602"/>
      <c r="E154" s="1963"/>
      <c r="F154" s="1964"/>
      <c r="G154" s="1964"/>
      <c r="H154" s="1964"/>
      <c r="I154" s="1965"/>
      <c r="J154" s="1971"/>
      <c r="K154" s="1972"/>
      <c r="L154" s="1972"/>
      <c r="M154" s="1972"/>
      <c r="N154" s="1977"/>
      <c r="O154" s="1978"/>
      <c r="P154" s="1984"/>
      <c r="Q154" s="1985"/>
      <c r="R154" s="1985"/>
      <c r="S154" s="1985"/>
      <c r="T154" s="1986"/>
      <c r="U154" s="1989"/>
      <c r="V154" s="1985"/>
      <c r="W154" s="1985"/>
      <c r="X154" s="1985"/>
      <c r="Y154" s="1990"/>
      <c r="Z154" s="1951" t="s">
        <v>8817</v>
      </c>
      <c r="AA154" s="1952"/>
      <c r="AB154" s="1952"/>
      <c r="AC154" s="1953"/>
      <c r="AD154" s="1954">
        <f>'3枚目'!$AO$121</f>
        <v>0</v>
      </c>
      <c r="AE154" s="1955"/>
      <c r="AF154" s="1955"/>
      <c r="AG154" s="1955"/>
      <c r="AH154" s="1955"/>
      <c r="AI154" s="1955"/>
      <c r="AJ154" s="1955"/>
      <c r="AK154" s="1955"/>
      <c r="AL154" s="1955"/>
      <c r="AM154" s="1955"/>
      <c r="AN154" s="1955"/>
      <c r="AO154" s="1955"/>
      <c r="AP154" s="1955"/>
      <c r="AQ154" s="1955"/>
      <c r="AR154" s="1955"/>
      <c r="AS154" s="1955"/>
      <c r="AT154" s="1955"/>
      <c r="AU154" s="1955"/>
      <c r="AV154" s="1955"/>
      <c r="AW154" s="1955"/>
      <c r="AX154" s="1955"/>
      <c r="AY154" s="1955"/>
      <c r="AZ154" s="1955"/>
      <c r="BA154" s="1955"/>
      <c r="BB154" s="1955"/>
      <c r="BC154" s="1956"/>
      <c r="BD154" s="1941">
        <f>'3枚目'!$BK$121</f>
        <v>0</v>
      </c>
      <c r="BE154" s="1928"/>
      <c r="BF154" s="1928"/>
      <c r="BG154" s="1928"/>
      <c r="BH154" s="1928"/>
      <c r="BI154" s="1928"/>
      <c r="BJ154" s="1928"/>
      <c r="BK154" s="1928"/>
      <c r="BL154" s="1928"/>
      <c r="BM154" s="1928"/>
      <c r="BN154" s="1928"/>
      <c r="BO154" s="1928"/>
      <c r="BP154" s="1928"/>
      <c r="BQ154" s="1928"/>
      <c r="BR154" s="1928"/>
      <c r="BS154" s="1928"/>
      <c r="BT154" s="1928"/>
      <c r="BU154" s="1928"/>
      <c r="BV154" s="1928"/>
      <c r="BW154" s="1928"/>
      <c r="BX154" s="1928"/>
      <c r="BY154" s="1928"/>
      <c r="BZ154" s="1928"/>
      <c r="CA154" s="1928"/>
      <c r="CB154" s="1928"/>
      <c r="CC154" s="1928"/>
      <c r="CD154" s="1928"/>
      <c r="CE154" s="1928"/>
      <c r="CF154" s="1942"/>
      <c r="CG154" s="1927">
        <f t="shared" si="23"/>
        <v>0</v>
      </c>
      <c r="CH154" s="1928"/>
      <c r="CI154" s="1929"/>
      <c r="CJ154" s="1930">
        <f>'3枚目'!$CL$121</f>
        <v>0</v>
      </c>
      <c r="CK154" s="1931"/>
      <c r="CL154" s="1931"/>
      <c r="CM154" s="1931"/>
      <c r="CN154" s="1931"/>
      <c r="CO154" s="1931"/>
      <c r="CP154" s="1931"/>
      <c r="CQ154" s="531" t="s">
        <v>8823</v>
      </c>
      <c r="CR154" s="531"/>
      <c r="CS154" s="531"/>
      <c r="CT154" s="531"/>
      <c r="CU154" s="2022">
        <f>'3枚目'!$CW$121</f>
        <v>0</v>
      </c>
      <c r="CV154" s="1931"/>
      <c r="CW154" s="1931"/>
      <c r="CX154" s="1931"/>
      <c r="CY154" s="531"/>
      <c r="CZ154" s="531"/>
      <c r="DA154" s="570" t="s">
        <v>8823</v>
      </c>
      <c r="DB154" s="2009"/>
      <c r="DC154" s="2010"/>
      <c r="DD154" s="2010"/>
      <c r="DE154" s="1977"/>
      <c r="DF154" s="2014"/>
      <c r="DG154" s="2297"/>
      <c r="DH154" s="2298"/>
      <c r="DI154" s="2298"/>
      <c r="DJ154" s="2298"/>
      <c r="DK154" s="2298"/>
      <c r="DL154" s="510"/>
      <c r="DM154" s="94"/>
      <c r="DN154" s="79" t="str">
        <f t="shared" si="24"/>
        <v/>
      </c>
      <c r="DO154" s="521">
        <f t="shared" si="25"/>
        <v>0</v>
      </c>
      <c r="DQ154" s="607">
        <f>'3枚目'!$CI$121</f>
        <v>0</v>
      </c>
      <c r="DR154" s="515"/>
      <c r="DS154" s="612"/>
    </row>
    <row r="155" spans="1:134" ht="15" customHeight="1">
      <c r="A155" s="2"/>
      <c r="B155" s="2"/>
      <c r="C155" s="601"/>
      <c r="D155" s="602"/>
      <c r="E155" s="1963"/>
      <c r="F155" s="1964"/>
      <c r="G155" s="1964"/>
      <c r="H155" s="1964"/>
      <c r="I155" s="1965"/>
      <c r="J155" s="1971"/>
      <c r="K155" s="1972"/>
      <c r="L155" s="1972"/>
      <c r="M155" s="1972"/>
      <c r="N155" s="1977"/>
      <c r="O155" s="1978"/>
      <c r="P155" s="1984"/>
      <c r="Q155" s="1985"/>
      <c r="R155" s="1985"/>
      <c r="S155" s="1985"/>
      <c r="T155" s="1986"/>
      <c r="U155" s="1989"/>
      <c r="V155" s="1985"/>
      <c r="W155" s="1985"/>
      <c r="X155" s="1985"/>
      <c r="Y155" s="1990"/>
      <c r="Z155" s="1951" t="s">
        <v>8818</v>
      </c>
      <c r="AA155" s="1952"/>
      <c r="AB155" s="1952"/>
      <c r="AC155" s="1953"/>
      <c r="AD155" s="1954">
        <f>'3枚目'!$AO$122</f>
        <v>0</v>
      </c>
      <c r="AE155" s="1955"/>
      <c r="AF155" s="1955"/>
      <c r="AG155" s="1955"/>
      <c r="AH155" s="1955"/>
      <c r="AI155" s="1955"/>
      <c r="AJ155" s="1955"/>
      <c r="AK155" s="1955"/>
      <c r="AL155" s="1955"/>
      <c r="AM155" s="1955"/>
      <c r="AN155" s="1955"/>
      <c r="AO155" s="1955"/>
      <c r="AP155" s="1955"/>
      <c r="AQ155" s="1955"/>
      <c r="AR155" s="1955"/>
      <c r="AS155" s="1955"/>
      <c r="AT155" s="1955"/>
      <c r="AU155" s="1955"/>
      <c r="AV155" s="1955"/>
      <c r="AW155" s="1955"/>
      <c r="AX155" s="1955"/>
      <c r="AY155" s="1955"/>
      <c r="AZ155" s="1955"/>
      <c r="BA155" s="1955"/>
      <c r="BB155" s="1955"/>
      <c r="BC155" s="1956"/>
      <c r="BD155" s="1941">
        <f>'3枚目'!$BK$122</f>
        <v>0</v>
      </c>
      <c r="BE155" s="1928"/>
      <c r="BF155" s="1928"/>
      <c r="BG155" s="1928"/>
      <c r="BH155" s="1928"/>
      <c r="BI155" s="1928"/>
      <c r="BJ155" s="1928"/>
      <c r="BK155" s="1928"/>
      <c r="BL155" s="1928"/>
      <c r="BM155" s="1928"/>
      <c r="BN155" s="1928"/>
      <c r="BO155" s="1928"/>
      <c r="BP155" s="1928"/>
      <c r="BQ155" s="1928"/>
      <c r="BR155" s="1928"/>
      <c r="BS155" s="1928"/>
      <c r="BT155" s="1928"/>
      <c r="BU155" s="1928"/>
      <c r="BV155" s="1928"/>
      <c r="BW155" s="1928"/>
      <c r="BX155" s="1928"/>
      <c r="BY155" s="1928"/>
      <c r="BZ155" s="1928"/>
      <c r="CA155" s="1928"/>
      <c r="CB155" s="1928"/>
      <c r="CC155" s="1928"/>
      <c r="CD155" s="1928"/>
      <c r="CE155" s="1928"/>
      <c r="CF155" s="1942"/>
      <c r="CG155" s="1927">
        <f t="shared" si="23"/>
        <v>0</v>
      </c>
      <c r="CH155" s="1928"/>
      <c r="CI155" s="1929"/>
      <c r="CJ155" s="1930">
        <f>'3枚目'!$CL$122</f>
        <v>0</v>
      </c>
      <c r="CK155" s="1931"/>
      <c r="CL155" s="1931"/>
      <c r="CM155" s="1931"/>
      <c r="CN155" s="1931"/>
      <c r="CO155" s="1931"/>
      <c r="CP155" s="1931"/>
      <c r="CQ155" s="531" t="s">
        <v>8823</v>
      </c>
      <c r="CR155" s="531"/>
      <c r="CS155" s="531"/>
      <c r="CT155" s="531"/>
      <c r="CU155" s="2022">
        <f>'3枚目'!$CW$122</f>
        <v>0</v>
      </c>
      <c r="CV155" s="1931"/>
      <c r="CW155" s="1931"/>
      <c r="CX155" s="1931"/>
      <c r="CY155" s="531"/>
      <c r="CZ155" s="531"/>
      <c r="DA155" s="570" t="s">
        <v>8823</v>
      </c>
      <c r="DB155" s="2009"/>
      <c r="DC155" s="2010"/>
      <c r="DD155" s="2010"/>
      <c r="DE155" s="1977"/>
      <c r="DF155" s="2014"/>
      <c r="DG155" s="2297"/>
      <c r="DH155" s="2298"/>
      <c r="DI155" s="2298"/>
      <c r="DJ155" s="2298"/>
      <c r="DK155" s="2298"/>
      <c r="DL155" s="510"/>
      <c r="DM155" s="94"/>
      <c r="DN155" s="79" t="str">
        <f t="shared" si="24"/>
        <v/>
      </c>
      <c r="DO155" s="521">
        <f t="shared" si="25"/>
        <v>0</v>
      </c>
      <c r="DQ155" s="607">
        <f>'3枚目'!$CI$122</f>
        <v>0</v>
      </c>
      <c r="DR155" s="515"/>
      <c r="DS155" s="612"/>
    </row>
    <row r="156" spans="1:134" ht="15" customHeight="1">
      <c r="A156" s="2"/>
      <c r="B156" s="2"/>
      <c r="C156" s="601"/>
      <c r="D156" s="602"/>
      <c r="E156" s="1963"/>
      <c r="F156" s="1964"/>
      <c r="G156" s="1964"/>
      <c r="H156" s="1964"/>
      <c r="I156" s="1965"/>
      <c r="J156" s="1971"/>
      <c r="K156" s="1972"/>
      <c r="L156" s="1972"/>
      <c r="M156" s="1972"/>
      <c r="N156" s="1977"/>
      <c r="O156" s="1978"/>
      <c r="P156" s="1984"/>
      <c r="Q156" s="1985"/>
      <c r="R156" s="1985"/>
      <c r="S156" s="1985"/>
      <c r="T156" s="1986"/>
      <c r="U156" s="1989"/>
      <c r="V156" s="1985"/>
      <c r="W156" s="1985"/>
      <c r="X156" s="1985"/>
      <c r="Y156" s="1990"/>
      <c r="Z156" s="1951" t="s">
        <v>8819</v>
      </c>
      <c r="AA156" s="1952"/>
      <c r="AB156" s="1952"/>
      <c r="AC156" s="1953"/>
      <c r="AD156" s="1954">
        <f>'4枚目'!$AO$121</f>
        <v>0</v>
      </c>
      <c r="AE156" s="1955"/>
      <c r="AF156" s="1955"/>
      <c r="AG156" s="1955"/>
      <c r="AH156" s="1955"/>
      <c r="AI156" s="1955"/>
      <c r="AJ156" s="1955"/>
      <c r="AK156" s="1955"/>
      <c r="AL156" s="1955"/>
      <c r="AM156" s="1955"/>
      <c r="AN156" s="1955"/>
      <c r="AO156" s="1955"/>
      <c r="AP156" s="1955"/>
      <c r="AQ156" s="1955"/>
      <c r="AR156" s="1955"/>
      <c r="AS156" s="1955"/>
      <c r="AT156" s="1955"/>
      <c r="AU156" s="1955"/>
      <c r="AV156" s="1955"/>
      <c r="AW156" s="1955"/>
      <c r="AX156" s="1955"/>
      <c r="AY156" s="1955"/>
      <c r="AZ156" s="1955"/>
      <c r="BA156" s="1955"/>
      <c r="BB156" s="1955"/>
      <c r="BC156" s="1956"/>
      <c r="BD156" s="1941">
        <f>'4枚目'!$BK$121</f>
        <v>0</v>
      </c>
      <c r="BE156" s="1928"/>
      <c r="BF156" s="1928"/>
      <c r="BG156" s="1928"/>
      <c r="BH156" s="1928"/>
      <c r="BI156" s="1928"/>
      <c r="BJ156" s="1928"/>
      <c r="BK156" s="1928"/>
      <c r="BL156" s="1928"/>
      <c r="BM156" s="1928"/>
      <c r="BN156" s="1928"/>
      <c r="BO156" s="1928"/>
      <c r="BP156" s="1928"/>
      <c r="BQ156" s="1928"/>
      <c r="BR156" s="1928"/>
      <c r="BS156" s="1928"/>
      <c r="BT156" s="1928"/>
      <c r="BU156" s="1928"/>
      <c r="BV156" s="1928"/>
      <c r="BW156" s="1928"/>
      <c r="BX156" s="1928"/>
      <c r="BY156" s="1928"/>
      <c r="BZ156" s="1928"/>
      <c r="CA156" s="1928"/>
      <c r="CB156" s="1928"/>
      <c r="CC156" s="1928"/>
      <c r="CD156" s="1928"/>
      <c r="CE156" s="1928"/>
      <c r="CF156" s="1942"/>
      <c r="CG156" s="1927">
        <f t="shared" si="23"/>
        <v>0</v>
      </c>
      <c r="CH156" s="1928"/>
      <c r="CI156" s="1929"/>
      <c r="CJ156" s="1930">
        <f>'4枚目'!$CL$121</f>
        <v>0</v>
      </c>
      <c r="CK156" s="1931"/>
      <c r="CL156" s="1931"/>
      <c r="CM156" s="1931"/>
      <c r="CN156" s="1931"/>
      <c r="CO156" s="1931"/>
      <c r="CP156" s="1931"/>
      <c r="CQ156" s="531" t="s">
        <v>8823</v>
      </c>
      <c r="CR156" s="531"/>
      <c r="CS156" s="531"/>
      <c r="CT156" s="531"/>
      <c r="CU156" s="2022">
        <f>'4枚目'!$CW$121</f>
        <v>0</v>
      </c>
      <c r="CV156" s="1931"/>
      <c r="CW156" s="1931"/>
      <c r="CX156" s="1931"/>
      <c r="CY156" s="531"/>
      <c r="CZ156" s="531"/>
      <c r="DA156" s="570" t="s">
        <v>8823</v>
      </c>
      <c r="DB156" s="2009"/>
      <c r="DC156" s="2010"/>
      <c r="DD156" s="2010"/>
      <c r="DE156" s="1977"/>
      <c r="DF156" s="2014"/>
      <c r="DG156" s="2297"/>
      <c r="DH156" s="2298"/>
      <c r="DI156" s="2298"/>
      <c r="DJ156" s="2298"/>
      <c r="DK156" s="2298"/>
      <c r="DL156" s="510"/>
      <c r="DM156" s="94"/>
      <c r="DN156" s="79" t="str">
        <f t="shared" si="24"/>
        <v/>
      </c>
      <c r="DO156" s="521">
        <f t="shared" si="25"/>
        <v>0</v>
      </c>
      <c r="DQ156" s="607">
        <f>'4枚目'!$CI$121</f>
        <v>0</v>
      </c>
      <c r="DR156" s="515"/>
      <c r="DS156" s="612"/>
    </row>
    <row r="157" spans="1:134" ht="15" customHeight="1">
      <c r="A157" s="2"/>
      <c r="B157" s="2"/>
      <c r="C157" s="601"/>
      <c r="D157" s="602"/>
      <c r="E157" s="1963"/>
      <c r="F157" s="1964"/>
      <c r="G157" s="1964"/>
      <c r="H157" s="1964"/>
      <c r="I157" s="1965"/>
      <c r="J157" s="1971"/>
      <c r="K157" s="1972"/>
      <c r="L157" s="1972"/>
      <c r="M157" s="1972"/>
      <c r="N157" s="1977"/>
      <c r="O157" s="1978"/>
      <c r="P157" s="1984"/>
      <c r="Q157" s="1985"/>
      <c r="R157" s="1985"/>
      <c r="S157" s="1985"/>
      <c r="T157" s="1986"/>
      <c r="U157" s="1989"/>
      <c r="V157" s="1985"/>
      <c r="W157" s="1985"/>
      <c r="X157" s="1985"/>
      <c r="Y157" s="1990"/>
      <c r="Z157" s="1951" t="s">
        <v>8820</v>
      </c>
      <c r="AA157" s="1952"/>
      <c r="AB157" s="1952"/>
      <c r="AC157" s="1953"/>
      <c r="AD157" s="1954">
        <f>'4枚目'!$AO$122</f>
        <v>0</v>
      </c>
      <c r="AE157" s="1955"/>
      <c r="AF157" s="1955"/>
      <c r="AG157" s="1955"/>
      <c r="AH157" s="1955"/>
      <c r="AI157" s="1955"/>
      <c r="AJ157" s="1955"/>
      <c r="AK157" s="1955"/>
      <c r="AL157" s="1955"/>
      <c r="AM157" s="1955"/>
      <c r="AN157" s="1955"/>
      <c r="AO157" s="1955"/>
      <c r="AP157" s="1955"/>
      <c r="AQ157" s="1955"/>
      <c r="AR157" s="1955"/>
      <c r="AS157" s="1955"/>
      <c r="AT157" s="1955"/>
      <c r="AU157" s="1955"/>
      <c r="AV157" s="1955"/>
      <c r="AW157" s="1955"/>
      <c r="AX157" s="1955"/>
      <c r="AY157" s="1955"/>
      <c r="AZ157" s="1955"/>
      <c r="BA157" s="1955"/>
      <c r="BB157" s="1955"/>
      <c r="BC157" s="1956"/>
      <c r="BD157" s="1941">
        <f>'4枚目'!$BK$122</f>
        <v>0</v>
      </c>
      <c r="BE157" s="1928"/>
      <c r="BF157" s="1928"/>
      <c r="BG157" s="1928"/>
      <c r="BH157" s="1928"/>
      <c r="BI157" s="1928"/>
      <c r="BJ157" s="1928"/>
      <c r="BK157" s="1928"/>
      <c r="BL157" s="1928"/>
      <c r="BM157" s="1928"/>
      <c r="BN157" s="1928"/>
      <c r="BO157" s="1928"/>
      <c r="BP157" s="1928"/>
      <c r="BQ157" s="1928"/>
      <c r="BR157" s="1928"/>
      <c r="BS157" s="1928"/>
      <c r="BT157" s="1928"/>
      <c r="BU157" s="1928"/>
      <c r="BV157" s="1928"/>
      <c r="BW157" s="1928"/>
      <c r="BX157" s="1928"/>
      <c r="BY157" s="1928"/>
      <c r="BZ157" s="1928"/>
      <c r="CA157" s="1928"/>
      <c r="CB157" s="1928"/>
      <c r="CC157" s="1928"/>
      <c r="CD157" s="1928"/>
      <c r="CE157" s="1928"/>
      <c r="CF157" s="1942"/>
      <c r="CG157" s="1927">
        <f t="shared" si="23"/>
        <v>0</v>
      </c>
      <c r="CH157" s="1928"/>
      <c r="CI157" s="1929"/>
      <c r="CJ157" s="1930">
        <f>'4枚目'!$CL$122</f>
        <v>0</v>
      </c>
      <c r="CK157" s="1931"/>
      <c r="CL157" s="1931"/>
      <c r="CM157" s="1931"/>
      <c r="CN157" s="1931"/>
      <c r="CO157" s="1931"/>
      <c r="CP157" s="1931"/>
      <c r="CQ157" s="531" t="s">
        <v>8823</v>
      </c>
      <c r="CR157" s="531"/>
      <c r="CS157" s="531"/>
      <c r="CT157" s="531"/>
      <c r="CU157" s="2022">
        <f>'4枚目'!$CW$122</f>
        <v>0</v>
      </c>
      <c r="CV157" s="1931"/>
      <c r="CW157" s="1931"/>
      <c r="CX157" s="1931"/>
      <c r="CY157" s="531"/>
      <c r="CZ157" s="531"/>
      <c r="DA157" s="570" t="s">
        <v>8823</v>
      </c>
      <c r="DB157" s="2009"/>
      <c r="DC157" s="2010"/>
      <c r="DD157" s="2010"/>
      <c r="DE157" s="1977"/>
      <c r="DF157" s="2014"/>
      <c r="DG157" s="2297"/>
      <c r="DH157" s="2298"/>
      <c r="DI157" s="2298"/>
      <c r="DJ157" s="2298"/>
      <c r="DK157" s="2298"/>
      <c r="DL157" s="510"/>
      <c r="DM157" s="94"/>
      <c r="DN157" s="79" t="str">
        <f t="shared" si="24"/>
        <v/>
      </c>
      <c r="DO157" s="521">
        <f t="shared" si="25"/>
        <v>0</v>
      </c>
      <c r="DQ157" s="607">
        <f>'4枚目'!$CI$122</f>
        <v>0</v>
      </c>
      <c r="DR157" s="515"/>
      <c r="DS157" s="612"/>
    </row>
    <row r="158" spans="1:134" ht="15" customHeight="1">
      <c r="A158" s="2"/>
      <c r="B158" s="2"/>
      <c r="C158" s="601"/>
      <c r="D158" s="602"/>
      <c r="E158" s="1963"/>
      <c r="F158" s="1964"/>
      <c r="G158" s="1964"/>
      <c r="H158" s="1964"/>
      <c r="I158" s="1965"/>
      <c r="J158" s="1971"/>
      <c r="K158" s="1972"/>
      <c r="L158" s="1972"/>
      <c r="M158" s="1972"/>
      <c r="N158" s="1977"/>
      <c r="O158" s="1978"/>
      <c r="P158" s="1984"/>
      <c r="Q158" s="1985"/>
      <c r="R158" s="1985"/>
      <c r="S158" s="1985"/>
      <c r="T158" s="1986"/>
      <c r="U158" s="1989"/>
      <c r="V158" s="1985"/>
      <c r="W158" s="1985"/>
      <c r="X158" s="1985"/>
      <c r="Y158" s="1990"/>
      <c r="Z158" s="1951" t="s">
        <v>8821</v>
      </c>
      <c r="AA158" s="1952"/>
      <c r="AB158" s="1952"/>
      <c r="AC158" s="1953"/>
      <c r="AD158" s="1954">
        <f>'5枚目'!$AO$121</f>
        <v>0</v>
      </c>
      <c r="AE158" s="1955"/>
      <c r="AF158" s="1955"/>
      <c r="AG158" s="1955"/>
      <c r="AH158" s="1955"/>
      <c r="AI158" s="1955"/>
      <c r="AJ158" s="1955"/>
      <c r="AK158" s="1955"/>
      <c r="AL158" s="1955"/>
      <c r="AM158" s="1955"/>
      <c r="AN158" s="1955"/>
      <c r="AO158" s="1955"/>
      <c r="AP158" s="1955"/>
      <c r="AQ158" s="1955"/>
      <c r="AR158" s="1955"/>
      <c r="AS158" s="1955"/>
      <c r="AT158" s="1955"/>
      <c r="AU158" s="1955"/>
      <c r="AV158" s="1955"/>
      <c r="AW158" s="1955"/>
      <c r="AX158" s="1955"/>
      <c r="AY158" s="1955"/>
      <c r="AZ158" s="1955"/>
      <c r="BA158" s="1955"/>
      <c r="BB158" s="1955"/>
      <c r="BC158" s="1956"/>
      <c r="BD158" s="1941">
        <f>'5枚目'!$BK$121</f>
        <v>0</v>
      </c>
      <c r="BE158" s="1928"/>
      <c r="BF158" s="1928"/>
      <c r="BG158" s="1928"/>
      <c r="BH158" s="1928"/>
      <c r="BI158" s="1928"/>
      <c r="BJ158" s="1928"/>
      <c r="BK158" s="1928"/>
      <c r="BL158" s="1928"/>
      <c r="BM158" s="1928"/>
      <c r="BN158" s="1928"/>
      <c r="BO158" s="1928"/>
      <c r="BP158" s="1928"/>
      <c r="BQ158" s="1928"/>
      <c r="BR158" s="1928"/>
      <c r="BS158" s="1928"/>
      <c r="BT158" s="1928"/>
      <c r="BU158" s="1928"/>
      <c r="BV158" s="1928"/>
      <c r="BW158" s="1928"/>
      <c r="BX158" s="1928"/>
      <c r="BY158" s="1928"/>
      <c r="BZ158" s="1928"/>
      <c r="CA158" s="1928"/>
      <c r="CB158" s="1928"/>
      <c r="CC158" s="1928"/>
      <c r="CD158" s="1928"/>
      <c r="CE158" s="1928"/>
      <c r="CF158" s="1942"/>
      <c r="CG158" s="1927">
        <f t="shared" si="23"/>
        <v>0</v>
      </c>
      <c r="CH158" s="1928"/>
      <c r="CI158" s="1929"/>
      <c r="CJ158" s="1930">
        <f>'5枚目'!$CL$121</f>
        <v>0</v>
      </c>
      <c r="CK158" s="1931"/>
      <c r="CL158" s="1931"/>
      <c r="CM158" s="1931"/>
      <c r="CN158" s="1931"/>
      <c r="CO158" s="1931"/>
      <c r="CP158" s="1931"/>
      <c r="CQ158" s="531" t="s">
        <v>8823</v>
      </c>
      <c r="CR158" s="531"/>
      <c r="CS158" s="531"/>
      <c r="CT158" s="531"/>
      <c r="CU158" s="2022">
        <f>'5枚目'!$CW$121</f>
        <v>0</v>
      </c>
      <c r="CV158" s="1931"/>
      <c r="CW158" s="1931"/>
      <c r="CX158" s="1931"/>
      <c r="CY158" s="531"/>
      <c r="CZ158" s="531"/>
      <c r="DA158" s="570" t="s">
        <v>8823</v>
      </c>
      <c r="DB158" s="2009"/>
      <c r="DC158" s="2010"/>
      <c r="DD158" s="2010"/>
      <c r="DE158" s="1977"/>
      <c r="DF158" s="2014"/>
      <c r="DG158" s="2297"/>
      <c r="DH158" s="2298"/>
      <c r="DI158" s="2298"/>
      <c r="DJ158" s="2298"/>
      <c r="DK158" s="2298"/>
      <c r="DL158" s="510"/>
      <c r="DM158" s="94"/>
      <c r="DN158" s="79" t="str">
        <f t="shared" si="24"/>
        <v/>
      </c>
      <c r="DO158" s="521">
        <f t="shared" si="25"/>
        <v>0</v>
      </c>
      <c r="DQ158" s="607">
        <f>'5枚目'!$CI$121</f>
        <v>0</v>
      </c>
      <c r="DR158" s="515"/>
      <c r="DS158" s="612"/>
    </row>
    <row r="159" spans="1:134" ht="15" customHeight="1">
      <c r="A159" s="2"/>
      <c r="B159" s="2"/>
      <c r="C159" s="601"/>
      <c r="D159" s="602"/>
      <c r="E159" s="1966"/>
      <c r="F159" s="1967"/>
      <c r="G159" s="1967"/>
      <c r="H159" s="1967"/>
      <c r="I159" s="1968"/>
      <c r="J159" s="1973"/>
      <c r="K159" s="1974"/>
      <c r="L159" s="1974"/>
      <c r="M159" s="1974"/>
      <c r="N159" s="1979"/>
      <c r="O159" s="1980"/>
      <c r="P159" s="580"/>
      <c r="Q159" s="580"/>
      <c r="R159" s="581"/>
      <c r="S159" s="581"/>
      <c r="T159" s="581" t="s">
        <v>9231</v>
      </c>
      <c r="U159" s="582"/>
      <c r="V159" s="580"/>
      <c r="W159" s="581"/>
      <c r="X159" s="581"/>
      <c r="Y159" s="583" t="s">
        <v>9231</v>
      </c>
      <c r="Z159" s="1935" t="s">
        <v>8822</v>
      </c>
      <c r="AA159" s="1936"/>
      <c r="AB159" s="1936"/>
      <c r="AC159" s="1937"/>
      <c r="AD159" s="1938">
        <f>'5枚目'!$AO$122</f>
        <v>0</v>
      </c>
      <c r="AE159" s="1939"/>
      <c r="AF159" s="1939"/>
      <c r="AG159" s="1939"/>
      <c r="AH159" s="1939"/>
      <c r="AI159" s="1939"/>
      <c r="AJ159" s="1939"/>
      <c r="AK159" s="1939"/>
      <c r="AL159" s="1939"/>
      <c r="AM159" s="1939"/>
      <c r="AN159" s="1939"/>
      <c r="AO159" s="1939"/>
      <c r="AP159" s="1939"/>
      <c r="AQ159" s="1939"/>
      <c r="AR159" s="1939"/>
      <c r="AS159" s="1939"/>
      <c r="AT159" s="1939"/>
      <c r="AU159" s="1939"/>
      <c r="AV159" s="1939"/>
      <c r="AW159" s="1939"/>
      <c r="AX159" s="1939"/>
      <c r="AY159" s="1939"/>
      <c r="AZ159" s="1939"/>
      <c r="BA159" s="1939"/>
      <c r="BB159" s="1939"/>
      <c r="BC159" s="1940"/>
      <c r="BD159" s="1941">
        <f>'5枚目'!$BK$122</f>
        <v>0</v>
      </c>
      <c r="BE159" s="1928"/>
      <c r="BF159" s="1928"/>
      <c r="BG159" s="1928"/>
      <c r="BH159" s="1928"/>
      <c r="BI159" s="1928"/>
      <c r="BJ159" s="1928"/>
      <c r="BK159" s="1928"/>
      <c r="BL159" s="1928"/>
      <c r="BM159" s="1928"/>
      <c r="BN159" s="1928"/>
      <c r="BO159" s="1928"/>
      <c r="BP159" s="1928"/>
      <c r="BQ159" s="1928"/>
      <c r="BR159" s="1928"/>
      <c r="BS159" s="1928"/>
      <c r="BT159" s="1928"/>
      <c r="BU159" s="1928"/>
      <c r="BV159" s="1928"/>
      <c r="BW159" s="1928"/>
      <c r="BX159" s="1928"/>
      <c r="BY159" s="1928"/>
      <c r="BZ159" s="1928"/>
      <c r="CA159" s="1928"/>
      <c r="CB159" s="1928"/>
      <c r="CC159" s="1928"/>
      <c r="CD159" s="1928"/>
      <c r="CE159" s="1928"/>
      <c r="CF159" s="1942"/>
      <c r="CG159" s="1943">
        <f t="shared" si="23"/>
        <v>0</v>
      </c>
      <c r="CH159" s="1944"/>
      <c r="CI159" s="1945"/>
      <c r="CJ159" s="1946">
        <f>'5枚目'!$CL$122</f>
        <v>0</v>
      </c>
      <c r="CK159" s="1947"/>
      <c r="CL159" s="1947"/>
      <c r="CM159" s="1947"/>
      <c r="CN159" s="1947"/>
      <c r="CO159" s="1947"/>
      <c r="CP159" s="1947"/>
      <c r="CQ159" s="560" t="s">
        <v>8823</v>
      </c>
      <c r="CR159" s="560"/>
      <c r="CS159" s="560"/>
      <c r="CT159" s="560"/>
      <c r="CU159" s="2023">
        <f>'5枚目'!$CW$122</f>
        <v>0</v>
      </c>
      <c r="CV159" s="1947"/>
      <c r="CW159" s="1947"/>
      <c r="CX159" s="1947"/>
      <c r="CY159" s="560"/>
      <c r="CZ159" s="560"/>
      <c r="DA159" s="579" t="s">
        <v>8823</v>
      </c>
      <c r="DB159" s="2011"/>
      <c r="DC159" s="2012"/>
      <c r="DD159" s="2012"/>
      <c r="DE159" s="1979"/>
      <c r="DF159" s="2015"/>
      <c r="DG159" s="2299"/>
      <c r="DH159" s="2300"/>
      <c r="DI159" s="2300"/>
      <c r="DJ159" s="2300"/>
      <c r="DK159" s="2300"/>
      <c r="DL159" s="511"/>
      <c r="DM159" s="599"/>
      <c r="DN159" s="79" t="str">
        <f t="shared" si="24"/>
        <v/>
      </c>
      <c r="DO159" s="521">
        <f t="shared" si="25"/>
        <v>0</v>
      </c>
      <c r="DQ159" s="607">
        <f>'5枚目'!$CI$122</f>
        <v>0</v>
      </c>
      <c r="DR159" s="515"/>
      <c r="DS159" s="612"/>
    </row>
    <row r="160" spans="1:134" s="520" customFormat="1" ht="15" customHeight="1">
      <c r="A160" s="517"/>
      <c r="B160" s="517"/>
      <c r="C160" s="601"/>
      <c r="D160" s="602"/>
      <c r="E160" s="2036" t="s">
        <v>8773</v>
      </c>
      <c r="F160" s="2037"/>
      <c r="G160" s="2037"/>
      <c r="H160" s="2037"/>
      <c r="I160" s="2038"/>
      <c r="J160" s="1969">
        <f>'1枚目'!$J$149</f>
        <v>0</v>
      </c>
      <c r="K160" s="1970"/>
      <c r="L160" s="1970"/>
      <c r="M160" s="1970"/>
      <c r="N160" s="1975" t="s">
        <v>9230</v>
      </c>
      <c r="O160" s="1976"/>
      <c r="P160" s="1982">
        <f>'1枚目'!$S$149+'2枚目'!$S$123+'3枚目'!$S$123+'4枚目'!$S$123+'5枚目'!$S$123</f>
        <v>0</v>
      </c>
      <c r="Q160" s="1982"/>
      <c r="R160" s="1982"/>
      <c r="S160" s="1982"/>
      <c r="T160" s="1983"/>
      <c r="U160" s="1987">
        <f>'1枚目'!$X$149+'2枚目'!$X$123+'3枚目'!$X$123+'4枚目'!$X$123+'5枚目'!$X$123</f>
        <v>0</v>
      </c>
      <c r="V160" s="1982"/>
      <c r="W160" s="1982"/>
      <c r="X160" s="1982"/>
      <c r="Y160" s="1988"/>
      <c r="Z160" s="2033" t="s">
        <v>136</v>
      </c>
      <c r="AA160" s="2034"/>
      <c r="AB160" s="2034"/>
      <c r="AC160" s="2035"/>
      <c r="AD160" s="1994">
        <f>'1枚目'!$AO$149</f>
        <v>0</v>
      </c>
      <c r="AE160" s="1995"/>
      <c r="AF160" s="1995"/>
      <c r="AG160" s="1995"/>
      <c r="AH160" s="1995"/>
      <c r="AI160" s="1995"/>
      <c r="AJ160" s="1995"/>
      <c r="AK160" s="1995"/>
      <c r="AL160" s="1995"/>
      <c r="AM160" s="1995"/>
      <c r="AN160" s="1995"/>
      <c r="AO160" s="1995"/>
      <c r="AP160" s="1995"/>
      <c r="AQ160" s="1995"/>
      <c r="AR160" s="1995"/>
      <c r="AS160" s="1995"/>
      <c r="AT160" s="1995"/>
      <c r="AU160" s="1995"/>
      <c r="AV160" s="1995"/>
      <c r="AW160" s="1995"/>
      <c r="AX160" s="1995"/>
      <c r="AY160" s="1995"/>
      <c r="AZ160" s="1995"/>
      <c r="BA160" s="1995"/>
      <c r="BB160" s="1995"/>
      <c r="BC160" s="1996"/>
      <c r="BD160" s="1997">
        <f>'1枚目'!$BK$149</f>
        <v>0</v>
      </c>
      <c r="BE160" s="1998"/>
      <c r="BF160" s="1998"/>
      <c r="BG160" s="1998"/>
      <c r="BH160" s="1998"/>
      <c r="BI160" s="1998"/>
      <c r="BJ160" s="1998"/>
      <c r="BK160" s="1998"/>
      <c r="BL160" s="1998"/>
      <c r="BM160" s="1998"/>
      <c r="BN160" s="1998"/>
      <c r="BO160" s="1998"/>
      <c r="BP160" s="1998"/>
      <c r="BQ160" s="1998"/>
      <c r="BR160" s="1998"/>
      <c r="BS160" s="1998"/>
      <c r="BT160" s="1998"/>
      <c r="BU160" s="1998"/>
      <c r="BV160" s="1998"/>
      <c r="BW160" s="1998"/>
      <c r="BX160" s="1998"/>
      <c r="BY160" s="1998"/>
      <c r="BZ160" s="1998"/>
      <c r="CA160" s="1998"/>
      <c r="CB160" s="1998"/>
      <c r="CC160" s="1998"/>
      <c r="CD160" s="1998"/>
      <c r="CE160" s="1998"/>
      <c r="CF160" s="1999"/>
      <c r="CG160" s="2000">
        <f t="shared" si="23"/>
        <v>0</v>
      </c>
      <c r="CH160" s="1998"/>
      <c r="CI160" s="2001"/>
      <c r="CJ160" s="2002">
        <f>'1枚目'!$CL$149</f>
        <v>0</v>
      </c>
      <c r="CK160" s="2003"/>
      <c r="CL160" s="2003"/>
      <c r="CM160" s="2003"/>
      <c r="CN160" s="2003"/>
      <c r="CO160" s="2003"/>
      <c r="CP160" s="2003"/>
      <c r="CQ160" s="548" t="s">
        <v>8823</v>
      </c>
      <c r="CR160" s="548"/>
      <c r="CS160" s="548"/>
      <c r="CT160" s="548"/>
      <c r="CU160" s="2024">
        <f>'1枚目'!$CW$149</f>
        <v>0</v>
      </c>
      <c r="CV160" s="2025"/>
      <c r="CW160" s="2025"/>
      <c r="CX160" s="2025"/>
      <c r="CY160" s="548"/>
      <c r="CZ160" s="548"/>
      <c r="DA160" s="573" t="s">
        <v>8823</v>
      </c>
      <c r="DB160" s="2007">
        <f>'1枚目'!$DC$149</f>
        <v>0</v>
      </c>
      <c r="DC160" s="2008"/>
      <c r="DD160" s="2008"/>
      <c r="DE160" s="1975" t="s">
        <v>9231</v>
      </c>
      <c r="DF160" s="2013"/>
      <c r="DG160" s="2295">
        <f>IFERROR((P160+DB160)/J160,0)</f>
        <v>0</v>
      </c>
      <c r="DH160" s="2296"/>
      <c r="DI160" s="2296"/>
      <c r="DJ160" s="2296"/>
      <c r="DK160" s="2296"/>
      <c r="DL160" s="572"/>
      <c r="DM160" s="517"/>
      <c r="DN160" s="520" t="str">
        <f>IF(CJ160&gt;0,"表示",IF(DO160=0,"表示",""))</f>
        <v>表示</v>
      </c>
      <c r="DO160" s="521">
        <f>SUM(DO161:DO169)</f>
        <v>0</v>
      </c>
      <c r="DQ160" s="607">
        <f>'1枚目'!$CI$149</f>
        <v>0</v>
      </c>
      <c r="DR160" s="569"/>
      <c r="DS160" s="612"/>
      <c r="DT160" s="521"/>
      <c r="DU160" s="521"/>
      <c r="DV160" s="521"/>
      <c r="DW160" s="521"/>
      <c r="DX160" s="521"/>
      <c r="DY160" s="521"/>
      <c r="DZ160" s="521"/>
      <c r="EA160" s="521"/>
      <c r="EB160" s="521"/>
      <c r="EC160" s="521"/>
      <c r="ED160" s="521"/>
    </row>
    <row r="161" spans="1:134" s="520" customFormat="1" ht="15" customHeight="1">
      <c r="A161" s="517"/>
      <c r="B161" s="517"/>
      <c r="C161" s="601"/>
      <c r="D161" s="602"/>
      <c r="E161" s="2292"/>
      <c r="F161" s="2293"/>
      <c r="G161" s="2293"/>
      <c r="H161" s="2293"/>
      <c r="I161" s="2294"/>
      <c r="J161" s="1971"/>
      <c r="K161" s="1972"/>
      <c r="L161" s="1972"/>
      <c r="M161" s="1972"/>
      <c r="N161" s="1977"/>
      <c r="O161" s="1978"/>
      <c r="P161" s="1985"/>
      <c r="Q161" s="1985"/>
      <c r="R161" s="1985"/>
      <c r="S161" s="1985"/>
      <c r="T161" s="1986"/>
      <c r="U161" s="1989"/>
      <c r="V161" s="1985"/>
      <c r="W161" s="1985"/>
      <c r="X161" s="1985"/>
      <c r="Y161" s="1990"/>
      <c r="Z161" s="1951" t="s">
        <v>139</v>
      </c>
      <c r="AA161" s="1952"/>
      <c r="AB161" s="1952"/>
      <c r="AC161" s="1953"/>
      <c r="AD161" s="1954">
        <f>'1枚目'!$AO$150</f>
        <v>0</v>
      </c>
      <c r="AE161" s="1955"/>
      <c r="AF161" s="1955"/>
      <c r="AG161" s="1955"/>
      <c r="AH161" s="1955"/>
      <c r="AI161" s="1955"/>
      <c r="AJ161" s="1955"/>
      <c r="AK161" s="1955"/>
      <c r="AL161" s="1955"/>
      <c r="AM161" s="1955"/>
      <c r="AN161" s="1955"/>
      <c r="AO161" s="1955"/>
      <c r="AP161" s="1955"/>
      <c r="AQ161" s="1955"/>
      <c r="AR161" s="1955"/>
      <c r="AS161" s="1955"/>
      <c r="AT161" s="1955"/>
      <c r="AU161" s="1955"/>
      <c r="AV161" s="1955"/>
      <c r="AW161" s="1955"/>
      <c r="AX161" s="1955"/>
      <c r="AY161" s="1955"/>
      <c r="AZ161" s="1955"/>
      <c r="BA161" s="1955"/>
      <c r="BB161" s="1955"/>
      <c r="BC161" s="1956"/>
      <c r="BD161" s="1941">
        <f>'1枚目'!$BK$150</f>
        <v>0</v>
      </c>
      <c r="BE161" s="1928"/>
      <c r="BF161" s="1928"/>
      <c r="BG161" s="1928"/>
      <c r="BH161" s="1928"/>
      <c r="BI161" s="1928"/>
      <c r="BJ161" s="1928"/>
      <c r="BK161" s="1928"/>
      <c r="BL161" s="1928"/>
      <c r="BM161" s="1928"/>
      <c r="BN161" s="1928"/>
      <c r="BO161" s="1928"/>
      <c r="BP161" s="1928"/>
      <c r="BQ161" s="1928"/>
      <c r="BR161" s="1928"/>
      <c r="BS161" s="1928"/>
      <c r="BT161" s="1928"/>
      <c r="BU161" s="1928"/>
      <c r="BV161" s="1928"/>
      <c r="BW161" s="1928"/>
      <c r="BX161" s="1928"/>
      <c r="BY161" s="1928"/>
      <c r="BZ161" s="1928"/>
      <c r="CA161" s="1928"/>
      <c r="CB161" s="1928"/>
      <c r="CC161" s="1928"/>
      <c r="CD161" s="1928"/>
      <c r="CE161" s="1928"/>
      <c r="CF161" s="1942"/>
      <c r="CG161" s="1927">
        <f t="shared" si="23"/>
        <v>0</v>
      </c>
      <c r="CH161" s="1928"/>
      <c r="CI161" s="1929"/>
      <c r="CJ161" s="1930">
        <f>'1枚目'!$CL$150</f>
        <v>0</v>
      </c>
      <c r="CK161" s="1931"/>
      <c r="CL161" s="1931"/>
      <c r="CM161" s="1931"/>
      <c r="CN161" s="1931"/>
      <c r="CO161" s="1931"/>
      <c r="CP161" s="1931"/>
      <c r="CQ161" s="531" t="s">
        <v>8823</v>
      </c>
      <c r="CR161" s="531"/>
      <c r="CS161" s="531"/>
      <c r="CT161" s="531"/>
      <c r="CU161" s="2022">
        <f>'1枚目'!$CW$150</f>
        <v>0</v>
      </c>
      <c r="CV161" s="1931"/>
      <c r="CW161" s="1931"/>
      <c r="CX161" s="1931"/>
      <c r="CY161" s="531"/>
      <c r="CZ161" s="531"/>
      <c r="DA161" s="570" t="s">
        <v>8823</v>
      </c>
      <c r="DB161" s="2009"/>
      <c r="DC161" s="2010"/>
      <c r="DD161" s="2010"/>
      <c r="DE161" s="1977"/>
      <c r="DF161" s="2014"/>
      <c r="DG161" s="2297"/>
      <c r="DH161" s="2298"/>
      <c r="DI161" s="2298"/>
      <c r="DJ161" s="2298"/>
      <c r="DK161" s="2298"/>
      <c r="DL161" s="564"/>
      <c r="DM161" s="517"/>
      <c r="DN161" s="520" t="str">
        <f>IF(CJ161&gt;0,"表示",IF(DO160=0,"表示",""))</f>
        <v>表示</v>
      </c>
      <c r="DO161" s="521">
        <f>IF(CJ161&gt;0,1,0)</f>
        <v>0</v>
      </c>
      <c r="DQ161" s="607">
        <f>'1枚目'!$CI$150</f>
        <v>0</v>
      </c>
      <c r="DR161" s="569"/>
      <c r="DS161" s="612"/>
      <c r="DT161" s="521"/>
      <c r="DU161" s="521"/>
      <c r="DV161" s="521"/>
      <c r="DW161" s="521"/>
      <c r="DX161" s="521"/>
      <c r="DY161" s="521"/>
      <c r="DZ161" s="521"/>
      <c r="EA161" s="521"/>
      <c r="EB161" s="521"/>
      <c r="EC161" s="521"/>
      <c r="ED161" s="521"/>
    </row>
    <row r="162" spans="1:134" ht="15" customHeight="1">
      <c r="A162" s="2"/>
      <c r="B162" s="2"/>
      <c r="C162" s="601"/>
      <c r="D162" s="602"/>
      <c r="E162" s="1963"/>
      <c r="F162" s="1964"/>
      <c r="G162" s="1964"/>
      <c r="H162" s="1964"/>
      <c r="I162" s="1965"/>
      <c r="J162" s="1971"/>
      <c r="K162" s="1972"/>
      <c r="L162" s="1972"/>
      <c r="M162" s="1972"/>
      <c r="N162" s="1977"/>
      <c r="O162" s="1978"/>
      <c r="P162" s="1985"/>
      <c r="Q162" s="1985"/>
      <c r="R162" s="1985"/>
      <c r="S162" s="1985"/>
      <c r="T162" s="1986"/>
      <c r="U162" s="1989"/>
      <c r="V162" s="1985"/>
      <c r="W162" s="1985"/>
      <c r="X162" s="1985"/>
      <c r="Y162" s="1990"/>
      <c r="Z162" s="1951" t="s">
        <v>8771</v>
      </c>
      <c r="AA162" s="1952"/>
      <c r="AB162" s="1952"/>
      <c r="AC162" s="1953"/>
      <c r="AD162" s="1954">
        <f>'2枚目'!$AO$123</f>
        <v>0</v>
      </c>
      <c r="AE162" s="1955"/>
      <c r="AF162" s="1955"/>
      <c r="AG162" s="1955"/>
      <c r="AH162" s="1955"/>
      <c r="AI162" s="1955"/>
      <c r="AJ162" s="1955"/>
      <c r="AK162" s="1955"/>
      <c r="AL162" s="1955"/>
      <c r="AM162" s="1955"/>
      <c r="AN162" s="1955"/>
      <c r="AO162" s="1955"/>
      <c r="AP162" s="1955"/>
      <c r="AQ162" s="1955"/>
      <c r="AR162" s="1955"/>
      <c r="AS162" s="1955"/>
      <c r="AT162" s="1955"/>
      <c r="AU162" s="1955"/>
      <c r="AV162" s="1955"/>
      <c r="AW162" s="1955"/>
      <c r="AX162" s="1955"/>
      <c r="AY162" s="1955"/>
      <c r="AZ162" s="1955"/>
      <c r="BA162" s="1955"/>
      <c r="BB162" s="1955"/>
      <c r="BC162" s="1956"/>
      <c r="BD162" s="1941">
        <f>'2枚目'!$BK$123</f>
        <v>0</v>
      </c>
      <c r="BE162" s="1928"/>
      <c r="BF162" s="1928"/>
      <c r="BG162" s="1928"/>
      <c r="BH162" s="1928"/>
      <c r="BI162" s="1928"/>
      <c r="BJ162" s="1928"/>
      <c r="BK162" s="1928"/>
      <c r="BL162" s="1928"/>
      <c r="BM162" s="1928"/>
      <c r="BN162" s="1928"/>
      <c r="BO162" s="1928"/>
      <c r="BP162" s="1928"/>
      <c r="BQ162" s="1928"/>
      <c r="BR162" s="1928"/>
      <c r="BS162" s="1928"/>
      <c r="BT162" s="1928"/>
      <c r="BU162" s="1928"/>
      <c r="BV162" s="1928"/>
      <c r="BW162" s="1928"/>
      <c r="BX162" s="1928"/>
      <c r="BY162" s="1928"/>
      <c r="BZ162" s="1928"/>
      <c r="CA162" s="1928"/>
      <c r="CB162" s="1928"/>
      <c r="CC162" s="1928"/>
      <c r="CD162" s="1928"/>
      <c r="CE162" s="1928"/>
      <c r="CF162" s="1942"/>
      <c r="CG162" s="1927">
        <f t="shared" si="23"/>
        <v>0</v>
      </c>
      <c r="CH162" s="1928"/>
      <c r="CI162" s="1929"/>
      <c r="CJ162" s="1930">
        <f>'2枚目'!$CL$123</f>
        <v>0</v>
      </c>
      <c r="CK162" s="1931"/>
      <c r="CL162" s="1931"/>
      <c r="CM162" s="1931"/>
      <c r="CN162" s="1931"/>
      <c r="CO162" s="1931"/>
      <c r="CP162" s="1931"/>
      <c r="CQ162" s="531" t="s">
        <v>8823</v>
      </c>
      <c r="CR162" s="531"/>
      <c r="CS162" s="531"/>
      <c r="CT162" s="531"/>
      <c r="CU162" s="2022">
        <f>'2枚目'!$CW$123</f>
        <v>0</v>
      </c>
      <c r="CV162" s="1931"/>
      <c r="CW162" s="1931"/>
      <c r="CX162" s="1931"/>
      <c r="CY162" s="531"/>
      <c r="CZ162" s="531"/>
      <c r="DA162" s="570" t="s">
        <v>8823</v>
      </c>
      <c r="DB162" s="2009"/>
      <c r="DC162" s="2010"/>
      <c r="DD162" s="2010"/>
      <c r="DE162" s="1977"/>
      <c r="DF162" s="2014"/>
      <c r="DG162" s="2297"/>
      <c r="DH162" s="2298"/>
      <c r="DI162" s="2298"/>
      <c r="DJ162" s="2298"/>
      <c r="DK162" s="2298"/>
      <c r="DL162" s="510"/>
      <c r="DM162" s="94"/>
      <c r="DN162" s="79" t="str">
        <f t="shared" ref="DN162:DN169" si="26">IF(CJ162&gt;0,"表示","")</f>
        <v/>
      </c>
      <c r="DO162" s="521">
        <f t="shared" ref="DO162:DO169" si="27">IF(CJ162&gt;0,1,0)</f>
        <v>0</v>
      </c>
      <c r="DQ162" s="607">
        <f>'2枚目'!$CI$123</f>
        <v>0</v>
      </c>
      <c r="DR162" s="515"/>
      <c r="DS162" s="612"/>
    </row>
    <row r="163" spans="1:134" ht="15" customHeight="1">
      <c r="A163" s="2"/>
      <c r="B163" s="2"/>
      <c r="C163" s="601"/>
      <c r="D163" s="602"/>
      <c r="E163" s="1963"/>
      <c r="F163" s="1964"/>
      <c r="G163" s="1964"/>
      <c r="H163" s="1964"/>
      <c r="I163" s="1965"/>
      <c r="J163" s="1971"/>
      <c r="K163" s="1972"/>
      <c r="L163" s="1972"/>
      <c r="M163" s="1972"/>
      <c r="N163" s="1977"/>
      <c r="O163" s="1978"/>
      <c r="P163" s="1985"/>
      <c r="Q163" s="1985"/>
      <c r="R163" s="1985"/>
      <c r="S163" s="1985"/>
      <c r="T163" s="1986"/>
      <c r="U163" s="1989"/>
      <c r="V163" s="1985"/>
      <c r="W163" s="1985"/>
      <c r="X163" s="1985"/>
      <c r="Y163" s="1990"/>
      <c r="Z163" s="1951" t="s">
        <v>8772</v>
      </c>
      <c r="AA163" s="1952"/>
      <c r="AB163" s="1952"/>
      <c r="AC163" s="1953"/>
      <c r="AD163" s="1954">
        <f>'2枚目'!$AO$124</f>
        <v>0</v>
      </c>
      <c r="AE163" s="1955"/>
      <c r="AF163" s="1955"/>
      <c r="AG163" s="1955"/>
      <c r="AH163" s="1955"/>
      <c r="AI163" s="1955"/>
      <c r="AJ163" s="1955"/>
      <c r="AK163" s="1955"/>
      <c r="AL163" s="1955"/>
      <c r="AM163" s="1955"/>
      <c r="AN163" s="1955"/>
      <c r="AO163" s="1955"/>
      <c r="AP163" s="1955"/>
      <c r="AQ163" s="1955"/>
      <c r="AR163" s="1955"/>
      <c r="AS163" s="1955"/>
      <c r="AT163" s="1955"/>
      <c r="AU163" s="1955"/>
      <c r="AV163" s="1955"/>
      <c r="AW163" s="1955"/>
      <c r="AX163" s="1955"/>
      <c r="AY163" s="1955"/>
      <c r="AZ163" s="1955"/>
      <c r="BA163" s="1955"/>
      <c r="BB163" s="1955"/>
      <c r="BC163" s="1956"/>
      <c r="BD163" s="1941">
        <f>'2枚目'!$BK$124</f>
        <v>0</v>
      </c>
      <c r="BE163" s="1928"/>
      <c r="BF163" s="1928"/>
      <c r="BG163" s="1928"/>
      <c r="BH163" s="1928"/>
      <c r="BI163" s="1928"/>
      <c r="BJ163" s="1928"/>
      <c r="BK163" s="1928"/>
      <c r="BL163" s="1928"/>
      <c r="BM163" s="1928"/>
      <c r="BN163" s="1928"/>
      <c r="BO163" s="1928"/>
      <c r="BP163" s="1928"/>
      <c r="BQ163" s="1928"/>
      <c r="BR163" s="1928"/>
      <c r="BS163" s="1928"/>
      <c r="BT163" s="1928"/>
      <c r="BU163" s="1928"/>
      <c r="BV163" s="1928"/>
      <c r="BW163" s="1928"/>
      <c r="BX163" s="1928"/>
      <c r="BY163" s="1928"/>
      <c r="BZ163" s="1928"/>
      <c r="CA163" s="1928"/>
      <c r="CB163" s="1928"/>
      <c r="CC163" s="1928"/>
      <c r="CD163" s="1928"/>
      <c r="CE163" s="1928"/>
      <c r="CF163" s="1942"/>
      <c r="CG163" s="1927">
        <f t="shared" si="23"/>
        <v>0</v>
      </c>
      <c r="CH163" s="1928"/>
      <c r="CI163" s="1929"/>
      <c r="CJ163" s="1930">
        <f>'2枚目'!$CL$124</f>
        <v>0</v>
      </c>
      <c r="CK163" s="1931"/>
      <c r="CL163" s="1931"/>
      <c r="CM163" s="1931"/>
      <c r="CN163" s="1931"/>
      <c r="CO163" s="1931"/>
      <c r="CP163" s="1931"/>
      <c r="CQ163" s="531" t="s">
        <v>8823</v>
      </c>
      <c r="CR163" s="531"/>
      <c r="CS163" s="531"/>
      <c r="CT163" s="531"/>
      <c r="CU163" s="2022">
        <f>'2枚目'!$CW$124</f>
        <v>0</v>
      </c>
      <c r="CV163" s="1931"/>
      <c r="CW163" s="1931"/>
      <c r="CX163" s="1931"/>
      <c r="CY163" s="531"/>
      <c r="CZ163" s="531"/>
      <c r="DA163" s="570" t="s">
        <v>8823</v>
      </c>
      <c r="DB163" s="2009"/>
      <c r="DC163" s="2010"/>
      <c r="DD163" s="2010"/>
      <c r="DE163" s="1977"/>
      <c r="DF163" s="2014"/>
      <c r="DG163" s="2297"/>
      <c r="DH163" s="2298"/>
      <c r="DI163" s="2298"/>
      <c r="DJ163" s="2298"/>
      <c r="DK163" s="2298"/>
      <c r="DL163" s="510"/>
      <c r="DM163" s="94"/>
      <c r="DN163" s="79" t="str">
        <f t="shared" si="26"/>
        <v/>
      </c>
      <c r="DO163" s="521">
        <f t="shared" si="27"/>
        <v>0</v>
      </c>
      <c r="DQ163" s="607">
        <f>'2枚目'!$CI$124</f>
        <v>0</v>
      </c>
      <c r="DR163" s="515"/>
      <c r="DS163" s="612"/>
    </row>
    <row r="164" spans="1:134" ht="15" customHeight="1">
      <c r="A164" s="2"/>
      <c r="B164" s="2"/>
      <c r="C164" s="601"/>
      <c r="D164" s="602"/>
      <c r="E164" s="1963"/>
      <c r="F164" s="1964"/>
      <c r="G164" s="1964"/>
      <c r="H164" s="1964"/>
      <c r="I164" s="1965"/>
      <c r="J164" s="1971"/>
      <c r="K164" s="1972"/>
      <c r="L164" s="1972"/>
      <c r="M164" s="1972"/>
      <c r="N164" s="1977"/>
      <c r="O164" s="1978"/>
      <c r="P164" s="1985"/>
      <c r="Q164" s="1985"/>
      <c r="R164" s="1985"/>
      <c r="S164" s="1985"/>
      <c r="T164" s="1986"/>
      <c r="U164" s="1989"/>
      <c r="V164" s="1985"/>
      <c r="W164" s="1985"/>
      <c r="X164" s="1985"/>
      <c r="Y164" s="1990"/>
      <c r="Z164" s="1951" t="s">
        <v>8817</v>
      </c>
      <c r="AA164" s="1952"/>
      <c r="AB164" s="1952"/>
      <c r="AC164" s="1953"/>
      <c r="AD164" s="1954">
        <f>'3枚目'!$AO$123</f>
        <v>0</v>
      </c>
      <c r="AE164" s="1955"/>
      <c r="AF164" s="1955"/>
      <c r="AG164" s="1955"/>
      <c r="AH164" s="1955"/>
      <c r="AI164" s="1955"/>
      <c r="AJ164" s="1955"/>
      <c r="AK164" s="1955"/>
      <c r="AL164" s="1955"/>
      <c r="AM164" s="1955"/>
      <c r="AN164" s="1955"/>
      <c r="AO164" s="1955"/>
      <c r="AP164" s="1955"/>
      <c r="AQ164" s="1955"/>
      <c r="AR164" s="1955"/>
      <c r="AS164" s="1955"/>
      <c r="AT164" s="1955"/>
      <c r="AU164" s="1955"/>
      <c r="AV164" s="1955"/>
      <c r="AW164" s="1955"/>
      <c r="AX164" s="1955"/>
      <c r="AY164" s="1955"/>
      <c r="AZ164" s="1955"/>
      <c r="BA164" s="1955"/>
      <c r="BB164" s="1955"/>
      <c r="BC164" s="1956"/>
      <c r="BD164" s="1941">
        <f>'3枚目'!$BK$123</f>
        <v>0</v>
      </c>
      <c r="BE164" s="1928"/>
      <c r="BF164" s="1928"/>
      <c r="BG164" s="1928"/>
      <c r="BH164" s="1928"/>
      <c r="BI164" s="1928"/>
      <c r="BJ164" s="1928"/>
      <c r="BK164" s="1928"/>
      <c r="BL164" s="1928"/>
      <c r="BM164" s="1928"/>
      <c r="BN164" s="1928"/>
      <c r="BO164" s="1928"/>
      <c r="BP164" s="1928"/>
      <c r="BQ164" s="1928"/>
      <c r="BR164" s="1928"/>
      <c r="BS164" s="1928"/>
      <c r="BT164" s="1928"/>
      <c r="BU164" s="1928"/>
      <c r="BV164" s="1928"/>
      <c r="BW164" s="1928"/>
      <c r="BX164" s="1928"/>
      <c r="BY164" s="1928"/>
      <c r="BZ164" s="1928"/>
      <c r="CA164" s="1928"/>
      <c r="CB164" s="1928"/>
      <c r="CC164" s="1928"/>
      <c r="CD164" s="1928"/>
      <c r="CE164" s="1928"/>
      <c r="CF164" s="1942"/>
      <c r="CG164" s="1927">
        <f t="shared" si="23"/>
        <v>0</v>
      </c>
      <c r="CH164" s="1928"/>
      <c r="CI164" s="1929"/>
      <c r="CJ164" s="1930">
        <f>'3枚目'!$CL$123</f>
        <v>0</v>
      </c>
      <c r="CK164" s="1931"/>
      <c r="CL164" s="1931"/>
      <c r="CM164" s="1931"/>
      <c r="CN164" s="1931"/>
      <c r="CO164" s="1931"/>
      <c r="CP164" s="1931"/>
      <c r="CQ164" s="531" t="s">
        <v>8823</v>
      </c>
      <c r="CR164" s="531"/>
      <c r="CS164" s="531"/>
      <c r="CT164" s="531"/>
      <c r="CU164" s="2022">
        <f>'3枚目'!$CW$123</f>
        <v>0</v>
      </c>
      <c r="CV164" s="1931"/>
      <c r="CW164" s="1931"/>
      <c r="CX164" s="1931"/>
      <c r="CY164" s="531"/>
      <c r="CZ164" s="531"/>
      <c r="DA164" s="570" t="s">
        <v>8823</v>
      </c>
      <c r="DB164" s="2009"/>
      <c r="DC164" s="2010"/>
      <c r="DD164" s="2010"/>
      <c r="DE164" s="1977"/>
      <c r="DF164" s="2014"/>
      <c r="DG164" s="2297"/>
      <c r="DH164" s="2298"/>
      <c r="DI164" s="2298"/>
      <c r="DJ164" s="2298"/>
      <c r="DK164" s="2298"/>
      <c r="DL164" s="510"/>
      <c r="DM164" s="94"/>
      <c r="DN164" s="79" t="str">
        <f t="shared" si="26"/>
        <v/>
      </c>
      <c r="DO164" s="521">
        <f t="shared" si="27"/>
        <v>0</v>
      </c>
      <c r="DQ164" s="607">
        <f>'3枚目'!$CI$123</f>
        <v>0</v>
      </c>
      <c r="DR164" s="515"/>
      <c r="DS164" s="612"/>
    </row>
    <row r="165" spans="1:134" ht="15" customHeight="1">
      <c r="A165" s="2"/>
      <c r="B165" s="2"/>
      <c r="C165" s="601"/>
      <c r="D165" s="602"/>
      <c r="E165" s="1963"/>
      <c r="F165" s="1964"/>
      <c r="G165" s="1964"/>
      <c r="H165" s="1964"/>
      <c r="I165" s="1965"/>
      <c r="J165" s="1971"/>
      <c r="K165" s="1972"/>
      <c r="L165" s="1972"/>
      <c r="M165" s="1972"/>
      <c r="N165" s="1977"/>
      <c r="O165" s="1978"/>
      <c r="P165" s="1985"/>
      <c r="Q165" s="1985"/>
      <c r="R165" s="1985"/>
      <c r="S165" s="1985"/>
      <c r="T165" s="1986"/>
      <c r="U165" s="1989"/>
      <c r="V165" s="1985"/>
      <c r="W165" s="1985"/>
      <c r="X165" s="1985"/>
      <c r="Y165" s="1990"/>
      <c r="Z165" s="1951" t="s">
        <v>8818</v>
      </c>
      <c r="AA165" s="1952"/>
      <c r="AB165" s="1952"/>
      <c r="AC165" s="1953"/>
      <c r="AD165" s="1954">
        <f>'3枚目'!$AO$124</f>
        <v>0</v>
      </c>
      <c r="AE165" s="1955"/>
      <c r="AF165" s="1955"/>
      <c r="AG165" s="1955"/>
      <c r="AH165" s="1955"/>
      <c r="AI165" s="1955"/>
      <c r="AJ165" s="1955"/>
      <c r="AK165" s="1955"/>
      <c r="AL165" s="1955"/>
      <c r="AM165" s="1955"/>
      <c r="AN165" s="1955"/>
      <c r="AO165" s="1955"/>
      <c r="AP165" s="1955"/>
      <c r="AQ165" s="1955"/>
      <c r="AR165" s="1955"/>
      <c r="AS165" s="1955"/>
      <c r="AT165" s="1955"/>
      <c r="AU165" s="1955"/>
      <c r="AV165" s="1955"/>
      <c r="AW165" s="1955"/>
      <c r="AX165" s="1955"/>
      <c r="AY165" s="1955"/>
      <c r="AZ165" s="1955"/>
      <c r="BA165" s="1955"/>
      <c r="BB165" s="1955"/>
      <c r="BC165" s="1956"/>
      <c r="BD165" s="1941">
        <f>'3枚目'!$BK$124</f>
        <v>0</v>
      </c>
      <c r="BE165" s="1928"/>
      <c r="BF165" s="1928"/>
      <c r="BG165" s="1928"/>
      <c r="BH165" s="1928"/>
      <c r="BI165" s="1928"/>
      <c r="BJ165" s="1928"/>
      <c r="BK165" s="1928"/>
      <c r="BL165" s="1928"/>
      <c r="BM165" s="1928"/>
      <c r="BN165" s="1928"/>
      <c r="BO165" s="1928"/>
      <c r="BP165" s="1928"/>
      <c r="BQ165" s="1928"/>
      <c r="BR165" s="1928"/>
      <c r="BS165" s="1928"/>
      <c r="BT165" s="1928"/>
      <c r="BU165" s="1928"/>
      <c r="BV165" s="1928"/>
      <c r="BW165" s="1928"/>
      <c r="BX165" s="1928"/>
      <c r="BY165" s="1928"/>
      <c r="BZ165" s="1928"/>
      <c r="CA165" s="1928"/>
      <c r="CB165" s="1928"/>
      <c r="CC165" s="1928"/>
      <c r="CD165" s="1928"/>
      <c r="CE165" s="1928"/>
      <c r="CF165" s="1942"/>
      <c r="CG165" s="1927">
        <f t="shared" si="23"/>
        <v>0</v>
      </c>
      <c r="CH165" s="1928"/>
      <c r="CI165" s="1929"/>
      <c r="CJ165" s="1930">
        <f>'3枚目'!$CL$124</f>
        <v>0</v>
      </c>
      <c r="CK165" s="1931"/>
      <c r="CL165" s="1931"/>
      <c r="CM165" s="1931"/>
      <c r="CN165" s="1931"/>
      <c r="CO165" s="1931"/>
      <c r="CP165" s="1931"/>
      <c r="CQ165" s="531" t="s">
        <v>8823</v>
      </c>
      <c r="CR165" s="531"/>
      <c r="CS165" s="531"/>
      <c r="CT165" s="531"/>
      <c r="CU165" s="2022">
        <f>'3枚目'!$CW$124</f>
        <v>0</v>
      </c>
      <c r="CV165" s="1931"/>
      <c r="CW165" s="1931"/>
      <c r="CX165" s="1931"/>
      <c r="CY165" s="531"/>
      <c r="CZ165" s="531"/>
      <c r="DA165" s="570" t="s">
        <v>8823</v>
      </c>
      <c r="DB165" s="2009"/>
      <c r="DC165" s="2010"/>
      <c r="DD165" s="2010"/>
      <c r="DE165" s="1977"/>
      <c r="DF165" s="2014"/>
      <c r="DG165" s="2297"/>
      <c r="DH165" s="2298"/>
      <c r="DI165" s="2298"/>
      <c r="DJ165" s="2298"/>
      <c r="DK165" s="2298"/>
      <c r="DL165" s="510"/>
      <c r="DM165" s="94"/>
      <c r="DN165" s="79" t="str">
        <f t="shared" si="26"/>
        <v/>
      </c>
      <c r="DO165" s="521">
        <f t="shared" si="27"/>
        <v>0</v>
      </c>
      <c r="DQ165" s="607">
        <f>'3枚目'!$CI$124</f>
        <v>0</v>
      </c>
      <c r="DR165" s="515"/>
      <c r="DS165" s="612"/>
    </row>
    <row r="166" spans="1:134" ht="15" customHeight="1">
      <c r="A166" s="2"/>
      <c r="B166" s="2"/>
      <c r="C166" s="601"/>
      <c r="D166" s="602"/>
      <c r="E166" s="1963"/>
      <c r="F166" s="1964"/>
      <c r="G166" s="1964"/>
      <c r="H166" s="1964"/>
      <c r="I166" s="1965"/>
      <c r="J166" s="1971"/>
      <c r="K166" s="1972"/>
      <c r="L166" s="1972"/>
      <c r="M166" s="1972"/>
      <c r="N166" s="1977"/>
      <c r="O166" s="1978"/>
      <c r="P166" s="1985"/>
      <c r="Q166" s="1985"/>
      <c r="R166" s="1985"/>
      <c r="S166" s="1985"/>
      <c r="T166" s="1986"/>
      <c r="U166" s="1989"/>
      <c r="V166" s="1985"/>
      <c r="W166" s="1985"/>
      <c r="X166" s="1985"/>
      <c r="Y166" s="1990"/>
      <c r="Z166" s="1951" t="s">
        <v>8819</v>
      </c>
      <c r="AA166" s="1952"/>
      <c r="AB166" s="1952"/>
      <c r="AC166" s="1953"/>
      <c r="AD166" s="1954">
        <f>'4枚目'!$AO$123</f>
        <v>0</v>
      </c>
      <c r="AE166" s="1955"/>
      <c r="AF166" s="1955"/>
      <c r="AG166" s="1955"/>
      <c r="AH166" s="1955"/>
      <c r="AI166" s="1955"/>
      <c r="AJ166" s="1955"/>
      <c r="AK166" s="1955"/>
      <c r="AL166" s="1955"/>
      <c r="AM166" s="1955"/>
      <c r="AN166" s="1955"/>
      <c r="AO166" s="1955"/>
      <c r="AP166" s="1955"/>
      <c r="AQ166" s="1955"/>
      <c r="AR166" s="1955"/>
      <c r="AS166" s="1955"/>
      <c r="AT166" s="1955"/>
      <c r="AU166" s="1955"/>
      <c r="AV166" s="1955"/>
      <c r="AW166" s="1955"/>
      <c r="AX166" s="1955"/>
      <c r="AY166" s="1955"/>
      <c r="AZ166" s="1955"/>
      <c r="BA166" s="1955"/>
      <c r="BB166" s="1955"/>
      <c r="BC166" s="1956"/>
      <c r="BD166" s="1941">
        <f>'4枚目'!$BK$123</f>
        <v>0</v>
      </c>
      <c r="BE166" s="1928"/>
      <c r="BF166" s="1928"/>
      <c r="BG166" s="1928"/>
      <c r="BH166" s="1928"/>
      <c r="BI166" s="1928"/>
      <c r="BJ166" s="1928"/>
      <c r="BK166" s="1928"/>
      <c r="BL166" s="1928"/>
      <c r="BM166" s="1928"/>
      <c r="BN166" s="1928"/>
      <c r="BO166" s="1928"/>
      <c r="BP166" s="1928"/>
      <c r="BQ166" s="1928"/>
      <c r="BR166" s="1928"/>
      <c r="BS166" s="1928"/>
      <c r="BT166" s="1928"/>
      <c r="BU166" s="1928"/>
      <c r="BV166" s="1928"/>
      <c r="BW166" s="1928"/>
      <c r="BX166" s="1928"/>
      <c r="BY166" s="1928"/>
      <c r="BZ166" s="1928"/>
      <c r="CA166" s="1928"/>
      <c r="CB166" s="1928"/>
      <c r="CC166" s="1928"/>
      <c r="CD166" s="1928"/>
      <c r="CE166" s="1928"/>
      <c r="CF166" s="1942"/>
      <c r="CG166" s="1927">
        <f t="shared" si="23"/>
        <v>0</v>
      </c>
      <c r="CH166" s="1928"/>
      <c r="CI166" s="1929"/>
      <c r="CJ166" s="1930">
        <f>'4枚目'!$CL$123</f>
        <v>0</v>
      </c>
      <c r="CK166" s="1931"/>
      <c r="CL166" s="1931"/>
      <c r="CM166" s="1931"/>
      <c r="CN166" s="1931"/>
      <c r="CO166" s="1931"/>
      <c r="CP166" s="1931"/>
      <c r="CQ166" s="531" t="s">
        <v>8823</v>
      </c>
      <c r="CR166" s="531"/>
      <c r="CS166" s="531"/>
      <c r="CT166" s="531"/>
      <c r="CU166" s="2022">
        <f>'4枚目'!$CW$123</f>
        <v>0</v>
      </c>
      <c r="CV166" s="1931"/>
      <c r="CW166" s="1931"/>
      <c r="CX166" s="1931"/>
      <c r="CY166" s="531"/>
      <c r="CZ166" s="531"/>
      <c r="DA166" s="570" t="s">
        <v>8823</v>
      </c>
      <c r="DB166" s="2009"/>
      <c r="DC166" s="2010"/>
      <c r="DD166" s="2010"/>
      <c r="DE166" s="1977"/>
      <c r="DF166" s="2014"/>
      <c r="DG166" s="2297"/>
      <c r="DH166" s="2298"/>
      <c r="DI166" s="2298"/>
      <c r="DJ166" s="2298"/>
      <c r="DK166" s="2298"/>
      <c r="DL166" s="510"/>
      <c r="DM166" s="94"/>
      <c r="DN166" s="79" t="str">
        <f t="shared" si="26"/>
        <v/>
      </c>
      <c r="DO166" s="521">
        <f t="shared" si="27"/>
        <v>0</v>
      </c>
      <c r="DQ166" s="607">
        <f>'4枚目'!$CI$123</f>
        <v>0</v>
      </c>
      <c r="DR166" s="515"/>
      <c r="DS166" s="612"/>
    </row>
    <row r="167" spans="1:134" ht="15" customHeight="1">
      <c r="A167" s="2"/>
      <c r="B167" s="2"/>
      <c r="C167" s="601"/>
      <c r="D167" s="602"/>
      <c r="E167" s="1963"/>
      <c r="F167" s="1964"/>
      <c r="G167" s="1964"/>
      <c r="H167" s="1964"/>
      <c r="I167" s="1965"/>
      <c r="J167" s="1971"/>
      <c r="K167" s="1972"/>
      <c r="L167" s="1972"/>
      <c r="M167" s="1972"/>
      <c r="N167" s="1977"/>
      <c r="O167" s="1978"/>
      <c r="P167" s="1985"/>
      <c r="Q167" s="1985"/>
      <c r="R167" s="1985"/>
      <c r="S167" s="1985"/>
      <c r="T167" s="1986"/>
      <c r="U167" s="1989"/>
      <c r="V167" s="1985"/>
      <c r="W167" s="1985"/>
      <c r="X167" s="1985"/>
      <c r="Y167" s="1990"/>
      <c r="Z167" s="1951" t="s">
        <v>8820</v>
      </c>
      <c r="AA167" s="1952"/>
      <c r="AB167" s="1952"/>
      <c r="AC167" s="1953"/>
      <c r="AD167" s="1954">
        <f>'4枚目'!$AO$124</f>
        <v>0</v>
      </c>
      <c r="AE167" s="1955"/>
      <c r="AF167" s="1955"/>
      <c r="AG167" s="1955"/>
      <c r="AH167" s="1955"/>
      <c r="AI167" s="1955"/>
      <c r="AJ167" s="1955"/>
      <c r="AK167" s="1955"/>
      <c r="AL167" s="1955"/>
      <c r="AM167" s="1955"/>
      <c r="AN167" s="1955"/>
      <c r="AO167" s="1955"/>
      <c r="AP167" s="1955"/>
      <c r="AQ167" s="1955"/>
      <c r="AR167" s="1955"/>
      <c r="AS167" s="1955"/>
      <c r="AT167" s="1955"/>
      <c r="AU167" s="1955"/>
      <c r="AV167" s="1955"/>
      <c r="AW167" s="1955"/>
      <c r="AX167" s="1955"/>
      <c r="AY167" s="1955"/>
      <c r="AZ167" s="1955"/>
      <c r="BA167" s="1955"/>
      <c r="BB167" s="1955"/>
      <c r="BC167" s="1956"/>
      <c r="BD167" s="1941">
        <f>'4枚目'!$BK$124</f>
        <v>0</v>
      </c>
      <c r="BE167" s="1928"/>
      <c r="BF167" s="1928"/>
      <c r="BG167" s="1928"/>
      <c r="BH167" s="1928"/>
      <c r="BI167" s="1928"/>
      <c r="BJ167" s="1928"/>
      <c r="BK167" s="1928"/>
      <c r="BL167" s="1928"/>
      <c r="BM167" s="1928"/>
      <c r="BN167" s="1928"/>
      <c r="BO167" s="1928"/>
      <c r="BP167" s="1928"/>
      <c r="BQ167" s="1928"/>
      <c r="BR167" s="1928"/>
      <c r="BS167" s="1928"/>
      <c r="BT167" s="1928"/>
      <c r="BU167" s="1928"/>
      <c r="BV167" s="1928"/>
      <c r="BW167" s="1928"/>
      <c r="BX167" s="1928"/>
      <c r="BY167" s="1928"/>
      <c r="BZ167" s="1928"/>
      <c r="CA167" s="1928"/>
      <c r="CB167" s="1928"/>
      <c r="CC167" s="1928"/>
      <c r="CD167" s="1928"/>
      <c r="CE167" s="1928"/>
      <c r="CF167" s="1942"/>
      <c r="CG167" s="1927">
        <f t="shared" si="23"/>
        <v>0</v>
      </c>
      <c r="CH167" s="1928"/>
      <c r="CI167" s="1929"/>
      <c r="CJ167" s="1930">
        <f>'4枚目'!$CL$124</f>
        <v>0</v>
      </c>
      <c r="CK167" s="1931"/>
      <c r="CL167" s="1931"/>
      <c r="CM167" s="1931"/>
      <c r="CN167" s="1931"/>
      <c r="CO167" s="1931"/>
      <c r="CP167" s="1931"/>
      <c r="CQ167" s="531" t="s">
        <v>8823</v>
      </c>
      <c r="CR167" s="531"/>
      <c r="CS167" s="531"/>
      <c r="CT167" s="531"/>
      <c r="CU167" s="2022">
        <f>'4枚目'!$CW$124</f>
        <v>0</v>
      </c>
      <c r="CV167" s="1931"/>
      <c r="CW167" s="1931"/>
      <c r="CX167" s="1931"/>
      <c r="CY167" s="531"/>
      <c r="CZ167" s="531"/>
      <c r="DA167" s="570" t="s">
        <v>8823</v>
      </c>
      <c r="DB167" s="2009"/>
      <c r="DC167" s="2010"/>
      <c r="DD167" s="2010"/>
      <c r="DE167" s="1977"/>
      <c r="DF167" s="2014"/>
      <c r="DG167" s="2297"/>
      <c r="DH167" s="2298"/>
      <c r="DI167" s="2298"/>
      <c r="DJ167" s="2298"/>
      <c r="DK167" s="2298"/>
      <c r="DL167" s="510"/>
      <c r="DM167" s="94"/>
      <c r="DN167" s="79" t="str">
        <f t="shared" si="26"/>
        <v/>
      </c>
      <c r="DO167" s="521">
        <f t="shared" si="27"/>
        <v>0</v>
      </c>
      <c r="DQ167" s="607">
        <f>'4枚目'!$CI$124</f>
        <v>0</v>
      </c>
      <c r="DR167" s="515"/>
      <c r="DS167" s="612"/>
    </row>
    <row r="168" spans="1:134" ht="15" customHeight="1">
      <c r="A168" s="2"/>
      <c r="B168" s="2"/>
      <c r="C168" s="601"/>
      <c r="D168" s="602"/>
      <c r="E168" s="1963"/>
      <c r="F168" s="1964"/>
      <c r="G168" s="1964"/>
      <c r="H168" s="1964"/>
      <c r="I168" s="1965"/>
      <c r="J168" s="1971"/>
      <c r="K168" s="1972"/>
      <c r="L168" s="1972"/>
      <c r="M168" s="1972"/>
      <c r="N168" s="1977"/>
      <c r="O168" s="1978"/>
      <c r="P168" s="1985"/>
      <c r="Q168" s="1985"/>
      <c r="R168" s="1985"/>
      <c r="S168" s="1985"/>
      <c r="T168" s="1986"/>
      <c r="U168" s="1989"/>
      <c r="V168" s="1985"/>
      <c r="W168" s="1985"/>
      <c r="X168" s="1985"/>
      <c r="Y168" s="1990"/>
      <c r="Z168" s="1951" t="s">
        <v>8821</v>
      </c>
      <c r="AA168" s="1952"/>
      <c r="AB168" s="1952"/>
      <c r="AC168" s="1953"/>
      <c r="AD168" s="1954">
        <f>'5枚目'!$AO$123</f>
        <v>0</v>
      </c>
      <c r="AE168" s="1955"/>
      <c r="AF168" s="1955"/>
      <c r="AG168" s="1955"/>
      <c r="AH168" s="1955"/>
      <c r="AI168" s="1955"/>
      <c r="AJ168" s="1955"/>
      <c r="AK168" s="1955"/>
      <c r="AL168" s="1955"/>
      <c r="AM168" s="1955"/>
      <c r="AN168" s="1955"/>
      <c r="AO168" s="1955"/>
      <c r="AP168" s="1955"/>
      <c r="AQ168" s="1955"/>
      <c r="AR168" s="1955"/>
      <c r="AS168" s="1955"/>
      <c r="AT168" s="1955"/>
      <c r="AU168" s="1955"/>
      <c r="AV168" s="1955"/>
      <c r="AW168" s="1955"/>
      <c r="AX168" s="1955"/>
      <c r="AY168" s="1955"/>
      <c r="AZ168" s="1955"/>
      <c r="BA168" s="1955"/>
      <c r="BB168" s="1955"/>
      <c r="BC168" s="1956"/>
      <c r="BD168" s="1941">
        <f>'5枚目'!$BK$123</f>
        <v>0</v>
      </c>
      <c r="BE168" s="1928"/>
      <c r="BF168" s="1928"/>
      <c r="BG168" s="1928"/>
      <c r="BH168" s="1928"/>
      <c r="BI168" s="1928"/>
      <c r="BJ168" s="1928"/>
      <c r="BK168" s="1928"/>
      <c r="BL168" s="1928"/>
      <c r="BM168" s="1928"/>
      <c r="BN168" s="1928"/>
      <c r="BO168" s="1928"/>
      <c r="BP168" s="1928"/>
      <c r="BQ168" s="1928"/>
      <c r="BR168" s="1928"/>
      <c r="BS168" s="1928"/>
      <c r="BT168" s="1928"/>
      <c r="BU168" s="1928"/>
      <c r="BV168" s="1928"/>
      <c r="BW168" s="1928"/>
      <c r="BX168" s="1928"/>
      <c r="BY168" s="1928"/>
      <c r="BZ168" s="1928"/>
      <c r="CA168" s="1928"/>
      <c r="CB168" s="1928"/>
      <c r="CC168" s="1928"/>
      <c r="CD168" s="1928"/>
      <c r="CE168" s="1928"/>
      <c r="CF168" s="1942"/>
      <c r="CG168" s="1927">
        <f t="shared" si="23"/>
        <v>0</v>
      </c>
      <c r="CH168" s="1928"/>
      <c r="CI168" s="1929"/>
      <c r="CJ168" s="1930">
        <f>'5枚目'!$CL$123</f>
        <v>0</v>
      </c>
      <c r="CK168" s="1931"/>
      <c r="CL168" s="1931"/>
      <c r="CM168" s="1931"/>
      <c r="CN168" s="1931"/>
      <c r="CO168" s="1931"/>
      <c r="CP168" s="1931"/>
      <c r="CQ168" s="531" t="s">
        <v>8823</v>
      </c>
      <c r="CR168" s="531"/>
      <c r="CS168" s="531"/>
      <c r="CT168" s="531"/>
      <c r="CU168" s="2022">
        <f>'5枚目'!$CW$123</f>
        <v>0</v>
      </c>
      <c r="CV168" s="1931"/>
      <c r="CW168" s="1931"/>
      <c r="CX168" s="1931"/>
      <c r="CY168" s="531"/>
      <c r="CZ168" s="531"/>
      <c r="DA168" s="570" t="s">
        <v>8823</v>
      </c>
      <c r="DB168" s="2009"/>
      <c r="DC168" s="2010"/>
      <c r="DD168" s="2010"/>
      <c r="DE168" s="1977"/>
      <c r="DF168" s="2014"/>
      <c r="DG168" s="2297"/>
      <c r="DH168" s="2298"/>
      <c r="DI168" s="2298"/>
      <c r="DJ168" s="2298"/>
      <c r="DK168" s="2298"/>
      <c r="DL168" s="510"/>
      <c r="DM168" s="94"/>
      <c r="DN168" s="79" t="str">
        <f t="shared" si="26"/>
        <v/>
      </c>
      <c r="DO168" s="521">
        <f t="shared" si="27"/>
        <v>0</v>
      </c>
      <c r="DQ168" s="607">
        <f>'5枚目'!$CI$123</f>
        <v>0</v>
      </c>
      <c r="DR168" s="515"/>
      <c r="DS168" s="612"/>
    </row>
    <row r="169" spans="1:134" ht="15" customHeight="1">
      <c r="A169" s="2"/>
      <c r="B169" s="2"/>
      <c r="C169" s="601"/>
      <c r="D169" s="602"/>
      <c r="E169" s="1966"/>
      <c r="F169" s="1967"/>
      <c r="G169" s="1967"/>
      <c r="H169" s="1967"/>
      <c r="I169" s="1968"/>
      <c r="J169" s="1973"/>
      <c r="K169" s="1974"/>
      <c r="L169" s="1974"/>
      <c r="M169" s="1974"/>
      <c r="N169" s="1979"/>
      <c r="O169" s="1980"/>
      <c r="P169" s="580"/>
      <c r="Q169" s="580"/>
      <c r="R169" s="581"/>
      <c r="S169" s="581"/>
      <c r="T169" s="581" t="s">
        <v>9231</v>
      </c>
      <c r="U169" s="582"/>
      <c r="V169" s="580"/>
      <c r="W169" s="581"/>
      <c r="X169" s="581"/>
      <c r="Y169" s="583" t="s">
        <v>9231</v>
      </c>
      <c r="Z169" s="1935" t="s">
        <v>8822</v>
      </c>
      <c r="AA169" s="1936"/>
      <c r="AB169" s="1936"/>
      <c r="AC169" s="1937"/>
      <c r="AD169" s="1938">
        <f>'5枚目'!$AO$124</f>
        <v>0</v>
      </c>
      <c r="AE169" s="1939"/>
      <c r="AF169" s="1939"/>
      <c r="AG169" s="1939"/>
      <c r="AH169" s="1939"/>
      <c r="AI169" s="1939"/>
      <c r="AJ169" s="1939"/>
      <c r="AK169" s="1939"/>
      <c r="AL169" s="1939"/>
      <c r="AM169" s="1939"/>
      <c r="AN169" s="1939"/>
      <c r="AO169" s="1939"/>
      <c r="AP169" s="1939"/>
      <c r="AQ169" s="1939"/>
      <c r="AR169" s="1939"/>
      <c r="AS169" s="1939"/>
      <c r="AT169" s="1939"/>
      <c r="AU169" s="1939"/>
      <c r="AV169" s="1939"/>
      <c r="AW169" s="1939"/>
      <c r="AX169" s="1939"/>
      <c r="AY169" s="1939"/>
      <c r="AZ169" s="1939"/>
      <c r="BA169" s="1939"/>
      <c r="BB169" s="1939"/>
      <c r="BC169" s="1940"/>
      <c r="BD169" s="1941">
        <f>'5枚目'!$BK$124</f>
        <v>0</v>
      </c>
      <c r="BE169" s="1928"/>
      <c r="BF169" s="1928"/>
      <c r="BG169" s="1928"/>
      <c r="BH169" s="1928"/>
      <c r="BI169" s="1928"/>
      <c r="BJ169" s="1928"/>
      <c r="BK169" s="1928"/>
      <c r="BL169" s="1928"/>
      <c r="BM169" s="1928"/>
      <c r="BN169" s="1928"/>
      <c r="BO169" s="1928"/>
      <c r="BP169" s="1928"/>
      <c r="BQ169" s="1928"/>
      <c r="BR169" s="1928"/>
      <c r="BS169" s="1928"/>
      <c r="BT169" s="1928"/>
      <c r="BU169" s="1928"/>
      <c r="BV169" s="1928"/>
      <c r="BW169" s="1928"/>
      <c r="BX169" s="1928"/>
      <c r="BY169" s="1928"/>
      <c r="BZ169" s="1928"/>
      <c r="CA169" s="1928"/>
      <c r="CB169" s="1928"/>
      <c r="CC169" s="1928"/>
      <c r="CD169" s="1928"/>
      <c r="CE169" s="1928"/>
      <c r="CF169" s="1942"/>
      <c r="CG169" s="1943">
        <f t="shared" si="23"/>
        <v>0</v>
      </c>
      <c r="CH169" s="1944"/>
      <c r="CI169" s="1945"/>
      <c r="CJ169" s="1946">
        <f>'5枚目'!$CL$124</f>
        <v>0</v>
      </c>
      <c r="CK169" s="1947"/>
      <c r="CL169" s="1947"/>
      <c r="CM169" s="1947"/>
      <c r="CN169" s="1947"/>
      <c r="CO169" s="1947"/>
      <c r="CP169" s="1947"/>
      <c r="CQ169" s="560" t="s">
        <v>8823</v>
      </c>
      <c r="CR169" s="560"/>
      <c r="CS169" s="560"/>
      <c r="CT169" s="560"/>
      <c r="CU169" s="2023">
        <f>'5枚目'!$CW$124</f>
        <v>0</v>
      </c>
      <c r="CV169" s="1947"/>
      <c r="CW169" s="1947"/>
      <c r="CX169" s="1947"/>
      <c r="CY169" s="560"/>
      <c r="CZ169" s="560"/>
      <c r="DA169" s="579" t="s">
        <v>8823</v>
      </c>
      <c r="DB169" s="2011"/>
      <c r="DC169" s="2012"/>
      <c r="DD169" s="2012"/>
      <c r="DE169" s="1979"/>
      <c r="DF169" s="2015"/>
      <c r="DG169" s="2299"/>
      <c r="DH169" s="2300"/>
      <c r="DI169" s="2300"/>
      <c r="DJ169" s="2300"/>
      <c r="DK169" s="2300"/>
      <c r="DL169" s="509"/>
      <c r="DM169" s="599"/>
      <c r="DN169" s="79" t="str">
        <f t="shared" si="26"/>
        <v/>
      </c>
      <c r="DO169" s="521">
        <f t="shared" si="27"/>
        <v>0</v>
      </c>
      <c r="DQ169" s="607">
        <f>'5枚目'!$CI$124</f>
        <v>0</v>
      </c>
      <c r="DR169" s="515"/>
      <c r="DS169" s="612"/>
    </row>
    <row r="170" spans="1:134" s="520" customFormat="1" ht="15" customHeight="1">
      <c r="A170" s="517"/>
      <c r="B170" s="517"/>
      <c r="C170" s="601"/>
      <c r="D170" s="602"/>
      <c r="E170" s="2036" t="s">
        <v>8824</v>
      </c>
      <c r="F170" s="2037"/>
      <c r="G170" s="2037"/>
      <c r="H170" s="2037"/>
      <c r="I170" s="2038"/>
      <c r="J170" s="1969">
        <f>'1枚目'!$J$151</f>
        <v>0</v>
      </c>
      <c r="K170" s="1970"/>
      <c r="L170" s="1970"/>
      <c r="M170" s="1970"/>
      <c r="N170" s="1975" t="s">
        <v>9230</v>
      </c>
      <c r="O170" s="1976"/>
      <c r="P170" s="1981">
        <f>'1枚目'!$S$151+'2枚目'!$S$125+'3枚目'!$S$125+'4枚目'!$S$125+'5枚目'!$S$125</f>
        <v>0</v>
      </c>
      <c r="Q170" s="1982"/>
      <c r="R170" s="1982"/>
      <c r="S170" s="1982"/>
      <c r="T170" s="1983"/>
      <c r="U170" s="1987">
        <f>'1枚目'!$X$151+'2枚目'!$X$125+'3枚目'!$X$125+'4枚目'!$X$125+'5枚目'!$X$125</f>
        <v>0</v>
      </c>
      <c r="V170" s="1982"/>
      <c r="W170" s="1982"/>
      <c r="X170" s="1982"/>
      <c r="Y170" s="1988"/>
      <c r="Z170" s="2033" t="s">
        <v>136</v>
      </c>
      <c r="AA170" s="2034"/>
      <c r="AB170" s="2034"/>
      <c r="AC170" s="2035"/>
      <c r="AD170" s="1994">
        <f>'1枚目'!$AO$151</f>
        <v>0</v>
      </c>
      <c r="AE170" s="1995"/>
      <c r="AF170" s="1995"/>
      <c r="AG170" s="1995"/>
      <c r="AH170" s="1995"/>
      <c r="AI170" s="1995"/>
      <c r="AJ170" s="1995"/>
      <c r="AK170" s="1995"/>
      <c r="AL170" s="1995"/>
      <c r="AM170" s="1995"/>
      <c r="AN170" s="1995"/>
      <c r="AO170" s="1995"/>
      <c r="AP170" s="1995"/>
      <c r="AQ170" s="1995"/>
      <c r="AR170" s="1995"/>
      <c r="AS170" s="1995"/>
      <c r="AT170" s="1995"/>
      <c r="AU170" s="1995"/>
      <c r="AV170" s="1995"/>
      <c r="AW170" s="1995"/>
      <c r="AX170" s="1995"/>
      <c r="AY170" s="1995"/>
      <c r="AZ170" s="1995"/>
      <c r="BA170" s="1995"/>
      <c r="BB170" s="1995"/>
      <c r="BC170" s="1996"/>
      <c r="BD170" s="1997">
        <f>'1枚目'!$BK$151</f>
        <v>0</v>
      </c>
      <c r="BE170" s="1998"/>
      <c r="BF170" s="1998"/>
      <c r="BG170" s="1998"/>
      <c r="BH170" s="1998"/>
      <c r="BI170" s="1998"/>
      <c r="BJ170" s="1998"/>
      <c r="BK170" s="1998"/>
      <c r="BL170" s="1998"/>
      <c r="BM170" s="1998"/>
      <c r="BN170" s="1998"/>
      <c r="BO170" s="1998"/>
      <c r="BP170" s="1998"/>
      <c r="BQ170" s="1998"/>
      <c r="BR170" s="1998"/>
      <c r="BS170" s="1998"/>
      <c r="BT170" s="1998"/>
      <c r="BU170" s="1998"/>
      <c r="BV170" s="1998"/>
      <c r="BW170" s="1998"/>
      <c r="BX170" s="1998"/>
      <c r="BY170" s="1998"/>
      <c r="BZ170" s="1998"/>
      <c r="CA170" s="1998"/>
      <c r="CB170" s="1998"/>
      <c r="CC170" s="1998"/>
      <c r="CD170" s="1998"/>
      <c r="CE170" s="1998"/>
      <c r="CF170" s="1999"/>
      <c r="CG170" s="2000">
        <f t="shared" si="23"/>
        <v>0</v>
      </c>
      <c r="CH170" s="1998"/>
      <c r="CI170" s="2001"/>
      <c r="CJ170" s="2002">
        <f>'1枚目'!$CL$151</f>
        <v>0</v>
      </c>
      <c r="CK170" s="2003"/>
      <c r="CL170" s="2003"/>
      <c r="CM170" s="2003"/>
      <c r="CN170" s="2003"/>
      <c r="CO170" s="2003"/>
      <c r="CP170" s="2003"/>
      <c r="CQ170" s="548" t="s">
        <v>8823</v>
      </c>
      <c r="CR170" s="548"/>
      <c r="CS170" s="548"/>
      <c r="CT170" s="548"/>
      <c r="CU170" s="2024">
        <f>'1枚目'!$CW$151</f>
        <v>0</v>
      </c>
      <c r="CV170" s="2025"/>
      <c r="CW170" s="2025"/>
      <c r="CX170" s="2025"/>
      <c r="CY170" s="548"/>
      <c r="CZ170" s="548"/>
      <c r="DA170" s="573" t="s">
        <v>8823</v>
      </c>
      <c r="DB170" s="2007">
        <f>'1枚目'!$DC$151</f>
        <v>0</v>
      </c>
      <c r="DC170" s="2008"/>
      <c r="DD170" s="2008"/>
      <c r="DE170" s="1975" t="s">
        <v>9231</v>
      </c>
      <c r="DF170" s="2013"/>
      <c r="DG170" s="2295">
        <f>IFERROR((P170+DB170)/J170,0)</f>
        <v>0</v>
      </c>
      <c r="DH170" s="2296"/>
      <c r="DI170" s="2296"/>
      <c r="DJ170" s="2296"/>
      <c r="DK170" s="2296"/>
      <c r="DL170" s="572"/>
      <c r="DM170" s="517"/>
      <c r="DN170" s="520" t="str">
        <f>IF(CJ170&gt;0,"表示",IF(DO170=0,"表示",""))</f>
        <v>表示</v>
      </c>
      <c r="DO170" s="521">
        <f>SUM(DO171:DO179)</f>
        <v>0</v>
      </c>
      <c r="DQ170" s="607">
        <f>'1枚目'!$CI$151</f>
        <v>0</v>
      </c>
      <c r="DR170" s="569"/>
      <c r="DS170" s="612"/>
      <c r="DT170" s="521"/>
      <c r="DU170" s="521"/>
      <c r="DV170" s="521"/>
      <c r="DW170" s="521"/>
      <c r="DX170" s="521"/>
      <c r="DY170" s="521"/>
      <c r="DZ170" s="521"/>
      <c r="EA170" s="521"/>
      <c r="EB170" s="521"/>
      <c r="EC170" s="521"/>
      <c r="ED170" s="521"/>
    </row>
    <row r="171" spans="1:134" s="520" customFormat="1" ht="15" customHeight="1">
      <c r="A171" s="517"/>
      <c r="B171" s="517"/>
      <c r="C171" s="601"/>
      <c r="D171" s="602"/>
      <c r="E171" s="2039"/>
      <c r="F171" s="2040"/>
      <c r="G171" s="2040"/>
      <c r="H171" s="2040"/>
      <c r="I171" s="2041"/>
      <c r="J171" s="1971"/>
      <c r="K171" s="1972"/>
      <c r="L171" s="1972"/>
      <c r="M171" s="1972"/>
      <c r="N171" s="1977"/>
      <c r="O171" s="1978"/>
      <c r="P171" s="1984"/>
      <c r="Q171" s="1985"/>
      <c r="R171" s="1985"/>
      <c r="S171" s="1985"/>
      <c r="T171" s="1986"/>
      <c r="U171" s="1989"/>
      <c r="V171" s="1985"/>
      <c r="W171" s="1985"/>
      <c r="X171" s="1985"/>
      <c r="Y171" s="1990"/>
      <c r="Z171" s="1951" t="s">
        <v>139</v>
      </c>
      <c r="AA171" s="1952"/>
      <c r="AB171" s="1952"/>
      <c r="AC171" s="1953"/>
      <c r="AD171" s="1954">
        <f>'1枚目'!$AO$152</f>
        <v>0</v>
      </c>
      <c r="AE171" s="1955"/>
      <c r="AF171" s="1955"/>
      <c r="AG171" s="1955"/>
      <c r="AH171" s="1955"/>
      <c r="AI171" s="1955"/>
      <c r="AJ171" s="1955"/>
      <c r="AK171" s="1955"/>
      <c r="AL171" s="1955"/>
      <c r="AM171" s="1955"/>
      <c r="AN171" s="1955"/>
      <c r="AO171" s="1955"/>
      <c r="AP171" s="1955"/>
      <c r="AQ171" s="1955"/>
      <c r="AR171" s="1955"/>
      <c r="AS171" s="1955"/>
      <c r="AT171" s="1955"/>
      <c r="AU171" s="1955"/>
      <c r="AV171" s="1955"/>
      <c r="AW171" s="1955"/>
      <c r="AX171" s="1955"/>
      <c r="AY171" s="1955"/>
      <c r="AZ171" s="1955"/>
      <c r="BA171" s="1955"/>
      <c r="BB171" s="1955"/>
      <c r="BC171" s="1956"/>
      <c r="BD171" s="1941">
        <f>'1枚目'!$BK$152</f>
        <v>0</v>
      </c>
      <c r="BE171" s="1928"/>
      <c r="BF171" s="1928"/>
      <c r="BG171" s="1928"/>
      <c r="BH171" s="1928"/>
      <c r="BI171" s="1928"/>
      <c r="BJ171" s="1928"/>
      <c r="BK171" s="1928"/>
      <c r="BL171" s="1928"/>
      <c r="BM171" s="1928"/>
      <c r="BN171" s="1928"/>
      <c r="BO171" s="1928"/>
      <c r="BP171" s="1928"/>
      <c r="BQ171" s="1928"/>
      <c r="BR171" s="1928"/>
      <c r="BS171" s="1928"/>
      <c r="BT171" s="1928"/>
      <c r="BU171" s="1928"/>
      <c r="BV171" s="1928"/>
      <c r="BW171" s="1928"/>
      <c r="BX171" s="1928"/>
      <c r="BY171" s="1928"/>
      <c r="BZ171" s="1928"/>
      <c r="CA171" s="1928"/>
      <c r="CB171" s="1928"/>
      <c r="CC171" s="1928"/>
      <c r="CD171" s="1928"/>
      <c r="CE171" s="1928"/>
      <c r="CF171" s="1942"/>
      <c r="CG171" s="1927">
        <f t="shared" si="23"/>
        <v>0</v>
      </c>
      <c r="CH171" s="1928"/>
      <c r="CI171" s="1929"/>
      <c r="CJ171" s="1930">
        <f>'1枚目'!$CL$152</f>
        <v>0</v>
      </c>
      <c r="CK171" s="1931"/>
      <c r="CL171" s="1931"/>
      <c r="CM171" s="1931"/>
      <c r="CN171" s="1931"/>
      <c r="CO171" s="1931"/>
      <c r="CP171" s="1931"/>
      <c r="CQ171" s="531" t="s">
        <v>8823</v>
      </c>
      <c r="CR171" s="531"/>
      <c r="CS171" s="531"/>
      <c r="CT171" s="531"/>
      <c r="CU171" s="2022">
        <f>'1枚目'!$CW$152</f>
        <v>0</v>
      </c>
      <c r="CV171" s="1931"/>
      <c r="CW171" s="1931"/>
      <c r="CX171" s="1931"/>
      <c r="CY171" s="531"/>
      <c r="CZ171" s="531"/>
      <c r="DA171" s="570" t="s">
        <v>8823</v>
      </c>
      <c r="DB171" s="2009"/>
      <c r="DC171" s="2010"/>
      <c r="DD171" s="2010"/>
      <c r="DE171" s="1977"/>
      <c r="DF171" s="2014"/>
      <c r="DG171" s="2297"/>
      <c r="DH171" s="2298"/>
      <c r="DI171" s="2298"/>
      <c r="DJ171" s="2298"/>
      <c r="DK171" s="2298"/>
      <c r="DL171" s="564"/>
      <c r="DM171" s="517"/>
      <c r="DN171" s="520" t="str">
        <f>IF(CJ171&gt;0,"表示",IF(DO170=0,"表示",""))</f>
        <v>表示</v>
      </c>
      <c r="DO171" s="521">
        <f>IF(CJ171&gt;0,1,0)</f>
        <v>0</v>
      </c>
      <c r="DQ171" s="607">
        <f>'1枚目'!$CI$152</f>
        <v>0</v>
      </c>
      <c r="DR171" s="569"/>
      <c r="DS171" s="612"/>
      <c r="DT171" s="521"/>
      <c r="DU171" s="521"/>
      <c r="DV171" s="521"/>
      <c r="DW171" s="521"/>
      <c r="DX171" s="521"/>
      <c r="DY171" s="521"/>
      <c r="DZ171" s="521"/>
      <c r="EA171" s="521"/>
      <c r="EB171" s="521"/>
      <c r="EC171" s="521"/>
      <c r="ED171" s="521"/>
    </row>
    <row r="172" spans="1:134" ht="15" customHeight="1">
      <c r="A172" s="2"/>
      <c r="B172" s="2"/>
      <c r="C172" s="601"/>
      <c r="D172" s="602"/>
      <c r="E172" s="2042"/>
      <c r="F172" s="2043"/>
      <c r="G172" s="2043"/>
      <c r="H172" s="2043"/>
      <c r="I172" s="2044"/>
      <c r="J172" s="1971"/>
      <c r="K172" s="1972"/>
      <c r="L172" s="1972"/>
      <c r="M172" s="1972"/>
      <c r="N172" s="1977"/>
      <c r="O172" s="1978"/>
      <c r="P172" s="1984"/>
      <c r="Q172" s="1985"/>
      <c r="R172" s="1985"/>
      <c r="S172" s="1985"/>
      <c r="T172" s="1986"/>
      <c r="U172" s="1989"/>
      <c r="V172" s="1985"/>
      <c r="W172" s="1985"/>
      <c r="X172" s="1985"/>
      <c r="Y172" s="1990"/>
      <c r="Z172" s="1951" t="s">
        <v>8771</v>
      </c>
      <c r="AA172" s="1952"/>
      <c r="AB172" s="1952"/>
      <c r="AC172" s="1953"/>
      <c r="AD172" s="1954">
        <f>'2枚目'!$AO$125</f>
        <v>0</v>
      </c>
      <c r="AE172" s="1955"/>
      <c r="AF172" s="1955"/>
      <c r="AG172" s="1955"/>
      <c r="AH172" s="1955"/>
      <c r="AI172" s="1955"/>
      <c r="AJ172" s="1955"/>
      <c r="AK172" s="1955"/>
      <c r="AL172" s="1955"/>
      <c r="AM172" s="1955"/>
      <c r="AN172" s="1955"/>
      <c r="AO172" s="1955"/>
      <c r="AP172" s="1955"/>
      <c r="AQ172" s="1955"/>
      <c r="AR172" s="1955"/>
      <c r="AS172" s="1955"/>
      <c r="AT172" s="1955"/>
      <c r="AU172" s="1955"/>
      <c r="AV172" s="1955"/>
      <c r="AW172" s="1955"/>
      <c r="AX172" s="1955"/>
      <c r="AY172" s="1955"/>
      <c r="AZ172" s="1955"/>
      <c r="BA172" s="1955"/>
      <c r="BB172" s="1955"/>
      <c r="BC172" s="1956"/>
      <c r="BD172" s="1941">
        <f>'2枚目'!$BK$125</f>
        <v>0</v>
      </c>
      <c r="BE172" s="1928"/>
      <c r="BF172" s="1928"/>
      <c r="BG172" s="1928"/>
      <c r="BH172" s="1928"/>
      <c r="BI172" s="1928"/>
      <c r="BJ172" s="1928"/>
      <c r="BK172" s="1928"/>
      <c r="BL172" s="1928"/>
      <c r="BM172" s="1928"/>
      <c r="BN172" s="1928"/>
      <c r="BO172" s="1928"/>
      <c r="BP172" s="1928"/>
      <c r="BQ172" s="1928"/>
      <c r="BR172" s="1928"/>
      <c r="BS172" s="1928"/>
      <c r="BT172" s="1928"/>
      <c r="BU172" s="1928"/>
      <c r="BV172" s="1928"/>
      <c r="BW172" s="1928"/>
      <c r="BX172" s="1928"/>
      <c r="BY172" s="1928"/>
      <c r="BZ172" s="1928"/>
      <c r="CA172" s="1928"/>
      <c r="CB172" s="1928"/>
      <c r="CC172" s="1928"/>
      <c r="CD172" s="1928"/>
      <c r="CE172" s="1928"/>
      <c r="CF172" s="1942"/>
      <c r="CG172" s="1927">
        <f t="shared" si="23"/>
        <v>0</v>
      </c>
      <c r="CH172" s="1928"/>
      <c r="CI172" s="1929"/>
      <c r="CJ172" s="1930">
        <f>'2枚目'!$CL$125</f>
        <v>0</v>
      </c>
      <c r="CK172" s="1931"/>
      <c r="CL172" s="1931"/>
      <c r="CM172" s="1931"/>
      <c r="CN172" s="1931"/>
      <c r="CO172" s="1931"/>
      <c r="CP172" s="1931"/>
      <c r="CQ172" s="531" t="s">
        <v>8823</v>
      </c>
      <c r="CR172" s="531"/>
      <c r="CS172" s="531"/>
      <c r="CT172" s="531"/>
      <c r="CU172" s="2022">
        <f>'2枚目'!$CW$125</f>
        <v>0</v>
      </c>
      <c r="CV172" s="1931"/>
      <c r="CW172" s="1931"/>
      <c r="CX172" s="1931"/>
      <c r="CY172" s="531"/>
      <c r="CZ172" s="531"/>
      <c r="DA172" s="570" t="s">
        <v>8823</v>
      </c>
      <c r="DB172" s="2009"/>
      <c r="DC172" s="2010"/>
      <c r="DD172" s="2010"/>
      <c r="DE172" s="1977"/>
      <c r="DF172" s="2014"/>
      <c r="DG172" s="2297"/>
      <c r="DH172" s="2298"/>
      <c r="DI172" s="2298"/>
      <c r="DJ172" s="2298"/>
      <c r="DK172" s="2298"/>
      <c r="DL172" s="510"/>
      <c r="DM172" s="94"/>
      <c r="DN172" s="79" t="str">
        <f t="shared" ref="DN172:DN179" si="28">IF(CJ172&gt;0,"表示","")</f>
        <v/>
      </c>
      <c r="DO172" s="521">
        <f t="shared" ref="DO172:DO179" si="29">IF(CJ172&gt;0,1,0)</f>
        <v>0</v>
      </c>
      <c r="DQ172" s="607">
        <f>'2枚目'!$CI$125</f>
        <v>0</v>
      </c>
      <c r="DR172" s="515"/>
      <c r="DS172" s="612"/>
    </row>
    <row r="173" spans="1:134" ht="15" customHeight="1">
      <c r="A173" s="2"/>
      <c r="B173" s="2"/>
      <c r="C173" s="601"/>
      <c r="D173" s="602"/>
      <c r="E173" s="2042"/>
      <c r="F173" s="2043"/>
      <c r="G173" s="2043"/>
      <c r="H173" s="2043"/>
      <c r="I173" s="2044"/>
      <c r="J173" s="1971"/>
      <c r="K173" s="1972"/>
      <c r="L173" s="1972"/>
      <c r="M173" s="1972"/>
      <c r="N173" s="1977"/>
      <c r="O173" s="1978"/>
      <c r="P173" s="1984"/>
      <c r="Q173" s="1985"/>
      <c r="R173" s="1985"/>
      <c r="S173" s="1985"/>
      <c r="T173" s="1986"/>
      <c r="U173" s="1989"/>
      <c r="V173" s="1985"/>
      <c r="W173" s="1985"/>
      <c r="X173" s="1985"/>
      <c r="Y173" s="1990"/>
      <c r="Z173" s="1951" t="s">
        <v>8772</v>
      </c>
      <c r="AA173" s="1952"/>
      <c r="AB173" s="1952"/>
      <c r="AC173" s="1953"/>
      <c r="AD173" s="1954">
        <f>'2枚目'!$AO$126</f>
        <v>0</v>
      </c>
      <c r="AE173" s="1955"/>
      <c r="AF173" s="1955"/>
      <c r="AG173" s="1955"/>
      <c r="AH173" s="1955"/>
      <c r="AI173" s="1955"/>
      <c r="AJ173" s="1955"/>
      <c r="AK173" s="1955"/>
      <c r="AL173" s="1955"/>
      <c r="AM173" s="1955"/>
      <c r="AN173" s="1955"/>
      <c r="AO173" s="1955"/>
      <c r="AP173" s="1955"/>
      <c r="AQ173" s="1955"/>
      <c r="AR173" s="1955"/>
      <c r="AS173" s="1955"/>
      <c r="AT173" s="1955"/>
      <c r="AU173" s="1955"/>
      <c r="AV173" s="1955"/>
      <c r="AW173" s="1955"/>
      <c r="AX173" s="1955"/>
      <c r="AY173" s="1955"/>
      <c r="AZ173" s="1955"/>
      <c r="BA173" s="1955"/>
      <c r="BB173" s="1955"/>
      <c r="BC173" s="1956"/>
      <c r="BD173" s="1941">
        <f>'2枚目'!$BK$126</f>
        <v>0</v>
      </c>
      <c r="BE173" s="1928"/>
      <c r="BF173" s="1928"/>
      <c r="BG173" s="1928"/>
      <c r="BH173" s="1928"/>
      <c r="BI173" s="1928"/>
      <c r="BJ173" s="1928"/>
      <c r="BK173" s="1928"/>
      <c r="BL173" s="1928"/>
      <c r="BM173" s="1928"/>
      <c r="BN173" s="1928"/>
      <c r="BO173" s="1928"/>
      <c r="BP173" s="1928"/>
      <c r="BQ173" s="1928"/>
      <c r="BR173" s="1928"/>
      <c r="BS173" s="1928"/>
      <c r="BT173" s="1928"/>
      <c r="BU173" s="1928"/>
      <c r="BV173" s="1928"/>
      <c r="BW173" s="1928"/>
      <c r="BX173" s="1928"/>
      <c r="BY173" s="1928"/>
      <c r="BZ173" s="1928"/>
      <c r="CA173" s="1928"/>
      <c r="CB173" s="1928"/>
      <c r="CC173" s="1928"/>
      <c r="CD173" s="1928"/>
      <c r="CE173" s="1928"/>
      <c r="CF173" s="1942"/>
      <c r="CG173" s="1927">
        <f t="shared" si="23"/>
        <v>0</v>
      </c>
      <c r="CH173" s="1928"/>
      <c r="CI173" s="1929"/>
      <c r="CJ173" s="1930">
        <f>'2枚目'!$CL$126</f>
        <v>0</v>
      </c>
      <c r="CK173" s="1931"/>
      <c r="CL173" s="1931"/>
      <c r="CM173" s="1931"/>
      <c r="CN173" s="1931"/>
      <c r="CO173" s="1931"/>
      <c r="CP173" s="1931"/>
      <c r="CQ173" s="531" t="s">
        <v>8823</v>
      </c>
      <c r="CR173" s="531"/>
      <c r="CS173" s="531"/>
      <c r="CT173" s="531"/>
      <c r="CU173" s="2022">
        <f>'2枚目'!$CW$126</f>
        <v>0</v>
      </c>
      <c r="CV173" s="1931"/>
      <c r="CW173" s="1931"/>
      <c r="CX173" s="1931"/>
      <c r="CY173" s="531"/>
      <c r="CZ173" s="531"/>
      <c r="DA173" s="570" t="s">
        <v>8823</v>
      </c>
      <c r="DB173" s="2009"/>
      <c r="DC173" s="2010"/>
      <c r="DD173" s="2010"/>
      <c r="DE173" s="1977"/>
      <c r="DF173" s="2014"/>
      <c r="DG173" s="2297"/>
      <c r="DH173" s="2298"/>
      <c r="DI173" s="2298"/>
      <c r="DJ173" s="2298"/>
      <c r="DK173" s="2298"/>
      <c r="DL173" s="510"/>
      <c r="DM173" s="94"/>
      <c r="DN173" s="79" t="str">
        <f t="shared" si="28"/>
        <v/>
      </c>
      <c r="DO173" s="521">
        <f t="shared" si="29"/>
        <v>0</v>
      </c>
      <c r="DQ173" s="607">
        <f>'2枚目'!$CI$126</f>
        <v>0</v>
      </c>
      <c r="DR173" s="515"/>
      <c r="DS173" s="612"/>
    </row>
    <row r="174" spans="1:134" ht="15" customHeight="1">
      <c r="A174" s="2"/>
      <c r="B174" s="2"/>
      <c r="C174" s="601"/>
      <c r="D174" s="602"/>
      <c r="E174" s="2042"/>
      <c r="F174" s="2043"/>
      <c r="G174" s="2043"/>
      <c r="H174" s="2043"/>
      <c r="I174" s="2044"/>
      <c r="J174" s="1971"/>
      <c r="K174" s="1972"/>
      <c r="L174" s="1972"/>
      <c r="M174" s="1972"/>
      <c r="N174" s="1977"/>
      <c r="O174" s="1978"/>
      <c r="P174" s="1984"/>
      <c r="Q174" s="1985"/>
      <c r="R174" s="1985"/>
      <c r="S174" s="1985"/>
      <c r="T174" s="1986"/>
      <c r="U174" s="1989"/>
      <c r="V174" s="1985"/>
      <c r="W174" s="1985"/>
      <c r="X174" s="1985"/>
      <c r="Y174" s="1990"/>
      <c r="Z174" s="1951" t="s">
        <v>8817</v>
      </c>
      <c r="AA174" s="1952"/>
      <c r="AB174" s="1952"/>
      <c r="AC174" s="1953"/>
      <c r="AD174" s="1954">
        <f>'3枚目'!$AO$125</f>
        <v>0</v>
      </c>
      <c r="AE174" s="1955"/>
      <c r="AF174" s="1955"/>
      <c r="AG174" s="1955"/>
      <c r="AH174" s="1955"/>
      <c r="AI174" s="1955"/>
      <c r="AJ174" s="1955"/>
      <c r="AK174" s="1955"/>
      <c r="AL174" s="1955"/>
      <c r="AM174" s="1955"/>
      <c r="AN174" s="1955"/>
      <c r="AO174" s="1955"/>
      <c r="AP174" s="1955"/>
      <c r="AQ174" s="1955"/>
      <c r="AR174" s="1955"/>
      <c r="AS174" s="1955"/>
      <c r="AT174" s="1955"/>
      <c r="AU174" s="1955"/>
      <c r="AV174" s="1955"/>
      <c r="AW174" s="1955"/>
      <c r="AX174" s="1955"/>
      <c r="AY174" s="1955"/>
      <c r="AZ174" s="1955"/>
      <c r="BA174" s="1955"/>
      <c r="BB174" s="1955"/>
      <c r="BC174" s="1956"/>
      <c r="BD174" s="1941">
        <f>'3枚目'!$BK$125</f>
        <v>0</v>
      </c>
      <c r="BE174" s="1928"/>
      <c r="BF174" s="1928"/>
      <c r="BG174" s="1928"/>
      <c r="BH174" s="1928"/>
      <c r="BI174" s="1928"/>
      <c r="BJ174" s="1928"/>
      <c r="BK174" s="1928"/>
      <c r="BL174" s="1928"/>
      <c r="BM174" s="1928"/>
      <c r="BN174" s="1928"/>
      <c r="BO174" s="1928"/>
      <c r="BP174" s="1928"/>
      <c r="BQ174" s="1928"/>
      <c r="BR174" s="1928"/>
      <c r="BS174" s="1928"/>
      <c r="BT174" s="1928"/>
      <c r="BU174" s="1928"/>
      <c r="BV174" s="1928"/>
      <c r="BW174" s="1928"/>
      <c r="BX174" s="1928"/>
      <c r="BY174" s="1928"/>
      <c r="BZ174" s="1928"/>
      <c r="CA174" s="1928"/>
      <c r="CB174" s="1928"/>
      <c r="CC174" s="1928"/>
      <c r="CD174" s="1928"/>
      <c r="CE174" s="1928"/>
      <c r="CF174" s="1942"/>
      <c r="CG174" s="1927">
        <f t="shared" si="23"/>
        <v>0</v>
      </c>
      <c r="CH174" s="1928"/>
      <c r="CI174" s="1929"/>
      <c r="CJ174" s="1930">
        <f>'3枚目'!$CL$125</f>
        <v>0</v>
      </c>
      <c r="CK174" s="1931"/>
      <c r="CL174" s="1931"/>
      <c r="CM174" s="1931"/>
      <c r="CN174" s="1931"/>
      <c r="CO174" s="1931"/>
      <c r="CP174" s="1931"/>
      <c r="CQ174" s="531" t="s">
        <v>8823</v>
      </c>
      <c r="CR174" s="531"/>
      <c r="CS174" s="531"/>
      <c r="CT174" s="531"/>
      <c r="CU174" s="2022">
        <f>'3枚目'!$CW$125</f>
        <v>0</v>
      </c>
      <c r="CV174" s="1931"/>
      <c r="CW174" s="1931"/>
      <c r="CX174" s="1931"/>
      <c r="CY174" s="531"/>
      <c r="CZ174" s="531"/>
      <c r="DA174" s="570" t="s">
        <v>8823</v>
      </c>
      <c r="DB174" s="2009"/>
      <c r="DC174" s="2010"/>
      <c r="DD174" s="2010"/>
      <c r="DE174" s="1977"/>
      <c r="DF174" s="2014"/>
      <c r="DG174" s="2297"/>
      <c r="DH174" s="2298"/>
      <c r="DI174" s="2298"/>
      <c r="DJ174" s="2298"/>
      <c r="DK174" s="2298"/>
      <c r="DL174" s="510"/>
      <c r="DM174" s="94"/>
      <c r="DN174" s="79" t="str">
        <f t="shared" si="28"/>
        <v/>
      </c>
      <c r="DO174" s="521">
        <f t="shared" si="29"/>
        <v>0</v>
      </c>
      <c r="DQ174" s="607">
        <f>'3枚目'!$CI$125</f>
        <v>0</v>
      </c>
      <c r="DR174" s="515"/>
      <c r="DS174" s="612"/>
    </row>
    <row r="175" spans="1:134" ht="15" customHeight="1">
      <c r="A175" s="2"/>
      <c r="B175" s="2"/>
      <c r="C175" s="601"/>
      <c r="D175" s="602"/>
      <c r="E175" s="2042"/>
      <c r="F175" s="2043"/>
      <c r="G175" s="2043"/>
      <c r="H175" s="2043"/>
      <c r="I175" s="2044"/>
      <c r="J175" s="1971"/>
      <c r="K175" s="1972"/>
      <c r="L175" s="1972"/>
      <c r="M175" s="1972"/>
      <c r="N175" s="1977"/>
      <c r="O175" s="1978"/>
      <c r="P175" s="1984"/>
      <c r="Q175" s="1985"/>
      <c r="R175" s="1985"/>
      <c r="S175" s="1985"/>
      <c r="T175" s="1986"/>
      <c r="U175" s="1989"/>
      <c r="V175" s="1985"/>
      <c r="W175" s="1985"/>
      <c r="X175" s="1985"/>
      <c r="Y175" s="1990"/>
      <c r="Z175" s="1951" t="s">
        <v>8818</v>
      </c>
      <c r="AA175" s="1952"/>
      <c r="AB175" s="1952"/>
      <c r="AC175" s="1953"/>
      <c r="AD175" s="1954">
        <f>'3枚目'!$AO$126</f>
        <v>0</v>
      </c>
      <c r="AE175" s="1955"/>
      <c r="AF175" s="1955"/>
      <c r="AG175" s="1955"/>
      <c r="AH175" s="1955"/>
      <c r="AI175" s="1955"/>
      <c r="AJ175" s="1955"/>
      <c r="AK175" s="1955"/>
      <c r="AL175" s="1955"/>
      <c r="AM175" s="1955"/>
      <c r="AN175" s="1955"/>
      <c r="AO175" s="1955"/>
      <c r="AP175" s="1955"/>
      <c r="AQ175" s="1955"/>
      <c r="AR175" s="1955"/>
      <c r="AS175" s="1955"/>
      <c r="AT175" s="1955"/>
      <c r="AU175" s="1955"/>
      <c r="AV175" s="1955"/>
      <c r="AW175" s="1955"/>
      <c r="AX175" s="1955"/>
      <c r="AY175" s="1955"/>
      <c r="AZ175" s="1955"/>
      <c r="BA175" s="1955"/>
      <c r="BB175" s="1955"/>
      <c r="BC175" s="1956"/>
      <c r="BD175" s="1941">
        <f>'3枚目'!$BK$126</f>
        <v>0</v>
      </c>
      <c r="BE175" s="1928"/>
      <c r="BF175" s="1928"/>
      <c r="BG175" s="1928"/>
      <c r="BH175" s="1928"/>
      <c r="BI175" s="1928"/>
      <c r="BJ175" s="1928"/>
      <c r="BK175" s="1928"/>
      <c r="BL175" s="1928"/>
      <c r="BM175" s="1928"/>
      <c r="BN175" s="1928"/>
      <c r="BO175" s="1928"/>
      <c r="BP175" s="1928"/>
      <c r="BQ175" s="1928"/>
      <c r="BR175" s="1928"/>
      <c r="BS175" s="1928"/>
      <c r="BT175" s="1928"/>
      <c r="BU175" s="1928"/>
      <c r="BV175" s="1928"/>
      <c r="BW175" s="1928"/>
      <c r="BX175" s="1928"/>
      <c r="BY175" s="1928"/>
      <c r="BZ175" s="1928"/>
      <c r="CA175" s="1928"/>
      <c r="CB175" s="1928"/>
      <c r="CC175" s="1928"/>
      <c r="CD175" s="1928"/>
      <c r="CE175" s="1928"/>
      <c r="CF175" s="1942"/>
      <c r="CG175" s="1927">
        <f t="shared" si="23"/>
        <v>0</v>
      </c>
      <c r="CH175" s="1928"/>
      <c r="CI175" s="1929"/>
      <c r="CJ175" s="1930">
        <f>'3枚目'!$CL$126</f>
        <v>0</v>
      </c>
      <c r="CK175" s="1931"/>
      <c r="CL175" s="1931"/>
      <c r="CM175" s="1931"/>
      <c r="CN175" s="1931"/>
      <c r="CO175" s="1931"/>
      <c r="CP175" s="1931"/>
      <c r="CQ175" s="531" t="s">
        <v>8823</v>
      </c>
      <c r="CR175" s="531"/>
      <c r="CS175" s="531"/>
      <c r="CT175" s="531"/>
      <c r="CU175" s="2022">
        <f>'3枚目'!$CW$126</f>
        <v>0</v>
      </c>
      <c r="CV175" s="1931"/>
      <c r="CW175" s="1931"/>
      <c r="CX175" s="1931"/>
      <c r="CY175" s="531"/>
      <c r="CZ175" s="531"/>
      <c r="DA175" s="570" t="s">
        <v>8823</v>
      </c>
      <c r="DB175" s="2009"/>
      <c r="DC175" s="2010"/>
      <c r="DD175" s="2010"/>
      <c r="DE175" s="1977"/>
      <c r="DF175" s="2014"/>
      <c r="DG175" s="2297"/>
      <c r="DH175" s="2298"/>
      <c r="DI175" s="2298"/>
      <c r="DJ175" s="2298"/>
      <c r="DK175" s="2298"/>
      <c r="DL175" s="510"/>
      <c r="DM175" s="94"/>
      <c r="DN175" s="79" t="str">
        <f t="shared" si="28"/>
        <v/>
      </c>
      <c r="DO175" s="521">
        <f t="shared" si="29"/>
        <v>0</v>
      </c>
      <c r="DQ175" s="607">
        <f>'3枚目'!$CI$126</f>
        <v>0</v>
      </c>
      <c r="DR175" s="515"/>
      <c r="DS175" s="612"/>
    </row>
    <row r="176" spans="1:134" ht="15" customHeight="1">
      <c r="A176" s="2"/>
      <c r="B176" s="2"/>
      <c r="C176" s="601"/>
      <c r="D176" s="602"/>
      <c r="E176" s="2042"/>
      <c r="F176" s="2043"/>
      <c r="G176" s="2043"/>
      <c r="H176" s="2043"/>
      <c r="I176" s="2044"/>
      <c r="J176" s="1971"/>
      <c r="K176" s="1972"/>
      <c r="L176" s="1972"/>
      <c r="M176" s="1972"/>
      <c r="N176" s="1977"/>
      <c r="O176" s="1978"/>
      <c r="P176" s="1984"/>
      <c r="Q176" s="1985"/>
      <c r="R176" s="1985"/>
      <c r="S176" s="1985"/>
      <c r="T176" s="1986"/>
      <c r="U176" s="1989"/>
      <c r="V176" s="1985"/>
      <c r="W176" s="1985"/>
      <c r="X176" s="1985"/>
      <c r="Y176" s="1990"/>
      <c r="Z176" s="1951" t="s">
        <v>8819</v>
      </c>
      <c r="AA176" s="1952"/>
      <c r="AB176" s="1952"/>
      <c r="AC176" s="1953"/>
      <c r="AD176" s="1954">
        <f>'4枚目'!$AO$125</f>
        <v>0</v>
      </c>
      <c r="AE176" s="1955"/>
      <c r="AF176" s="1955"/>
      <c r="AG176" s="1955"/>
      <c r="AH176" s="1955"/>
      <c r="AI176" s="1955"/>
      <c r="AJ176" s="1955"/>
      <c r="AK176" s="1955"/>
      <c r="AL176" s="1955"/>
      <c r="AM176" s="1955"/>
      <c r="AN176" s="1955"/>
      <c r="AO176" s="1955"/>
      <c r="AP176" s="1955"/>
      <c r="AQ176" s="1955"/>
      <c r="AR176" s="1955"/>
      <c r="AS176" s="1955"/>
      <c r="AT176" s="1955"/>
      <c r="AU176" s="1955"/>
      <c r="AV176" s="1955"/>
      <c r="AW176" s="1955"/>
      <c r="AX176" s="1955"/>
      <c r="AY176" s="1955"/>
      <c r="AZ176" s="1955"/>
      <c r="BA176" s="1955"/>
      <c r="BB176" s="1955"/>
      <c r="BC176" s="1956"/>
      <c r="BD176" s="1941">
        <f>'4枚目'!$BK$125</f>
        <v>0</v>
      </c>
      <c r="BE176" s="1928"/>
      <c r="BF176" s="1928"/>
      <c r="BG176" s="1928"/>
      <c r="BH176" s="1928"/>
      <c r="BI176" s="1928"/>
      <c r="BJ176" s="1928"/>
      <c r="BK176" s="1928"/>
      <c r="BL176" s="1928"/>
      <c r="BM176" s="1928"/>
      <c r="BN176" s="1928"/>
      <c r="BO176" s="1928"/>
      <c r="BP176" s="1928"/>
      <c r="BQ176" s="1928"/>
      <c r="BR176" s="1928"/>
      <c r="BS176" s="1928"/>
      <c r="BT176" s="1928"/>
      <c r="BU176" s="1928"/>
      <c r="BV176" s="1928"/>
      <c r="BW176" s="1928"/>
      <c r="BX176" s="1928"/>
      <c r="BY176" s="1928"/>
      <c r="BZ176" s="1928"/>
      <c r="CA176" s="1928"/>
      <c r="CB176" s="1928"/>
      <c r="CC176" s="1928"/>
      <c r="CD176" s="1928"/>
      <c r="CE176" s="1928"/>
      <c r="CF176" s="1942"/>
      <c r="CG176" s="1927">
        <f t="shared" si="23"/>
        <v>0</v>
      </c>
      <c r="CH176" s="1928"/>
      <c r="CI176" s="1929"/>
      <c r="CJ176" s="1930">
        <f>'4枚目'!$CL$125</f>
        <v>0</v>
      </c>
      <c r="CK176" s="1931"/>
      <c r="CL176" s="1931"/>
      <c r="CM176" s="1931"/>
      <c r="CN176" s="1931"/>
      <c r="CO176" s="1931"/>
      <c r="CP176" s="1931"/>
      <c r="CQ176" s="531" t="s">
        <v>8823</v>
      </c>
      <c r="CR176" s="531"/>
      <c r="CS176" s="531"/>
      <c r="CT176" s="531"/>
      <c r="CU176" s="2022">
        <f>'4枚目'!$CW$125</f>
        <v>0</v>
      </c>
      <c r="CV176" s="1931"/>
      <c r="CW176" s="1931"/>
      <c r="CX176" s="1931"/>
      <c r="CY176" s="531"/>
      <c r="CZ176" s="531"/>
      <c r="DA176" s="570" t="s">
        <v>8823</v>
      </c>
      <c r="DB176" s="2009"/>
      <c r="DC176" s="2010"/>
      <c r="DD176" s="2010"/>
      <c r="DE176" s="1977"/>
      <c r="DF176" s="2014"/>
      <c r="DG176" s="2297"/>
      <c r="DH176" s="2298"/>
      <c r="DI176" s="2298"/>
      <c r="DJ176" s="2298"/>
      <c r="DK176" s="2298"/>
      <c r="DL176" s="510"/>
      <c r="DM176" s="94"/>
      <c r="DN176" s="79" t="str">
        <f t="shared" si="28"/>
        <v/>
      </c>
      <c r="DO176" s="521">
        <f t="shared" si="29"/>
        <v>0</v>
      </c>
      <c r="DQ176" s="607">
        <f>'4枚目'!$CI$125</f>
        <v>0</v>
      </c>
      <c r="DR176" s="515"/>
      <c r="DS176" s="612"/>
    </row>
    <row r="177" spans="1:134" ht="15" customHeight="1">
      <c r="A177" s="2"/>
      <c r="B177" s="2"/>
      <c r="C177" s="601"/>
      <c r="D177" s="602"/>
      <c r="E177" s="2042"/>
      <c r="F177" s="2043"/>
      <c r="G177" s="2043"/>
      <c r="H177" s="2043"/>
      <c r="I177" s="2044"/>
      <c r="J177" s="1971"/>
      <c r="K177" s="1972"/>
      <c r="L177" s="1972"/>
      <c r="M177" s="1972"/>
      <c r="N177" s="1977"/>
      <c r="O177" s="1978"/>
      <c r="P177" s="1984"/>
      <c r="Q177" s="1985"/>
      <c r="R177" s="1985"/>
      <c r="S177" s="1985"/>
      <c r="T177" s="1986"/>
      <c r="U177" s="1989"/>
      <c r="V177" s="1985"/>
      <c r="W177" s="1985"/>
      <c r="X177" s="1985"/>
      <c r="Y177" s="1990"/>
      <c r="Z177" s="1951" t="s">
        <v>8820</v>
      </c>
      <c r="AA177" s="1952"/>
      <c r="AB177" s="1952"/>
      <c r="AC177" s="1953"/>
      <c r="AD177" s="1954">
        <f>'4枚目'!$AO$126</f>
        <v>0</v>
      </c>
      <c r="AE177" s="1955"/>
      <c r="AF177" s="1955"/>
      <c r="AG177" s="1955"/>
      <c r="AH177" s="1955"/>
      <c r="AI177" s="1955"/>
      <c r="AJ177" s="1955"/>
      <c r="AK177" s="1955"/>
      <c r="AL177" s="1955"/>
      <c r="AM177" s="1955"/>
      <c r="AN177" s="1955"/>
      <c r="AO177" s="1955"/>
      <c r="AP177" s="1955"/>
      <c r="AQ177" s="1955"/>
      <c r="AR177" s="1955"/>
      <c r="AS177" s="1955"/>
      <c r="AT177" s="1955"/>
      <c r="AU177" s="1955"/>
      <c r="AV177" s="1955"/>
      <c r="AW177" s="1955"/>
      <c r="AX177" s="1955"/>
      <c r="AY177" s="1955"/>
      <c r="AZ177" s="1955"/>
      <c r="BA177" s="1955"/>
      <c r="BB177" s="1955"/>
      <c r="BC177" s="1956"/>
      <c r="BD177" s="1941">
        <f>'4枚目'!$BK$126</f>
        <v>0</v>
      </c>
      <c r="BE177" s="1928"/>
      <c r="BF177" s="1928"/>
      <c r="BG177" s="1928"/>
      <c r="BH177" s="1928"/>
      <c r="BI177" s="1928"/>
      <c r="BJ177" s="1928"/>
      <c r="BK177" s="1928"/>
      <c r="BL177" s="1928"/>
      <c r="BM177" s="1928"/>
      <c r="BN177" s="1928"/>
      <c r="BO177" s="1928"/>
      <c r="BP177" s="1928"/>
      <c r="BQ177" s="1928"/>
      <c r="BR177" s="1928"/>
      <c r="BS177" s="1928"/>
      <c r="BT177" s="1928"/>
      <c r="BU177" s="1928"/>
      <c r="BV177" s="1928"/>
      <c r="BW177" s="1928"/>
      <c r="BX177" s="1928"/>
      <c r="BY177" s="1928"/>
      <c r="BZ177" s="1928"/>
      <c r="CA177" s="1928"/>
      <c r="CB177" s="1928"/>
      <c r="CC177" s="1928"/>
      <c r="CD177" s="1928"/>
      <c r="CE177" s="1928"/>
      <c r="CF177" s="1942"/>
      <c r="CG177" s="1927">
        <f t="shared" si="23"/>
        <v>0</v>
      </c>
      <c r="CH177" s="1928"/>
      <c r="CI177" s="1929"/>
      <c r="CJ177" s="1930">
        <f>'4枚目'!$CL$126</f>
        <v>0</v>
      </c>
      <c r="CK177" s="1931"/>
      <c r="CL177" s="1931"/>
      <c r="CM177" s="1931"/>
      <c r="CN177" s="1931"/>
      <c r="CO177" s="1931"/>
      <c r="CP177" s="1931"/>
      <c r="CQ177" s="531" t="s">
        <v>8823</v>
      </c>
      <c r="CR177" s="531"/>
      <c r="CS177" s="531"/>
      <c r="CT177" s="531"/>
      <c r="CU177" s="2022">
        <f>'4枚目'!$CW$126</f>
        <v>0</v>
      </c>
      <c r="CV177" s="1931"/>
      <c r="CW177" s="1931"/>
      <c r="CX177" s="1931"/>
      <c r="CY177" s="531"/>
      <c r="CZ177" s="531"/>
      <c r="DA177" s="570" t="s">
        <v>8823</v>
      </c>
      <c r="DB177" s="2009"/>
      <c r="DC177" s="2010"/>
      <c r="DD177" s="2010"/>
      <c r="DE177" s="1977"/>
      <c r="DF177" s="2014"/>
      <c r="DG177" s="2297"/>
      <c r="DH177" s="2298"/>
      <c r="DI177" s="2298"/>
      <c r="DJ177" s="2298"/>
      <c r="DK177" s="2298"/>
      <c r="DL177" s="510"/>
      <c r="DM177" s="94"/>
      <c r="DN177" s="79" t="str">
        <f t="shared" si="28"/>
        <v/>
      </c>
      <c r="DO177" s="521">
        <f t="shared" si="29"/>
        <v>0</v>
      </c>
      <c r="DQ177" s="607">
        <f>'4枚目'!$CI$126</f>
        <v>0</v>
      </c>
      <c r="DR177" s="515"/>
      <c r="DS177" s="612"/>
    </row>
    <row r="178" spans="1:134" ht="15" customHeight="1">
      <c r="A178" s="2"/>
      <c r="B178" s="2"/>
      <c r="C178" s="601"/>
      <c r="D178" s="602"/>
      <c r="E178" s="2042"/>
      <c r="F178" s="2043"/>
      <c r="G178" s="2043"/>
      <c r="H178" s="2043"/>
      <c r="I178" s="2044"/>
      <c r="J178" s="1971"/>
      <c r="K178" s="1972"/>
      <c r="L178" s="1972"/>
      <c r="M178" s="1972"/>
      <c r="N178" s="1977"/>
      <c r="O178" s="1978"/>
      <c r="P178" s="1984"/>
      <c r="Q178" s="1985"/>
      <c r="R178" s="1985"/>
      <c r="S178" s="1985"/>
      <c r="T178" s="1986"/>
      <c r="U178" s="1989"/>
      <c r="V178" s="1985"/>
      <c r="W178" s="1985"/>
      <c r="X178" s="1985"/>
      <c r="Y178" s="1990"/>
      <c r="Z178" s="1951" t="s">
        <v>8821</v>
      </c>
      <c r="AA178" s="1952"/>
      <c r="AB178" s="1952"/>
      <c r="AC178" s="1953"/>
      <c r="AD178" s="1954">
        <f>'5枚目'!$AO$125</f>
        <v>0</v>
      </c>
      <c r="AE178" s="1955"/>
      <c r="AF178" s="1955"/>
      <c r="AG178" s="1955"/>
      <c r="AH178" s="1955"/>
      <c r="AI178" s="1955"/>
      <c r="AJ178" s="1955"/>
      <c r="AK178" s="1955"/>
      <c r="AL178" s="1955"/>
      <c r="AM178" s="1955"/>
      <c r="AN178" s="1955"/>
      <c r="AO178" s="1955"/>
      <c r="AP178" s="1955"/>
      <c r="AQ178" s="1955"/>
      <c r="AR178" s="1955"/>
      <c r="AS178" s="1955"/>
      <c r="AT178" s="1955"/>
      <c r="AU178" s="1955"/>
      <c r="AV178" s="1955"/>
      <c r="AW178" s="1955"/>
      <c r="AX178" s="1955"/>
      <c r="AY178" s="1955"/>
      <c r="AZ178" s="1955"/>
      <c r="BA178" s="1955"/>
      <c r="BB178" s="1955"/>
      <c r="BC178" s="1956"/>
      <c r="BD178" s="1941">
        <f>'5枚目'!$BK$125</f>
        <v>0</v>
      </c>
      <c r="BE178" s="1928"/>
      <c r="BF178" s="1928"/>
      <c r="BG178" s="1928"/>
      <c r="BH178" s="1928"/>
      <c r="BI178" s="1928"/>
      <c r="BJ178" s="1928"/>
      <c r="BK178" s="1928"/>
      <c r="BL178" s="1928"/>
      <c r="BM178" s="1928"/>
      <c r="BN178" s="1928"/>
      <c r="BO178" s="1928"/>
      <c r="BP178" s="1928"/>
      <c r="BQ178" s="1928"/>
      <c r="BR178" s="1928"/>
      <c r="BS178" s="1928"/>
      <c r="BT178" s="1928"/>
      <c r="BU178" s="1928"/>
      <c r="BV178" s="1928"/>
      <c r="BW178" s="1928"/>
      <c r="BX178" s="1928"/>
      <c r="BY178" s="1928"/>
      <c r="BZ178" s="1928"/>
      <c r="CA178" s="1928"/>
      <c r="CB178" s="1928"/>
      <c r="CC178" s="1928"/>
      <c r="CD178" s="1928"/>
      <c r="CE178" s="1928"/>
      <c r="CF178" s="1942"/>
      <c r="CG178" s="1927">
        <f t="shared" si="23"/>
        <v>0</v>
      </c>
      <c r="CH178" s="1928"/>
      <c r="CI178" s="1929"/>
      <c r="CJ178" s="1930">
        <f>'5枚目'!$CL$125</f>
        <v>0</v>
      </c>
      <c r="CK178" s="1931"/>
      <c r="CL178" s="1931"/>
      <c r="CM178" s="1931"/>
      <c r="CN178" s="1931"/>
      <c r="CO178" s="1931"/>
      <c r="CP178" s="1931"/>
      <c r="CQ178" s="531" t="s">
        <v>8823</v>
      </c>
      <c r="CR178" s="531"/>
      <c r="CS178" s="531"/>
      <c r="CT178" s="531"/>
      <c r="CU178" s="2022">
        <f>'5枚目'!$CW$125</f>
        <v>0</v>
      </c>
      <c r="CV178" s="1931"/>
      <c r="CW178" s="1931"/>
      <c r="CX178" s="1931"/>
      <c r="CY178" s="531"/>
      <c r="CZ178" s="531"/>
      <c r="DA178" s="570" t="s">
        <v>8823</v>
      </c>
      <c r="DB178" s="2009"/>
      <c r="DC178" s="2010"/>
      <c r="DD178" s="2010"/>
      <c r="DE178" s="1977"/>
      <c r="DF178" s="2014"/>
      <c r="DG178" s="2297"/>
      <c r="DH178" s="2298"/>
      <c r="DI178" s="2298"/>
      <c r="DJ178" s="2298"/>
      <c r="DK178" s="2298"/>
      <c r="DL178" s="510"/>
      <c r="DM178" s="94"/>
      <c r="DN178" s="79" t="str">
        <f t="shared" si="28"/>
        <v/>
      </c>
      <c r="DO178" s="521">
        <f t="shared" si="29"/>
        <v>0</v>
      </c>
      <c r="DQ178" s="607">
        <f>'5枚目'!$CI$125</f>
        <v>0</v>
      </c>
      <c r="DR178" s="515"/>
      <c r="DS178" s="612"/>
    </row>
    <row r="179" spans="1:134" ht="15" customHeight="1">
      <c r="A179" s="2"/>
      <c r="B179" s="2"/>
      <c r="C179" s="601"/>
      <c r="D179" s="602"/>
      <c r="E179" s="2045"/>
      <c r="F179" s="2046"/>
      <c r="G179" s="2046"/>
      <c r="H179" s="2046"/>
      <c r="I179" s="2047"/>
      <c r="J179" s="1973"/>
      <c r="K179" s="1974"/>
      <c r="L179" s="1974"/>
      <c r="M179" s="1974"/>
      <c r="N179" s="1979"/>
      <c r="O179" s="1980"/>
      <c r="P179" s="580"/>
      <c r="Q179" s="580"/>
      <c r="R179" s="581"/>
      <c r="S179" s="581"/>
      <c r="T179" s="581" t="s">
        <v>9231</v>
      </c>
      <c r="U179" s="582"/>
      <c r="V179" s="580"/>
      <c r="W179" s="581"/>
      <c r="X179" s="581"/>
      <c r="Y179" s="583" t="s">
        <v>9231</v>
      </c>
      <c r="Z179" s="1935" t="s">
        <v>8822</v>
      </c>
      <c r="AA179" s="1936"/>
      <c r="AB179" s="1936"/>
      <c r="AC179" s="1937"/>
      <c r="AD179" s="1938">
        <f>'5枚目'!$AO$126</f>
        <v>0</v>
      </c>
      <c r="AE179" s="1939"/>
      <c r="AF179" s="1939"/>
      <c r="AG179" s="1939"/>
      <c r="AH179" s="1939"/>
      <c r="AI179" s="1939"/>
      <c r="AJ179" s="1939"/>
      <c r="AK179" s="1939"/>
      <c r="AL179" s="1939"/>
      <c r="AM179" s="1939"/>
      <c r="AN179" s="1939"/>
      <c r="AO179" s="1939"/>
      <c r="AP179" s="1939"/>
      <c r="AQ179" s="1939"/>
      <c r="AR179" s="1939"/>
      <c r="AS179" s="1939"/>
      <c r="AT179" s="1939"/>
      <c r="AU179" s="1939"/>
      <c r="AV179" s="1939"/>
      <c r="AW179" s="1939"/>
      <c r="AX179" s="1939"/>
      <c r="AY179" s="1939"/>
      <c r="AZ179" s="1939"/>
      <c r="BA179" s="1939"/>
      <c r="BB179" s="1939"/>
      <c r="BC179" s="1940"/>
      <c r="BD179" s="1941">
        <f>'5枚目'!$BK$126</f>
        <v>0</v>
      </c>
      <c r="BE179" s="1928"/>
      <c r="BF179" s="1928"/>
      <c r="BG179" s="1928"/>
      <c r="BH179" s="1928"/>
      <c r="BI179" s="1928"/>
      <c r="BJ179" s="1928"/>
      <c r="BK179" s="1928"/>
      <c r="BL179" s="1928"/>
      <c r="BM179" s="1928"/>
      <c r="BN179" s="1928"/>
      <c r="BO179" s="1928"/>
      <c r="BP179" s="1928"/>
      <c r="BQ179" s="1928"/>
      <c r="BR179" s="1928"/>
      <c r="BS179" s="1928"/>
      <c r="BT179" s="1928"/>
      <c r="BU179" s="1928"/>
      <c r="BV179" s="1928"/>
      <c r="BW179" s="1928"/>
      <c r="BX179" s="1928"/>
      <c r="BY179" s="1928"/>
      <c r="BZ179" s="1928"/>
      <c r="CA179" s="1928"/>
      <c r="CB179" s="1928"/>
      <c r="CC179" s="1928"/>
      <c r="CD179" s="1928"/>
      <c r="CE179" s="1928"/>
      <c r="CF179" s="1942"/>
      <c r="CG179" s="1943">
        <f t="shared" si="23"/>
        <v>0</v>
      </c>
      <c r="CH179" s="1944"/>
      <c r="CI179" s="1945"/>
      <c r="CJ179" s="1946">
        <f>'5枚目'!$CL$126</f>
        <v>0</v>
      </c>
      <c r="CK179" s="1947"/>
      <c r="CL179" s="1947"/>
      <c r="CM179" s="1947"/>
      <c r="CN179" s="1947"/>
      <c r="CO179" s="1947"/>
      <c r="CP179" s="1947"/>
      <c r="CQ179" s="560" t="s">
        <v>8823</v>
      </c>
      <c r="CR179" s="560"/>
      <c r="CS179" s="560"/>
      <c r="CT179" s="560"/>
      <c r="CU179" s="2023">
        <f>'5枚目'!$CW$126</f>
        <v>0</v>
      </c>
      <c r="CV179" s="1947"/>
      <c r="CW179" s="1947"/>
      <c r="CX179" s="1947"/>
      <c r="CY179" s="560"/>
      <c r="CZ179" s="560"/>
      <c r="DA179" s="579" t="s">
        <v>8823</v>
      </c>
      <c r="DB179" s="2011"/>
      <c r="DC179" s="2012"/>
      <c r="DD179" s="2012"/>
      <c r="DE179" s="1979"/>
      <c r="DF179" s="2015"/>
      <c r="DG179" s="2299"/>
      <c r="DH179" s="2300"/>
      <c r="DI179" s="2300"/>
      <c r="DJ179" s="2300"/>
      <c r="DK179" s="2300"/>
      <c r="DL179" s="509"/>
      <c r="DM179" s="599"/>
      <c r="DN179" s="79" t="str">
        <f t="shared" si="28"/>
        <v/>
      </c>
      <c r="DO179" s="521">
        <f t="shared" si="29"/>
        <v>0</v>
      </c>
      <c r="DQ179" s="607">
        <f>'5枚目'!$CI$126</f>
        <v>0</v>
      </c>
      <c r="DR179" s="515"/>
      <c r="DS179" s="612"/>
    </row>
    <row r="180" spans="1:134" s="520" customFormat="1" ht="15" customHeight="1">
      <c r="A180" s="517"/>
      <c r="B180" s="517"/>
      <c r="C180" s="601"/>
      <c r="D180" s="602"/>
      <c r="E180" s="2036" t="s">
        <v>9233</v>
      </c>
      <c r="F180" s="2037"/>
      <c r="G180" s="2037"/>
      <c r="H180" s="2037"/>
      <c r="I180" s="2038"/>
      <c r="J180" s="1969">
        <f>'1枚目'!$J$153</f>
        <v>0</v>
      </c>
      <c r="K180" s="1970"/>
      <c r="L180" s="1970"/>
      <c r="M180" s="1970"/>
      <c r="N180" s="1975" t="s">
        <v>9230</v>
      </c>
      <c r="O180" s="1976"/>
      <c r="P180" s="1982">
        <f>'1枚目'!$S$153+'2枚目'!$S$127+'3枚目'!$S$127+'4枚目'!$S$127+'5枚目'!$S$127</f>
        <v>0</v>
      </c>
      <c r="Q180" s="1982"/>
      <c r="R180" s="1982"/>
      <c r="S180" s="1982"/>
      <c r="T180" s="1983"/>
      <c r="U180" s="1987">
        <f>'1枚目'!$X$153+'2枚目'!$X$127+'3枚目'!$X$127+'4枚目'!$X$127+'5枚目'!$X$127</f>
        <v>0</v>
      </c>
      <c r="V180" s="1982"/>
      <c r="W180" s="1982"/>
      <c r="X180" s="1982"/>
      <c r="Y180" s="1988"/>
      <c r="Z180" s="2033" t="s">
        <v>136</v>
      </c>
      <c r="AA180" s="2034"/>
      <c r="AB180" s="2034"/>
      <c r="AC180" s="2035"/>
      <c r="AD180" s="1994">
        <f>'1枚目'!$AO$153</f>
        <v>0</v>
      </c>
      <c r="AE180" s="1995"/>
      <c r="AF180" s="1995"/>
      <c r="AG180" s="1995"/>
      <c r="AH180" s="1995"/>
      <c r="AI180" s="1995"/>
      <c r="AJ180" s="1995"/>
      <c r="AK180" s="1995"/>
      <c r="AL180" s="1995"/>
      <c r="AM180" s="1995"/>
      <c r="AN180" s="1995"/>
      <c r="AO180" s="1995"/>
      <c r="AP180" s="1995"/>
      <c r="AQ180" s="1995"/>
      <c r="AR180" s="1995"/>
      <c r="AS180" s="1995"/>
      <c r="AT180" s="1995"/>
      <c r="AU180" s="1995"/>
      <c r="AV180" s="1995"/>
      <c r="AW180" s="1995"/>
      <c r="AX180" s="1995"/>
      <c r="AY180" s="1995"/>
      <c r="AZ180" s="1995"/>
      <c r="BA180" s="1995"/>
      <c r="BB180" s="1995"/>
      <c r="BC180" s="1996"/>
      <c r="BD180" s="1997">
        <f>'1枚目'!$BK$153</f>
        <v>0</v>
      </c>
      <c r="BE180" s="1998"/>
      <c r="BF180" s="1998"/>
      <c r="BG180" s="1998"/>
      <c r="BH180" s="1998"/>
      <c r="BI180" s="1998"/>
      <c r="BJ180" s="1998"/>
      <c r="BK180" s="1998"/>
      <c r="BL180" s="1998"/>
      <c r="BM180" s="1998"/>
      <c r="BN180" s="1998"/>
      <c r="BO180" s="1998"/>
      <c r="BP180" s="1998"/>
      <c r="BQ180" s="1998"/>
      <c r="BR180" s="1998"/>
      <c r="BS180" s="1998"/>
      <c r="BT180" s="1998"/>
      <c r="BU180" s="1998"/>
      <c r="BV180" s="1998"/>
      <c r="BW180" s="1998"/>
      <c r="BX180" s="1998"/>
      <c r="BY180" s="1998"/>
      <c r="BZ180" s="1998"/>
      <c r="CA180" s="1998"/>
      <c r="CB180" s="1998"/>
      <c r="CC180" s="1998"/>
      <c r="CD180" s="1998"/>
      <c r="CE180" s="1998"/>
      <c r="CF180" s="1999"/>
      <c r="CG180" s="2000">
        <f t="shared" si="23"/>
        <v>0</v>
      </c>
      <c r="CH180" s="1998"/>
      <c r="CI180" s="2001"/>
      <c r="CJ180" s="2002">
        <f>'1枚目'!$CL$153</f>
        <v>0</v>
      </c>
      <c r="CK180" s="2003"/>
      <c r="CL180" s="2003"/>
      <c r="CM180" s="2003"/>
      <c r="CN180" s="2003"/>
      <c r="CO180" s="2003"/>
      <c r="CP180" s="2003"/>
      <c r="CQ180" s="548" t="s">
        <v>8823</v>
      </c>
      <c r="CR180" s="548"/>
      <c r="CS180" s="548"/>
      <c r="CT180" s="548"/>
      <c r="CU180" s="2024">
        <f>'1枚目'!$CW$153</f>
        <v>0</v>
      </c>
      <c r="CV180" s="2025"/>
      <c r="CW180" s="2025"/>
      <c r="CX180" s="2025"/>
      <c r="CY180" s="548"/>
      <c r="CZ180" s="548"/>
      <c r="DA180" s="573" t="s">
        <v>8823</v>
      </c>
      <c r="DB180" s="2007">
        <f>'1枚目'!$DC$153</f>
        <v>0</v>
      </c>
      <c r="DC180" s="2008"/>
      <c r="DD180" s="2008"/>
      <c r="DE180" s="1975" t="s">
        <v>9231</v>
      </c>
      <c r="DF180" s="2013"/>
      <c r="DG180" s="2016">
        <f>IFERROR((P180+DB180)/J180,0)</f>
        <v>0</v>
      </c>
      <c r="DH180" s="2017"/>
      <c r="DI180" s="2017"/>
      <c r="DJ180" s="2017"/>
      <c r="DK180" s="2017"/>
      <c r="DL180" s="2218"/>
      <c r="DM180" s="600"/>
      <c r="DN180" s="520" t="str">
        <f>IF(CJ180&gt;0,"表示",IF(DO180=0,"表示",""))</f>
        <v>表示</v>
      </c>
      <c r="DO180" s="521">
        <f>SUM(DO181:DO189)</f>
        <v>0</v>
      </c>
      <c r="DQ180" s="607">
        <f>'1枚目'!$CI$153</f>
        <v>0</v>
      </c>
      <c r="DR180" s="569"/>
      <c r="DS180" s="612"/>
      <c r="DT180" s="521"/>
      <c r="DU180" s="521"/>
      <c r="DV180" s="521"/>
      <c r="DW180" s="521"/>
      <c r="DX180" s="521"/>
      <c r="DY180" s="521"/>
      <c r="DZ180" s="521"/>
      <c r="EA180" s="521"/>
      <c r="EB180" s="521"/>
      <c r="EC180" s="521"/>
      <c r="ED180" s="521"/>
    </row>
    <row r="181" spans="1:134" s="520" customFormat="1" ht="15" customHeight="1">
      <c r="A181" s="517"/>
      <c r="B181" s="517"/>
      <c r="C181" s="601"/>
      <c r="D181" s="602"/>
      <c r="E181" s="2039"/>
      <c r="F181" s="2040"/>
      <c r="G181" s="2040"/>
      <c r="H181" s="2040"/>
      <c r="I181" s="2041"/>
      <c r="J181" s="1971"/>
      <c r="K181" s="1972"/>
      <c r="L181" s="1972"/>
      <c r="M181" s="1972"/>
      <c r="N181" s="1977"/>
      <c r="O181" s="1978"/>
      <c r="P181" s="1985"/>
      <c r="Q181" s="1985"/>
      <c r="R181" s="1985"/>
      <c r="S181" s="1985"/>
      <c r="T181" s="1986"/>
      <c r="U181" s="1989"/>
      <c r="V181" s="1985"/>
      <c r="W181" s="1985"/>
      <c r="X181" s="1985"/>
      <c r="Y181" s="1990"/>
      <c r="Z181" s="1951" t="s">
        <v>139</v>
      </c>
      <c r="AA181" s="1952"/>
      <c r="AB181" s="1952"/>
      <c r="AC181" s="1953"/>
      <c r="AD181" s="1954">
        <f>'1枚目'!$AO$154</f>
        <v>0</v>
      </c>
      <c r="AE181" s="1955"/>
      <c r="AF181" s="1955"/>
      <c r="AG181" s="1955"/>
      <c r="AH181" s="1955"/>
      <c r="AI181" s="1955"/>
      <c r="AJ181" s="1955"/>
      <c r="AK181" s="1955"/>
      <c r="AL181" s="1955"/>
      <c r="AM181" s="1955"/>
      <c r="AN181" s="1955"/>
      <c r="AO181" s="1955"/>
      <c r="AP181" s="1955"/>
      <c r="AQ181" s="1955"/>
      <c r="AR181" s="1955"/>
      <c r="AS181" s="1955"/>
      <c r="AT181" s="1955"/>
      <c r="AU181" s="1955"/>
      <c r="AV181" s="1955"/>
      <c r="AW181" s="1955"/>
      <c r="AX181" s="1955"/>
      <c r="AY181" s="1955"/>
      <c r="AZ181" s="1955"/>
      <c r="BA181" s="1955"/>
      <c r="BB181" s="1955"/>
      <c r="BC181" s="1956"/>
      <c r="BD181" s="1941">
        <f>'1枚目'!$BK$154</f>
        <v>0</v>
      </c>
      <c r="BE181" s="1928"/>
      <c r="BF181" s="1928"/>
      <c r="BG181" s="1928"/>
      <c r="BH181" s="1928"/>
      <c r="BI181" s="1928"/>
      <c r="BJ181" s="1928"/>
      <c r="BK181" s="1928"/>
      <c r="BL181" s="1928"/>
      <c r="BM181" s="1928"/>
      <c r="BN181" s="1928"/>
      <c r="BO181" s="1928"/>
      <c r="BP181" s="1928"/>
      <c r="BQ181" s="1928"/>
      <c r="BR181" s="1928"/>
      <c r="BS181" s="1928"/>
      <c r="BT181" s="1928"/>
      <c r="BU181" s="1928"/>
      <c r="BV181" s="1928"/>
      <c r="BW181" s="1928"/>
      <c r="BX181" s="1928"/>
      <c r="BY181" s="1928"/>
      <c r="BZ181" s="1928"/>
      <c r="CA181" s="1928"/>
      <c r="CB181" s="1928"/>
      <c r="CC181" s="1928"/>
      <c r="CD181" s="1928"/>
      <c r="CE181" s="1928"/>
      <c r="CF181" s="1942"/>
      <c r="CG181" s="1927">
        <f t="shared" si="23"/>
        <v>0</v>
      </c>
      <c r="CH181" s="1928"/>
      <c r="CI181" s="1929"/>
      <c r="CJ181" s="1930">
        <f>'1枚目'!$CL$154</f>
        <v>0</v>
      </c>
      <c r="CK181" s="1931"/>
      <c r="CL181" s="1931"/>
      <c r="CM181" s="1931"/>
      <c r="CN181" s="1931"/>
      <c r="CO181" s="1931"/>
      <c r="CP181" s="1931"/>
      <c r="CQ181" s="531" t="s">
        <v>8823</v>
      </c>
      <c r="CR181" s="531"/>
      <c r="CS181" s="531"/>
      <c r="CT181" s="531"/>
      <c r="CU181" s="2022">
        <f>'1枚目'!$CW$154</f>
        <v>0</v>
      </c>
      <c r="CV181" s="1931"/>
      <c r="CW181" s="1931"/>
      <c r="CX181" s="1931"/>
      <c r="CY181" s="531"/>
      <c r="CZ181" s="531"/>
      <c r="DA181" s="570" t="s">
        <v>8823</v>
      </c>
      <c r="DB181" s="2009"/>
      <c r="DC181" s="2010"/>
      <c r="DD181" s="2010"/>
      <c r="DE181" s="1977"/>
      <c r="DF181" s="2014"/>
      <c r="DG181" s="2018"/>
      <c r="DH181" s="2019"/>
      <c r="DI181" s="2019"/>
      <c r="DJ181" s="2019"/>
      <c r="DK181" s="2019"/>
      <c r="DL181" s="2219"/>
      <c r="DM181" s="600"/>
      <c r="DN181" s="520" t="str">
        <f>IF(CJ181&gt;0,"表示",IF(DO180=0,"表示",""))</f>
        <v>表示</v>
      </c>
      <c r="DO181" s="521">
        <f>IF(CJ181&gt;0,1,0)</f>
        <v>0</v>
      </c>
      <c r="DQ181" s="607">
        <f>'1枚目'!$CI$154</f>
        <v>0</v>
      </c>
      <c r="DR181" s="569"/>
      <c r="DS181" s="612"/>
      <c r="DT181" s="521"/>
      <c r="DU181" s="521"/>
      <c r="DV181" s="521"/>
      <c r="DW181" s="521"/>
      <c r="DX181" s="521"/>
      <c r="DY181" s="521"/>
      <c r="DZ181" s="521"/>
      <c r="EA181" s="521"/>
      <c r="EB181" s="521"/>
      <c r="EC181" s="521"/>
      <c r="ED181" s="521"/>
    </row>
    <row r="182" spans="1:134" ht="15" customHeight="1">
      <c r="A182" s="2"/>
      <c r="B182" s="2"/>
      <c r="C182" s="601"/>
      <c r="D182" s="602"/>
      <c r="E182" s="2042"/>
      <c r="F182" s="2043"/>
      <c r="G182" s="2043"/>
      <c r="H182" s="2043"/>
      <c r="I182" s="2044"/>
      <c r="J182" s="1971"/>
      <c r="K182" s="1972"/>
      <c r="L182" s="1972"/>
      <c r="M182" s="1972"/>
      <c r="N182" s="1977"/>
      <c r="O182" s="1978"/>
      <c r="P182" s="1985"/>
      <c r="Q182" s="1985"/>
      <c r="R182" s="1985"/>
      <c r="S182" s="1985"/>
      <c r="T182" s="1986"/>
      <c r="U182" s="1989"/>
      <c r="V182" s="1985"/>
      <c r="W182" s="1985"/>
      <c r="X182" s="1985"/>
      <c r="Y182" s="1990"/>
      <c r="Z182" s="1951" t="s">
        <v>8771</v>
      </c>
      <c r="AA182" s="1952"/>
      <c r="AB182" s="1952"/>
      <c r="AC182" s="1953"/>
      <c r="AD182" s="1954">
        <f>'2枚目'!$AO$127</f>
        <v>0</v>
      </c>
      <c r="AE182" s="1955"/>
      <c r="AF182" s="1955"/>
      <c r="AG182" s="1955"/>
      <c r="AH182" s="1955"/>
      <c r="AI182" s="1955"/>
      <c r="AJ182" s="1955"/>
      <c r="AK182" s="1955"/>
      <c r="AL182" s="1955"/>
      <c r="AM182" s="1955"/>
      <c r="AN182" s="1955"/>
      <c r="AO182" s="1955"/>
      <c r="AP182" s="1955"/>
      <c r="AQ182" s="1955"/>
      <c r="AR182" s="1955"/>
      <c r="AS182" s="1955"/>
      <c r="AT182" s="1955"/>
      <c r="AU182" s="1955"/>
      <c r="AV182" s="1955"/>
      <c r="AW182" s="1955"/>
      <c r="AX182" s="1955"/>
      <c r="AY182" s="1955"/>
      <c r="AZ182" s="1955"/>
      <c r="BA182" s="1955"/>
      <c r="BB182" s="1955"/>
      <c r="BC182" s="1956"/>
      <c r="BD182" s="1941">
        <f>'2枚目'!$BK$127</f>
        <v>0</v>
      </c>
      <c r="BE182" s="1928"/>
      <c r="BF182" s="1928"/>
      <c r="BG182" s="1928"/>
      <c r="BH182" s="1928"/>
      <c r="BI182" s="1928"/>
      <c r="BJ182" s="1928"/>
      <c r="BK182" s="1928"/>
      <c r="BL182" s="1928"/>
      <c r="BM182" s="1928"/>
      <c r="BN182" s="1928"/>
      <c r="BO182" s="1928"/>
      <c r="BP182" s="1928"/>
      <c r="BQ182" s="1928"/>
      <c r="BR182" s="1928"/>
      <c r="BS182" s="1928"/>
      <c r="BT182" s="1928"/>
      <c r="BU182" s="1928"/>
      <c r="BV182" s="1928"/>
      <c r="BW182" s="1928"/>
      <c r="BX182" s="1928"/>
      <c r="BY182" s="1928"/>
      <c r="BZ182" s="1928"/>
      <c r="CA182" s="1928"/>
      <c r="CB182" s="1928"/>
      <c r="CC182" s="1928"/>
      <c r="CD182" s="1928"/>
      <c r="CE182" s="1928"/>
      <c r="CF182" s="1942"/>
      <c r="CG182" s="1927">
        <f t="shared" ref="CG182:CG209" si="30">IFERROR(VLOOKUP($DQ182,$DR$121:$DS$133,2,FALSE),0)</f>
        <v>0</v>
      </c>
      <c r="CH182" s="1928"/>
      <c r="CI182" s="1929"/>
      <c r="CJ182" s="1930">
        <f>'2枚目'!$CL$127</f>
        <v>0</v>
      </c>
      <c r="CK182" s="1931"/>
      <c r="CL182" s="1931"/>
      <c r="CM182" s="1931"/>
      <c r="CN182" s="1931"/>
      <c r="CO182" s="1931"/>
      <c r="CP182" s="1931"/>
      <c r="CQ182" s="531" t="s">
        <v>8823</v>
      </c>
      <c r="CR182" s="531"/>
      <c r="CS182" s="531"/>
      <c r="CT182" s="531"/>
      <c r="CU182" s="2022">
        <f>'2枚目'!$CW$127</f>
        <v>0</v>
      </c>
      <c r="CV182" s="1931"/>
      <c r="CW182" s="1931"/>
      <c r="CX182" s="1931"/>
      <c r="CY182" s="531"/>
      <c r="CZ182" s="531"/>
      <c r="DA182" s="570" t="s">
        <v>8823</v>
      </c>
      <c r="DB182" s="2009"/>
      <c r="DC182" s="2010"/>
      <c r="DD182" s="2010"/>
      <c r="DE182" s="1977"/>
      <c r="DF182" s="2014"/>
      <c r="DG182" s="2018"/>
      <c r="DH182" s="2019"/>
      <c r="DI182" s="2019"/>
      <c r="DJ182" s="2019"/>
      <c r="DK182" s="2019"/>
      <c r="DL182" s="2219"/>
      <c r="DM182" s="600"/>
      <c r="DN182" s="79" t="str">
        <f t="shared" ref="DN182:DN189" si="31">IF(CJ182&gt;0,"表示","")</f>
        <v/>
      </c>
      <c r="DO182" s="521">
        <f t="shared" ref="DO182:DO189" si="32">IF(CJ182&gt;0,1,0)</f>
        <v>0</v>
      </c>
      <c r="DQ182" s="607">
        <f>'2枚目'!$CI$127</f>
        <v>0</v>
      </c>
      <c r="DR182" s="515"/>
      <c r="DS182" s="612"/>
    </row>
    <row r="183" spans="1:134" ht="15" customHeight="1">
      <c r="A183" s="2"/>
      <c r="B183" s="2"/>
      <c r="C183" s="601"/>
      <c r="D183" s="602"/>
      <c r="E183" s="2042"/>
      <c r="F183" s="2043"/>
      <c r="G183" s="2043"/>
      <c r="H183" s="2043"/>
      <c r="I183" s="2044"/>
      <c r="J183" s="1971"/>
      <c r="K183" s="1972"/>
      <c r="L183" s="1972"/>
      <c r="M183" s="1972"/>
      <c r="N183" s="1977"/>
      <c r="O183" s="1978"/>
      <c r="P183" s="1985"/>
      <c r="Q183" s="1985"/>
      <c r="R183" s="1985"/>
      <c r="S183" s="1985"/>
      <c r="T183" s="1986"/>
      <c r="U183" s="1989"/>
      <c r="V183" s="1985"/>
      <c r="W183" s="1985"/>
      <c r="X183" s="1985"/>
      <c r="Y183" s="1990"/>
      <c r="Z183" s="1951" t="s">
        <v>8772</v>
      </c>
      <c r="AA183" s="1952"/>
      <c r="AB183" s="1952"/>
      <c r="AC183" s="1953"/>
      <c r="AD183" s="1954">
        <f>'2枚目'!$AO$128</f>
        <v>0</v>
      </c>
      <c r="AE183" s="1955"/>
      <c r="AF183" s="1955"/>
      <c r="AG183" s="1955"/>
      <c r="AH183" s="1955"/>
      <c r="AI183" s="1955"/>
      <c r="AJ183" s="1955"/>
      <c r="AK183" s="1955"/>
      <c r="AL183" s="1955"/>
      <c r="AM183" s="1955"/>
      <c r="AN183" s="1955"/>
      <c r="AO183" s="1955"/>
      <c r="AP183" s="1955"/>
      <c r="AQ183" s="1955"/>
      <c r="AR183" s="1955"/>
      <c r="AS183" s="1955"/>
      <c r="AT183" s="1955"/>
      <c r="AU183" s="1955"/>
      <c r="AV183" s="1955"/>
      <c r="AW183" s="1955"/>
      <c r="AX183" s="1955"/>
      <c r="AY183" s="1955"/>
      <c r="AZ183" s="1955"/>
      <c r="BA183" s="1955"/>
      <c r="BB183" s="1955"/>
      <c r="BC183" s="1956"/>
      <c r="BD183" s="1941">
        <f>'2枚目'!$BK$128</f>
        <v>0</v>
      </c>
      <c r="BE183" s="1928"/>
      <c r="BF183" s="1928"/>
      <c r="BG183" s="1928"/>
      <c r="BH183" s="1928"/>
      <c r="BI183" s="1928"/>
      <c r="BJ183" s="1928"/>
      <c r="BK183" s="1928"/>
      <c r="BL183" s="1928"/>
      <c r="BM183" s="1928"/>
      <c r="BN183" s="1928"/>
      <c r="BO183" s="1928"/>
      <c r="BP183" s="1928"/>
      <c r="BQ183" s="1928"/>
      <c r="BR183" s="1928"/>
      <c r="BS183" s="1928"/>
      <c r="BT183" s="1928"/>
      <c r="BU183" s="1928"/>
      <c r="BV183" s="1928"/>
      <c r="BW183" s="1928"/>
      <c r="BX183" s="1928"/>
      <c r="BY183" s="1928"/>
      <c r="BZ183" s="1928"/>
      <c r="CA183" s="1928"/>
      <c r="CB183" s="1928"/>
      <c r="CC183" s="1928"/>
      <c r="CD183" s="1928"/>
      <c r="CE183" s="1928"/>
      <c r="CF183" s="1942"/>
      <c r="CG183" s="1927">
        <f t="shared" si="30"/>
        <v>0</v>
      </c>
      <c r="CH183" s="1928"/>
      <c r="CI183" s="1929"/>
      <c r="CJ183" s="1930">
        <f>'2枚目'!$CL$128</f>
        <v>0</v>
      </c>
      <c r="CK183" s="1931"/>
      <c r="CL183" s="1931"/>
      <c r="CM183" s="1931"/>
      <c r="CN183" s="1931"/>
      <c r="CO183" s="1931"/>
      <c r="CP183" s="1931"/>
      <c r="CQ183" s="531" t="s">
        <v>8823</v>
      </c>
      <c r="CR183" s="531"/>
      <c r="CS183" s="531"/>
      <c r="CT183" s="531"/>
      <c r="CU183" s="2022">
        <f>'2枚目'!$CW$128</f>
        <v>0</v>
      </c>
      <c r="CV183" s="1931"/>
      <c r="CW183" s="1931"/>
      <c r="CX183" s="1931"/>
      <c r="CY183" s="531"/>
      <c r="CZ183" s="531"/>
      <c r="DA183" s="570" t="s">
        <v>8823</v>
      </c>
      <c r="DB183" s="2009"/>
      <c r="DC183" s="2010"/>
      <c r="DD183" s="2010"/>
      <c r="DE183" s="1977"/>
      <c r="DF183" s="2014"/>
      <c r="DG183" s="2018"/>
      <c r="DH183" s="2019"/>
      <c r="DI183" s="2019"/>
      <c r="DJ183" s="2019"/>
      <c r="DK183" s="2019"/>
      <c r="DL183" s="2219"/>
      <c r="DM183" s="600"/>
      <c r="DN183" s="79" t="str">
        <f t="shared" si="31"/>
        <v/>
      </c>
      <c r="DO183" s="521">
        <f t="shared" si="32"/>
        <v>0</v>
      </c>
      <c r="DQ183" s="607">
        <f>'2枚目'!$CI$128</f>
        <v>0</v>
      </c>
      <c r="DR183" s="515"/>
      <c r="DS183" s="612"/>
    </row>
    <row r="184" spans="1:134" ht="15" customHeight="1">
      <c r="A184" s="2"/>
      <c r="B184" s="2"/>
      <c r="C184" s="601"/>
      <c r="D184" s="602"/>
      <c r="E184" s="2042"/>
      <c r="F184" s="2043"/>
      <c r="G184" s="2043"/>
      <c r="H184" s="2043"/>
      <c r="I184" s="2044"/>
      <c r="J184" s="1971"/>
      <c r="K184" s="1972"/>
      <c r="L184" s="1972"/>
      <c r="M184" s="1972"/>
      <c r="N184" s="1977"/>
      <c r="O184" s="1978"/>
      <c r="P184" s="1985"/>
      <c r="Q184" s="1985"/>
      <c r="R184" s="1985"/>
      <c r="S184" s="1985"/>
      <c r="T184" s="1986"/>
      <c r="U184" s="1989"/>
      <c r="V184" s="1985"/>
      <c r="W184" s="1985"/>
      <c r="X184" s="1985"/>
      <c r="Y184" s="1990"/>
      <c r="Z184" s="1951" t="s">
        <v>8817</v>
      </c>
      <c r="AA184" s="1952"/>
      <c r="AB184" s="1952"/>
      <c r="AC184" s="1953"/>
      <c r="AD184" s="1954">
        <f>'3枚目'!$AO$127</f>
        <v>0</v>
      </c>
      <c r="AE184" s="1955"/>
      <c r="AF184" s="1955"/>
      <c r="AG184" s="1955"/>
      <c r="AH184" s="1955"/>
      <c r="AI184" s="1955"/>
      <c r="AJ184" s="1955"/>
      <c r="AK184" s="1955"/>
      <c r="AL184" s="1955"/>
      <c r="AM184" s="1955"/>
      <c r="AN184" s="1955"/>
      <c r="AO184" s="1955"/>
      <c r="AP184" s="1955"/>
      <c r="AQ184" s="1955"/>
      <c r="AR184" s="1955"/>
      <c r="AS184" s="1955"/>
      <c r="AT184" s="1955"/>
      <c r="AU184" s="1955"/>
      <c r="AV184" s="1955"/>
      <c r="AW184" s="1955"/>
      <c r="AX184" s="1955"/>
      <c r="AY184" s="1955"/>
      <c r="AZ184" s="1955"/>
      <c r="BA184" s="1955"/>
      <c r="BB184" s="1955"/>
      <c r="BC184" s="1956"/>
      <c r="BD184" s="1941">
        <f>'3枚目'!$BK$127</f>
        <v>0</v>
      </c>
      <c r="BE184" s="1928"/>
      <c r="BF184" s="1928"/>
      <c r="BG184" s="1928"/>
      <c r="BH184" s="1928"/>
      <c r="BI184" s="1928"/>
      <c r="BJ184" s="1928"/>
      <c r="BK184" s="1928"/>
      <c r="BL184" s="1928"/>
      <c r="BM184" s="1928"/>
      <c r="BN184" s="1928"/>
      <c r="BO184" s="1928"/>
      <c r="BP184" s="1928"/>
      <c r="BQ184" s="1928"/>
      <c r="BR184" s="1928"/>
      <c r="BS184" s="1928"/>
      <c r="BT184" s="1928"/>
      <c r="BU184" s="1928"/>
      <c r="BV184" s="1928"/>
      <c r="BW184" s="1928"/>
      <c r="BX184" s="1928"/>
      <c r="BY184" s="1928"/>
      <c r="BZ184" s="1928"/>
      <c r="CA184" s="1928"/>
      <c r="CB184" s="1928"/>
      <c r="CC184" s="1928"/>
      <c r="CD184" s="1928"/>
      <c r="CE184" s="1928"/>
      <c r="CF184" s="1942"/>
      <c r="CG184" s="1927">
        <f t="shared" si="30"/>
        <v>0</v>
      </c>
      <c r="CH184" s="1928"/>
      <c r="CI184" s="1929"/>
      <c r="CJ184" s="1930">
        <f>'3枚目'!$CL$127</f>
        <v>0</v>
      </c>
      <c r="CK184" s="1931"/>
      <c r="CL184" s="1931"/>
      <c r="CM184" s="1931"/>
      <c r="CN184" s="1931"/>
      <c r="CO184" s="1931"/>
      <c r="CP184" s="1931"/>
      <c r="CQ184" s="531" t="s">
        <v>8823</v>
      </c>
      <c r="CR184" s="531"/>
      <c r="CS184" s="531"/>
      <c r="CT184" s="531"/>
      <c r="CU184" s="2022">
        <f>'3枚目'!$CW$127</f>
        <v>0</v>
      </c>
      <c r="CV184" s="1931"/>
      <c r="CW184" s="1931"/>
      <c r="CX184" s="1931"/>
      <c r="CY184" s="531"/>
      <c r="CZ184" s="531"/>
      <c r="DA184" s="570" t="s">
        <v>8823</v>
      </c>
      <c r="DB184" s="2009"/>
      <c r="DC184" s="2010"/>
      <c r="DD184" s="2010"/>
      <c r="DE184" s="1977"/>
      <c r="DF184" s="2014"/>
      <c r="DG184" s="2018"/>
      <c r="DH184" s="2019"/>
      <c r="DI184" s="2019"/>
      <c r="DJ184" s="2019"/>
      <c r="DK184" s="2019"/>
      <c r="DL184" s="2219"/>
      <c r="DM184" s="600"/>
      <c r="DN184" s="79" t="str">
        <f t="shared" si="31"/>
        <v/>
      </c>
      <c r="DO184" s="521">
        <f t="shared" si="32"/>
        <v>0</v>
      </c>
      <c r="DQ184" s="607">
        <f>'3枚目'!$CI$127</f>
        <v>0</v>
      </c>
      <c r="DR184" s="515"/>
      <c r="DS184" s="612"/>
    </row>
    <row r="185" spans="1:134" ht="15" customHeight="1">
      <c r="A185" s="2"/>
      <c r="B185" s="2"/>
      <c r="C185" s="601"/>
      <c r="D185" s="602"/>
      <c r="E185" s="2042"/>
      <c r="F185" s="2043"/>
      <c r="G185" s="2043"/>
      <c r="H185" s="2043"/>
      <c r="I185" s="2044"/>
      <c r="J185" s="1971"/>
      <c r="K185" s="1972"/>
      <c r="L185" s="1972"/>
      <c r="M185" s="1972"/>
      <c r="N185" s="1977"/>
      <c r="O185" s="1978"/>
      <c r="P185" s="1985"/>
      <c r="Q185" s="1985"/>
      <c r="R185" s="1985"/>
      <c r="S185" s="1985"/>
      <c r="T185" s="1986"/>
      <c r="U185" s="1989"/>
      <c r="V185" s="1985"/>
      <c r="W185" s="1985"/>
      <c r="X185" s="1985"/>
      <c r="Y185" s="1990"/>
      <c r="Z185" s="1951" t="s">
        <v>8818</v>
      </c>
      <c r="AA185" s="1952"/>
      <c r="AB185" s="1952"/>
      <c r="AC185" s="1953"/>
      <c r="AD185" s="1954">
        <f>'3枚目'!$AO$128</f>
        <v>0</v>
      </c>
      <c r="AE185" s="1955"/>
      <c r="AF185" s="1955"/>
      <c r="AG185" s="1955"/>
      <c r="AH185" s="1955"/>
      <c r="AI185" s="1955"/>
      <c r="AJ185" s="1955"/>
      <c r="AK185" s="1955"/>
      <c r="AL185" s="1955"/>
      <c r="AM185" s="1955"/>
      <c r="AN185" s="1955"/>
      <c r="AO185" s="1955"/>
      <c r="AP185" s="1955"/>
      <c r="AQ185" s="1955"/>
      <c r="AR185" s="1955"/>
      <c r="AS185" s="1955"/>
      <c r="AT185" s="1955"/>
      <c r="AU185" s="1955"/>
      <c r="AV185" s="1955"/>
      <c r="AW185" s="1955"/>
      <c r="AX185" s="1955"/>
      <c r="AY185" s="1955"/>
      <c r="AZ185" s="1955"/>
      <c r="BA185" s="1955"/>
      <c r="BB185" s="1955"/>
      <c r="BC185" s="1956"/>
      <c r="BD185" s="1941">
        <f>'3枚目'!$BK$128</f>
        <v>0</v>
      </c>
      <c r="BE185" s="1928"/>
      <c r="BF185" s="1928"/>
      <c r="BG185" s="1928"/>
      <c r="BH185" s="1928"/>
      <c r="BI185" s="1928"/>
      <c r="BJ185" s="1928"/>
      <c r="BK185" s="1928"/>
      <c r="BL185" s="1928"/>
      <c r="BM185" s="1928"/>
      <c r="BN185" s="1928"/>
      <c r="BO185" s="1928"/>
      <c r="BP185" s="1928"/>
      <c r="BQ185" s="1928"/>
      <c r="BR185" s="1928"/>
      <c r="BS185" s="1928"/>
      <c r="BT185" s="1928"/>
      <c r="BU185" s="1928"/>
      <c r="BV185" s="1928"/>
      <c r="BW185" s="1928"/>
      <c r="BX185" s="1928"/>
      <c r="BY185" s="1928"/>
      <c r="BZ185" s="1928"/>
      <c r="CA185" s="1928"/>
      <c r="CB185" s="1928"/>
      <c r="CC185" s="1928"/>
      <c r="CD185" s="1928"/>
      <c r="CE185" s="1928"/>
      <c r="CF185" s="1942"/>
      <c r="CG185" s="1927">
        <f t="shared" si="30"/>
        <v>0</v>
      </c>
      <c r="CH185" s="1928"/>
      <c r="CI185" s="1929"/>
      <c r="CJ185" s="1930">
        <f>'3枚目'!$CL$128</f>
        <v>0</v>
      </c>
      <c r="CK185" s="1931"/>
      <c r="CL185" s="1931"/>
      <c r="CM185" s="1931"/>
      <c r="CN185" s="1931"/>
      <c r="CO185" s="1931"/>
      <c r="CP185" s="1931"/>
      <c r="CQ185" s="531" t="s">
        <v>8823</v>
      </c>
      <c r="CR185" s="531"/>
      <c r="CS185" s="531"/>
      <c r="CT185" s="531"/>
      <c r="CU185" s="2022">
        <f>'3枚目'!$CW$128</f>
        <v>0</v>
      </c>
      <c r="CV185" s="1931"/>
      <c r="CW185" s="1931"/>
      <c r="CX185" s="1931"/>
      <c r="CY185" s="531"/>
      <c r="CZ185" s="531"/>
      <c r="DA185" s="570" t="s">
        <v>8823</v>
      </c>
      <c r="DB185" s="2009"/>
      <c r="DC185" s="2010"/>
      <c r="DD185" s="2010"/>
      <c r="DE185" s="1977"/>
      <c r="DF185" s="2014"/>
      <c r="DG185" s="2018"/>
      <c r="DH185" s="2019"/>
      <c r="DI185" s="2019"/>
      <c r="DJ185" s="2019"/>
      <c r="DK185" s="2019"/>
      <c r="DL185" s="2219"/>
      <c r="DM185" s="600"/>
      <c r="DN185" s="79" t="str">
        <f t="shared" si="31"/>
        <v/>
      </c>
      <c r="DO185" s="521">
        <f t="shared" si="32"/>
        <v>0</v>
      </c>
      <c r="DQ185" s="607">
        <f>'3枚目'!$CI$128</f>
        <v>0</v>
      </c>
      <c r="DR185" s="515"/>
      <c r="DS185" s="612"/>
    </row>
    <row r="186" spans="1:134" ht="15" customHeight="1">
      <c r="A186" s="2"/>
      <c r="B186" s="2"/>
      <c r="C186" s="601"/>
      <c r="D186" s="602"/>
      <c r="E186" s="2042"/>
      <c r="F186" s="2043"/>
      <c r="G186" s="2043"/>
      <c r="H186" s="2043"/>
      <c r="I186" s="2044"/>
      <c r="J186" s="1971"/>
      <c r="K186" s="1972"/>
      <c r="L186" s="1972"/>
      <c r="M186" s="1972"/>
      <c r="N186" s="1977"/>
      <c r="O186" s="1978"/>
      <c r="P186" s="1985"/>
      <c r="Q186" s="1985"/>
      <c r="R186" s="1985"/>
      <c r="S186" s="1985"/>
      <c r="T186" s="1986"/>
      <c r="U186" s="1989"/>
      <c r="V186" s="1985"/>
      <c r="W186" s="1985"/>
      <c r="X186" s="1985"/>
      <c r="Y186" s="1990"/>
      <c r="Z186" s="1951" t="s">
        <v>8819</v>
      </c>
      <c r="AA186" s="1952"/>
      <c r="AB186" s="1952"/>
      <c r="AC186" s="1953"/>
      <c r="AD186" s="1954">
        <f>'4枚目'!$AO$127</f>
        <v>0</v>
      </c>
      <c r="AE186" s="1955"/>
      <c r="AF186" s="1955"/>
      <c r="AG186" s="1955"/>
      <c r="AH186" s="1955"/>
      <c r="AI186" s="1955"/>
      <c r="AJ186" s="1955"/>
      <c r="AK186" s="1955"/>
      <c r="AL186" s="1955"/>
      <c r="AM186" s="1955"/>
      <c r="AN186" s="1955"/>
      <c r="AO186" s="1955"/>
      <c r="AP186" s="1955"/>
      <c r="AQ186" s="1955"/>
      <c r="AR186" s="1955"/>
      <c r="AS186" s="1955"/>
      <c r="AT186" s="1955"/>
      <c r="AU186" s="1955"/>
      <c r="AV186" s="1955"/>
      <c r="AW186" s="1955"/>
      <c r="AX186" s="1955"/>
      <c r="AY186" s="1955"/>
      <c r="AZ186" s="1955"/>
      <c r="BA186" s="1955"/>
      <c r="BB186" s="1955"/>
      <c r="BC186" s="1956"/>
      <c r="BD186" s="1941">
        <f>'4枚目'!$BK$127</f>
        <v>0</v>
      </c>
      <c r="BE186" s="1928"/>
      <c r="BF186" s="1928"/>
      <c r="BG186" s="1928"/>
      <c r="BH186" s="1928"/>
      <c r="BI186" s="1928"/>
      <c r="BJ186" s="1928"/>
      <c r="BK186" s="1928"/>
      <c r="BL186" s="1928"/>
      <c r="BM186" s="1928"/>
      <c r="BN186" s="1928"/>
      <c r="BO186" s="1928"/>
      <c r="BP186" s="1928"/>
      <c r="BQ186" s="1928"/>
      <c r="BR186" s="1928"/>
      <c r="BS186" s="1928"/>
      <c r="BT186" s="1928"/>
      <c r="BU186" s="1928"/>
      <c r="BV186" s="1928"/>
      <c r="BW186" s="1928"/>
      <c r="BX186" s="1928"/>
      <c r="BY186" s="1928"/>
      <c r="BZ186" s="1928"/>
      <c r="CA186" s="1928"/>
      <c r="CB186" s="1928"/>
      <c r="CC186" s="1928"/>
      <c r="CD186" s="1928"/>
      <c r="CE186" s="1928"/>
      <c r="CF186" s="1942"/>
      <c r="CG186" s="1927">
        <f t="shared" si="30"/>
        <v>0</v>
      </c>
      <c r="CH186" s="1928"/>
      <c r="CI186" s="1929"/>
      <c r="CJ186" s="1930">
        <f>'4枚目'!$CL$127</f>
        <v>0</v>
      </c>
      <c r="CK186" s="1931"/>
      <c r="CL186" s="1931"/>
      <c r="CM186" s="1931"/>
      <c r="CN186" s="1931"/>
      <c r="CO186" s="1931"/>
      <c r="CP186" s="1931"/>
      <c r="CQ186" s="531" t="s">
        <v>8823</v>
      </c>
      <c r="CR186" s="531"/>
      <c r="CS186" s="531"/>
      <c r="CT186" s="531"/>
      <c r="CU186" s="2022">
        <f>'4枚目'!$CW$127</f>
        <v>0</v>
      </c>
      <c r="CV186" s="1931"/>
      <c r="CW186" s="1931"/>
      <c r="CX186" s="1931"/>
      <c r="CY186" s="531"/>
      <c r="CZ186" s="531"/>
      <c r="DA186" s="570" t="s">
        <v>8823</v>
      </c>
      <c r="DB186" s="2009"/>
      <c r="DC186" s="2010"/>
      <c r="DD186" s="2010"/>
      <c r="DE186" s="1977"/>
      <c r="DF186" s="2014"/>
      <c r="DG186" s="2018"/>
      <c r="DH186" s="2019"/>
      <c r="DI186" s="2019"/>
      <c r="DJ186" s="2019"/>
      <c r="DK186" s="2019"/>
      <c r="DL186" s="2219"/>
      <c r="DM186" s="600"/>
      <c r="DN186" s="79" t="str">
        <f t="shared" si="31"/>
        <v/>
      </c>
      <c r="DO186" s="521">
        <f t="shared" si="32"/>
        <v>0</v>
      </c>
      <c r="DQ186" s="607">
        <f>'4枚目'!$CI$127</f>
        <v>0</v>
      </c>
      <c r="DR186" s="515"/>
      <c r="DS186" s="612"/>
    </row>
    <row r="187" spans="1:134" ht="15" customHeight="1">
      <c r="A187" s="2"/>
      <c r="B187" s="2"/>
      <c r="C187" s="601"/>
      <c r="D187" s="602"/>
      <c r="E187" s="2042"/>
      <c r="F187" s="2043"/>
      <c r="G187" s="2043"/>
      <c r="H187" s="2043"/>
      <c r="I187" s="2044"/>
      <c r="J187" s="1971"/>
      <c r="K187" s="1972"/>
      <c r="L187" s="1972"/>
      <c r="M187" s="1972"/>
      <c r="N187" s="1977"/>
      <c r="O187" s="1978"/>
      <c r="P187" s="1985"/>
      <c r="Q187" s="1985"/>
      <c r="R187" s="1985"/>
      <c r="S187" s="1985"/>
      <c r="T187" s="1986"/>
      <c r="U187" s="1989"/>
      <c r="V187" s="1985"/>
      <c r="W187" s="1985"/>
      <c r="X187" s="1985"/>
      <c r="Y187" s="1990"/>
      <c r="Z187" s="1951" t="s">
        <v>8820</v>
      </c>
      <c r="AA187" s="1952"/>
      <c r="AB187" s="1952"/>
      <c r="AC187" s="1953"/>
      <c r="AD187" s="1954">
        <f>'4枚目'!$AO$128</f>
        <v>0</v>
      </c>
      <c r="AE187" s="1955"/>
      <c r="AF187" s="1955"/>
      <c r="AG187" s="1955"/>
      <c r="AH187" s="1955"/>
      <c r="AI187" s="1955"/>
      <c r="AJ187" s="1955"/>
      <c r="AK187" s="1955"/>
      <c r="AL187" s="1955"/>
      <c r="AM187" s="1955"/>
      <c r="AN187" s="1955"/>
      <c r="AO187" s="1955"/>
      <c r="AP187" s="1955"/>
      <c r="AQ187" s="1955"/>
      <c r="AR187" s="1955"/>
      <c r="AS187" s="1955"/>
      <c r="AT187" s="1955"/>
      <c r="AU187" s="1955"/>
      <c r="AV187" s="1955"/>
      <c r="AW187" s="1955"/>
      <c r="AX187" s="1955"/>
      <c r="AY187" s="1955"/>
      <c r="AZ187" s="1955"/>
      <c r="BA187" s="1955"/>
      <c r="BB187" s="1955"/>
      <c r="BC187" s="1956"/>
      <c r="BD187" s="1941">
        <f>'4枚目'!$BK$128</f>
        <v>0</v>
      </c>
      <c r="BE187" s="1928"/>
      <c r="BF187" s="1928"/>
      <c r="BG187" s="1928"/>
      <c r="BH187" s="1928"/>
      <c r="BI187" s="1928"/>
      <c r="BJ187" s="1928"/>
      <c r="BK187" s="1928"/>
      <c r="BL187" s="1928"/>
      <c r="BM187" s="1928"/>
      <c r="BN187" s="1928"/>
      <c r="BO187" s="1928"/>
      <c r="BP187" s="1928"/>
      <c r="BQ187" s="1928"/>
      <c r="BR187" s="1928"/>
      <c r="BS187" s="1928"/>
      <c r="BT187" s="1928"/>
      <c r="BU187" s="1928"/>
      <c r="BV187" s="1928"/>
      <c r="BW187" s="1928"/>
      <c r="BX187" s="1928"/>
      <c r="BY187" s="1928"/>
      <c r="BZ187" s="1928"/>
      <c r="CA187" s="1928"/>
      <c r="CB187" s="1928"/>
      <c r="CC187" s="1928"/>
      <c r="CD187" s="1928"/>
      <c r="CE187" s="1928"/>
      <c r="CF187" s="1942"/>
      <c r="CG187" s="1927">
        <f t="shared" si="30"/>
        <v>0</v>
      </c>
      <c r="CH187" s="1928"/>
      <c r="CI187" s="1929"/>
      <c r="CJ187" s="1930">
        <f>'4枚目'!$CL$128</f>
        <v>0</v>
      </c>
      <c r="CK187" s="1931"/>
      <c r="CL187" s="1931"/>
      <c r="CM187" s="1931"/>
      <c r="CN187" s="1931"/>
      <c r="CO187" s="1931"/>
      <c r="CP187" s="1931"/>
      <c r="CQ187" s="531" t="s">
        <v>8823</v>
      </c>
      <c r="CR187" s="531"/>
      <c r="CS187" s="531"/>
      <c r="CT187" s="531"/>
      <c r="CU187" s="2022">
        <f>'4枚目'!$CW$128</f>
        <v>0</v>
      </c>
      <c r="CV187" s="1931"/>
      <c r="CW187" s="1931"/>
      <c r="CX187" s="1931"/>
      <c r="CY187" s="531"/>
      <c r="CZ187" s="531"/>
      <c r="DA187" s="570" t="s">
        <v>8823</v>
      </c>
      <c r="DB187" s="2009"/>
      <c r="DC187" s="2010"/>
      <c r="DD187" s="2010"/>
      <c r="DE187" s="1977"/>
      <c r="DF187" s="2014"/>
      <c r="DG187" s="2018"/>
      <c r="DH187" s="2019"/>
      <c r="DI187" s="2019"/>
      <c r="DJ187" s="2019"/>
      <c r="DK187" s="2019"/>
      <c r="DL187" s="2219"/>
      <c r="DM187" s="600"/>
      <c r="DN187" s="79" t="str">
        <f t="shared" si="31"/>
        <v/>
      </c>
      <c r="DO187" s="521">
        <f t="shared" si="32"/>
        <v>0</v>
      </c>
      <c r="DQ187" s="607">
        <f>'4枚目'!$CI$128</f>
        <v>0</v>
      </c>
      <c r="DR187" s="515"/>
      <c r="DS187" s="612"/>
    </row>
    <row r="188" spans="1:134" ht="15" customHeight="1">
      <c r="A188" s="2"/>
      <c r="B188" s="2"/>
      <c r="C188" s="601"/>
      <c r="D188" s="602"/>
      <c r="E188" s="2042"/>
      <c r="F188" s="2043"/>
      <c r="G188" s="2043"/>
      <c r="H188" s="2043"/>
      <c r="I188" s="2044"/>
      <c r="J188" s="1971"/>
      <c r="K188" s="1972"/>
      <c r="L188" s="1972"/>
      <c r="M188" s="1972"/>
      <c r="N188" s="1977"/>
      <c r="O188" s="1978"/>
      <c r="P188" s="1985"/>
      <c r="Q188" s="1985"/>
      <c r="R188" s="1985"/>
      <c r="S188" s="1985"/>
      <c r="T188" s="1986"/>
      <c r="U188" s="1989"/>
      <c r="V188" s="1985"/>
      <c r="W188" s="1985"/>
      <c r="X188" s="1985"/>
      <c r="Y188" s="1990"/>
      <c r="Z188" s="1951" t="s">
        <v>8821</v>
      </c>
      <c r="AA188" s="1952"/>
      <c r="AB188" s="1952"/>
      <c r="AC188" s="1953"/>
      <c r="AD188" s="1954">
        <f>'5枚目'!$AO$127</f>
        <v>0</v>
      </c>
      <c r="AE188" s="1955"/>
      <c r="AF188" s="1955"/>
      <c r="AG188" s="1955"/>
      <c r="AH188" s="1955"/>
      <c r="AI188" s="1955"/>
      <c r="AJ188" s="1955"/>
      <c r="AK188" s="1955"/>
      <c r="AL188" s="1955"/>
      <c r="AM188" s="1955"/>
      <c r="AN188" s="1955"/>
      <c r="AO188" s="1955"/>
      <c r="AP188" s="1955"/>
      <c r="AQ188" s="1955"/>
      <c r="AR188" s="1955"/>
      <c r="AS188" s="1955"/>
      <c r="AT188" s="1955"/>
      <c r="AU188" s="1955"/>
      <c r="AV188" s="1955"/>
      <c r="AW188" s="1955"/>
      <c r="AX188" s="1955"/>
      <c r="AY188" s="1955"/>
      <c r="AZ188" s="1955"/>
      <c r="BA188" s="1955"/>
      <c r="BB188" s="1955"/>
      <c r="BC188" s="1956"/>
      <c r="BD188" s="1941">
        <f>'5枚目'!$BK$127</f>
        <v>0</v>
      </c>
      <c r="BE188" s="1928"/>
      <c r="BF188" s="1928"/>
      <c r="BG188" s="1928"/>
      <c r="BH188" s="1928"/>
      <c r="BI188" s="1928"/>
      <c r="BJ188" s="1928"/>
      <c r="BK188" s="1928"/>
      <c r="BL188" s="1928"/>
      <c r="BM188" s="1928"/>
      <c r="BN188" s="1928"/>
      <c r="BO188" s="1928"/>
      <c r="BP188" s="1928"/>
      <c r="BQ188" s="1928"/>
      <c r="BR188" s="1928"/>
      <c r="BS188" s="1928"/>
      <c r="BT188" s="1928"/>
      <c r="BU188" s="1928"/>
      <c r="BV188" s="1928"/>
      <c r="BW188" s="1928"/>
      <c r="BX188" s="1928"/>
      <c r="BY188" s="1928"/>
      <c r="BZ188" s="1928"/>
      <c r="CA188" s="1928"/>
      <c r="CB188" s="1928"/>
      <c r="CC188" s="1928"/>
      <c r="CD188" s="1928"/>
      <c r="CE188" s="1928"/>
      <c r="CF188" s="1942"/>
      <c r="CG188" s="1927">
        <f t="shared" si="30"/>
        <v>0</v>
      </c>
      <c r="CH188" s="1928"/>
      <c r="CI188" s="1929"/>
      <c r="CJ188" s="1930">
        <f>'5枚目'!$CL$127</f>
        <v>0</v>
      </c>
      <c r="CK188" s="1931"/>
      <c r="CL188" s="1931"/>
      <c r="CM188" s="1931"/>
      <c r="CN188" s="1931"/>
      <c r="CO188" s="1931"/>
      <c r="CP188" s="1931"/>
      <c r="CQ188" s="531" t="s">
        <v>8823</v>
      </c>
      <c r="CR188" s="531"/>
      <c r="CS188" s="531"/>
      <c r="CT188" s="531"/>
      <c r="CU188" s="2022">
        <f>'5枚目'!$CW$127</f>
        <v>0</v>
      </c>
      <c r="CV188" s="1931"/>
      <c r="CW188" s="1931"/>
      <c r="CX188" s="1931"/>
      <c r="CY188" s="531"/>
      <c r="CZ188" s="531"/>
      <c r="DA188" s="570" t="s">
        <v>8823</v>
      </c>
      <c r="DB188" s="2009"/>
      <c r="DC188" s="2010"/>
      <c r="DD188" s="2010"/>
      <c r="DE188" s="1977"/>
      <c r="DF188" s="2014"/>
      <c r="DG188" s="2018"/>
      <c r="DH188" s="2019"/>
      <c r="DI188" s="2019"/>
      <c r="DJ188" s="2019"/>
      <c r="DK188" s="2019"/>
      <c r="DL188" s="2219"/>
      <c r="DM188" s="600"/>
      <c r="DN188" s="79" t="str">
        <f t="shared" si="31"/>
        <v/>
      </c>
      <c r="DO188" s="521">
        <f t="shared" si="32"/>
        <v>0</v>
      </c>
      <c r="DQ188" s="607">
        <f>'5枚目'!$CI$127</f>
        <v>0</v>
      </c>
      <c r="DR188" s="515"/>
      <c r="DS188" s="612"/>
    </row>
    <row r="189" spans="1:134" ht="15" customHeight="1">
      <c r="A189" s="2"/>
      <c r="B189" s="2"/>
      <c r="C189" s="601"/>
      <c r="D189" s="602"/>
      <c r="E189" s="2045"/>
      <c r="F189" s="2046"/>
      <c r="G189" s="2046"/>
      <c r="H189" s="2046"/>
      <c r="I189" s="2047"/>
      <c r="J189" s="1973"/>
      <c r="K189" s="1974"/>
      <c r="L189" s="1974"/>
      <c r="M189" s="1974"/>
      <c r="N189" s="1979"/>
      <c r="O189" s="1980"/>
      <c r="P189" s="580"/>
      <c r="Q189" s="580"/>
      <c r="R189" s="581"/>
      <c r="S189" s="581"/>
      <c r="T189" s="581" t="s">
        <v>9231</v>
      </c>
      <c r="U189" s="582"/>
      <c r="V189" s="580"/>
      <c r="W189" s="581"/>
      <c r="X189" s="581"/>
      <c r="Y189" s="583" t="s">
        <v>9231</v>
      </c>
      <c r="Z189" s="1935" t="s">
        <v>8822</v>
      </c>
      <c r="AA189" s="1936"/>
      <c r="AB189" s="1936"/>
      <c r="AC189" s="1937"/>
      <c r="AD189" s="1938">
        <f>'5枚目'!$AO$128</f>
        <v>0</v>
      </c>
      <c r="AE189" s="1939"/>
      <c r="AF189" s="1939"/>
      <c r="AG189" s="1939"/>
      <c r="AH189" s="1939"/>
      <c r="AI189" s="1939"/>
      <c r="AJ189" s="1939"/>
      <c r="AK189" s="1939"/>
      <c r="AL189" s="1939"/>
      <c r="AM189" s="1939"/>
      <c r="AN189" s="1939"/>
      <c r="AO189" s="1939"/>
      <c r="AP189" s="1939"/>
      <c r="AQ189" s="1939"/>
      <c r="AR189" s="1939"/>
      <c r="AS189" s="1939"/>
      <c r="AT189" s="1939"/>
      <c r="AU189" s="1939"/>
      <c r="AV189" s="1939"/>
      <c r="AW189" s="1939"/>
      <c r="AX189" s="1939"/>
      <c r="AY189" s="1939"/>
      <c r="AZ189" s="1939"/>
      <c r="BA189" s="1939"/>
      <c r="BB189" s="1939"/>
      <c r="BC189" s="1940"/>
      <c r="BD189" s="1941">
        <f>'5枚目'!$BK$128</f>
        <v>0</v>
      </c>
      <c r="BE189" s="1928"/>
      <c r="BF189" s="1928"/>
      <c r="BG189" s="1928"/>
      <c r="BH189" s="1928"/>
      <c r="BI189" s="1928"/>
      <c r="BJ189" s="1928"/>
      <c r="BK189" s="1928"/>
      <c r="BL189" s="1928"/>
      <c r="BM189" s="1928"/>
      <c r="BN189" s="1928"/>
      <c r="BO189" s="1928"/>
      <c r="BP189" s="1928"/>
      <c r="BQ189" s="1928"/>
      <c r="BR189" s="1928"/>
      <c r="BS189" s="1928"/>
      <c r="BT189" s="1928"/>
      <c r="BU189" s="1928"/>
      <c r="BV189" s="1928"/>
      <c r="BW189" s="1928"/>
      <c r="BX189" s="1928"/>
      <c r="BY189" s="1928"/>
      <c r="BZ189" s="1928"/>
      <c r="CA189" s="1928"/>
      <c r="CB189" s="1928"/>
      <c r="CC189" s="1928"/>
      <c r="CD189" s="1928"/>
      <c r="CE189" s="1928"/>
      <c r="CF189" s="1942"/>
      <c r="CG189" s="1943">
        <f t="shared" si="30"/>
        <v>0</v>
      </c>
      <c r="CH189" s="1944"/>
      <c r="CI189" s="1945"/>
      <c r="CJ189" s="1946">
        <f>'5枚目'!$CL$128</f>
        <v>0</v>
      </c>
      <c r="CK189" s="1947"/>
      <c r="CL189" s="1947"/>
      <c r="CM189" s="1947"/>
      <c r="CN189" s="1947"/>
      <c r="CO189" s="1947"/>
      <c r="CP189" s="1947"/>
      <c r="CQ189" s="560" t="s">
        <v>8823</v>
      </c>
      <c r="CR189" s="560"/>
      <c r="CS189" s="560"/>
      <c r="CT189" s="560"/>
      <c r="CU189" s="2023">
        <f>'5枚目'!$CW$128</f>
        <v>0</v>
      </c>
      <c r="CV189" s="1947"/>
      <c r="CW189" s="1947"/>
      <c r="CX189" s="1947"/>
      <c r="CY189" s="560"/>
      <c r="CZ189" s="560"/>
      <c r="DA189" s="579" t="s">
        <v>8823</v>
      </c>
      <c r="DB189" s="2011"/>
      <c r="DC189" s="2012"/>
      <c r="DD189" s="2012"/>
      <c r="DE189" s="1979"/>
      <c r="DF189" s="2015"/>
      <c r="DG189" s="2020"/>
      <c r="DH189" s="2021"/>
      <c r="DI189" s="2021"/>
      <c r="DJ189" s="2021"/>
      <c r="DK189" s="2021"/>
      <c r="DL189" s="511"/>
      <c r="DM189" s="599"/>
      <c r="DN189" s="79" t="str">
        <f t="shared" si="31"/>
        <v/>
      </c>
      <c r="DO189" s="521">
        <f t="shared" si="32"/>
        <v>0</v>
      </c>
      <c r="DQ189" s="607">
        <f>'5枚目'!$CI$128</f>
        <v>0</v>
      </c>
      <c r="DR189" s="515"/>
      <c r="DS189" s="612"/>
    </row>
    <row r="190" spans="1:134" s="520" customFormat="1" ht="15" customHeight="1">
      <c r="A190" s="517"/>
      <c r="B190" s="517"/>
      <c r="C190" s="601"/>
      <c r="D190" s="602"/>
      <c r="E190" s="2267" t="s">
        <v>9376</v>
      </c>
      <c r="F190" s="2268"/>
      <c r="G190" s="2268"/>
      <c r="H190" s="2268"/>
      <c r="I190" s="2269"/>
      <c r="J190" s="1969">
        <f>'1枚目'!$J$155</f>
        <v>0</v>
      </c>
      <c r="K190" s="1970"/>
      <c r="L190" s="1970"/>
      <c r="M190" s="1970"/>
      <c r="N190" s="1975" t="s">
        <v>9230</v>
      </c>
      <c r="O190" s="1976"/>
      <c r="P190" s="1981">
        <f>'1枚目'!$S$155+'2枚目'!$S$129+'3枚目'!$S$129+'4枚目'!$S$129+'5枚目'!$S$129</f>
        <v>0</v>
      </c>
      <c r="Q190" s="1982"/>
      <c r="R190" s="1982"/>
      <c r="S190" s="1982"/>
      <c r="T190" s="1983"/>
      <c r="U190" s="1987">
        <f>'1枚目'!$X$155+'2枚目'!$X$129+'3枚目'!$X$129+'4枚目'!$X$129+'5枚目'!$X$129</f>
        <v>0</v>
      </c>
      <c r="V190" s="1982"/>
      <c r="W190" s="1982"/>
      <c r="X190" s="1982"/>
      <c r="Y190" s="1988"/>
      <c r="Z190" s="2033" t="s">
        <v>136</v>
      </c>
      <c r="AA190" s="2034"/>
      <c r="AB190" s="2034"/>
      <c r="AC190" s="2035"/>
      <c r="AD190" s="1994">
        <f>'1枚目'!$AO$155</f>
        <v>0</v>
      </c>
      <c r="AE190" s="1995"/>
      <c r="AF190" s="1995"/>
      <c r="AG190" s="1995"/>
      <c r="AH190" s="1995"/>
      <c r="AI190" s="1995"/>
      <c r="AJ190" s="1995"/>
      <c r="AK190" s="1995"/>
      <c r="AL190" s="1995"/>
      <c r="AM190" s="1995"/>
      <c r="AN190" s="1995"/>
      <c r="AO190" s="1995"/>
      <c r="AP190" s="1995"/>
      <c r="AQ190" s="1995"/>
      <c r="AR190" s="1995"/>
      <c r="AS190" s="1995"/>
      <c r="AT190" s="1995"/>
      <c r="AU190" s="1995"/>
      <c r="AV190" s="1995"/>
      <c r="AW190" s="1995"/>
      <c r="AX190" s="1995"/>
      <c r="AY190" s="1995"/>
      <c r="AZ190" s="1995"/>
      <c r="BA190" s="1995"/>
      <c r="BB190" s="1995"/>
      <c r="BC190" s="1996"/>
      <c r="BD190" s="1997">
        <f>'1枚目'!$BK$155</f>
        <v>0</v>
      </c>
      <c r="BE190" s="1998"/>
      <c r="BF190" s="1998"/>
      <c r="BG190" s="1998"/>
      <c r="BH190" s="1998"/>
      <c r="BI190" s="1998"/>
      <c r="BJ190" s="1998"/>
      <c r="BK190" s="1998"/>
      <c r="BL190" s="1998"/>
      <c r="BM190" s="1998"/>
      <c r="BN190" s="1998"/>
      <c r="BO190" s="1998"/>
      <c r="BP190" s="1998"/>
      <c r="BQ190" s="1998"/>
      <c r="BR190" s="1998"/>
      <c r="BS190" s="1998"/>
      <c r="BT190" s="1998"/>
      <c r="BU190" s="1998"/>
      <c r="BV190" s="1998"/>
      <c r="BW190" s="1998"/>
      <c r="BX190" s="1998"/>
      <c r="BY190" s="1998"/>
      <c r="BZ190" s="1998"/>
      <c r="CA190" s="1998"/>
      <c r="CB190" s="1998"/>
      <c r="CC190" s="1998"/>
      <c r="CD190" s="1998"/>
      <c r="CE190" s="1998"/>
      <c r="CF190" s="1999"/>
      <c r="CG190" s="2000">
        <f t="shared" si="30"/>
        <v>0</v>
      </c>
      <c r="CH190" s="1998"/>
      <c r="CI190" s="2001"/>
      <c r="CJ190" s="2002">
        <f>'1枚目'!$CL$155</f>
        <v>0</v>
      </c>
      <c r="CK190" s="2003"/>
      <c r="CL190" s="2003"/>
      <c r="CM190" s="2003"/>
      <c r="CN190" s="2003"/>
      <c r="CO190" s="2003"/>
      <c r="CP190" s="2003"/>
      <c r="CQ190" s="548" t="s">
        <v>8823</v>
      </c>
      <c r="CR190" s="548"/>
      <c r="CS190" s="548"/>
      <c r="CT190" s="548"/>
      <c r="CU190" s="2024">
        <f>'1枚目'!$CW$155</f>
        <v>0</v>
      </c>
      <c r="CV190" s="2025"/>
      <c r="CW190" s="2025"/>
      <c r="CX190" s="2025"/>
      <c r="CY190" s="548"/>
      <c r="CZ190" s="548"/>
      <c r="DA190" s="573" t="s">
        <v>8823</v>
      </c>
      <c r="DB190" s="2007">
        <f>'1枚目'!$DC$155</f>
        <v>0</v>
      </c>
      <c r="DC190" s="2008"/>
      <c r="DD190" s="2008"/>
      <c r="DE190" s="1975" t="s">
        <v>9231</v>
      </c>
      <c r="DF190" s="2013"/>
      <c r="DG190" s="2295">
        <f>IFERROR((P190+DB190)/J190,0)</f>
        <v>0</v>
      </c>
      <c r="DH190" s="2296"/>
      <c r="DI190" s="2296"/>
      <c r="DJ190" s="2296"/>
      <c r="DK190" s="2296"/>
      <c r="DL190" s="572"/>
      <c r="DM190" s="517"/>
      <c r="DN190" s="520" t="str">
        <f>IF(CJ190&gt;0,"表示",IF(DO190=0,"表示",""))</f>
        <v>表示</v>
      </c>
      <c r="DO190" s="521">
        <f>SUM(DO191:DO199)</f>
        <v>0</v>
      </c>
      <c r="DQ190" s="607">
        <f>'1枚目'!$CI$155</f>
        <v>0</v>
      </c>
      <c r="DR190" s="569"/>
      <c r="DS190" s="612"/>
      <c r="DT190" s="521"/>
      <c r="DU190" s="521"/>
      <c r="DV190" s="521"/>
      <c r="DW190" s="521"/>
      <c r="DX190" s="521"/>
      <c r="DY190" s="521"/>
      <c r="DZ190" s="521"/>
      <c r="EA190" s="521"/>
      <c r="EB190" s="521"/>
      <c r="EC190" s="521"/>
      <c r="ED190" s="521"/>
    </row>
    <row r="191" spans="1:134" s="520" customFormat="1" ht="15" customHeight="1">
      <c r="A191" s="517"/>
      <c r="B191" s="517"/>
      <c r="C191" s="601"/>
      <c r="D191" s="602"/>
      <c r="E191" s="2270"/>
      <c r="F191" s="2271"/>
      <c r="G191" s="2271"/>
      <c r="H191" s="2271"/>
      <c r="I191" s="2272"/>
      <c r="J191" s="1971"/>
      <c r="K191" s="1972"/>
      <c r="L191" s="1972"/>
      <c r="M191" s="1972"/>
      <c r="N191" s="1977"/>
      <c r="O191" s="1978"/>
      <c r="P191" s="1984"/>
      <c r="Q191" s="1985"/>
      <c r="R191" s="1985"/>
      <c r="S191" s="1985"/>
      <c r="T191" s="1986"/>
      <c r="U191" s="1989"/>
      <c r="V191" s="1985"/>
      <c r="W191" s="1985"/>
      <c r="X191" s="1985"/>
      <c r="Y191" s="1990"/>
      <c r="Z191" s="1951" t="s">
        <v>139</v>
      </c>
      <c r="AA191" s="1952"/>
      <c r="AB191" s="1952"/>
      <c r="AC191" s="1953"/>
      <c r="AD191" s="1954">
        <f>'1枚目'!$AO$156</f>
        <v>0</v>
      </c>
      <c r="AE191" s="1955"/>
      <c r="AF191" s="1955"/>
      <c r="AG191" s="1955"/>
      <c r="AH191" s="1955"/>
      <c r="AI191" s="1955"/>
      <c r="AJ191" s="1955"/>
      <c r="AK191" s="1955"/>
      <c r="AL191" s="1955"/>
      <c r="AM191" s="1955"/>
      <c r="AN191" s="1955"/>
      <c r="AO191" s="1955"/>
      <c r="AP191" s="1955"/>
      <c r="AQ191" s="1955"/>
      <c r="AR191" s="1955"/>
      <c r="AS191" s="1955"/>
      <c r="AT191" s="1955"/>
      <c r="AU191" s="1955"/>
      <c r="AV191" s="1955"/>
      <c r="AW191" s="1955"/>
      <c r="AX191" s="1955"/>
      <c r="AY191" s="1955"/>
      <c r="AZ191" s="1955"/>
      <c r="BA191" s="1955"/>
      <c r="BB191" s="1955"/>
      <c r="BC191" s="1956"/>
      <c r="BD191" s="1941">
        <f>'1枚目'!$BK$156</f>
        <v>0</v>
      </c>
      <c r="BE191" s="1928"/>
      <c r="BF191" s="1928"/>
      <c r="BG191" s="1928"/>
      <c r="BH191" s="1928"/>
      <c r="BI191" s="1928"/>
      <c r="BJ191" s="1928"/>
      <c r="BK191" s="1928"/>
      <c r="BL191" s="1928"/>
      <c r="BM191" s="1928"/>
      <c r="BN191" s="1928"/>
      <c r="BO191" s="1928"/>
      <c r="BP191" s="1928"/>
      <c r="BQ191" s="1928"/>
      <c r="BR191" s="1928"/>
      <c r="BS191" s="1928"/>
      <c r="BT191" s="1928"/>
      <c r="BU191" s="1928"/>
      <c r="BV191" s="1928"/>
      <c r="BW191" s="1928"/>
      <c r="BX191" s="1928"/>
      <c r="BY191" s="1928"/>
      <c r="BZ191" s="1928"/>
      <c r="CA191" s="1928"/>
      <c r="CB191" s="1928"/>
      <c r="CC191" s="1928"/>
      <c r="CD191" s="1928"/>
      <c r="CE191" s="1928"/>
      <c r="CF191" s="1942"/>
      <c r="CG191" s="1927">
        <f t="shared" si="30"/>
        <v>0</v>
      </c>
      <c r="CH191" s="1928"/>
      <c r="CI191" s="1929"/>
      <c r="CJ191" s="1930">
        <f>'1枚目'!$CL$156</f>
        <v>0</v>
      </c>
      <c r="CK191" s="1931"/>
      <c r="CL191" s="1931"/>
      <c r="CM191" s="1931"/>
      <c r="CN191" s="1931"/>
      <c r="CO191" s="1931"/>
      <c r="CP191" s="1931"/>
      <c r="CQ191" s="531" t="s">
        <v>8823</v>
      </c>
      <c r="CR191" s="531"/>
      <c r="CS191" s="531"/>
      <c r="CT191" s="531"/>
      <c r="CU191" s="2022">
        <f>'1枚目'!$CW$156</f>
        <v>0</v>
      </c>
      <c r="CV191" s="1931"/>
      <c r="CW191" s="1931"/>
      <c r="CX191" s="1931"/>
      <c r="CY191" s="531"/>
      <c r="CZ191" s="531"/>
      <c r="DA191" s="570" t="s">
        <v>8823</v>
      </c>
      <c r="DB191" s="2009"/>
      <c r="DC191" s="2010"/>
      <c r="DD191" s="2010"/>
      <c r="DE191" s="1977"/>
      <c r="DF191" s="2014"/>
      <c r="DG191" s="2297"/>
      <c r="DH191" s="2298"/>
      <c r="DI191" s="2298"/>
      <c r="DJ191" s="2298"/>
      <c r="DK191" s="2298"/>
      <c r="DL191" s="564"/>
      <c r="DM191" s="517"/>
      <c r="DN191" s="520" t="str">
        <f>IF(CJ191&gt;0,"表示",IF(DO190=0,"表示",""))</f>
        <v>表示</v>
      </c>
      <c r="DO191" s="521">
        <f>IF(CJ191&gt;0,1,0)</f>
        <v>0</v>
      </c>
      <c r="DQ191" s="607">
        <f>'1枚目'!$CI$156</f>
        <v>0</v>
      </c>
      <c r="DR191" s="569"/>
      <c r="DS191" s="612"/>
      <c r="DT191" s="521"/>
      <c r="DU191" s="521"/>
      <c r="DV191" s="521"/>
      <c r="DW191" s="521"/>
      <c r="DX191" s="521"/>
      <c r="DY191" s="521"/>
      <c r="DZ191" s="521"/>
      <c r="EA191" s="521"/>
      <c r="EB191" s="521"/>
      <c r="EC191" s="521"/>
      <c r="ED191" s="521"/>
    </row>
    <row r="192" spans="1:134" ht="15" customHeight="1">
      <c r="A192" s="2"/>
      <c r="B192" s="2"/>
      <c r="C192" s="601"/>
      <c r="D192" s="602"/>
      <c r="E192" s="2273"/>
      <c r="F192" s="2248"/>
      <c r="G192" s="2248"/>
      <c r="H192" s="2248"/>
      <c r="I192" s="2249"/>
      <c r="J192" s="1971"/>
      <c r="K192" s="1972"/>
      <c r="L192" s="1972"/>
      <c r="M192" s="1972"/>
      <c r="N192" s="1977"/>
      <c r="O192" s="1978"/>
      <c r="P192" s="1984"/>
      <c r="Q192" s="1985"/>
      <c r="R192" s="1985"/>
      <c r="S192" s="1985"/>
      <c r="T192" s="1986"/>
      <c r="U192" s="1989"/>
      <c r="V192" s="1985"/>
      <c r="W192" s="1985"/>
      <c r="X192" s="1985"/>
      <c r="Y192" s="1990"/>
      <c r="Z192" s="1951" t="s">
        <v>8771</v>
      </c>
      <c r="AA192" s="1952"/>
      <c r="AB192" s="1952"/>
      <c r="AC192" s="1953"/>
      <c r="AD192" s="1954">
        <f>'2枚目'!$AO$129</f>
        <v>0</v>
      </c>
      <c r="AE192" s="1955"/>
      <c r="AF192" s="1955"/>
      <c r="AG192" s="1955"/>
      <c r="AH192" s="1955"/>
      <c r="AI192" s="1955"/>
      <c r="AJ192" s="1955"/>
      <c r="AK192" s="1955"/>
      <c r="AL192" s="1955"/>
      <c r="AM192" s="1955"/>
      <c r="AN192" s="1955"/>
      <c r="AO192" s="1955"/>
      <c r="AP192" s="1955"/>
      <c r="AQ192" s="1955"/>
      <c r="AR192" s="1955"/>
      <c r="AS192" s="1955"/>
      <c r="AT192" s="1955"/>
      <c r="AU192" s="1955"/>
      <c r="AV192" s="1955"/>
      <c r="AW192" s="1955"/>
      <c r="AX192" s="1955"/>
      <c r="AY192" s="1955"/>
      <c r="AZ192" s="1955"/>
      <c r="BA192" s="1955"/>
      <c r="BB192" s="1955"/>
      <c r="BC192" s="1956"/>
      <c r="BD192" s="1941">
        <f>'2枚目'!$BK$129</f>
        <v>0</v>
      </c>
      <c r="BE192" s="1928"/>
      <c r="BF192" s="1928"/>
      <c r="BG192" s="1928"/>
      <c r="BH192" s="1928"/>
      <c r="BI192" s="1928"/>
      <c r="BJ192" s="1928"/>
      <c r="BK192" s="1928"/>
      <c r="BL192" s="1928"/>
      <c r="BM192" s="1928"/>
      <c r="BN192" s="1928"/>
      <c r="BO192" s="1928"/>
      <c r="BP192" s="1928"/>
      <c r="BQ192" s="1928"/>
      <c r="BR192" s="1928"/>
      <c r="BS192" s="1928"/>
      <c r="BT192" s="1928"/>
      <c r="BU192" s="1928"/>
      <c r="BV192" s="1928"/>
      <c r="BW192" s="1928"/>
      <c r="BX192" s="1928"/>
      <c r="BY192" s="1928"/>
      <c r="BZ192" s="1928"/>
      <c r="CA192" s="1928"/>
      <c r="CB192" s="1928"/>
      <c r="CC192" s="1928"/>
      <c r="CD192" s="1928"/>
      <c r="CE192" s="1928"/>
      <c r="CF192" s="1942"/>
      <c r="CG192" s="1927">
        <f t="shared" si="30"/>
        <v>0</v>
      </c>
      <c r="CH192" s="1928"/>
      <c r="CI192" s="1929"/>
      <c r="CJ192" s="1930">
        <f>'2枚目'!$CL$129</f>
        <v>0</v>
      </c>
      <c r="CK192" s="1931"/>
      <c r="CL192" s="1931"/>
      <c r="CM192" s="1931"/>
      <c r="CN192" s="1931"/>
      <c r="CO192" s="1931"/>
      <c r="CP192" s="1931"/>
      <c r="CQ192" s="531" t="s">
        <v>8823</v>
      </c>
      <c r="CR192" s="531"/>
      <c r="CS192" s="531"/>
      <c r="CT192" s="531"/>
      <c r="CU192" s="2022">
        <f>'2枚目'!$CW$129</f>
        <v>0</v>
      </c>
      <c r="CV192" s="1931"/>
      <c r="CW192" s="1931"/>
      <c r="CX192" s="1931"/>
      <c r="CY192" s="531"/>
      <c r="CZ192" s="531"/>
      <c r="DA192" s="570" t="s">
        <v>8823</v>
      </c>
      <c r="DB192" s="2009"/>
      <c r="DC192" s="2010"/>
      <c r="DD192" s="2010"/>
      <c r="DE192" s="1977"/>
      <c r="DF192" s="2014"/>
      <c r="DG192" s="2297"/>
      <c r="DH192" s="2298"/>
      <c r="DI192" s="2298"/>
      <c r="DJ192" s="2298"/>
      <c r="DK192" s="2298"/>
      <c r="DL192" s="510"/>
      <c r="DM192" s="94"/>
      <c r="DN192" s="79" t="str">
        <f t="shared" ref="DN192:DN199" si="33">IF(CJ192&gt;0,"表示","")</f>
        <v/>
      </c>
      <c r="DO192" s="521">
        <f t="shared" ref="DO192:DO199" si="34">IF(CJ192&gt;0,1,0)</f>
        <v>0</v>
      </c>
      <c r="DQ192" s="607">
        <f>'2枚目'!$CI$129</f>
        <v>0</v>
      </c>
      <c r="DR192" s="515"/>
      <c r="DS192" s="612"/>
    </row>
    <row r="193" spans="1:129" ht="15" customHeight="1">
      <c r="A193" s="2"/>
      <c r="B193" s="2"/>
      <c r="C193" s="601"/>
      <c r="D193" s="602"/>
      <c r="E193" s="2273"/>
      <c r="F193" s="2248"/>
      <c r="G193" s="2248"/>
      <c r="H193" s="2248"/>
      <c r="I193" s="2249"/>
      <c r="J193" s="1971"/>
      <c r="K193" s="1972"/>
      <c r="L193" s="1972"/>
      <c r="M193" s="1972"/>
      <c r="N193" s="1977"/>
      <c r="O193" s="1978"/>
      <c r="P193" s="1984"/>
      <c r="Q193" s="1985"/>
      <c r="R193" s="1985"/>
      <c r="S193" s="1985"/>
      <c r="T193" s="1986"/>
      <c r="U193" s="1989"/>
      <c r="V193" s="1985"/>
      <c r="W193" s="1985"/>
      <c r="X193" s="1985"/>
      <c r="Y193" s="1990"/>
      <c r="Z193" s="1951" t="s">
        <v>8772</v>
      </c>
      <c r="AA193" s="1952"/>
      <c r="AB193" s="1952"/>
      <c r="AC193" s="1953"/>
      <c r="AD193" s="1954">
        <f>'2枚目'!$AO$130</f>
        <v>0</v>
      </c>
      <c r="AE193" s="1955"/>
      <c r="AF193" s="1955"/>
      <c r="AG193" s="1955"/>
      <c r="AH193" s="1955"/>
      <c r="AI193" s="1955"/>
      <c r="AJ193" s="1955"/>
      <c r="AK193" s="1955"/>
      <c r="AL193" s="1955"/>
      <c r="AM193" s="1955"/>
      <c r="AN193" s="1955"/>
      <c r="AO193" s="1955"/>
      <c r="AP193" s="1955"/>
      <c r="AQ193" s="1955"/>
      <c r="AR193" s="1955"/>
      <c r="AS193" s="1955"/>
      <c r="AT193" s="1955"/>
      <c r="AU193" s="1955"/>
      <c r="AV193" s="1955"/>
      <c r="AW193" s="1955"/>
      <c r="AX193" s="1955"/>
      <c r="AY193" s="1955"/>
      <c r="AZ193" s="1955"/>
      <c r="BA193" s="1955"/>
      <c r="BB193" s="1955"/>
      <c r="BC193" s="1956"/>
      <c r="BD193" s="1941">
        <f>'2枚目'!$BK$130</f>
        <v>0</v>
      </c>
      <c r="BE193" s="1928"/>
      <c r="BF193" s="1928"/>
      <c r="BG193" s="1928"/>
      <c r="BH193" s="1928"/>
      <c r="BI193" s="1928"/>
      <c r="BJ193" s="1928"/>
      <c r="BK193" s="1928"/>
      <c r="BL193" s="1928"/>
      <c r="BM193" s="1928"/>
      <c r="BN193" s="1928"/>
      <c r="BO193" s="1928"/>
      <c r="BP193" s="1928"/>
      <c r="BQ193" s="1928"/>
      <c r="BR193" s="1928"/>
      <c r="BS193" s="1928"/>
      <c r="BT193" s="1928"/>
      <c r="BU193" s="1928"/>
      <c r="BV193" s="1928"/>
      <c r="BW193" s="1928"/>
      <c r="BX193" s="1928"/>
      <c r="BY193" s="1928"/>
      <c r="BZ193" s="1928"/>
      <c r="CA193" s="1928"/>
      <c r="CB193" s="1928"/>
      <c r="CC193" s="1928"/>
      <c r="CD193" s="1928"/>
      <c r="CE193" s="1928"/>
      <c r="CF193" s="1942"/>
      <c r="CG193" s="1927">
        <f t="shared" si="30"/>
        <v>0</v>
      </c>
      <c r="CH193" s="1928"/>
      <c r="CI193" s="1929"/>
      <c r="CJ193" s="1930">
        <f>'2枚目'!$CL$130</f>
        <v>0</v>
      </c>
      <c r="CK193" s="1931"/>
      <c r="CL193" s="1931"/>
      <c r="CM193" s="1931"/>
      <c r="CN193" s="1931"/>
      <c r="CO193" s="1931"/>
      <c r="CP193" s="1931"/>
      <c r="CQ193" s="531" t="s">
        <v>8823</v>
      </c>
      <c r="CR193" s="531"/>
      <c r="CS193" s="531"/>
      <c r="CT193" s="531"/>
      <c r="CU193" s="2022">
        <f>'2枚目'!$CW$130</f>
        <v>0</v>
      </c>
      <c r="CV193" s="1931"/>
      <c r="CW193" s="1931"/>
      <c r="CX193" s="1931"/>
      <c r="CY193" s="531"/>
      <c r="CZ193" s="531"/>
      <c r="DA193" s="570" t="s">
        <v>8823</v>
      </c>
      <c r="DB193" s="2009"/>
      <c r="DC193" s="2010"/>
      <c r="DD193" s="2010"/>
      <c r="DE193" s="1977"/>
      <c r="DF193" s="2014"/>
      <c r="DG193" s="2297"/>
      <c r="DH193" s="2298"/>
      <c r="DI193" s="2298"/>
      <c r="DJ193" s="2298"/>
      <c r="DK193" s="2298"/>
      <c r="DL193" s="510"/>
      <c r="DM193" s="94"/>
      <c r="DN193" s="79" t="str">
        <f t="shared" si="33"/>
        <v/>
      </c>
      <c r="DO193" s="521">
        <f t="shared" si="34"/>
        <v>0</v>
      </c>
      <c r="DQ193" s="607">
        <f>'2枚目'!$CI$130</f>
        <v>0</v>
      </c>
      <c r="DR193" s="515"/>
      <c r="DS193" s="612"/>
    </row>
    <row r="194" spans="1:129" ht="15" customHeight="1">
      <c r="A194" s="2"/>
      <c r="B194" s="2"/>
      <c r="C194" s="601"/>
      <c r="D194" s="602"/>
      <c r="E194" s="2273"/>
      <c r="F194" s="2248"/>
      <c r="G194" s="2248"/>
      <c r="H194" s="2248"/>
      <c r="I194" s="2249"/>
      <c r="J194" s="1971"/>
      <c r="K194" s="1972"/>
      <c r="L194" s="1972"/>
      <c r="M194" s="1972"/>
      <c r="N194" s="1977"/>
      <c r="O194" s="1978"/>
      <c r="P194" s="1984"/>
      <c r="Q194" s="1985"/>
      <c r="R194" s="1985"/>
      <c r="S194" s="1985"/>
      <c r="T194" s="1986"/>
      <c r="U194" s="1989"/>
      <c r="V194" s="1985"/>
      <c r="W194" s="1985"/>
      <c r="X194" s="1985"/>
      <c r="Y194" s="1990"/>
      <c r="Z194" s="1951" t="s">
        <v>8817</v>
      </c>
      <c r="AA194" s="1952"/>
      <c r="AB194" s="1952"/>
      <c r="AC194" s="1953"/>
      <c r="AD194" s="1954">
        <f>'3枚目'!$AO$129</f>
        <v>0</v>
      </c>
      <c r="AE194" s="1955"/>
      <c r="AF194" s="1955"/>
      <c r="AG194" s="1955"/>
      <c r="AH194" s="1955"/>
      <c r="AI194" s="1955"/>
      <c r="AJ194" s="1955"/>
      <c r="AK194" s="1955"/>
      <c r="AL194" s="1955"/>
      <c r="AM194" s="1955"/>
      <c r="AN194" s="1955"/>
      <c r="AO194" s="1955"/>
      <c r="AP194" s="1955"/>
      <c r="AQ194" s="1955"/>
      <c r="AR194" s="1955"/>
      <c r="AS194" s="1955"/>
      <c r="AT194" s="1955"/>
      <c r="AU194" s="1955"/>
      <c r="AV194" s="1955"/>
      <c r="AW194" s="1955"/>
      <c r="AX194" s="1955"/>
      <c r="AY194" s="1955"/>
      <c r="AZ194" s="1955"/>
      <c r="BA194" s="1955"/>
      <c r="BB194" s="1955"/>
      <c r="BC194" s="1956"/>
      <c r="BD194" s="1941">
        <f>'3枚目'!$BK$129</f>
        <v>0</v>
      </c>
      <c r="BE194" s="1928"/>
      <c r="BF194" s="1928"/>
      <c r="BG194" s="1928"/>
      <c r="BH194" s="1928"/>
      <c r="BI194" s="1928"/>
      <c r="BJ194" s="1928"/>
      <c r="BK194" s="1928"/>
      <c r="BL194" s="1928"/>
      <c r="BM194" s="1928"/>
      <c r="BN194" s="1928"/>
      <c r="BO194" s="1928"/>
      <c r="BP194" s="1928"/>
      <c r="BQ194" s="1928"/>
      <c r="BR194" s="1928"/>
      <c r="BS194" s="1928"/>
      <c r="BT194" s="1928"/>
      <c r="BU194" s="1928"/>
      <c r="BV194" s="1928"/>
      <c r="BW194" s="1928"/>
      <c r="BX194" s="1928"/>
      <c r="BY194" s="1928"/>
      <c r="BZ194" s="1928"/>
      <c r="CA194" s="1928"/>
      <c r="CB194" s="1928"/>
      <c r="CC194" s="1928"/>
      <c r="CD194" s="1928"/>
      <c r="CE194" s="1928"/>
      <c r="CF194" s="1942"/>
      <c r="CG194" s="1927">
        <f t="shared" si="30"/>
        <v>0</v>
      </c>
      <c r="CH194" s="1928"/>
      <c r="CI194" s="1929"/>
      <c r="CJ194" s="1930">
        <f>'3枚目'!$CL$129</f>
        <v>0</v>
      </c>
      <c r="CK194" s="1931"/>
      <c r="CL194" s="1931"/>
      <c r="CM194" s="1931"/>
      <c r="CN194" s="1931"/>
      <c r="CO194" s="1931"/>
      <c r="CP194" s="1931"/>
      <c r="CQ194" s="531" t="s">
        <v>8823</v>
      </c>
      <c r="CR194" s="531"/>
      <c r="CS194" s="531"/>
      <c r="CT194" s="531"/>
      <c r="CU194" s="2022">
        <f>'3枚目'!$CW$129</f>
        <v>0</v>
      </c>
      <c r="CV194" s="1931"/>
      <c r="CW194" s="1931"/>
      <c r="CX194" s="1931"/>
      <c r="CY194" s="531"/>
      <c r="CZ194" s="531"/>
      <c r="DA194" s="570" t="s">
        <v>8823</v>
      </c>
      <c r="DB194" s="2009"/>
      <c r="DC194" s="2010"/>
      <c r="DD194" s="2010"/>
      <c r="DE194" s="1977"/>
      <c r="DF194" s="2014"/>
      <c r="DG194" s="2297"/>
      <c r="DH194" s="2298"/>
      <c r="DI194" s="2298"/>
      <c r="DJ194" s="2298"/>
      <c r="DK194" s="2298"/>
      <c r="DL194" s="510"/>
      <c r="DM194" s="94"/>
      <c r="DN194" s="79" t="str">
        <f t="shared" si="33"/>
        <v/>
      </c>
      <c r="DO194" s="521">
        <f t="shared" si="34"/>
        <v>0</v>
      </c>
      <c r="DQ194" s="607">
        <f>'3枚目'!$CI$129</f>
        <v>0</v>
      </c>
      <c r="DR194" s="515"/>
      <c r="DS194" s="612"/>
    </row>
    <row r="195" spans="1:129" ht="15" customHeight="1">
      <c r="A195" s="2"/>
      <c r="B195" s="2"/>
      <c r="C195" s="601"/>
      <c r="D195" s="602"/>
      <c r="E195" s="2273"/>
      <c r="F195" s="2248"/>
      <c r="G195" s="2248"/>
      <c r="H195" s="2248"/>
      <c r="I195" s="2249"/>
      <c r="J195" s="1971"/>
      <c r="K195" s="1972"/>
      <c r="L195" s="1972"/>
      <c r="M195" s="1972"/>
      <c r="N195" s="1977"/>
      <c r="O195" s="1978"/>
      <c r="P195" s="1984"/>
      <c r="Q195" s="1985"/>
      <c r="R195" s="1985"/>
      <c r="S195" s="1985"/>
      <c r="T195" s="1986"/>
      <c r="U195" s="1989"/>
      <c r="V195" s="1985"/>
      <c r="W195" s="1985"/>
      <c r="X195" s="1985"/>
      <c r="Y195" s="1990"/>
      <c r="Z195" s="1951" t="s">
        <v>8818</v>
      </c>
      <c r="AA195" s="1952"/>
      <c r="AB195" s="1952"/>
      <c r="AC195" s="1953"/>
      <c r="AD195" s="1954">
        <f>'3枚目'!$AO$130</f>
        <v>0</v>
      </c>
      <c r="AE195" s="1955"/>
      <c r="AF195" s="1955"/>
      <c r="AG195" s="1955"/>
      <c r="AH195" s="1955"/>
      <c r="AI195" s="1955"/>
      <c r="AJ195" s="1955"/>
      <c r="AK195" s="1955"/>
      <c r="AL195" s="1955"/>
      <c r="AM195" s="1955"/>
      <c r="AN195" s="1955"/>
      <c r="AO195" s="1955"/>
      <c r="AP195" s="1955"/>
      <c r="AQ195" s="1955"/>
      <c r="AR195" s="1955"/>
      <c r="AS195" s="1955"/>
      <c r="AT195" s="1955"/>
      <c r="AU195" s="1955"/>
      <c r="AV195" s="1955"/>
      <c r="AW195" s="1955"/>
      <c r="AX195" s="1955"/>
      <c r="AY195" s="1955"/>
      <c r="AZ195" s="1955"/>
      <c r="BA195" s="1955"/>
      <c r="BB195" s="1955"/>
      <c r="BC195" s="1956"/>
      <c r="BD195" s="1941">
        <f>'3枚目'!$BK$130</f>
        <v>0</v>
      </c>
      <c r="BE195" s="1928"/>
      <c r="BF195" s="1928"/>
      <c r="BG195" s="1928"/>
      <c r="BH195" s="1928"/>
      <c r="BI195" s="1928"/>
      <c r="BJ195" s="1928"/>
      <c r="BK195" s="1928"/>
      <c r="BL195" s="1928"/>
      <c r="BM195" s="1928"/>
      <c r="BN195" s="1928"/>
      <c r="BO195" s="1928"/>
      <c r="BP195" s="1928"/>
      <c r="BQ195" s="1928"/>
      <c r="BR195" s="1928"/>
      <c r="BS195" s="1928"/>
      <c r="BT195" s="1928"/>
      <c r="BU195" s="1928"/>
      <c r="BV195" s="1928"/>
      <c r="BW195" s="1928"/>
      <c r="BX195" s="1928"/>
      <c r="BY195" s="1928"/>
      <c r="BZ195" s="1928"/>
      <c r="CA195" s="1928"/>
      <c r="CB195" s="1928"/>
      <c r="CC195" s="1928"/>
      <c r="CD195" s="1928"/>
      <c r="CE195" s="1928"/>
      <c r="CF195" s="1942"/>
      <c r="CG195" s="1927">
        <f t="shared" si="30"/>
        <v>0</v>
      </c>
      <c r="CH195" s="1928"/>
      <c r="CI195" s="1929"/>
      <c r="CJ195" s="1930">
        <f>'3枚目'!$CL$130</f>
        <v>0</v>
      </c>
      <c r="CK195" s="1931"/>
      <c r="CL195" s="1931"/>
      <c r="CM195" s="1931"/>
      <c r="CN195" s="1931"/>
      <c r="CO195" s="1931"/>
      <c r="CP195" s="1931"/>
      <c r="CQ195" s="531" t="s">
        <v>8823</v>
      </c>
      <c r="CR195" s="531"/>
      <c r="CS195" s="531"/>
      <c r="CT195" s="531"/>
      <c r="CU195" s="2022">
        <f>'3枚目'!$CW$130</f>
        <v>0</v>
      </c>
      <c r="CV195" s="1931"/>
      <c r="CW195" s="1931"/>
      <c r="CX195" s="1931"/>
      <c r="CY195" s="531"/>
      <c r="CZ195" s="531"/>
      <c r="DA195" s="570" t="s">
        <v>8823</v>
      </c>
      <c r="DB195" s="2009"/>
      <c r="DC195" s="2010"/>
      <c r="DD195" s="2010"/>
      <c r="DE195" s="1977"/>
      <c r="DF195" s="2014"/>
      <c r="DG195" s="2297"/>
      <c r="DH195" s="2298"/>
      <c r="DI195" s="2298"/>
      <c r="DJ195" s="2298"/>
      <c r="DK195" s="2298"/>
      <c r="DL195" s="510"/>
      <c r="DM195" s="94"/>
      <c r="DN195" s="79" t="str">
        <f t="shared" si="33"/>
        <v/>
      </c>
      <c r="DO195" s="521">
        <f t="shared" si="34"/>
        <v>0</v>
      </c>
      <c r="DQ195" s="607">
        <f>'3枚目'!$CI$130</f>
        <v>0</v>
      </c>
      <c r="DR195" s="515"/>
      <c r="DS195" s="612"/>
    </row>
    <row r="196" spans="1:129" ht="15" customHeight="1">
      <c r="A196" s="2"/>
      <c r="B196" s="2"/>
      <c r="C196" s="601"/>
      <c r="D196" s="602"/>
      <c r="E196" s="2273"/>
      <c r="F196" s="2248"/>
      <c r="G196" s="2248"/>
      <c r="H196" s="2248"/>
      <c r="I196" s="2249"/>
      <c r="J196" s="1971"/>
      <c r="K196" s="1972"/>
      <c r="L196" s="1972"/>
      <c r="M196" s="1972"/>
      <c r="N196" s="1977"/>
      <c r="O196" s="1978"/>
      <c r="P196" s="1984"/>
      <c r="Q196" s="1985"/>
      <c r="R196" s="1985"/>
      <c r="S196" s="1985"/>
      <c r="T196" s="1986"/>
      <c r="U196" s="1989"/>
      <c r="V196" s="1985"/>
      <c r="W196" s="1985"/>
      <c r="X196" s="1985"/>
      <c r="Y196" s="1990"/>
      <c r="Z196" s="1951" t="s">
        <v>8819</v>
      </c>
      <c r="AA196" s="1952"/>
      <c r="AB196" s="1952"/>
      <c r="AC196" s="1953"/>
      <c r="AD196" s="1954">
        <f>'4枚目'!$AO$129</f>
        <v>0</v>
      </c>
      <c r="AE196" s="1955"/>
      <c r="AF196" s="1955"/>
      <c r="AG196" s="1955"/>
      <c r="AH196" s="1955"/>
      <c r="AI196" s="1955"/>
      <c r="AJ196" s="1955"/>
      <c r="AK196" s="1955"/>
      <c r="AL196" s="1955"/>
      <c r="AM196" s="1955"/>
      <c r="AN196" s="1955"/>
      <c r="AO196" s="1955"/>
      <c r="AP196" s="1955"/>
      <c r="AQ196" s="1955"/>
      <c r="AR196" s="1955"/>
      <c r="AS196" s="1955"/>
      <c r="AT196" s="1955"/>
      <c r="AU196" s="1955"/>
      <c r="AV196" s="1955"/>
      <c r="AW196" s="1955"/>
      <c r="AX196" s="1955"/>
      <c r="AY196" s="1955"/>
      <c r="AZ196" s="1955"/>
      <c r="BA196" s="1955"/>
      <c r="BB196" s="1955"/>
      <c r="BC196" s="1956"/>
      <c r="BD196" s="1941">
        <f>'4枚目'!$BK$129</f>
        <v>0</v>
      </c>
      <c r="BE196" s="1928"/>
      <c r="BF196" s="1928"/>
      <c r="BG196" s="1928"/>
      <c r="BH196" s="1928"/>
      <c r="BI196" s="1928"/>
      <c r="BJ196" s="1928"/>
      <c r="BK196" s="1928"/>
      <c r="BL196" s="1928"/>
      <c r="BM196" s="1928"/>
      <c r="BN196" s="1928"/>
      <c r="BO196" s="1928"/>
      <c r="BP196" s="1928"/>
      <c r="BQ196" s="1928"/>
      <c r="BR196" s="1928"/>
      <c r="BS196" s="1928"/>
      <c r="BT196" s="1928"/>
      <c r="BU196" s="1928"/>
      <c r="BV196" s="1928"/>
      <c r="BW196" s="1928"/>
      <c r="BX196" s="1928"/>
      <c r="BY196" s="1928"/>
      <c r="BZ196" s="1928"/>
      <c r="CA196" s="1928"/>
      <c r="CB196" s="1928"/>
      <c r="CC196" s="1928"/>
      <c r="CD196" s="1928"/>
      <c r="CE196" s="1928"/>
      <c r="CF196" s="1942"/>
      <c r="CG196" s="1927">
        <f t="shared" si="30"/>
        <v>0</v>
      </c>
      <c r="CH196" s="1928"/>
      <c r="CI196" s="1929"/>
      <c r="CJ196" s="1930">
        <f>'4枚目'!$CL$129</f>
        <v>0</v>
      </c>
      <c r="CK196" s="1931"/>
      <c r="CL196" s="1931"/>
      <c r="CM196" s="1931"/>
      <c r="CN196" s="1931"/>
      <c r="CO196" s="1931"/>
      <c r="CP196" s="1931"/>
      <c r="CQ196" s="531" t="s">
        <v>8823</v>
      </c>
      <c r="CR196" s="531"/>
      <c r="CS196" s="531"/>
      <c r="CT196" s="531"/>
      <c r="CU196" s="2022">
        <f>'4枚目'!$CW$129</f>
        <v>0</v>
      </c>
      <c r="CV196" s="1931"/>
      <c r="CW196" s="1931"/>
      <c r="CX196" s="1931"/>
      <c r="CY196" s="531"/>
      <c r="CZ196" s="531"/>
      <c r="DA196" s="570" t="s">
        <v>8823</v>
      </c>
      <c r="DB196" s="2009"/>
      <c r="DC196" s="2010"/>
      <c r="DD196" s="2010"/>
      <c r="DE196" s="1977"/>
      <c r="DF196" s="2014"/>
      <c r="DG196" s="2297"/>
      <c r="DH196" s="2298"/>
      <c r="DI196" s="2298"/>
      <c r="DJ196" s="2298"/>
      <c r="DK196" s="2298"/>
      <c r="DL196" s="510"/>
      <c r="DM196" s="94"/>
      <c r="DN196" s="79" t="str">
        <f t="shared" si="33"/>
        <v/>
      </c>
      <c r="DO196" s="521">
        <f t="shared" si="34"/>
        <v>0</v>
      </c>
      <c r="DQ196" s="607">
        <f>'4枚目'!$CI$129</f>
        <v>0</v>
      </c>
      <c r="DR196" s="515"/>
      <c r="DS196" s="612"/>
    </row>
    <row r="197" spans="1:129" ht="15" customHeight="1">
      <c r="A197" s="2"/>
      <c r="B197" s="2"/>
      <c r="C197" s="601"/>
      <c r="D197" s="602"/>
      <c r="E197" s="2273"/>
      <c r="F197" s="2248"/>
      <c r="G197" s="2248"/>
      <c r="H197" s="2248"/>
      <c r="I197" s="2249"/>
      <c r="J197" s="1971"/>
      <c r="K197" s="1972"/>
      <c r="L197" s="1972"/>
      <c r="M197" s="1972"/>
      <c r="N197" s="1977"/>
      <c r="O197" s="1978"/>
      <c r="P197" s="1984"/>
      <c r="Q197" s="1985"/>
      <c r="R197" s="1985"/>
      <c r="S197" s="1985"/>
      <c r="T197" s="1986"/>
      <c r="U197" s="1989"/>
      <c r="V197" s="1985"/>
      <c r="W197" s="1985"/>
      <c r="X197" s="1985"/>
      <c r="Y197" s="1990"/>
      <c r="Z197" s="1951" t="s">
        <v>8820</v>
      </c>
      <c r="AA197" s="1952"/>
      <c r="AB197" s="1952"/>
      <c r="AC197" s="1953"/>
      <c r="AD197" s="1954">
        <f>'4枚目'!$AO$130</f>
        <v>0</v>
      </c>
      <c r="AE197" s="1955"/>
      <c r="AF197" s="1955"/>
      <c r="AG197" s="1955"/>
      <c r="AH197" s="1955"/>
      <c r="AI197" s="1955"/>
      <c r="AJ197" s="1955"/>
      <c r="AK197" s="1955"/>
      <c r="AL197" s="1955"/>
      <c r="AM197" s="1955"/>
      <c r="AN197" s="1955"/>
      <c r="AO197" s="1955"/>
      <c r="AP197" s="1955"/>
      <c r="AQ197" s="1955"/>
      <c r="AR197" s="1955"/>
      <c r="AS197" s="1955"/>
      <c r="AT197" s="1955"/>
      <c r="AU197" s="1955"/>
      <c r="AV197" s="1955"/>
      <c r="AW197" s="1955"/>
      <c r="AX197" s="1955"/>
      <c r="AY197" s="1955"/>
      <c r="AZ197" s="1955"/>
      <c r="BA197" s="1955"/>
      <c r="BB197" s="1955"/>
      <c r="BC197" s="1956"/>
      <c r="BD197" s="1941">
        <f>'4枚目'!$BK$130</f>
        <v>0</v>
      </c>
      <c r="BE197" s="1928"/>
      <c r="BF197" s="1928"/>
      <c r="BG197" s="1928"/>
      <c r="BH197" s="1928"/>
      <c r="BI197" s="1928"/>
      <c r="BJ197" s="1928"/>
      <c r="BK197" s="1928"/>
      <c r="BL197" s="1928"/>
      <c r="BM197" s="1928"/>
      <c r="BN197" s="1928"/>
      <c r="BO197" s="1928"/>
      <c r="BP197" s="1928"/>
      <c r="BQ197" s="1928"/>
      <c r="BR197" s="1928"/>
      <c r="BS197" s="1928"/>
      <c r="BT197" s="1928"/>
      <c r="BU197" s="1928"/>
      <c r="BV197" s="1928"/>
      <c r="BW197" s="1928"/>
      <c r="BX197" s="1928"/>
      <c r="BY197" s="1928"/>
      <c r="BZ197" s="1928"/>
      <c r="CA197" s="1928"/>
      <c r="CB197" s="1928"/>
      <c r="CC197" s="1928"/>
      <c r="CD197" s="1928"/>
      <c r="CE197" s="1928"/>
      <c r="CF197" s="1942"/>
      <c r="CG197" s="1927">
        <f t="shared" si="30"/>
        <v>0</v>
      </c>
      <c r="CH197" s="1928"/>
      <c r="CI197" s="1929"/>
      <c r="CJ197" s="1930">
        <f>'4枚目'!$CL$130</f>
        <v>0</v>
      </c>
      <c r="CK197" s="1931"/>
      <c r="CL197" s="1931"/>
      <c r="CM197" s="1931"/>
      <c r="CN197" s="1931"/>
      <c r="CO197" s="1931"/>
      <c r="CP197" s="1931"/>
      <c r="CQ197" s="531" t="s">
        <v>8823</v>
      </c>
      <c r="CR197" s="531"/>
      <c r="CS197" s="531"/>
      <c r="CT197" s="531"/>
      <c r="CU197" s="2022">
        <f>'4枚目'!$CW$130</f>
        <v>0</v>
      </c>
      <c r="CV197" s="1931"/>
      <c r="CW197" s="1931"/>
      <c r="CX197" s="1931"/>
      <c r="CY197" s="531"/>
      <c r="CZ197" s="531"/>
      <c r="DA197" s="570" t="s">
        <v>8823</v>
      </c>
      <c r="DB197" s="2009"/>
      <c r="DC197" s="2010"/>
      <c r="DD197" s="2010"/>
      <c r="DE197" s="1977"/>
      <c r="DF197" s="2014"/>
      <c r="DG197" s="2297"/>
      <c r="DH197" s="2298"/>
      <c r="DI197" s="2298"/>
      <c r="DJ197" s="2298"/>
      <c r="DK197" s="2298"/>
      <c r="DL197" s="510"/>
      <c r="DM197" s="94"/>
      <c r="DN197" s="79" t="str">
        <f t="shared" si="33"/>
        <v/>
      </c>
      <c r="DO197" s="521">
        <f t="shared" si="34"/>
        <v>0</v>
      </c>
      <c r="DQ197" s="607">
        <f>'4枚目'!$CI$130</f>
        <v>0</v>
      </c>
      <c r="DR197" s="515"/>
      <c r="DS197" s="612"/>
    </row>
    <row r="198" spans="1:129" ht="15" customHeight="1">
      <c r="A198" s="2"/>
      <c r="B198" s="2"/>
      <c r="C198" s="601"/>
      <c r="D198" s="602"/>
      <c r="E198" s="2273"/>
      <c r="F198" s="2248"/>
      <c r="G198" s="2248"/>
      <c r="H198" s="2248"/>
      <c r="I198" s="2249"/>
      <c r="J198" s="1971"/>
      <c r="K198" s="1972"/>
      <c r="L198" s="1972"/>
      <c r="M198" s="1972"/>
      <c r="N198" s="1977"/>
      <c r="O198" s="1978"/>
      <c r="P198" s="1984"/>
      <c r="Q198" s="1985"/>
      <c r="R198" s="1985"/>
      <c r="S198" s="1985"/>
      <c r="T198" s="1986"/>
      <c r="U198" s="1989"/>
      <c r="V198" s="1985"/>
      <c r="W198" s="1985"/>
      <c r="X198" s="1985"/>
      <c r="Y198" s="1990"/>
      <c r="Z198" s="1951" t="s">
        <v>8821</v>
      </c>
      <c r="AA198" s="1952"/>
      <c r="AB198" s="1952"/>
      <c r="AC198" s="1953"/>
      <c r="AD198" s="1954">
        <f>'5枚目'!$AO$129</f>
        <v>0</v>
      </c>
      <c r="AE198" s="1955"/>
      <c r="AF198" s="1955"/>
      <c r="AG198" s="1955"/>
      <c r="AH198" s="1955"/>
      <c r="AI198" s="1955"/>
      <c r="AJ198" s="1955"/>
      <c r="AK198" s="1955"/>
      <c r="AL198" s="1955"/>
      <c r="AM198" s="1955"/>
      <c r="AN198" s="1955"/>
      <c r="AO198" s="1955"/>
      <c r="AP198" s="1955"/>
      <c r="AQ198" s="1955"/>
      <c r="AR198" s="1955"/>
      <c r="AS198" s="1955"/>
      <c r="AT198" s="1955"/>
      <c r="AU198" s="1955"/>
      <c r="AV198" s="1955"/>
      <c r="AW198" s="1955"/>
      <c r="AX198" s="1955"/>
      <c r="AY198" s="1955"/>
      <c r="AZ198" s="1955"/>
      <c r="BA198" s="1955"/>
      <c r="BB198" s="1955"/>
      <c r="BC198" s="1956"/>
      <c r="BD198" s="1941">
        <f>'5枚目'!$BK$129</f>
        <v>0</v>
      </c>
      <c r="BE198" s="1928"/>
      <c r="BF198" s="1928"/>
      <c r="BG198" s="1928"/>
      <c r="BH198" s="1928"/>
      <c r="BI198" s="1928"/>
      <c r="BJ198" s="1928"/>
      <c r="BK198" s="1928"/>
      <c r="BL198" s="1928"/>
      <c r="BM198" s="1928"/>
      <c r="BN198" s="1928"/>
      <c r="BO198" s="1928"/>
      <c r="BP198" s="1928"/>
      <c r="BQ198" s="1928"/>
      <c r="BR198" s="1928"/>
      <c r="BS198" s="1928"/>
      <c r="BT198" s="1928"/>
      <c r="BU198" s="1928"/>
      <c r="BV198" s="1928"/>
      <c r="BW198" s="1928"/>
      <c r="BX198" s="1928"/>
      <c r="BY198" s="1928"/>
      <c r="BZ198" s="1928"/>
      <c r="CA198" s="1928"/>
      <c r="CB198" s="1928"/>
      <c r="CC198" s="1928"/>
      <c r="CD198" s="1928"/>
      <c r="CE198" s="1928"/>
      <c r="CF198" s="1942"/>
      <c r="CG198" s="1927">
        <f t="shared" si="30"/>
        <v>0</v>
      </c>
      <c r="CH198" s="1928"/>
      <c r="CI198" s="1929"/>
      <c r="CJ198" s="1930">
        <f>'5枚目'!$CL$129</f>
        <v>0</v>
      </c>
      <c r="CK198" s="1931"/>
      <c r="CL198" s="1931"/>
      <c r="CM198" s="1931"/>
      <c r="CN198" s="1931"/>
      <c r="CO198" s="1931"/>
      <c r="CP198" s="1931"/>
      <c r="CQ198" s="531" t="s">
        <v>8823</v>
      </c>
      <c r="CR198" s="531"/>
      <c r="CS198" s="531"/>
      <c r="CT198" s="531"/>
      <c r="CU198" s="2022">
        <f>'5枚目'!$CW$129</f>
        <v>0</v>
      </c>
      <c r="CV198" s="1931"/>
      <c r="CW198" s="1931"/>
      <c r="CX198" s="1931"/>
      <c r="CY198" s="531"/>
      <c r="CZ198" s="531"/>
      <c r="DA198" s="570" t="s">
        <v>8823</v>
      </c>
      <c r="DB198" s="2009"/>
      <c r="DC198" s="2010"/>
      <c r="DD198" s="2010"/>
      <c r="DE198" s="1977"/>
      <c r="DF198" s="2014"/>
      <c r="DG198" s="2297"/>
      <c r="DH198" s="2298"/>
      <c r="DI198" s="2298"/>
      <c r="DJ198" s="2298"/>
      <c r="DK198" s="2298"/>
      <c r="DL198" s="510"/>
      <c r="DM198" s="94"/>
      <c r="DN198" s="79" t="str">
        <f t="shared" si="33"/>
        <v/>
      </c>
      <c r="DO198" s="521">
        <f t="shared" si="34"/>
        <v>0</v>
      </c>
      <c r="DQ198" s="607">
        <f>'5枚目'!$CI$129</f>
        <v>0</v>
      </c>
      <c r="DR198" s="515"/>
      <c r="DS198" s="612"/>
    </row>
    <row r="199" spans="1:129" ht="15" customHeight="1">
      <c r="A199" s="2"/>
      <c r="B199" s="2"/>
      <c r="C199" s="601"/>
      <c r="D199" s="602"/>
      <c r="E199" s="2274"/>
      <c r="F199" s="2275"/>
      <c r="G199" s="2275"/>
      <c r="H199" s="2275"/>
      <c r="I199" s="2276"/>
      <c r="J199" s="1973"/>
      <c r="K199" s="1974"/>
      <c r="L199" s="1974"/>
      <c r="M199" s="1974"/>
      <c r="N199" s="1979"/>
      <c r="O199" s="1980"/>
      <c r="P199" s="580"/>
      <c r="Q199" s="580"/>
      <c r="R199" s="581"/>
      <c r="S199" s="581"/>
      <c r="T199" s="581" t="s">
        <v>9231</v>
      </c>
      <c r="U199" s="582"/>
      <c r="V199" s="580"/>
      <c r="W199" s="581"/>
      <c r="X199" s="581"/>
      <c r="Y199" s="583" t="s">
        <v>9231</v>
      </c>
      <c r="Z199" s="1935" t="s">
        <v>8822</v>
      </c>
      <c r="AA199" s="1936"/>
      <c r="AB199" s="1936"/>
      <c r="AC199" s="1937"/>
      <c r="AD199" s="1938">
        <f>'5枚目'!$AO$130</f>
        <v>0</v>
      </c>
      <c r="AE199" s="1939"/>
      <c r="AF199" s="1939"/>
      <c r="AG199" s="1939"/>
      <c r="AH199" s="1939"/>
      <c r="AI199" s="1939"/>
      <c r="AJ199" s="1939"/>
      <c r="AK199" s="1939"/>
      <c r="AL199" s="1939"/>
      <c r="AM199" s="1939"/>
      <c r="AN199" s="1939"/>
      <c r="AO199" s="1939"/>
      <c r="AP199" s="1939"/>
      <c r="AQ199" s="1939"/>
      <c r="AR199" s="1939"/>
      <c r="AS199" s="1939"/>
      <c r="AT199" s="1939"/>
      <c r="AU199" s="1939"/>
      <c r="AV199" s="1939"/>
      <c r="AW199" s="1939"/>
      <c r="AX199" s="1939"/>
      <c r="AY199" s="1939"/>
      <c r="AZ199" s="1939"/>
      <c r="BA199" s="1939"/>
      <c r="BB199" s="1939"/>
      <c r="BC199" s="1940"/>
      <c r="BD199" s="1941">
        <f>'5枚目'!$BK$130</f>
        <v>0</v>
      </c>
      <c r="BE199" s="1928"/>
      <c r="BF199" s="1928"/>
      <c r="BG199" s="1928"/>
      <c r="BH199" s="1928"/>
      <c r="BI199" s="1928"/>
      <c r="BJ199" s="1928"/>
      <c r="BK199" s="1928"/>
      <c r="BL199" s="1928"/>
      <c r="BM199" s="1928"/>
      <c r="BN199" s="1928"/>
      <c r="BO199" s="1928"/>
      <c r="BP199" s="1928"/>
      <c r="BQ199" s="1928"/>
      <c r="BR199" s="1928"/>
      <c r="BS199" s="1928"/>
      <c r="BT199" s="1928"/>
      <c r="BU199" s="1928"/>
      <c r="BV199" s="1928"/>
      <c r="BW199" s="1928"/>
      <c r="BX199" s="1928"/>
      <c r="BY199" s="1928"/>
      <c r="BZ199" s="1928"/>
      <c r="CA199" s="1928"/>
      <c r="CB199" s="1928"/>
      <c r="CC199" s="1928"/>
      <c r="CD199" s="1928"/>
      <c r="CE199" s="1928"/>
      <c r="CF199" s="1942"/>
      <c r="CG199" s="1943">
        <f t="shared" si="30"/>
        <v>0</v>
      </c>
      <c r="CH199" s="1944"/>
      <c r="CI199" s="1945"/>
      <c r="CJ199" s="1946">
        <f>'5枚目'!$CL$130</f>
        <v>0</v>
      </c>
      <c r="CK199" s="1947"/>
      <c r="CL199" s="1947"/>
      <c r="CM199" s="1947"/>
      <c r="CN199" s="1947"/>
      <c r="CO199" s="1947"/>
      <c r="CP199" s="1947"/>
      <c r="CQ199" s="560" t="s">
        <v>8823</v>
      </c>
      <c r="CR199" s="560"/>
      <c r="CS199" s="560"/>
      <c r="CT199" s="560"/>
      <c r="CU199" s="2023">
        <f>'5枚目'!$CW$130</f>
        <v>0</v>
      </c>
      <c r="CV199" s="1947"/>
      <c r="CW199" s="1947"/>
      <c r="CX199" s="1947"/>
      <c r="CY199" s="560"/>
      <c r="CZ199" s="560"/>
      <c r="DA199" s="579" t="s">
        <v>8823</v>
      </c>
      <c r="DB199" s="2011"/>
      <c r="DC199" s="2012"/>
      <c r="DD199" s="2012"/>
      <c r="DE199" s="1979"/>
      <c r="DF199" s="2015"/>
      <c r="DG199" s="2299"/>
      <c r="DH199" s="2300"/>
      <c r="DI199" s="2300"/>
      <c r="DJ199" s="2300"/>
      <c r="DK199" s="2300"/>
      <c r="DL199" s="511"/>
      <c r="DM199" s="599"/>
      <c r="DN199" s="79" t="str">
        <f t="shared" si="33"/>
        <v/>
      </c>
      <c r="DO199" s="521">
        <f t="shared" si="34"/>
        <v>0</v>
      </c>
      <c r="DQ199" s="607">
        <f>'5枚目'!$CI$130</f>
        <v>0</v>
      </c>
      <c r="DR199" s="515"/>
      <c r="DS199" s="612"/>
    </row>
    <row r="200" spans="1:129" s="520" customFormat="1" ht="15" customHeight="1">
      <c r="A200" s="517"/>
      <c r="B200" s="517"/>
      <c r="C200" s="601"/>
      <c r="D200" s="602"/>
      <c r="E200" s="2036" t="s">
        <v>9234</v>
      </c>
      <c r="F200" s="2037"/>
      <c r="G200" s="2037"/>
      <c r="H200" s="2037"/>
      <c r="I200" s="2038"/>
      <c r="J200" s="1969">
        <f>'1枚目'!$J$157</f>
        <v>0</v>
      </c>
      <c r="K200" s="1970"/>
      <c r="L200" s="1970"/>
      <c r="M200" s="1970"/>
      <c r="N200" s="1975" t="s">
        <v>9230</v>
      </c>
      <c r="O200" s="1976"/>
      <c r="P200" s="1981">
        <f>'1枚目'!$S$157+'2枚目'!$S$131+'3枚目'!$S$131+'4枚目'!$S$131+'5枚目'!$S$131</f>
        <v>0</v>
      </c>
      <c r="Q200" s="1982"/>
      <c r="R200" s="1982"/>
      <c r="S200" s="1982"/>
      <c r="T200" s="1983"/>
      <c r="U200" s="1987">
        <f>'1枚目'!$X$157+'2枚目'!$X$131+'3枚目'!$X$131+'4枚目'!$X$131+'5枚目'!$X$131</f>
        <v>0</v>
      </c>
      <c r="V200" s="1982"/>
      <c r="W200" s="1982"/>
      <c r="X200" s="1982"/>
      <c r="Y200" s="1988"/>
      <c r="Z200" s="1991" t="s">
        <v>136</v>
      </c>
      <c r="AA200" s="1992"/>
      <c r="AB200" s="1992"/>
      <c r="AC200" s="1993"/>
      <c r="AD200" s="2030">
        <f>'1枚目'!$AO$157</f>
        <v>0</v>
      </c>
      <c r="AE200" s="2031"/>
      <c r="AF200" s="2031"/>
      <c r="AG200" s="2031"/>
      <c r="AH200" s="2031"/>
      <c r="AI200" s="2031"/>
      <c r="AJ200" s="2031"/>
      <c r="AK200" s="2031"/>
      <c r="AL200" s="2031"/>
      <c r="AM200" s="2031"/>
      <c r="AN200" s="2031"/>
      <c r="AO200" s="2031"/>
      <c r="AP200" s="2031"/>
      <c r="AQ200" s="2031"/>
      <c r="AR200" s="2031"/>
      <c r="AS200" s="2031"/>
      <c r="AT200" s="2031"/>
      <c r="AU200" s="2031"/>
      <c r="AV200" s="2031"/>
      <c r="AW200" s="2031"/>
      <c r="AX200" s="2031"/>
      <c r="AY200" s="2031"/>
      <c r="AZ200" s="2031"/>
      <c r="BA200" s="2031"/>
      <c r="BB200" s="2031"/>
      <c r="BC200" s="2032"/>
      <c r="BD200" s="1997">
        <f>'1枚目'!$BK$157</f>
        <v>0</v>
      </c>
      <c r="BE200" s="1998"/>
      <c r="BF200" s="1998"/>
      <c r="BG200" s="1998"/>
      <c r="BH200" s="1998"/>
      <c r="BI200" s="1998"/>
      <c r="BJ200" s="1998"/>
      <c r="BK200" s="1998"/>
      <c r="BL200" s="1998"/>
      <c r="BM200" s="1998"/>
      <c r="BN200" s="1998"/>
      <c r="BO200" s="1998"/>
      <c r="BP200" s="1998"/>
      <c r="BQ200" s="1998"/>
      <c r="BR200" s="1998"/>
      <c r="BS200" s="1998"/>
      <c r="BT200" s="1998"/>
      <c r="BU200" s="1998"/>
      <c r="BV200" s="1998"/>
      <c r="BW200" s="1998"/>
      <c r="BX200" s="1998"/>
      <c r="BY200" s="1998"/>
      <c r="BZ200" s="1998"/>
      <c r="CA200" s="1998"/>
      <c r="CB200" s="1998"/>
      <c r="CC200" s="1998"/>
      <c r="CD200" s="1998"/>
      <c r="CE200" s="1998"/>
      <c r="CF200" s="1999"/>
      <c r="CG200" s="2000">
        <f t="shared" si="30"/>
        <v>0</v>
      </c>
      <c r="CH200" s="1998"/>
      <c r="CI200" s="2001"/>
      <c r="CJ200" s="2002">
        <f>'1枚目'!$CL$157</f>
        <v>0</v>
      </c>
      <c r="CK200" s="2003"/>
      <c r="CL200" s="2003"/>
      <c r="CM200" s="2003"/>
      <c r="CN200" s="2003"/>
      <c r="CO200" s="2003"/>
      <c r="CP200" s="2003"/>
      <c r="CQ200" s="548" t="s">
        <v>8823</v>
      </c>
      <c r="CR200" s="548"/>
      <c r="CS200" s="548"/>
      <c r="CT200" s="548"/>
      <c r="CU200" s="2024">
        <f>'1枚目'!$CW$157</f>
        <v>0</v>
      </c>
      <c r="CV200" s="2025"/>
      <c r="CW200" s="2025"/>
      <c r="CX200" s="2025"/>
      <c r="CY200" s="548"/>
      <c r="CZ200" s="548"/>
      <c r="DA200" s="573" t="s">
        <v>8823</v>
      </c>
      <c r="DB200" s="2007">
        <f>'1枚目'!$DC$157</f>
        <v>0</v>
      </c>
      <c r="DC200" s="2008"/>
      <c r="DD200" s="2008"/>
      <c r="DE200" s="1975" t="s">
        <v>9231</v>
      </c>
      <c r="DF200" s="2013"/>
      <c r="DG200" s="2295">
        <f>IFERROR((P200+DB200)/J200,0)</f>
        <v>0</v>
      </c>
      <c r="DH200" s="2296"/>
      <c r="DI200" s="2296"/>
      <c r="DJ200" s="2296"/>
      <c r="DK200" s="2296"/>
      <c r="DL200" s="572"/>
      <c r="DM200" s="517"/>
      <c r="DN200" s="520" t="str">
        <f>IF(CJ200&gt;0,"表示",IF(DO200=0,"表示",""))</f>
        <v>表示</v>
      </c>
      <c r="DO200" s="521">
        <f>SUM(DO201:DO209)</f>
        <v>0</v>
      </c>
      <c r="DP200" s="521"/>
      <c r="DQ200" s="607">
        <f>'1枚目'!$CI$157</f>
        <v>0</v>
      </c>
      <c r="DR200" s="521"/>
      <c r="DS200" s="521"/>
      <c r="DT200" s="521"/>
      <c r="DU200" s="521"/>
      <c r="DV200" s="521"/>
      <c r="DW200" s="521"/>
      <c r="DX200" s="521"/>
      <c r="DY200" s="521"/>
    </row>
    <row r="201" spans="1:129" ht="15" customHeight="1">
      <c r="A201" s="517"/>
      <c r="B201" s="517"/>
      <c r="C201" s="601"/>
      <c r="D201" s="602"/>
      <c r="E201" s="2292"/>
      <c r="F201" s="2293"/>
      <c r="G201" s="2293"/>
      <c r="H201" s="2293"/>
      <c r="I201" s="2294"/>
      <c r="J201" s="1971"/>
      <c r="K201" s="1972"/>
      <c r="L201" s="1972"/>
      <c r="M201" s="1972"/>
      <c r="N201" s="1977"/>
      <c r="O201" s="1978"/>
      <c r="P201" s="1984"/>
      <c r="Q201" s="1985"/>
      <c r="R201" s="1985"/>
      <c r="S201" s="1985"/>
      <c r="T201" s="1986"/>
      <c r="U201" s="1989"/>
      <c r="V201" s="1985"/>
      <c r="W201" s="1985"/>
      <c r="X201" s="1985"/>
      <c r="Y201" s="1990"/>
      <c r="Z201" s="2033" t="s">
        <v>139</v>
      </c>
      <c r="AA201" s="2034"/>
      <c r="AB201" s="2034"/>
      <c r="AC201" s="2035"/>
      <c r="AD201" s="1954">
        <f>'1枚目'!$AO$158</f>
        <v>0</v>
      </c>
      <c r="AE201" s="1955"/>
      <c r="AF201" s="1955"/>
      <c r="AG201" s="1955"/>
      <c r="AH201" s="1955"/>
      <c r="AI201" s="1955"/>
      <c r="AJ201" s="1955"/>
      <c r="AK201" s="1955"/>
      <c r="AL201" s="1955"/>
      <c r="AM201" s="1955"/>
      <c r="AN201" s="1955"/>
      <c r="AO201" s="1955"/>
      <c r="AP201" s="1955"/>
      <c r="AQ201" s="1955"/>
      <c r="AR201" s="1955"/>
      <c r="AS201" s="1955"/>
      <c r="AT201" s="1955"/>
      <c r="AU201" s="1955"/>
      <c r="AV201" s="1955"/>
      <c r="AW201" s="1955"/>
      <c r="AX201" s="1955"/>
      <c r="AY201" s="1955"/>
      <c r="AZ201" s="1955"/>
      <c r="BA201" s="1955"/>
      <c r="BB201" s="1955"/>
      <c r="BC201" s="1956"/>
      <c r="BD201" s="1941">
        <f>'1枚目'!$BK$158</f>
        <v>0</v>
      </c>
      <c r="BE201" s="1928"/>
      <c r="BF201" s="1928"/>
      <c r="BG201" s="1928"/>
      <c r="BH201" s="1928"/>
      <c r="BI201" s="1928"/>
      <c r="BJ201" s="1928"/>
      <c r="BK201" s="1928"/>
      <c r="BL201" s="1928"/>
      <c r="BM201" s="1928"/>
      <c r="BN201" s="1928"/>
      <c r="BO201" s="1928"/>
      <c r="BP201" s="1928"/>
      <c r="BQ201" s="1928"/>
      <c r="BR201" s="1928"/>
      <c r="BS201" s="1928"/>
      <c r="BT201" s="1928"/>
      <c r="BU201" s="1928"/>
      <c r="BV201" s="1928"/>
      <c r="BW201" s="1928"/>
      <c r="BX201" s="1928"/>
      <c r="BY201" s="1928"/>
      <c r="BZ201" s="1928"/>
      <c r="CA201" s="1928"/>
      <c r="CB201" s="1928"/>
      <c r="CC201" s="1928"/>
      <c r="CD201" s="1928"/>
      <c r="CE201" s="1928"/>
      <c r="CF201" s="1942"/>
      <c r="CG201" s="1927">
        <f t="shared" si="30"/>
        <v>0</v>
      </c>
      <c r="CH201" s="1928"/>
      <c r="CI201" s="1929"/>
      <c r="CJ201" s="1930">
        <f>'1枚目'!$CL$158</f>
        <v>0</v>
      </c>
      <c r="CK201" s="1931"/>
      <c r="CL201" s="1931"/>
      <c r="CM201" s="1931"/>
      <c r="CN201" s="1931"/>
      <c r="CO201" s="1931"/>
      <c r="CP201" s="1931"/>
      <c r="CQ201" s="531" t="s">
        <v>8823</v>
      </c>
      <c r="CR201" s="531"/>
      <c r="CS201" s="531"/>
      <c r="CT201" s="531"/>
      <c r="CU201" s="2022">
        <f>'1枚目'!$CW$158</f>
        <v>0</v>
      </c>
      <c r="CV201" s="1931"/>
      <c r="CW201" s="1931"/>
      <c r="CX201" s="1931"/>
      <c r="CY201" s="531"/>
      <c r="CZ201" s="531"/>
      <c r="DA201" s="570" t="s">
        <v>8823</v>
      </c>
      <c r="DB201" s="2009"/>
      <c r="DC201" s="2010"/>
      <c r="DD201" s="2010"/>
      <c r="DE201" s="1977"/>
      <c r="DF201" s="2014"/>
      <c r="DG201" s="2297"/>
      <c r="DH201" s="2298"/>
      <c r="DI201" s="2298"/>
      <c r="DJ201" s="2298"/>
      <c r="DK201" s="2298"/>
      <c r="DL201" s="564"/>
      <c r="DM201" s="517"/>
      <c r="DN201" s="520" t="str">
        <f>IF(CJ201&gt;0,"表示",IF(DO200=0,"表示",""))</f>
        <v>表示</v>
      </c>
      <c r="DO201" s="521">
        <f>IF(CJ201&gt;0,1,0)</f>
        <v>0</v>
      </c>
      <c r="DQ201" s="607">
        <f>'1枚目'!$CI$158</f>
        <v>0</v>
      </c>
    </row>
    <row r="202" spans="1:129" ht="15" customHeight="1">
      <c r="A202" s="2"/>
      <c r="B202" s="2"/>
      <c r="C202" s="601"/>
      <c r="D202" s="602"/>
      <c r="E202" s="1963"/>
      <c r="F202" s="1964"/>
      <c r="G202" s="1964"/>
      <c r="H202" s="1964"/>
      <c r="I202" s="1965"/>
      <c r="J202" s="1971"/>
      <c r="K202" s="1972"/>
      <c r="L202" s="1972"/>
      <c r="M202" s="1972"/>
      <c r="N202" s="1977"/>
      <c r="O202" s="1978"/>
      <c r="P202" s="1984"/>
      <c r="Q202" s="1985"/>
      <c r="R202" s="1985"/>
      <c r="S202" s="1985"/>
      <c r="T202" s="1986"/>
      <c r="U202" s="1989"/>
      <c r="V202" s="1985"/>
      <c r="W202" s="1985"/>
      <c r="X202" s="1985"/>
      <c r="Y202" s="1990"/>
      <c r="Z202" s="1951" t="s">
        <v>8771</v>
      </c>
      <c r="AA202" s="1952"/>
      <c r="AB202" s="1952"/>
      <c r="AC202" s="1953"/>
      <c r="AD202" s="1954">
        <f>'2枚目'!$AO$131</f>
        <v>0</v>
      </c>
      <c r="AE202" s="1955"/>
      <c r="AF202" s="1955"/>
      <c r="AG202" s="1955"/>
      <c r="AH202" s="1955"/>
      <c r="AI202" s="1955"/>
      <c r="AJ202" s="1955"/>
      <c r="AK202" s="1955"/>
      <c r="AL202" s="1955"/>
      <c r="AM202" s="1955"/>
      <c r="AN202" s="1955"/>
      <c r="AO202" s="1955"/>
      <c r="AP202" s="1955"/>
      <c r="AQ202" s="1955"/>
      <c r="AR202" s="1955"/>
      <c r="AS202" s="1955"/>
      <c r="AT202" s="1955"/>
      <c r="AU202" s="1955"/>
      <c r="AV202" s="1955"/>
      <c r="AW202" s="1955"/>
      <c r="AX202" s="1955"/>
      <c r="AY202" s="1955"/>
      <c r="AZ202" s="1955"/>
      <c r="BA202" s="1955"/>
      <c r="BB202" s="1955"/>
      <c r="BC202" s="1956"/>
      <c r="BD202" s="1941">
        <f>'2枚目'!$BK$131</f>
        <v>0</v>
      </c>
      <c r="BE202" s="1928"/>
      <c r="BF202" s="1928"/>
      <c r="BG202" s="1928"/>
      <c r="BH202" s="1928"/>
      <c r="BI202" s="1928"/>
      <c r="BJ202" s="1928"/>
      <c r="BK202" s="1928"/>
      <c r="BL202" s="1928"/>
      <c r="BM202" s="1928"/>
      <c r="BN202" s="1928"/>
      <c r="BO202" s="1928"/>
      <c r="BP202" s="1928"/>
      <c r="BQ202" s="1928"/>
      <c r="BR202" s="1928"/>
      <c r="BS202" s="1928"/>
      <c r="BT202" s="1928"/>
      <c r="BU202" s="1928"/>
      <c r="BV202" s="1928"/>
      <c r="BW202" s="1928"/>
      <c r="BX202" s="1928"/>
      <c r="BY202" s="1928"/>
      <c r="BZ202" s="1928"/>
      <c r="CA202" s="1928"/>
      <c r="CB202" s="1928"/>
      <c r="CC202" s="1928"/>
      <c r="CD202" s="1928"/>
      <c r="CE202" s="1928"/>
      <c r="CF202" s="1942"/>
      <c r="CG202" s="1927">
        <f t="shared" si="30"/>
        <v>0</v>
      </c>
      <c r="CH202" s="1928"/>
      <c r="CI202" s="1929"/>
      <c r="CJ202" s="1930">
        <f>'2枚目'!$CL$131</f>
        <v>0</v>
      </c>
      <c r="CK202" s="1931"/>
      <c r="CL202" s="1931"/>
      <c r="CM202" s="1931"/>
      <c r="CN202" s="1931"/>
      <c r="CO202" s="1931"/>
      <c r="CP202" s="1931"/>
      <c r="CQ202" s="531" t="s">
        <v>8823</v>
      </c>
      <c r="CR202" s="531"/>
      <c r="CS202" s="531"/>
      <c r="CT202" s="531"/>
      <c r="CU202" s="2022">
        <f>'2枚目'!$CW$131</f>
        <v>0</v>
      </c>
      <c r="CV202" s="1931"/>
      <c r="CW202" s="1931"/>
      <c r="CX202" s="1931"/>
      <c r="CY202" s="531"/>
      <c r="CZ202" s="531"/>
      <c r="DA202" s="570" t="s">
        <v>8823</v>
      </c>
      <c r="DB202" s="2009"/>
      <c r="DC202" s="2010"/>
      <c r="DD202" s="2010"/>
      <c r="DE202" s="1977"/>
      <c r="DF202" s="2014"/>
      <c r="DG202" s="2297"/>
      <c r="DH202" s="2298"/>
      <c r="DI202" s="2298"/>
      <c r="DJ202" s="2298"/>
      <c r="DK202" s="2298"/>
      <c r="DL202" s="510"/>
      <c r="DM202" s="94"/>
      <c r="DN202" s="79" t="str">
        <f t="shared" ref="DN202:DN208" si="35">IF(CJ202&gt;0,"表示","")</f>
        <v/>
      </c>
      <c r="DO202" s="521">
        <f t="shared" ref="DO202:DO209" si="36">IF(CJ202&gt;0,1,0)</f>
        <v>0</v>
      </c>
      <c r="DQ202" s="607">
        <f>'2枚目'!$CI$131</f>
        <v>0</v>
      </c>
    </row>
    <row r="203" spans="1:129" ht="15" customHeight="1">
      <c r="A203" s="2"/>
      <c r="B203" s="2"/>
      <c r="C203" s="601"/>
      <c r="D203" s="602"/>
      <c r="E203" s="1963"/>
      <c r="F203" s="1964"/>
      <c r="G203" s="1964"/>
      <c r="H203" s="1964"/>
      <c r="I203" s="1965"/>
      <c r="J203" s="1971"/>
      <c r="K203" s="1972"/>
      <c r="L203" s="1972"/>
      <c r="M203" s="1972"/>
      <c r="N203" s="1977"/>
      <c r="O203" s="1978"/>
      <c r="P203" s="1984"/>
      <c r="Q203" s="1985"/>
      <c r="R203" s="1985"/>
      <c r="S203" s="1985"/>
      <c r="T203" s="1986"/>
      <c r="U203" s="1989"/>
      <c r="V203" s="1985"/>
      <c r="W203" s="1985"/>
      <c r="X203" s="1985"/>
      <c r="Y203" s="1990"/>
      <c r="Z203" s="1951" t="s">
        <v>8772</v>
      </c>
      <c r="AA203" s="1952"/>
      <c r="AB203" s="1952"/>
      <c r="AC203" s="1953"/>
      <c r="AD203" s="1954">
        <f>'2枚目'!$AO$132</f>
        <v>0</v>
      </c>
      <c r="AE203" s="1955"/>
      <c r="AF203" s="1955"/>
      <c r="AG203" s="1955"/>
      <c r="AH203" s="1955"/>
      <c r="AI203" s="1955"/>
      <c r="AJ203" s="1955"/>
      <c r="AK203" s="1955"/>
      <c r="AL203" s="1955"/>
      <c r="AM203" s="1955"/>
      <c r="AN203" s="1955"/>
      <c r="AO203" s="1955"/>
      <c r="AP203" s="1955"/>
      <c r="AQ203" s="1955"/>
      <c r="AR203" s="1955"/>
      <c r="AS203" s="1955"/>
      <c r="AT203" s="1955"/>
      <c r="AU203" s="1955"/>
      <c r="AV203" s="1955"/>
      <c r="AW203" s="1955"/>
      <c r="AX203" s="1955"/>
      <c r="AY203" s="1955"/>
      <c r="AZ203" s="1955"/>
      <c r="BA203" s="1955"/>
      <c r="BB203" s="1955"/>
      <c r="BC203" s="1956"/>
      <c r="BD203" s="1941">
        <f>'2枚目'!$BK$132</f>
        <v>0</v>
      </c>
      <c r="BE203" s="1928"/>
      <c r="BF203" s="1928"/>
      <c r="BG203" s="1928"/>
      <c r="BH203" s="1928"/>
      <c r="BI203" s="1928"/>
      <c r="BJ203" s="1928"/>
      <c r="BK203" s="1928"/>
      <c r="BL203" s="1928"/>
      <c r="BM203" s="1928"/>
      <c r="BN203" s="1928"/>
      <c r="BO203" s="1928"/>
      <c r="BP203" s="1928"/>
      <c r="BQ203" s="1928"/>
      <c r="BR203" s="1928"/>
      <c r="BS203" s="1928"/>
      <c r="BT203" s="1928"/>
      <c r="BU203" s="1928"/>
      <c r="BV203" s="1928"/>
      <c r="BW203" s="1928"/>
      <c r="BX203" s="1928"/>
      <c r="BY203" s="1928"/>
      <c r="BZ203" s="1928"/>
      <c r="CA203" s="1928"/>
      <c r="CB203" s="1928"/>
      <c r="CC203" s="1928"/>
      <c r="CD203" s="1928"/>
      <c r="CE203" s="1928"/>
      <c r="CF203" s="1942"/>
      <c r="CG203" s="1927">
        <f t="shared" si="30"/>
        <v>0</v>
      </c>
      <c r="CH203" s="1928"/>
      <c r="CI203" s="1929"/>
      <c r="CJ203" s="1930">
        <f>'2枚目'!$CL$132</f>
        <v>0</v>
      </c>
      <c r="CK203" s="1931"/>
      <c r="CL203" s="1931"/>
      <c r="CM203" s="1931"/>
      <c r="CN203" s="1931"/>
      <c r="CO203" s="1931"/>
      <c r="CP203" s="1931"/>
      <c r="CQ203" s="531" t="s">
        <v>8823</v>
      </c>
      <c r="CR203" s="531"/>
      <c r="CS203" s="531"/>
      <c r="CT203" s="531"/>
      <c r="CU203" s="2022">
        <f>'2枚目'!$CW$132</f>
        <v>0</v>
      </c>
      <c r="CV203" s="1931"/>
      <c r="CW203" s="1931"/>
      <c r="CX203" s="1931"/>
      <c r="CY203" s="531"/>
      <c r="CZ203" s="531"/>
      <c r="DA203" s="570" t="s">
        <v>8823</v>
      </c>
      <c r="DB203" s="2009"/>
      <c r="DC203" s="2010"/>
      <c r="DD203" s="2010"/>
      <c r="DE203" s="1977"/>
      <c r="DF203" s="2014"/>
      <c r="DG203" s="2297"/>
      <c r="DH203" s="2298"/>
      <c r="DI203" s="2298"/>
      <c r="DJ203" s="2298"/>
      <c r="DK203" s="2298"/>
      <c r="DL203" s="510"/>
      <c r="DM203" s="94"/>
      <c r="DN203" s="79" t="str">
        <f t="shared" si="35"/>
        <v/>
      </c>
      <c r="DO203" s="521">
        <f t="shared" si="36"/>
        <v>0</v>
      </c>
      <c r="DQ203" s="607">
        <f>'2枚目'!$CI$132</f>
        <v>0</v>
      </c>
    </row>
    <row r="204" spans="1:129" ht="15" customHeight="1">
      <c r="A204" s="2"/>
      <c r="B204" s="2"/>
      <c r="C204" s="601"/>
      <c r="D204" s="602"/>
      <c r="E204" s="1963"/>
      <c r="F204" s="1964"/>
      <c r="G204" s="1964"/>
      <c r="H204" s="1964"/>
      <c r="I204" s="1965"/>
      <c r="J204" s="1971"/>
      <c r="K204" s="1972"/>
      <c r="L204" s="1972"/>
      <c r="M204" s="1972"/>
      <c r="N204" s="1977"/>
      <c r="O204" s="1978"/>
      <c r="P204" s="1984"/>
      <c r="Q204" s="1985"/>
      <c r="R204" s="1985"/>
      <c r="S204" s="1985"/>
      <c r="T204" s="1986"/>
      <c r="U204" s="1989"/>
      <c r="V204" s="1985"/>
      <c r="W204" s="1985"/>
      <c r="X204" s="1985"/>
      <c r="Y204" s="1990"/>
      <c r="Z204" s="1951" t="s">
        <v>8817</v>
      </c>
      <c r="AA204" s="1952"/>
      <c r="AB204" s="1952"/>
      <c r="AC204" s="1953"/>
      <c r="AD204" s="1954">
        <f>'3枚目'!$AO$131</f>
        <v>0</v>
      </c>
      <c r="AE204" s="1955"/>
      <c r="AF204" s="1955"/>
      <c r="AG204" s="1955"/>
      <c r="AH204" s="1955"/>
      <c r="AI204" s="1955"/>
      <c r="AJ204" s="1955"/>
      <c r="AK204" s="1955"/>
      <c r="AL204" s="1955"/>
      <c r="AM204" s="1955"/>
      <c r="AN204" s="1955"/>
      <c r="AO204" s="1955"/>
      <c r="AP204" s="1955"/>
      <c r="AQ204" s="1955"/>
      <c r="AR204" s="1955"/>
      <c r="AS204" s="1955"/>
      <c r="AT204" s="1955"/>
      <c r="AU204" s="1955"/>
      <c r="AV204" s="1955"/>
      <c r="AW204" s="1955"/>
      <c r="AX204" s="1955"/>
      <c r="AY204" s="1955"/>
      <c r="AZ204" s="1955"/>
      <c r="BA204" s="1955"/>
      <c r="BB204" s="1955"/>
      <c r="BC204" s="1956"/>
      <c r="BD204" s="1941">
        <f>'3枚目'!$BK$131</f>
        <v>0</v>
      </c>
      <c r="BE204" s="1928"/>
      <c r="BF204" s="1928"/>
      <c r="BG204" s="1928"/>
      <c r="BH204" s="1928"/>
      <c r="BI204" s="1928"/>
      <c r="BJ204" s="1928"/>
      <c r="BK204" s="1928"/>
      <c r="BL204" s="1928"/>
      <c r="BM204" s="1928"/>
      <c r="BN204" s="1928"/>
      <c r="BO204" s="1928"/>
      <c r="BP204" s="1928"/>
      <c r="BQ204" s="1928"/>
      <c r="BR204" s="1928"/>
      <c r="BS204" s="1928"/>
      <c r="BT204" s="1928"/>
      <c r="BU204" s="1928"/>
      <c r="BV204" s="1928"/>
      <c r="BW204" s="1928"/>
      <c r="BX204" s="1928"/>
      <c r="BY204" s="1928"/>
      <c r="BZ204" s="1928"/>
      <c r="CA204" s="1928"/>
      <c r="CB204" s="1928"/>
      <c r="CC204" s="1928"/>
      <c r="CD204" s="1928"/>
      <c r="CE204" s="1928"/>
      <c r="CF204" s="1942"/>
      <c r="CG204" s="1927">
        <f t="shared" si="30"/>
        <v>0</v>
      </c>
      <c r="CH204" s="1928"/>
      <c r="CI204" s="1929"/>
      <c r="CJ204" s="1930">
        <f>'3枚目'!$CL$131</f>
        <v>0</v>
      </c>
      <c r="CK204" s="1931"/>
      <c r="CL204" s="1931"/>
      <c r="CM204" s="1931"/>
      <c r="CN204" s="1931"/>
      <c r="CO204" s="1931"/>
      <c r="CP204" s="1931"/>
      <c r="CQ204" s="531" t="s">
        <v>8823</v>
      </c>
      <c r="CR204" s="531"/>
      <c r="CS204" s="531"/>
      <c r="CT204" s="531"/>
      <c r="CU204" s="2022">
        <f>'3枚目'!$CW$131</f>
        <v>0</v>
      </c>
      <c r="CV204" s="1931"/>
      <c r="CW204" s="1931"/>
      <c r="CX204" s="1931"/>
      <c r="CY204" s="531"/>
      <c r="CZ204" s="531"/>
      <c r="DA204" s="570" t="s">
        <v>8823</v>
      </c>
      <c r="DB204" s="2009"/>
      <c r="DC204" s="2010"/>
      <c r="DD204" s="2010"/>
      <c r="DE204" s="1977"/>
      <c r="DF204" s="2014"/>
      <c r="DG204" s="2297"/>
      <c r="DH204" s="2298"/>
      <c r="DI204" s="2298"/>
      <c r="DJ204" s="2298"/>
      <c r="DK204" s="2298"/>
      <c r="DL204" s="510"/>
      <c r="DM204" s="94"/>
      <c r="DN204" s="79" t="str">
        <f t="shared" si="35"/>
        <v/>
      </c>
      <c r="DO204" s="521">
        <f t="shared" si="36"/>
        <v>0</v>
      </c>
      <c r="DQ204" s="607">
        <f>'3枚目'!$CI$131</f>
        <v>0</v>
      </c>
    </row>
    <row r="205" spans="1:129" ht="15" customHeight="1">
      <c r="A205" s="2"/>
      <c r="B205" s="2"/>
      <c r="C205" s="601"/>
      <c r="D205" s="602"/>
      <c r="E205" s="1963"/>
      <c r="F205" s="1964"/>
      <c r="G205" s="1964"/>
      <c r="H205" s="1964"/>
      <c r="I205" s="1965"/>
      <c r="J205" s="1971"/>
      <c r="K205" s="1972"/>
      <c r="L205" s="1972"/>
      <c r="M205" s="1972"/>
      <c r="N205" s="1977"/>
      <c r="O205" s="1978"/>
      <c r="P205" s="1984"/>
      <c r="Q205" s="1985"/>
      <c r="R205" s="1985"/>
      <c r="S205" s="1985"/>
      <c r="T205" s="1986"/>
      <c r="U205" s="1989"/>
      <c r="V205" s="1985"/>
      <c r="W205" s="1985"/>
      <c r="X205" s="1985"/>
      <c r="Y205" s="1990"/>
      <c r="Z205" s="1951" t="s">
        <v>8818</v>
      </c>
      <c r="AA205" s="1952"/>
      <c r="AB205" s="1952"/>
      <c r="AC205" s="1953"/>
      <c r="AD205" s="1954">
        <f>'3枚目'!$AO$132</f>
        <v>0</v>
      </c>
      <c r="AE205" s="1955"/>
      <c r="AF205" s="1955"/>
      <c r="AG205" s="1955"/>
      <c r="AH205" s="1955"/>
      <c r="AI205" s="1955"/>
      <c r="AJ205" s="1955"/>
      <c r="AK205" s="1955"/>
      <c r="AL205" s="1955"/>
      <c r="AM205" s="1955"/>
      <c r="AN205" s="1955"/>
      <c r="AO205" s="1955"/>
      <c r="AP205" s="1955"/>
      <c r="AQ205" s="1955"/>
      <c r="AR205" s="1955"/>
      <c r="AS205" s="1955"/>
      <c r="AT205" s="1955"/>
      <c r="AU205" s="1955"/>
      <c r="AV205" s="1955"/>
      <c r="AW205" s="1955"/>
      <c r="AX205" s="1955"/>
      <c r="AY205" s="1955"/>
      <c r="AZ205" s="1955"/>
      <c r="BA205" s="1955"/>
      <c r="BB205" s="1955"/>
      <c r="BC205" s="1956"/>
      <c r="BD205" s="1941">
        <f>'3枚目'!$BK$132</f>
        <v>0</v>
      </c>
      <c r="BE205" s="1928"/>
      <c r="BF205" s="1928"/>
      <c r="BG205" s="1928"/>
      <c r="BH205" s="1928"/>
      <c r="BI205" s="1928"/>
      <c r="BJ205" s="1928"/>
      <c r="BK205" s="1928"/>
      <c r="BL205" s="1928"/>
      <c r="BM205" s="1928"/>
      <c r="BN205" s="1928"/>
      <c r="BO205" s="1928"/>
      <c r="BP205" s="1928"/>
      <c r="BQ205" s="1928"/>
      <c r="BR205" s="1928"/>
      <c r="BS205" s="1928"/>
      <c r="BT205" s="1928"/>
      <c r="BU205" s="1928"/>
      <c r="BV205" s="1928"/>
      <c r="BW205" s="1928"/>
      <c r="BX205" s="1928"/>
      <c r="BY205" s="1928"/>
      <c r="BZ205" s="1928"/>
      <c r="CA205" s="1928"/>
      <c r="CB205" s="1928"/>
      <c r="CC205" s="1928"/>
      <c r="CD205" s="1928"/>
      <c r="CE205" s="1928"/>
      <c r="CF205" s="1942"/>
      <c r="CG205" s="1927">
        <f t="shared" si="30"/>
        <v>0</v>
      </c>
      <c r="CH205" s="1928"/>
      <c r="CI205" s="1929"/>
      <c r="CJ205" s="1930">
        <f>'3枚目'!$CL$132</f>
        <v>0</v>
      </c>
      <c r="CK205" s="1931"/>
      <c r="CL205" s="1931"/>
      <c r="CM205" s="1931"/>
      <c r="CN205" s="1931"/>
      <c r="CO205" s="1931"/>
      <c r="CP205" s="1931"/>
      <c r="CQ205" s="531" t="s">
        <v>8823</v>
      </c>
      <c r="CR205" s="531"/>
      <c r="CS205" s="531"/>
      <c r="CT205" s="531"/>
      <c r="CU205" s="2022">
        <f>'3枚目'!$CW$132</f>
        <v>0</v>
      </c>
      <c r="CV205" s="1931"/>
      <c r="CW205" s="1931"/>
      <c r="CX205" s="1931"/>
      <c r="CY205" s="531"/>
      <c r="CZ205" s="531"/>
      <c r="DA205" s="570" t="s">
        <v>8823</v>
      </c>
      <c r="DB205" s="2009"/>
      <c r="DC205" s="2010"/>
      <c r="DD205" s="2010"/>
      <c r="DE205" s="1977"/>
      <c r="DF205" s="2014"/>
      <c r="DG205" s="2297"/>
      <c r="DH205" s="2298"/>
      <c r="DI205" s="2298"/>
      <c r="DJ205" s="2298"/>
      <c r="DK205" s="2298"/>
      <c r="DL205" s="510"/>
      <c r="DM205" s="94"/>
      <c r="DN205" s="79" t="str">
        <f t="shared" si="35"/>
        <v/>
      </c>
      <c r="DO205" s="521">
        <f t="shared" si="36"/>
        <v>0</v>
      </c>
      <c r="DQ205" s="607">
        <f>'3枚目'!$CI$132</f>
        <v>0</v>
      </c>
    </row>
    <row r="206" spans="1:129" ht="15" customHeight="1">
      <c r="A206" s="2"/>
      <c r="B206" s="2"/>
      <c r="C206" s="601"/>
      <c r="D206" s="602"/>
      <c r="E206" s="1963"/>
      <c r="F206" s="1964"/>
      <c r="G206" s="1964"/>
      <c r="H206" s="1964"/>
      <c r="I206" s="1965"/>
      <c r="J206" s="1971"/>
      <c r="K206" s="1972"/>
      <c r="L206" s="1972"/>
      <c r="M206" s="1972"/>
      <c r="N206" s="1977"/>
      <c r="O206" s="1978"/>
      <c r="P206" s="1984"/>
      <c r="Q206" s="1985"/>
      <c r="R206" s="1985"/>
      <c r="S206" s="1985"/>
      <c r="T206" s="1986"/>
      <c r="U206" s="1989"/>
      <c r="V206" s="1985"/>
      <c r="W206" s="1985"/>
      <c r="X206" s="1985"/>
      <c r="Y206" s="1990"/>
      <c r="Z206" s="1951" t="s">
        <v>8819</v>
      </c>
      <c r="AA206" s="1952"/>
      <c r="AB206" s="1952"/>
      <c r="AC206" s="1953"/>
      <c r="AD206" s="1954">
        <f>'4枚目'!$AO$131</f>
        <v>0</v>
      </c>
      <c r="AE206" s="1955"/>
      <c r="AF206" s="1955"/>
      <c r="AG206" s="1955"/>
      <c r="AH206" s="1955"/>
      <c r="AI206" s="1955"/>
      <c r="AJ206" s="1955"/>
      <c r="AK206" s="1955"/>
      <c r="AL206" s="1955"/>
      <c r="AM206" s="1955"/>
      <c r="AN206" s="1955"/>
      <c r="AO206" s="1955"/>
      <c r="AP206" s="1955"/>
      <c r="AQ206" s="1955"/>
      <c r="AR206" s="1955"/>
      <c r="AS206" s="1955"/>
      <c r="AT206" s="1955"/>
      <c r="AU206" s="1955"/>
      <c r="AV206" s="1955"/>
      <c r="AW206" s="1955"/>
      <c r="AX206" s="1955"/>
      <c r="AY206" s="1955"/>
      <c r="AZ206" s="1955"/>
      <c r="BA206" s="1955"/>
      <c r="BB206" s="1955"/>
      <c r="BC206" s="1956"/>
      <c r="BD206" s="1941">
        <f>'4枚目'!$BK$131</f>
        <v>0</v>
      </c>
      <c r="BE206" s="1928"/>
      <c r="BF206" s="1928"/>
      <c r="BG206" s="1928"/>
      <c r="BH206" s="1928"/>
      <c r="BI206" s="1928"/>
      <c r="BJ206" s="1928"/>
      <c r="BK206" s="1928"/>
      <c r="BL206" s="1928"/>
      <c r="BM206" s="1928"/>
      <c r="BN206" s="1928"/>
      <c r="BO206" s="1928"/>
      <c r="BP206" s="1928"/>
      <c r="BQ206" s="1928"/>
      <c r="BR206" s="1928"/>
      <c r="BS206" s="1928"/>
      <c r="BT206" s="1928"/>
      <c r="BU206" s="1928"/>
      <c r="BV206" s="1928"/>
      <c r="BW206" s="1928"/>
      <c r="BX206" s="1928"/>
      <c r="BY206" s="1928"/>
      <c r="BZ206" s="1928"/>
      <c r="CA206" s="1928"/>
      <c r="CB206" s="1928"/>
      <c r="CC206" s="1928"/>
      <c r="CD206" s="1928"/>
      <c r="CE206" s="1928"/>
      <c r="CF206" s="1942"/>
      <c r="CG206" s="1927">
        <f t="shared" si="30"/>
        <v>0</v>
      </c>
      <c r="CH206" s="1928"/>
      <c r="CI206" s="1929"/>
      <c r="CJ206" s="1930">
        <f>'4枚目'!$CL$131</f>
        <v>0</v>
      </c>
      <c r="CK206" s="1931"/>
      <c r="CL206" s="1931"/>
      <c r="CM206" s="1931"/>
      <c r="CN206" s="1931"/>
      <c r="CO206" s="1931"/>
      <c r="CP206" s="1931"/>
      <c r="CQ206" s="531" t="s">
        <v>8823</v>
      </c>
      <c r="CR206" s="531"/>
      <c r="CS206" s="531"/>
      <c r="CT206" s="531"/>
      <c r="CU206" s="2022">
        <f>'4枚目'!$CW$131</f>
        <v>0</v>
      </c>
      <c r="CV206" s="1931"/>
      <c r="CW206" s="1931"/>
      <c r="CX206" s="1931"/>
      <c r="CY206" s="531"/>
      <c r="CZ206" s="531"/>
      <c r="DA206" s="570" t="s">
        <v>8823</v>
      </c>
      <c r="DB206" s="2009"/>
      <c r="DC206" s="2010"/>
      <c r="DD206" s="2010"/>
      <c r="DE206" s="1977"/>
      <c r="DF206" s="2014"/>
      <c r="DG206" s="2297"/>
      <c r="DH206" s="2298"/>
      <c r="DI206" s="2298"/>
      <c r="DJ206" s="2298"/>
      <c r="DK206" s="2298"/>
      <c r="DL206" s="510"/>
      <c r="DM206" s="94"/>
      <c r="DN206" s="79" t="str">
        <f t="shared" si="35"/>
        <v/>
      </c>
      <c r="DO206" s="521">
        <f t="shared" si="36"/>
        <v>0</v>
      </c>
      <c r="DQ206" s="607">
        <f>'4枚目'!$CI$131</f>
        <v>0</v>
      </c>
    </row>
    <row r="207" spans="1:129" ht="15" customHeight="1">
      <c r="A207" s="2"/>
      <c r="B207" s="2"/>
      <c r="C207" s="601"/>
      <c r="D207" s="602"/>
      <c r="E207" s="1963"/>
      <c r="F207" s="1964"/>
      <c r="G207" s="1964"/>
      <c r="H207" s="1964"/>
      <c r="I207" s="1965"/>
      <c r="J207" s="1971"/>
      <c r="K207" s="1972"/>
      <c r="L207" s="1972"/>
      <c r="M207" s="1972"/>
      <c r="N207" s="1977"/>
      <c r="O207" s="1978"/>
      <c r="P207" s="1984"/>
      <c r="Q207" s="1985"/>
      <c r="R207" s="1985"/>
      <c r="S207" s="1985"/>
      <c r="T207" s="1986"/>
      <c r="U207" s="1989"/>
      <c r="V207" s="1985"/>
      <c r="W207" s="1985"/>
      <c r="X207" s="1985"/>
      <c r="Y207" s="1990"/>
      <c r="Z207" s="1951" t="s">
        <v>8820</v>
      </c>
      <c r="AA207" s="1952"/>
      <c r="AB207" s="1952"/>
      <c r="AC207" s="1953"/>
      <c r="AD207" s="1954">
        <f>'4枚目'!$AO$132</f>
        <v>0</v>
      </c>
      <c r="AE207" s="1955"/>
      <c r="AF207" s="1955"/>
      <c r="AG207" s="1955"/>
      <c r="AH207" s="1955"/>
      <c r="AI207" s="1955"/>
      <c r="AJ207" s="1955"/>
      <c r="AK207" s="1955"/>
      <c r="AL207" s="1955"/>
      <c r="AM207" s="1955"/>
      <c r="AN207" s="1955"/>
      <c r="AO207" s="1955"/>
      <c r="AP207" s="1955"/>
      <c r="AQ207" s="1955"/>
      <c r="AR207" s="1955"/>
      <c r="AS207" s="1955"/>
      <c r="AT207" s="1955"/>
      <c r="AU207" s="1955"/>
      <c r="AV207" s="1955"/>
      <c r="AW207" s="1955"/>
      <c r="AX207" s="1955"/>
      <c r="AY207" s="1955"/>
      <c r="AZ207" s="1955"/>
      <c r="BA207" s="1955"/>
      <c r="BB207" s="1955"/>
      <c r="BC207" s="1956"/>
      <c r="BD207" s="1941">
        <f>'4枚目'!$BK$132</f>
        <v>0</v>
      </c>
      <c r="BE207" s="1928"/>
      <c r="BF207" s="1928"/>
      <c r="BG207" s="1928"/>
      <c r="BH207" s="1928"/>
      <c r="BI207" s="1928"/>
      <c r="BJ207" s="1928"/>
      <c r="BK207" s="1928"/>
      <c r="BL207" s="1928"/>
      <c r="BM207" s="1928"/>
      <c r="BN207" s="1928"/>
      <c r="BO207" s="1928"/>
      <c r="BP207" s="1928"/>
      <c r="BQ207" s="1928"/>
      <c r="BR207" s="1928"/>
      <c r="BS207" s="1928"/>
      <c r="BT207" s="1928"/>
      <c r="BU207" s="1928"/>
      <c r="BV207" s="1928"/>
      <c r="BW207" s="1928"/>
      <c r="BX207" s="1928"/>
      <c r="BY207" s="1928"/>
      <c r="BZ207" s="1928"/>
      <c r="CA207" s="1928"/>
      <c r="CB207" s="1928"/>
      <c r="CC207" s="1928"/>
      <c r="CD207" s="1928"/>
      <c r="CE207" s="1928"/>
      <c r="CF207" s="1942"/>
      <c r="CG207" s="1927">
        <f t="shared" si="30"/>
        <v>0</v>
      </c>
      <c r="CH207" s="1928"/>
      <c r="CI207" s="1929"/>
      <c r="CJ207" s="1930">
        <f>'4枚目'!$CL$132</f>
        <v>0</v>
      </c>
      <c r="CK207" s="1931"/>
      <c r="CL207" s="1931"/>
      <c r="CM207" s="1931"/>
      <c r="CN207" s="1931"/>
      <c r="CO207" s="1931"/>
      <c r="CP207" s="1931"/>
      <c r="CQ207" s="531" t="s">
        <v>8823</v>
      </c>
      <c r="CR207" s="531"/>
      <c r="CS207" s="531"/>
      <c r="CT207" s="531"/>
      <c r="CU207" s="2022">
        <f>'4枚目'!$CW$132</f>
        <v>0</v>
      </c>
      <c r="CV207" s="1931"/>
      <c r="CW207" s="1931"/>
      <c r="CX207" s="1931"/>
      <c r="CY207" s="531"/>
      <c r="CZ207" s="531"/>
      <c r="DA207" s="570" t="s">
        <v>8823</v>
      </c>
      <c r="DB207" s="2009"/>
      <c r="DC207" s="2010"/>
      <c r="DD207" s="2010"/>
      <c r="DE207" s="1977"/>
      <c r="DF207" s="2014"/>
      <c r="DG207" s="2297"/>
      <c r="DH207" s="2298"/>
      <c r="DI207" s="2298"/>
      <c r="DJ207" s="2298"/>
      <c r="DK207" s="2298"/>
      <c r="DL207" s="510"/>
      <c r="DM207" s="94"/>
      <c r="DN207" s="79" t="str">
        <f t="shared" si="35"/>
        <v/>
      </c>
      <c r="DO207" s="521">
        <f t="shared" si="36"/>
        <v>0</v>
      </c>
      <c r="DQ207" s="607">
        <f>'4枚目'!$CI$132</f>
        <v>0</v>
      </c>
    </row>
    <row r="208" spans="1:129" ht="15" customHeight="1">
      <c r="A208" s="2"/>
      <c r="B208" s="2"/>
      <c r="C208" s="601"/>
      <c r="D208" s="602"/>
      <c r="E208" s="1963"/>
      <c r="F208" s="1964"/>
      <c r="G208" s="1964"/>
      <c r="H208" s="1964"/>
      <c r="I208" s="1965"/>
      <c r="J208" s="1971"/>
      <c r="K208" s="1972"/>
      <c r="L208" s="1972"/>
      <c r="M208" s="1972"/>
      <c r="N208" s="1977"/>
      <c r="O208" s="1978"/>
      <c r="P208" s="1984"/>
      <c r="Q208" s="1985"/>
      <c r="R208" s="1985"/>
      <c r="S208" s="1985"/>
      <c r="T208" s="1986"/>
      <c r="U208" s="1989"/>
      <c r="V208" s="1985"/>
      <c r="W208" s="1985"/>
      <c r="X208" s="1985"/>
      <c r="Y208" s="1990"/>
      <c r="Z208" s="1951" t="s">
        <v>8821</v>
      </c>
      <c r="AA208" s="1952"/>
      <c r="AB208" s="1952"/>
      <c r="AC208" s="1953"/>
      <c r="AD208" s="1954">
        <f>'5枚目'!$AO$131</f>
        <v>0</v>
      </c>
      <c r="AE208" s="1955"/>
      <c r="AF208" s="1955"/>
      <c r="AG208" s="1955"/>
      <c r="AH208" s="1955"/>
      <c r="AI208" s="1955"/>
      <c r="AJ208" s="1955"/>
      <c r="AK208" s="1955"/>
      <c r="AL208" s="1955"/>
      <c r="AM208" s="1955"/>
      <c r="AN208" s="1955"/>
      <c r="AO208" s="1955"/>
      <c r="AP208" s="1955"/>
      <c r="AQ208" s="1955"/>
      <c r="AR208" s="1955"/>
      <c r="AS208" s="1955"/>
      <c r="AT208" s="1955"/>
      <c r="AU208" s="1955"/>
      <c r="AV208" s="1955"/>
      <c r="AW208" s="1955"/>
      <c r="AX208" s="1955"/>
      <c r="AY208" s="1955"/>
      <c r="AZ208" s="1955"/>
      <c r="BA208" s="1955"/>
      <c r="BB208" s="1955"/>
      <c r="BC208" s="1956"/>
      <c r="BD208" s="1941">
        <f>'5枚目'!$BK$131</f>
        <v>0</v>
      </c>
      <c r="BE208" s="1928"/>
      <c r="BF208" s="1928"/>
      <c r="BG208" s="1928"/>
      <c r="BH208" s="1928"/>
      <c r="BI208" s="1928"/>
      <c r="BJ208" s="1928"/>
      <c r="BK208" s="1928"/>
      <c r="BL208" s="1928"/>
      <c r="BM208" s="1928"/>
      <c r="BN208" s="1928"/>
      <c r="BO208" s="1928"/>
      <c r="BP208" s="1928"/>
      <c r="BQ208" s="1928"/>
      <c r="BR208" s="1928"/>
      <c r="BS208" s="1928"/>
      <c r="BT208" s="1928"/>
      <c r="BU208" s="1928"/>
      <c r="BV208" s="1928"/>
      <c r="BW208" s="1928"/>
      <c r="BX208" s="1928"/>
      <c r="BY208" s="1928"/>
      <c r="BZ208" s="1928"/>
      <c r="CA208" s="1928"/>
      <c r="CB208" s="1928"/>
      <c r="CC208" s="1928"/>
      <c r="CD208" s="1928"/>
      <c r="CE208" s="1928"/>
      <c r="CF208" s="1942"/>
      <c r="CG208" s="1927">
        <f t="shared" si="30"/>
        <v>0</v>
      </c>
      <c r="CH208" s="1928"/>
      <c r="CI208" s="1929"/>
      <c r="CJ208" s="1930">
        <f>'5枚目'!$CL$131</f>
        <v>0</v>
      </c>
      <c r="CK208" s="1931"/>
      <c r="CL208" s="1931"/>
      <c r="CM208" s="1931"/>
      <c r="CN208" s="1931"/>
      <c r="CO208" s="1931"/>
      <c r="CP208" s="1931"/>
      <c r="CQ208" s="531" t="s">
        <v>8823</v>
      </c>
      <c r="CR208" s="531"/>
      <c r="CS208" s="531"/>
      <c r="CT208" s="531"/>
      <c r="CU208" s="2022">
        <f>'5枚目'!$CW$131</f>
        <v>0</v>
      </c>
      <c r="CV208" s="1931"/>
      <c r="CW208" s="1931"/>
      <c r="CX208" s="1931"/>
      <c r="CY208" s="531"/>
      <c r="CZ208" s="531"/>
      <c r="DA208" s="570" t="s">
        <v>8823</v>
      </c>
      <c r="DB208" s="2009"/>
      <c r="DC208" s="2010"/>
      <c r="DD208" s="2010"/>
      <c r="DE208" s="1977"/>
      <c r="DF208" s="2014"/>
      <c r="DG208" s="2297"/>
      <c r="DH208" s="2298"/>
      <c r="DI208" s="2298"/>
      <c r="DJ208" s="2298"/>
      <c r="DK208" s="2298"/>
      <c r="DL208" s="510"/>
      <c r="DM208" s="94"/>
      <c r="DN208" s="79" t="str">
        <f t="shared" si="35"/>
        <v/>
      </c>
      <c r="DO208" s="521">
        <f t="shared" si="36"/>
        <v>0</v>
      </c>
      <c r="DQ208" s="607">
        <f>'5枚目'!$CI$131</f>
        <v>0</v>
      </c>
    </row>
    <row r="209" spans="1:121" ht="15" customHeight="1" thickBot="1">
      <c r="A209" s="2"/>
      <c r="B209" s="2"/>
      <c r="C209" s="601"/>
      <c r="D209" s="602"/>
      <c r="E209" s="1966"/>
      <c r="F209" s="1967"/>
      <c r="G209" s="1967"/>
      <c r="H209" s="1967"/>
      <c r="I209" s="1968"/>
      <c r="J209" s="1973"/>
      <c r="K209" s="1974"/>
      <c r="L209" s="1974"/>
      <c r="M209" s="1974"/>
      <c r="N209" s="1979"/>
      <c r="O209" s="1980"/>
      <c r="P209" s="584"/>
      <c r="Q209" s="584"/>
      <c r="R209" s="585"/>
      <c r="S209" s="585"/>
      <c r="T209" s="581" t="s">
        <v>9231</v>
      </c>
      <c r="U209" s="586"/>
      <c r="V209" s="584"/>
      <c r="W209" s="585"/>
      <c r="X209" s="585"/>
      <c r="Y209" s="583" t="s">
        <v>9231</v>
      </c>
      <c r="Z209" s="1935" t="s">
        <v>8822</v>
      </c>
      <c r="AA209" s="1936"/>
      <c r="AB209" s="1936"/>
      <c r="AC209" s="1937"/>
      <c r="AD209" s="1938">
        <f>'5枚目'!$AO$132</f>
        <v>0</v>
      </c>
      <c r="AE209" s="1939"/>
      <c r="AF209" s="1939"/>
      <c r="AG209" s="1939"/>
      <c r="AH209" s="1939"/>
      <c r="AI209" s="1939"/>
      <c r="AJ209" s="1939"/>
      <c r="AK209" s="1939"/>
      <c r="AL209" s="1939"/>
      <c r="AM209" s="1939"/>
      <c r="AN209" s="1939"/>
      <c r="AO209" s="1939"/>
      <c r="AP209" s="1939"/>
      <c r="AQ209" s="1939"/>
      <c r="AR209" s="1939"/>
      <c r="AS209" s="1939"/>
      <c r="AT209" s="1939"/>
      <c r="AU209" s="1939"/>
      <c r="AV209" s="1939"/>
      <c r="AW209" s="1939"/>
      <c r="AX209" s="1939"/>
      <c r="AY209" s="1939"/>
      <c r="AZ209" s="1939"/>
      <c r="BA209" s="1939"/>
      <c r="BB209" s="1939"/>
      <c r="BC209" s="1940"/>
      <c r="BD209" s="1941">
        <f>'5枚目'!$BK$132</f>
        <v>0</v>
      </c>
      <c r="BE209" s="1928"/>
      <c r="BF209" s="1928"/>
      <c r="BG209" s="1928"/>
      <c r="BH209" s="1928"/>
      <c r="BI209" s="1928"/>
      <c r="BJ209" s="1928"/>
      <c r="BK209" s="1928"/>
      <c r="BL209" s="1928"/>
      <c r="BM209" s="1928"/>
      <c r="BN209" s="1928"/>
      <c r="BO209" s="1928"/>
      <c r="BP209" s="1928"/>
      <c r="BQ209" s="1928"/>
      <c r="BR209" s="1928"/>
      <c r="BS209" s="1928"/>
      <c r="BT209" s="1928"/>
      <c r="BU209" s="1928"/>
      <c r="BV209" s="1928"/>
      <c r="BW209" s="1928"/>
      <c r="BX209" s="1928"/>
      <c r="BY209" s="1928"/>
      <c r="BZ209" s="1928"/>
      <c r="CA209" s="1928"/>
      <c r="CB209" s="1928"/>
      <c r="CC209" s="1928"/>
      <c r="CD209" s="1928"/>
      <c r="CE209" s="1928"/>
      <c r="CF209" s="1942"/>
      <c r="CG209" s="1943">
        <f t="shared" si="30"/>
        <v>0</v>
      </c>
      <c r="CH209" s="1944"/>
      <c r="CI209" s="1945"/>
      <c r="CJ209" s="1946">
        <f>'5枚目'!$CL$132</f>
        <v>0</v>
      </c>
      <c r="CK209" s="1947"/>
      <c r="CL209" s="1947"/>
      <c r="CM209" s="1947"/>
      <c r="CN209" s="1947"/>
      <c r="CO209" s="1947"/>
      <c r="CP209" s="1947"/>
      <c r="CQ209" s="560" t="s">
        <v>8823</v>
      </c>
      <c r="CR209" s="560"/>
      <c r="CS209" s="560"/>
      <c r="CT209" s="560"/>
      <c r="CU209" s="2023">
        <f>'5枚目'!$CW$132</f>
        <v>0</v>
      </c>
      <c r="CV209" s="1947"/>
      <c r="CW209" s="1947"/>
      <c r="CX209" s="1947"/>
      <c r="CY209" s="560"/>
      <c r="CZ209" s="560"/>
      <c r="DA209" s="579" t="s">
        <v>8823</v>
      </c>
      <c r="DB209" s="2011"/>
      <c r="DC209" s="2012"/>
      <c r="DD209" s="2012"/>
      <c r="DE209" s="1979"/>
      <c r="DF209" s="2015"/>
      <c r="DG209" s="2299"/>
      <c r="DH209" s="2300"/>
      <c r="DI209" s="2300"/>
      <c r="DJ209" s="2300"/>
      <c r="DK209" s="2300"/>
      <c r="DL209" s="509"/>
      <c r="DM209" s="599"/>
      <c r="DO209" s="521">
        <f t="shared" si="36"/>
        <v>0</v>
      </c>
      <c r="DQ209" s="607">
        <f>'5枚目'!$CI$132</f>
        <v>0</v>
      </c>
    </row>
    <row r="210" spans="1:121" ht="26.25" customHeight="1">
      <c r="A210" s="517"/>
      <c r="B210" s="517"/>
      <c r="C210" s="589" t="s">
        <v>8794</v>
      </c>
      <c r="D210" s="589"/>
      <c r="E210" s="589"/>
      <c r="F210" s="589"/>
      <c r="G210" s="589"/>
      <c r="H210" s="589"/>
      <c r="I210" s="589"/>
      <c r="J210" s="589"/>
      <c r="K210" s="589"/>
      <c r="L210" s="589"/>
      <c r="M210" s="589"/>
      <c r="N210" s="589"/>
      <c r="O210" s="589"/>
      <c r="P210" s="589"/>
      <c r="Q210" s="589"/>
      <c r="R210" s="589"/>
      <c r="S210" s="589"/>
      <c r="T210" s="589"/>
      <c r="U210" s="589"/>
      <c r="V210" s="589"/>
      <c r="W210" s="589"/>
      <c r="X210" s="589"/>
      <c r="Y210" s="589"/>
      <c r="Z210" s="589"/>
      <c r="AA210" s="589"/>
      <c r="AB210" s="589"/>
      <c r="AC210" s="589"/>
      <c r="AD210" s="589"/>
      <c r="AE210" s="589"/>
      <c r="AF210" s="589"/>
      <c r="AG210" s="589"/>
      <c r="AH210" s="589"/>
      <c r="AI210" s="589"/>
      <c r="AJ210" s="589"/>
      <c r="AK210" s="589"/>
      <c r="AL210" s="589"/>
      <c r="AM210" s="589"/>
      <c r="AN210" s="589"/>
      <c r="AO210" s="589"/>
      <c r="AP210" s="589"/>
      <c r="AQ210" s="589"/>
      <c r="AR210" s="589"/>
      <c r="AS210" s="589"/>
      <c r="AT210" s="589"/>
      <c r="AU210" s="589"/>
      <c r="AV210" s="589"/>
      <c r="AW210" s="589"/>
      <c r="AX210" s="589"/>
      <c r="AY210" s="589"/>
      <c r="AZ210" s="589"/>
      <c r="BA210" s="589"/>
      <c r="BB210" s="589"/>
      <c r="BC210" s="589"/>
      <c r="BD210" s="589"/>
      <c r="BE210" s="589"/>
      <c r="BF210" s="589"/>
      <c r="BG210" s="589"/>
      <c r="BH210" s="589"/>
      <c r="BI210" s="589"/>
      <c r="BJ210" s="589"/>
      <c r="BK210" s="589"/>
      <c r="BL210" s="589"/>
      <c r="BM210" s="589"/>
      <c r="BN210" s="589"/>
      <c r="BO210" s="589"/>
      <c r="BP210" s="589"/>
      <c r="BQ210" s="589"/>
      <c r="BR210" s="589"/>
      <c r="BS210" s="589"/>
      <c r="BT210" s="589"/>
      <c r="BU210" s="589"/>
      <c r="BV210" s="589"/>
      <c r="BW210" s="589"/>
      <c r="BX210" s="589"/>
      <c r="BY210" s="589"/>
      <c r="BZ210" s="589"/>
      <c r="CA210" s="589"/>
      <c r="CB210" s="589"/>
      <c r="CC210" s="589"/>
      <c r="CD210" s="589"/>
      <c r="CE210" s="589"/>
      <c r="CF210" s="589"/>
      <c r="CG210" s="589"/>
      <c r="CH210" s="589"/>
      <c r="CI210" s="589"/>
      <c r="CJ210" s="589"/>
      <c r="CK210" s="589"/>
      <c r="CL210" s="589"/>
      <c r="CM210" s="589"/>
      <c r="CN210" s="589"/>
      <c r="CO210" s="589"/>
      <c r="CP210" s="589"/>
      <c r="CQ210" s="589"/>
      <c r="CR210" s="589"/>
      <c r="CS210" s="589"/>
      <c r="CT210" s="589"/>
      <c r="CU210" s="589"/>
      <c r="CV210" s="589"/>
      <c r="CW210" s="589"/>
      <c r="CX210" s="589"/>
      <c r="CY210" s="589"/>
      <c r="CZ210" s="589"/>
      <c r="DA210" s="589"/>
      <c r="DB210" s="589"/>
      <c r="DC210" s="589"/>
      <c r="DD210" s="589"/>
      <c r="DE210" s="589"/>
      <c r="DF210" s="589"/>
      <c r="DG210" s="589"/>
      <c r="DH210" s="589"/>
      <c r="DI210" s="589"/>
      <c r="DJ210" s="589"/>
      <c r="DK210" s="589"/>
      <c r="DL210" s="589"/>
      <c r="DM210" s="517"/>
      <c r="DN210" s="520" t="s">
        <v>8816</v>
      </c>
      <c r="DO210" s="521"/>
    </row>
  </sheetData>
  <sheetProtection algorithmName="SHA-512" hashValue="XSqOIamjI/mBV7Bt8cPix3KkEHaEDVnS5W8lDny/CSEHd7gg1fJLVjn7A91Mk/cdH3VOl9QwjtT8ORzau3cCdA==" saltValue="c0Jcptnw3aIv39/72QqVzA==" spinCount="100000" sheet="1" selectLockedCells="1" autoFilter="0"/>
  <autoFilter ref="DN25:DN210" xr:uid="{00000000-0009-0000-0000-00000800000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18" priority="2357">
      <formula>$K$16=""</formula>
    </cfRule>
  </conditionalFormatting>
  <conditionalFormatting sqref="K97:AO100">
    <cfRule type="expression" dxfId="17" priority="91">
      <formula>$K$16=""</formula>
    </cfRule>
  </conditionalFormatting>
  <conditionalFormatting sqref="M6:BB13">
    <cfRule type="expression" dxfId="16" priority="4">
      <formula>$M$6=""</formula>
    </cfRule>
  </conditionalFormatting>
  <conditionalFormatting sqref="M87:BB94">
    <cfRule type="expression" dxfId="15" priority="3">
      <formula>$M$6=""</formula>
    </cfRule>
  </conditionalFormatting>
  <conditionalFormatting sqref="P110">
    <cfRule type="expression" dxfId="14" priority="30">
      <formula>AND(#REF!&lt;&gt;"",P110="")</formula>
    </cfRule>
  </conditionalFormatting>
  <conditionalFormatting sqref="P120">
    <cfRule type="expression" dxfId="13" priority="26">
      <formula>AND(#REF!&lt;&gt;"",P120="")</formula>
    </cfRule>
  </conditionalFormatting>
  <conditionalFormatting sqref="P130">
    <cfRule type="expression" dxfId="12" priority="2">
      <formula>AND(#REF!&lt;&gt;"",P130="")</formula>
    </cfRule>
  </conditionalFormatting>
  <conditionalFormatting sqref="P140">
    <cfRule type="expression" dxfId="11" priority="24">
      <formula>AND(#REF!&lt;&gt;"",P140="")</formula>
    </cfRule>
  </conditionalFormatting>
  <conditionalFormatting sqref="P150">
    <cfRule type="expression" dxfId="10" priority="23">
      <formula>AND(#REF!&lt;&gt;"",P150="")</formula>
    </cfRule>
  </conditionalFormatting>
  <conditionalFormatting sqref="P160:P166">
    <cfRule type="expression" dxfId="9" priority="29">
      <formula>AND(#REF!&lt;&gt;"",P160="")</formula>
    </cfRule>
  </conditionalFormatting>
  <conditionalFormatting sqref="P170">
    <cfRule type="expression" dxfId="8" priority="22">
      <formula>AND(#REF!&lt;&gt;"",P170="")</formula>
    </cfRule>
  </conditionalFormatting>
  <conditionalFormatting sqref="P180">
    <cfRule type="expression" dxfId="7" priority="28">
      <formula>AND(#REF!&lt;&gt;"",P180="")</formula>
    </cfRule>
  </conditionalFormatting>
  <conditionalFormatting sqref="P190">
    <cfRule type="expression" dxfId="6" priority="21">
      <formula>AND(#REF!&lt;&gt;"",P190="")</formula>
    </cfRule>
  </conditionalFormatting>
  <conditionalFormatting sqref="P200">
    <cfRule type="expression" dxfId="5" priority="20">
      <formula>AND(#REF!&lt;&gt;"",P200="")</formula>
    </cfRule>
  </conditionalFormatting>
  <conditionalFormatting sqref="U180">
    <cfRule type="expression" dxfId="4" priority="27">
      <formula>AND(R180&lt;&gt;"",U180="")</formula>
    </cfRule>
  </conditionalFormatting>
  <conditionalFormatting sqref="BD110:BD209">
    <cfRule type="expression" dxfId="3" priority="32">
      <formula>AND(BD110="",OR(BU110&lt;&gt;"",CD110&lt;&gt;"",BZ110&lt;&gt;"",#REF!&lt;&gt;"",CN110&lt;&gt;"",CT110&lt;&gt;"",CW110&lt;&gt;""))</formula>
    </cfRule>
  </conditionalFormatting>
  <conditionalFormatting sqref="CI20:CO20">
    <cfRule type="expression" dxfId="2" priority="3243">
      <formula>AND(OR(#REF!="N",#REF!="U",#REF!="O",#REF!="P",#REF!="Q",#REF!="V",#REF!="R",#REF!="S"),$CI$20="")</formula>
    </cfRule>
  </conditionalFormatting>
  <conditionalFormatting sqref="CJ110:CJ209">
    <cfRule type="expression" dxfId="1" priority="1">
      <formula>AND(CJ110="",OR(AQ110&lt;&gt;"",#REF!&lt;&gt;"",#REF!&lt;&gt;"",BQ110&lt;&gt;"",#REF!&lt;&gt;"",CD110&lt;&gt;"",#REF!&lt;&gt;""))</formula>
    </cfRule>
  </conditionalFormatting>
  <conditionalFormatting sqref="DB20:DC20">
    <cfRule type="expression" dxfId="0" priority="3236">
      <formula>AND(OR(#REF!="N",#REF!="U",#REF!="P",#REF!="Q",#REF!="V",#REF!="S"),#REF!="")</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46"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注意事項</vt:lpstr>
      <vt:lpstr>1枚目</vt:lpstr>
      <vt:lpstr>2枚目</vt:lpstr>
      <vt:lpstr>3枚目</vt:lpstr>
      <vt:lpstr>4枚目</vt:lpstr>
      <vt:lpstr>5枚目</vt:lpstr>
      <vt:lpstr>現場掲示用 (記入例)</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2018-10-17T09:27:40Z</dcterms:created>
  <dcterms:modified xsi:type="dcterms:W3CDTF">2024-07-19T08:37:03Z</dcterms:modified>
</cp:coreProperties>
</file>