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Flsv\1903000_経営支援課\12_経営支援G\★R7年度\★災害関係(R6.1能登地震)\01_なりわい補助金\8_県の交付要綱・様式\99_HP・公募様式\HPアップ(実績報告)\"/>
    </mc:Choice>
  </mc:AlternateContent>
  <xr:revisionPtr revIDLastSave="0" documentId="13_ncr:1_{21A1F007-6F60-471D-8426-2CED35CA9D44}" xr6:coauthVersionLast="47" xr6:coauthVersionMax="47" xr10:uidLastSave="{00000000-0000-0000-0000-000000000000}"/>
  <bookViews>
    <workbookView xWindow="-120" yWindow="-120" windowWidth="29040" windowHeight="15840" tabRatio="877" xr2:uid="{00000000-000D-0000-FFFF-FFFF00000000}"/>
  </bookViews>
  <sheets>
    <sheet name="概要" sheetId="1" r:id="rId1"/>
    <sheet name="４（１）－ア　施設" sheetId="43" r:id="rId2"/>
    <sheet name="４（１）－イ　施設の事業費" sheetId="48" r:id="rId3"/>
    <sheet name="４（２）－ア　設備" sheetId="45" r:id="rId4"/>
    <sheet name="４（２）－イ　設備の事業費" sheetId="49" r:id="rId5"/>
    <sheet name="４（３）施設・設備の内訳なし" sheetId="50" r:id="rId6"/>
    <sheet name="５財産管理台帳" sheetId="42" r:id="rId7"/>
  </sheets>
  <definedNames>
    <definedName name="_xlnm.Print_Area" localSheetId="1">'４（１）－ア　施設'!$A$1:$K$20</definedName>
    <definedName name="_xlnm.Print_Area" localSheetId="2">'４（１）－イ　施設の事業費'!$A$1:$K$34</definedName>
    <definedName name="_xlnm.Print_Area" localSheetId="4">'４（２）－イ　設備の事業費'!$A$1:$K$33</definedName>
    <definedName name="_xlnm.Print_Area" localSheetId="5">'４（３）施設・設備の内訳なし'!$A$1:$L$35</definedName>
    <definedName name="_xlnm.Print_Area" localSheetId="6">'５財産管理台帳'!$A$1:$J$28</definedName>
    <definedName name="_xlnm.Print_Area" localSheetId="0">概要!$A$1:$L$68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42" l="1"/>
  <c r="F26" i="42"/>
  <c r="E26" i="42"/>
  <c r="D45" i="1" l="1"/>
  <c r="D44" i="1"/>
  <c r="D43" i="1"/>
  <c r="B44" i="1"/>
  <c r="B43" i="1"/>
  <c r="B45" i="1"/>
  <c r="F45" i="1" l="1"/>
  <c r="F44" i="1"/>
  <c r="F43" i="1"/>
  <c r="F39" i="1"/>
  <c r="H29" i="1"/>
  <c r="H28" i="1"/>
  <c r="H27" i="1"/>
  <c r="F31" i="1"/>
  <c r="F47" i="1" l="1"/>
  <c r="J19" i="50"/>
  <c r="G19" i="50"/>
  <c r="G34" i="50" s="1"/>
  <c r="F19" i="50"/>
  <c r="F34" i="50" s="1"/>
  <c r="J18" i="50"/>
  <c r="H18" i="50"/>
  <c r="G18" i="50"/>
  <c r="G33" i="50" s="1"/>
  <c r="F18" i="50"/>
  <c r="F33" i="50" s="1"/>
  <c r="J17" i="50"/>
  <c r="H17" i="50"/>
  <c r="G17" i="50"/>
  <c r="F17" i="50"/>
  <c r="M15" i="50"/>
  <c r="H15" i="50"/>
  <c r="I15" i="50" s="1"/>
  <c r="M13" i="50"/>
  <c r="H13" i="50"/>
  <c r="I13" i="50" s="1"/>
  <c r="K13" i="50" s="1"/>
  <c r="L13" i="50" s="1"/>
  <c r="M11" i="50"/>
  <c r="H11" i="50"/>
  <c r="I11" i="50" s="1"/>
  <c r="K11" i="50" s="1"/>
  <c r="L11" i="50" s="1"/>
  <c r="M9" i="50"/>
  <c r="H9" i="50"/>
  <c r="I9" i="50" s="1"/>
  <c r="M7" i="50"/>
  <c r="H7" i="50"/>
  <c r="I7" i="50" s="1"/>
  <c r="I18" i="49"/>
  <c r="G18" i="49"/>
  <c r="F18" i="49"/>
  <c r="F32" i="49" s="1"/>
  <c r="E18" i="49"/>
  <c r="E32" i="49" s="1"/>
  <c r="I17" i="49"/>
  <c r="G17" i="49"/>
  <c r="G19" i="49" s="1"/>
  <c r="F17" i="49"/>
  <c r="E17" i="49"/>
  <c r="E19" i="49" s="1"/>
  <c r="L15" i="49"/>
  <c r="G15" i="49"/>
  <c r="H15" i="49" s="1"/>
  <c r="J15" i="49" s="1"/>
  <c r="K15" i="49" s="1"/>
  <c r="L13" i="49"/>
  <c r="G13" i="49"/>
  <c r="H13" i="49" s="1"/>
  <c r="L11" i="49"/>
  <c r="G11" i="49"/>
  <c r="H11" i="49" s="1"/>
  <c r="L9" i="49"/>
  <c r="G9" i="49"/>
  <c r="H9" i="49" s="1"/>
  <c r="L7" i="49"/>
  <c r="G7" i="49"/>
  <c r="H7" i="49" s="1"/>
  <c r="J18" i="48"/>
  <c r="G33" i="48" s="1"/>
  <c r="I18" i="48"/>
  <c r="G18" i="48"/>
  <c r="F18" i="48"/>
  <c r="F33" i="48" s="1"/>
  <c r="E18" i="48"/>
  <c r="E33" i="48" s="1"/>
  <c r="I17" i="48"/>
  <c r="I19" i="48" s="1"/>
  <c r="G17" i="48"/>
  <c r="G19" i="48" s="1"/>
  <c r="F17" i="48"/>
  <c r="E17" i="48"/>
  <c r="L15" i="48"/>
  <c r="G15" i="48"/>
  <c r="H15" i="48" s="1"/>
  <c r="J15" i="48" s="1"/>
  <c r="L13" i="48"/>
  <c r="G13" i="48"/>
  <c r="H13" i="48" s="1"/>
  <c r="L11" i="48"/>
  <c r="G11" i="48"/>
  <c r="H11" i="48" s="1"/>
  <c r="J11" i="48" s="1"/>
  <c r="K11" i="48" s="1"/>
  <c r="L9" i="48"/>
  <c r="G9" i="48"/>
  <c r="H9" i="48" s="1"/>
  <c r="L7" i="48"/>
  <c r="G7" i="48"/>
  <c r="D39" i="1"/>
  <c r="B39" i="1"/>
  <c r="B47" i="1" s="1"/>
  <c r="F19" i="48" l="1"/>
  <c r="K18" i="50"/>
  <c r="H33" i="50" s="1"/>
  <c r="F20" i="50"/>
  <c r="H19" i="50"/>
  <c r="I19" i="50" s="1"/>
  <c r="G20" i="50"/>
  <c r="I17" i="50"/>
  <c r="I18" i="50"/>
  <c r="J20" i="50"/>
  <c r="K15" i="50"/>
  <c r="L15" i="50" s="1"/>
  <c r="K7" i="50"/>
  <c r="K9" i="50"/>
  <c r="F19" i="49"/>
  <c r="I19" i="49"/>
  <c r="J13" i="49"/>
  <c r="K13" i="49" s="1"/>
  <c r="J11" i="49"/>
  <c r="K11" i="49" s="1"/>
  <c r="J7" i="49"/>
  <c r="E31" i="49"/>
  <c r="J9" i="49"/>
  <c r="H18" i="48"/>
  <c r="E19" i="48"/>
  <c r="J13" i="48"/>
  <c r="K13" i="48" s="1"/>
  <c r="J9" i="48"/>
  <c r="K9" i="48" s="1"/>
  <c r="H17" i="48"/>
  <c r="H19" i="48" s="1"/>
  <c r="H7" i="48"/>
  <c r="J7" i="48" s="1"/>
  <c r="K15" i="48"/>
  <c r="E32" i="48"/>
  <c r="H39" i="1"/>
  <c r="F32" i="50"/>
  <c r="G32" i="50"/>
  <c r="H18" i="49"/>
  <c r="F31" i="49"/>
  <c r="H17" i="49"/>
  <c r="K18" i="48"/>
  <c r="H33" i="48" s="1"/>
  <c r="F32" i="48"/>
  <c r="L18" i="50" l="1"/>
  <c r="I33" i="50" s="1"/>
  <c r="H20" i="50"/>
  <c r="L9" i="50"/>
  <c r="K17" i="50"/>
  <c r="I20" i="50"/>
  <c r="L7" i="50"/>
  <c r="K19" i="50"/>
  <c r="K9" i="49"/>
  <c r="J18" i="49"/>
  <c r="K7" i="49"/>
  <c r="J17" i="49"/>
  <c r="H19" i="49"/>
  <c r="K7" i="48"/>
  <c r="J17" i="48"/>
  <c r="H32" i="50" l="1"/>
  <c r="L17" i="50"/>
  <c r="I32" i="50" s="1"/>
  <c r="H34" i="50"/>
  <c r="L19" i="50"/>
  <c r="K20" i="50"/>
  <c r="G32" i="49"/>
  <c r="K18" i="49"/>
  <c r="H32" i="49" s="1"/>
  <c r="G31" i="49"/>
  <c r="K17" i="49"/>
  <c r="J19" i="49"/>
  <c r="G32" i="48"/>
  <c r="J19" i="48"/>
  <c r="K17" i="48"/>
  <c r="H37" i="1"/>
  <c r="H45" i="1" s="1"/>
  <c r="H36" i="1"/>
  <c r="H44" i="1" s="1"/>
  <c r="H35" i="1"/>
  <c r="H43" i="1" s="1"/>
  <c r="I34" i="50" l="1"/>
  <c r="L20" i="50"/>
  <c r="K19" i="49"/>
  <c r="H31" i="49"/>
  <c r="H32" i="48"/>
  <c r="K19" i="48"/>
  <c r="I45" i="1"/>
  <c r="I44" i="1"/>
  <c r="I43" i="1"/>
  <c r="D31" i="1"/>
  <c r="D47" i="1" s="1"/>
  <c r="H47" i="1" s="1"/>
  <c r="B31" i="1"/>
  <c r="H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7B3DF0FB-2401-4F9B-B3EB-56C5FB7062A6}">
      <text>
        <r>
          <rPr>
            <b/>
            <sz val="9"/>
            <color indexed="81"/>
            <rFont val="MS P ゴシック"/>
            <family val="3"/>
            <charset val="128"/>
          </rPr>
          <t>[0] 定額補助なし
[1] 定額補助あり
[2] 定額補助あるが
　　既に上限額仕様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L4" authorId="0" shapeId="0" xr:uid="{A9F4F57D-9AC6-44DD-9400-8F267DBC7862}">
      <text>
        <r>
          <rPr>
            <b/>
            <sz val="9"/>
            <color indexed="81"/>
            <rFont val="MS P ゴシック"/>
            <family val="3"/>
            <charset val="128"/>
          </rPr>
          <t>[0] 定額補助なし
[1] 定額補助あり
[2] 定額補助あるが
　　既に上限額仕様</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越坂　裕太</author>
  </authors>
  <commentList>
    <comment ref="M4" authorId="0" shapeId="0" xr:uid="{A0769469-95EE-4F23-9B79-2A60774EE67C}">
      <text>
        <r>
          <rPr>
            <b/>
            <sz val="9"/>
            <color indexed="81"/>
            <rFont val="MS P ゴシック"/>
            <family val="3"/>
            <charset val="128"/>
          </rPr>
          <t>[0] 定額補助なし
[1] 定額補助あり
[2] 定額補助あるが
　　既に上限額仕様</t>
        </r>
      </text>
    </comment>
  </commentList>
</comments>
</file>

<file path=xl/sharedStrings.xml><?xml version="1.0" encoding="utf-8"?>
<sst xmlns="http://schemas.openxmlformats.org/spreadsheetml/2006/main" count="492" uniqueCount="212">
  <si>
    <t>番号法による法人番号（法人のみ）</t>
  </si>
  <si>
    <t>業　種</t>
  </si>
  <si>
    <t>事業者区分</t>
  </si>
  <si>
    <t>住　所</t>
  </si>
  <si>
    <t>所　属</t>
  </si>
  <si>
    <t>役　職</t>
  </si>
  <si>
    <t>氏　名</t>
  </si>
  <si>
    <t>TEL</t>
  </si>
  <si>
    <t>FAX</t>
  </si>
  <si>
    <t>E-mail</t>
  </si>
  <si>
    <t>事業費区分</t>
  </si>
  <si>
    <t>円</t>
  </si>
  <si>
    <t>所在地
（住所）</t>
    <phoneticPr fontId="2"/>
  </si>
  <si>
    <t>事業者名</t>
    <rPh sb="0" eb="3">
      <t>ジギョウシャ</t>
    </rPh>
    <rPh sb="3" eb="4">
      <t>メイ</t>
    </rPh>
    <phoneticPr fontId="2"/>
  </si>
  <si>
    <t>事業内容</t>
    <phoneticPr fontId="2"/>
  </si>
  <si>
    <t>〒　　　－　　　　</t>
    <phoneticPr fontId="2"/>
  </si>
  <si>
    <t>資本金又は出資金
※個人は記載不要</t>
    <phoneticPr fontId="2"/>
  </si>
  <si>
    <t>代表者の
職名・氏名</t>
    <phoneticPr fontId="2"/>
  </si>
  <si>
    <t>施設費</t>
    <rPh sb="0" eb="3">
      <t>シセツヒ</t>
    </rPh>
    <phoneticPr fontId="2"/>
  </si>
  <si>
    <t>設備費</t>
    <rPh sb="0" eb="3">
      <t>セツビヒ</t>
    </rPh>
    <phoneticPr fontId="2"/>
  </si>
  <si>
    <t>新分野事業費</t>
    <rPh sb="0" eb="3">
      <t>シンブンヤ</t>
    </rPh>
    <rPh sb="3" eb="6">
      <t>ジギョウヒ</t>
    </rPh>
    <phoneticPr fontId="2"/>
  </si>
  <si>
    <t>合計</t>
    <rPh sb="0" eb="2">
      <t>ゴウケイ</t>
    </rPh>
    <phoneticPr fontId="2"/>
  </si>
  <si>
    <t>円</t>
    <rPh sb="0" eb="1">
      <t>エン</t>
    </rPh>
    <phoneticPr fontId="2"/>
  </si>
  <si>
    <t>事業年度</t>
    <rPh sb="0" eb="2">
      <t>ジギョウ</t>
    </rPh>
    <rPh sb="2" eb="4">
      <t>ネンド</t>
    </rPh>
    <phoneticPr fontId="2"/>
  </si>
  <si>
    <t>事業者名</t>
    <rPh sb="0" eb="2">
      <t>ジギョウ</t>
    </rPh>
    <rPh sb="2" eb="3">
      <t>シャ</t>
    </rPh>
    <rPh sb="3" eb="4">
      <t>メイ</t>
    </rPh>
    <phoneticPr fontId="2"/>
  </si>
  <si>
    <t>事業者住所</t>
    <rPh sb="0" eb="2">
      <t>ジギョウ</t>
    </rPh>
    <rPh sb="2" eb="3">
      <t>シャ</t>
    </rPh>
    <rPh sb="3" eb="5">
      <t>ジュウショ</t>
    </rPh>
    <phoneticPr fontId="2"/>
  </si>
  <si>
    <t>補助金額
（円）</t>
    <rPh sb="0" eb="2">
      <t>ホジョ</t>
    </rPh>
    <rPh sb="2" eb="4">
      <t>キンガク</t>
    </rPh>
    <rPh sb="6" eb="7">
      <t>エン</t>
    </rPh>
    <phoneticPr fontId="2"/>
  </si>
  <si>
    <t>整備区分</t>
  </si>
  <si>
    <t>【新分野事業】
□新築　□増改築
□その他（　　　　　）</t>
    <phoneticPr fontId="2"/>
  </si>
  <si>
    <t>従前施設</t>
    <rPh sb="0" eb="2">
      <t>ジュウゼン</t>
    </rPh>
    <phoneticPr fontId="2"/>
  </si>
  <si>
    <t>施設名</t>
  </si>
  <si>
    <t>所在地</t>
  </si>
  <si>
    <t>土地の権利関係</t>
  </si>
  <si>
    <t>□所有権　□借地ほか</t>
    <phoneticPr fontId="2"/>
  </si>
  <si>
    <t>種類・構造</t>
  </si>
  <si>
    <t>用　途</t>
  </si>
  <si>
    <t>階　数</t>
  </si>
  <si>
    <t>地上</t>
  </si>
  <si>
    <t>階</t>
    <phoneticPr fontId="2"/>
  </si>
  <si>
    <t>地下</t>
  </si>
  <si>
    <t>階</t>
  </si>
  <si>
    <t>延床面積</t>
  </si>
  <si>
    <t>㎡</t>
  </si>
  <si>
    <t>□所有権　□借地ほか</t>
  </si>
  <si>
    <t>従前施設の被災状況</t>
    <phoneticPr fontId="2"/>
  </si>
  <si>
    <t>罹災証明書
（被災証明書）</t>
    <phoneticPr fontId="2"/>
  </si>
  <si>
    <t>□有　□無</t>
    <phoneticPr fontId="2"/>
  </si>
  <si>
    <t>被災判定</t>
  </si>
  <si>
    <t>□全壊　　　□大規模半壊
□半壊以下　□判定なし</t>
    <phoneticPr fontId="2"/>
  </si>
  <si>
    <t>（１）－イ　施設の事業費　　　　　　　　　　　　　　　　　　　　　　　　　　</t>
    <phoneticPr fontId="2"/>
  </si>
  <si>
    <t>　（単位：円）</t>
    <phoneticPr fontId="2"/>
  </si>
  <si>
    <t>補助事業に</t>
    <phoneticPr fontId="2"/>
  </si>
  <si>
    <t>調整後</t>
  </si>
  <si>
    <t>補助対象経費</t>
  </si>
  <si>
    <t>自己負担額</t>
  </si>
  <si>
    <t>整備区分</t>
    <rPh sb="0" eb="2">
      <t>セイビ</t>
    </rPh>
    <rPh sb="2" eb="4">
      <t>クブン</t>
    </rPh>
    <phoneticPr fontId="2"/>
  </si>
  <si>
    <t>①</t>
  </si>
  <si>
    <t>⑦＝①－⑥</t>
  </si>
  <si>
    <t>※行が不足する場合は，適宜，追加してください。</t>
  </si>
  <si>
    <t>※新分野事業の場合，①，②については，別紙「新分野事業に係る経費の比較表」から転記してください。ただし，施設の面積按分が必要な場合，補助対象経費②については，別紙「按分計算書」から転記してください。</t>
    <rPh sb="4" eb="6">
      <t>ジギョウ</t>
    </rPh>
    <rPh sb="84" eb="86">
      <t>ケイサン</t>
    </rPh>
    <phoneticPr fontId="2"/>
  </si>
  <si>
    <t>事業費集計表</t>
    <phoneticPr fontId="2"/>
  </si>
  <si>
    <t>事業費の合計（円）</t>
  </si>
  <si>
    <t>調整後</t>
    <phoneticPr fontId="2"/>
  </si>
  <si>
    <t>補助金額</t>
    <phoneticPr fontId="2"/>
  </si>
  <si>
    <t>自己負担額</t>
    <phoneticPr fontId="2"/>
  </si>
  <si>
    <t>⑦</t>
  </si>
  <si>
    <t>施設費（新分野事業以外）</t>
    <rPh sb="0" eb="2">
      <t>シセツ</t>
    </rPh>
    <phoneticPr fontId="2"/>
  </si>
  <si>
    <t>新分野事業費</t>
  </si>
  <si>
    <t>※上表により，事業費区分ごとに集計してください。</t>
    <phoneticPr fontId="2"/>
  </si>
  <si>
    <t>従前設備の名称
（規格・型式）</t>
    <rPh sb="0" eb="2">
      <t>ジュウゼン</t>
    </rPh>
    <rPh sb="2" eb="4">
      <t>セツビ</t>
    </rPh>
    <phoneticPr fontId="2"/>
  </si>
  <si>
    <t>台数</t>
  </si>
  <si>
    <t>（　　　　　　　　　　　　　　　　　）</t>
    <phoneticPr fontId="2"/>
  </si>
  <si>
    <t>【新分野事業】
□修理・修繕
□入替　→</t>
    <phoneticPr fontId="2"/>
  </si>
  <si>
    <t>※設置場所は，施設内にある場合は施設名及び室名を記載してください。施設外の場合は所在地を記載してください。また，同一の設備が同一敷地内で複数台ある場合は，その内の１台の設置場所のみで結構ですが，敷地外にわたる場合は各所在地を記載してください。（平面図等には全ての設備の設置個所を記載する必要があります）</t>
  </si>
  <si>
    <t>（２）－イ　設備の事業費　　　　　　　　　　　　　　　　　　　　　　　　　　</t>
    <rPh sb="6" eb="8">
      <t>セツビ</t>
    </rPh>
    <phoneticPr fontId="2"/>
  </si>
  <si>
    <t>設備の名称</t>
    <rPh sb="0" eb="2">
      <t>セツビ</t>
    </rPh>
    <phoneticPr fontId="2"/>
  </si>
  <si>
    <t>補助事業実績書</t>
    <rPh sb="4" eb="6">
      <t>ジッセキ</t>
    </rPh>
    <rPh sb="6" eb="7">
      <t>ショ</t>
    </rPh>
    <phoneticPr fontId="2"/>
  </si>
  <si>
    <t>※事業費については，「４ 復旧整備の内容」を先に作成してから転記してください。</t>
    <rPh sb="1" eb="4">
      <t>ジギョウヒ</t>
    </rPh>
    <rPh sb="13" eb="15">
      <t>フッキュウ</t>
    </rPh>
    <rPh sb="15" eb="17">
      <t>セイビ</t>
    </rPh>
    <rPh sb="18" eb="20">
      <t>ナイヨウ</t>
    </rPh>
    <rPh sb="22" eb="23">
      <t>サキ</t>
    </rPh>
    <rPh sb="24" eb="26">
      <t>サクセイ</t>
    </rPh>
    <rPh sb="30" eb="32">
      <t>テンキ</t>
    </rPh>
    <phoneticPr fontId="2"/>
  </si>
  <si>
    <t>※施設の復旧がある場合、施設ごとに別紙「補助対象施設の利用状況表」を添付してください。</t>
    <rPh sb="1" eb="3">
      <t>シセツ</t>
    </rPh>
    <rPh sb="4" eb="6">
      <t>フッキュウ</t>
    </rPh>
    <rPh sb="9" eb="11">
      <t>バアイ</t>
    </rPh>
    <rPh sb="12" eb="14">
      <t>シセツ</t>
    </rPh>
    <phoneticPr fontId="2"/>
  </si>
  <si>
    <t>整理記号</t>
    <rPh sb="0" eb="2">
      <t>セイリ</t>
    </rPh>
    <rPh sb="2" eb="4">
      <t>キゴウ</t>
    </rPh>
    <phoneticPr fontId="2"/>
  </si>
  <si>
    <t>整理
記号</t>
    <rPh sb="0" eb="2">
      <t>セイリ</t>
    </rPh>
    <rPh sb="3" eb="5">
      <t>キゴウ</t>
    </rPh>
    <phoneticPr fontId="2"/>
  </si>
  <si>
    <t>補助率</t>
    <rPh sb="0" eb="3">
      <t>ホジョリツ</t>
    </rPh>
    <phoneticPr fontId="2"/>
  </si>
  <si>
    <t>担当者
連絡先</t>
    <rPh sb="0" eb="3">
      <t>タントウシャ</t>
    </rPh>
    <phoneticPr fontId="2"/>
  </si>
  <si>
    <t>（３）施設・設備ごとの受領保険金額の内訳がない火災保険等を受領した場合の事業費</t>
    <phoneticPr fontId="2"/>
  </si>
  <si>
    <t>事業費区分</t>
    <phoneticPr fontId="2"/>
  </si>
  <si>
    <t>住所：</t>
    <rPh sb="0" eb="2">
      <t>ジュウショ</t>
    </rPh>
    <phoneticPr fontId="2"/>
  </si>
  <si>
    <t>額の確定通知書等送付先として設定</t>
    <rPh sb="0" eb="1">
      <t>ガク</t>
    </rPh>
    <rPh sb="2" eb="4">
      <t>カクテイ</t>
    </rPh>
    <rPh sb="4" eb="7">
      <t>ツウチショ</t>
    </rPh>
    <rPh sb="7" eb="8">
      <t>トウ</t>
    </rPh>
    <rPh sb="8" eb="11">
      <t>ソウフサキ</t>
    </rPh>
    <rPh sb="14" eb="16">
      <t>セッテイ</t>
    </rPh>
    <phoneticPr fontId="2"/>
  </si>
  <si>
    <t>額の確定通知書等送付先として設定</t>
    <rPh sb="14" eb="16">
      <t>セッテイ</t>
    </rPh>
    <phoneticPr fontId="2"/>
  </si>
  <si>
    <t>見積書
No.</t>
    <phoneticPr fontId="2"/>
  </si>
  <si>
    <t>施設の名称</t>
    <phoneticPr fontId="2"/>
  </si>
  <si>
    <t>新分野
（〇×）</t>
    <rPh sb="0" eb="3">
      <t>シンブンヤ</t>
    </rPh>
    <phoneticPr fontId="2"/>
  </si>
  <si>
    <t>定額上限
フラグ</t>
    <rPh sb="0" eb="2">
      <t>テイガク</t>
    </rPh>
    <rPh sb="2" eb="4">
      <t>ジョウゲン</t>
    </rPh>
    <phoneticPr fontId="2"/>
  </si>
  <si>
    <t>要する経費</t>
    <phoneticPr fontId="2"/>
  </si>
  <si>
    <t>小　　　計（新分野事業以外）</t>
    <rPh sb="11" eb="13">
      <t>イガイ</t>
    </rPh>
    <phoneticPr fontId="2"/>
  </si>
  <si>
    <t>小　　　計（新分野事業費用）</t>
    <rPh sb="0" eb="1">
      <t>ショウ</t>
    </rPh>
    <rPh sb="4" eb="5">
      <t>ケイ</t>
    </rPh>
    <rPh sb="6" eb="7">
      <t>シン</t>
    </rPh>
    <rPh sb="7" eb="9">
      <t>ブンヤ</t>
    </rPh>
    <rPh sb="9" eb="11">
      <t>ジギョウ</t>
    </rPh>
    <rPh sb="11" eb="13">
      <t>ヒヨウ</t>
    </rPh>
    <phoneticPr fontId="2"/>
  </si>
  <si>
    <t>合　　　計</t>
    <rPh sb="0" eb="1">
      <t>ゴウ</t>
    </rPh>
    <rPh sb="4" eb="5">
      <t>ケイ</t>
    </rPh>
    <phoneticPr fontId="2"/>
  </si>
  <si>
    <t>⑥</t>
    <phoneticPr fontId="2"/>
  </si>
  <si>
    <t>小　　　計（施設費：新分野事業以外）</t>
    <rPh sb="6" eb="9">
      <t>シセツヒ</t>
    </rPh>
    <rPh sb="15" eb="17">
      <t>イガイ</t>
    </rPh>
    <phoneticPr fontId="2"/>
  </si>
  <si>
    <t>開始日</t>
    <rPh sb="0" eb="3">
      <t>カイシビ</t>
    </rPh>
    <phoneticPr fontId="2"/>
  </si>
  <si>
    <t>完了日</t>
    <rPh sb="0" eb="3">
      <t>カンリョウビ</t>
    </rPh>
    <phoneticPr fontId="2"/>
  </si>
  <si>
    <t>令和　　年　　月　　日</t>
    <rPh sb="0" eb="2">
      <t>レイワ</t>
    </rPh>
    <rPh sb="4" eb="5">
      <t>ネン</t>
    </rPh>
    <rPh sb="7" eb="8">
      <t>ガツ</t>
    </rPh>
    <rPh sb="10" eb="11">
      <t>ニチ</t>
    </rPh>
    <phoneticPr fontId="2"/>
  </si>
  <si>
    <t>令和　　年　　月　　日</t>
    <phoneticPr fontId="2"/>
  </si>
  <si>
    <t>（２）－ア　設備</t>
    <phoneticPr fontId="2"/>
  </si>
  <si>
    <t>発注日</t>
    <rPh sb="0" eb="2">
      <t>ハッチュウ</t>
    </rPh>
    <rPh sb="2" eb="3">
      <t>ヒ</t>
    </rPh>
    <phoneticPr fontId="2"/>
  </si>
  <si>
    <t>　年　　月　　日</t>
  </si>
  <si>
    <t>工事開始日</t>
    <rPh sb="0" eb="2">
      <t>コウジ</t>
    </rPh>
    <phoneticPr fontId="2"/>
  </si>
  <si>
    <t>　年　　月　　日</t>
    <phoneticPr fontId="2"/>
  </si>
  <si>
    <t>工事完了日</t>
    <phoneticPr fontId="2"/>
  </si>
  <si>
    <t>※設備が施設外にある場合は，№のみで結構です。</t>
    <phoneticPr fontId="2"/>
  </si>
  <si>
    <t>（ふりがな）</t>
    <phoneticPr fontId="2"/>
  </si>
  <si>
    <t>施設名・室名</t>
    <phoneticPr fontId="2"/>
  </si>
  <si>
    <r>
      <t xml:space="preserve">設置場所住所
</t>
    </r>
    <r>
      <rPr>
        <u/>
        <sz val="11"/>
        <rFont val="HG丸ｺﾞｼｯｸM-PRO"/>
        <family val="3"/>
        <charset val="128"/>
      </rPr>
      <t>※従前設備は被災場所、新設備は通常設置場所</t>
    </r>
    <rPh sb="4" eb="6">
      <t>ジュウショ</t>
    </rPh>
    <rPh sb="13" eb="15">
      <t>ヒサイ</t>
    </rPh>
    <rPh sb="15" eb="17">
      <t>バショ</t>
    </rPh>
    <rPh sb="18" eb="19">
      <t>シン</t>
    </rPh>
    <rPh sb="19" eb="21">
      <t>セツビ</t>
    </rPh>
    <rPh sb="22" eb="24">
      <t>ツウジョウ</t>
    </rPh>
    <rPh sb="24" eb="26">
      <t>セッチ</t>
    </rPh>
    <rPh sb="26" eb="28">
      <t>バショ</t>
    </rPh>
    <phoneticPr fontId="2"/>
  </si>
  <si>
    <t>〒　　　－</t>
    <phoneticPr fontId="2"/>
  </si>
  <si>
    <t>金融機関名</t>
    <rPh sb="0" eb="2">
      <t>キンユウ</t>
    </rPh>
    <rPh sb="2" eb="5">
      <t>キカンメイ</t>
    </rPh>
    <phoneticPr fontId="2"/>
  </si>
  <si>
    <t>本店/支店</t>
    <rPh sb="0" eb="2">
      <t>ホンテン</t>
    </rPh>
    <rPh sb="3" eb="5">
      <t>シテン</t>
    </rPh>
    <phoneticPr fontId="2"/>
  </si>
  <si>
    <t>○○銀行</t>
    <rPh sb="2" eb="4">
      <t>ギンコウ</t>
    </rPh>
    <phoneticPr fontId="2"/>
  </si>
  <si>
    <t>●●支店</t>
    <rPh sb="2" eb="4">
      <t>シテン</t>
    </rPh>
    <phoneticPr fontId="2"/>
  </si>
  <si>
    <t>石川県なりわい再建支援補助金</t>
    <rPh sb="0" eb="2">
      <t>イシカワ</t>
    </rPh>
    <rPh sb="2" eb="3">
      <t>ケン</t>
    </rPh>
    <rPh sb="7" eb="9">
      <t>サイケン</t>
    </rPh>
    <rPh sb="9" eb="11">
      <t>シエン</t>
    </rPh>
    <rPh sb="11" eb="14">
      <t>ホジョキン</t>
    </rPh>
    <phoneticPr fontId="2"/>
  </si>
  <si>
    <t>保証番号</t>
    <rPh sb="0" eb="2">
      <t>ホショウ</t>
    </rPh>
    <rPh sb="2" eb="4">
      <t>バンゴウ</t>
    </rPh>
    <phoneticPr fontId="2"/>
  </si>
  <si>
    <t>備考</t>
    <rPh sb="0" eb="2">
      <t>ビコウ</t>
    </rPh>
    <phoneticPr fontId="2"/>
  </si>
  <si>
    <t>処分制限
期間（年）</t>
    <rPh sb="0" eb="2">
      <t>ショブン</t>
    </rPh>
    <rPh sb="2" eb="4">
      <t>セイゲン</t>
    </rPh>
    <rPh sb="5" eb="7">
      <t>キカン</t>
    </rPh>
    <rPh sb="8" eb="9">
      <t>ネン</t>
    </rPh>
    <phoneticPr fontId="2"/>
  </si>
  <si>
    <t>数量</t>
    <rPh sb="0" eb="2">
      <t>スウリョウ</t>
    </rPh>
    <phoneticPr fontId="2"/>
  </si>
  <si>
    <t>施設・設備の名称及び規格等</t>
    <rPh sb="0" eb="2">
      <t>シセツ</t>
    </rPh>
    <rPh sb="3" eb="5">
      <t>セツビ</t>
    </rPh>
    <rPh sb="6" eb="8">
      <t>メイショウ</t>
    </rPh>
    <rPh sb="8" eb="9">
      <t>オヨ</t>
    </rPh>
    <rPh sb="10" eb="12">
      <t>キカク</t>
    </rPh>
    <rPh sb="12" eb="13">
      <t>トウ</t>
    </rPh>
    <phoneticPr fontId="2"/>
  </si>
  <si>
    <t>番号</t>
    <rPh sb="0" eb="2">
      <t>バンゴウ</t>
    </rPh>
    <phoneticPr fontId="2"/>
  </si>
  <si>
    <t>令和　　　年度　</t>
    <rPh sb="0" eb="2">
      <t>レイワ</t>
    </rPh>
    <rPh sb="5" eb="7">
      <t>ネンド</t>
    </rPh>
    <phoneticPr fontId="2"/>
  </si>
  <si>
    <t>５　財産管理台帳</t>
    <rPh sb="2" eb="4">
      <t>ザイサン</t>
    </rPh>
    <rPh sb="4" eb="6">
      <t>カンリ</t>
    </rPh>
    <rPh sb="6" eb="8">
      <t>ダイチョウ</t>
    </rPh>
    <phoneticPr fontId="2"/>
  </si>
  <si>
    <t>※保証番号は、石川県信用保証協会「信用保証決定のお知らせ（お客様用）」をご確認ください。</t>
    <rPh sb="1" eb="5">
      <t>ホショウバンゴウ</t>
    </rPh>
    <rPh sb="7" eb="10">
      <t>イシカワケン</t>
    </rPh>
    <rPh sb="10" eb="16">
      <t>シンヨウホショウキョウカイ</t>
    </rPh>
    <rPh sb="17" eb="23">
      <t>シンヨウホショウケッテイ</t>
    </rPh>
    <rPh sb="25" eb="26">
      <t>シ</t>
    </rPh>
    <rPh sb="30" eb="32">
      <t>キャクサマ</t>
    </rPh>
    <rPh sb="32" eb="33">
      <t>ヨウ</t>
    </rPh>
    <rPh sb="37" eb="39">
      <t>カクニン</t>
    </rPh>
    <phoneticPr fontId="2"/>
  </si>
  <si>
    <t>自己負担額の部分において、金融機関から【令和6年能登半島地震災害対策特別融資】の</t>
    <rPh sb="0" eb="2">
      <t>ジコ</t>
    </rPh>
    <rPh sb="2" eb="4">
      <t>フタン</t>
    </rPh>
    <rPh sb="4" eb="5">
      <t>ガク</t>
    </rPh>
    <rPh sb="6" eb="8">
      <t>ブブン</t>
    </rPh>
    <rPh sb="13" eb="17">
      <t>キンユウキカン</t>
    </rPh>
    <rPh sb="20" eb="22">
      <t>レイワ</t>
    </rPh>
    <rPh sb="23" eb="24">
      <t>ネン</t>
    </rPh>
    <rPh sb="24" eb="30">
      <t>ノトハントウジシン</t>
    </rPh>
    <rPh sb="30" eb="32">
      <t>サイガイ</t>
    </rPh>
    <rPh sb="32" eb="34">
      <t>タイサク</t>
    </rPh>
    <rPh sb="34" eb="38">
      <t>トクベツユウシ</t>
    </rPh>
    <phoneticPr fontId="2"/>
  </si>
  <si>
    <t>借り入れを行った場合（予定含む）は、下記ご記載願います</t>
    <rPh sb="0" eb="1">
      <t>カ</t>
    </rPh>
    <rPh sb="2" eb="3">
      <t>イ</t>
    </rPh>
    <rPh sb="5" eb="6">
      <t>オコナ</t>
    </rPh>
    <rPh sb="8" eb="10">
      <t>バアイ</t>
    </rPh>
    <rPh sb="18" eb="20">
      <t>カキ</t>
    </rPh>
    <rPh sb="21" eb="23">
      <t>キサイ</t>
    </rPh>
    <rPh sb="23" eb="24">
      <t>ネガ</t>
    </rPh>
    <phoneticPr fontId="2"/>
  </si>
  <si>
    <t>補助対象経費
⑤（税抜）</t>
    <rPh sb="4" eb="6">
      <t>ケイヒ</t>
    </rPh>
    <phoneticPr fontId="2"/>
  </si>
  <si>
    <t>補助事業に要する経費
①（税抜）</t>
    <rPh sb="13" eb="15">
      <t>ゼイヌキ</t>
    </rPh>
    <phoneticPr fontId="2"/>
  </si>
  <si>
    <t>補助事業に要した経費
①（税抜）</t>
    <phoneticPr fontId="2"/>
  </si>
  <si>
    <r>
      <t>３　</t>
    </r>
    <r>
      <rPr>
        <sz val="16"/>
        <color rgb="FFC00000"/>
        <rFont val="HGｺﾞｼｯｸE"/>
        <family val="3"/>
        <charset val="128"/>
      </rPr>
      <t>＜該当者のみ＞</t>
    </r>
    <r>
      <rPr>
        <sz val="16"/>
        <rFont val="HGｺﾞｼｯｸE"/>
        <family val="3"/>
        <charset val="128"/>
      </rPr>
      <t>なりわい再建支援事業に係る 【自己負担分の】 借り入れについて（予定含む）</t>
    </r>
    <rPh sb="3" eb="6">
      <t>ガイトウシャ</t>
    </rPh>
    <rPh sb="13" eb="15">
      <t>サイケン</t>
    </rPh>
    <rPh sb="15" eb="17">
      <t>シエン</t>
    </rPh>
    <rPh sb="17" eb="19">
      <t>ジギョウ</t>
    </rPh>
    <rPh sb="20" eb="21">
      <t>カカ</t>
    </rPh>
    <rPh sb="24" eb="28">
      <t>ジコフタン</t>
    </rPh>
    <rPh sb="28" eb="29">
      <t>ブン</t>
    </rPh>
    <rPh sb="32" eb="33">
      <t>カ</t>
    </rPh>
    <rPh sb="34" eb="35">
      <t>イ</t>
    </rPh>
    <rPh sb="41" eb="43">
      <t>ヨテイ</t>
    </rPh>
    <rPh sb="43" eb="44">
      <t>フク</t>
    </rPh>
    <phoneticPr fontId="2"/>
  </si>
  <si>
    <t>（注）１．区分は
　　　　　(ア)不動産　(イ)船舶　（ウ）（ア）（イ）に掲げるものの従物　（エ）車両及び運搬具、工具、器具及び備品、機械及び装置とする。 
   　　　 (対象となる取得財産等は、石川県補助金等交付規則第２０条第１号から３号に定める財産、
　　　　　 取得価格又は効用の増加価格が単価５０万円以上の機械、器具及びその他の財産とする。)
　　　２．取得価格は、消費税抜きの金額で、補助金、保険金を含めた補助対象経費の金額になる。
　　　３．数量は、同一規格等であれば一括して記載して差し支えない。単価が異なる場合は分割して記載すること。
　　　４．取得年月日は、検収年月日を記載すること。
      ５．処分制限期間は、経済産業省の「補助事業等により取得し、又は効用の増加した財産の処分制限期間」により記入すること。
　　　　　https://www.meti.go.jp/information_2/publicoffer/org_daijin_kaikei2.html
      ６．番号は連番とし、財産の設置場所、保管場所等が分かるように整理しておくこと。
　　　７．適宜、行の追加・削除を行うこと。</t>
    <rPh sb="1" eb="2">
      <t>チュウ</t>
    </rPh>
    <rPh sb="24" eb="26">
      <t>センパク</t>
    </rPh>
    <rPh sb="37" eb="38">
      <t>カカ</t>
    </rPh>
    <rPh sb="43" eb="45">
      <t>ジュウブツ</t>
    </rPh>
    <rPh sb="87" eb="89">
      <t>タイショウ</t>
    </rPh>
    <rPh sb="92" eb="97">
      <t>シュトクザイサントウ</t>
    </rPh>
    <rPh sb="110" eb="111">
      <t>ダイ</t>
    </rPh>
    <rPh sb="113" eb="114">
      <t>ジョウ</t>
    </rPh>
    <rPh sb="114" eb="115">
      <t>ダイ</t>
    </rPh>
    <rPh sb="116" eb="117">
      <t>ゴウ</t>
    </rPh>
    <rPh sb="120" eb="121">
      <t>ゴウ</t>
    </rPh>
    <rPh sb="122" eb="123">
      <t>サダ</t>
    </rPh>
    <rPh sb="125" eb="127">
      <t>ザイサン</t>
    </rPh>
    <rPh sb="135" eb="137">
      <t>シュトク</t>
    </rPh>
    <rPh sb="137" eb="139">
      <t>カカク</t>
    </rPh>
    <rPh sb="139" eb="140">
      <t>マタ</t>
    </rPh>
    <rPh sb="141" eb="143">
      <t>コウヨウ</t>
    </rPh>
    <rPh sb="149" eb="151">
      <t>タンカ</t>
    </rPh>
    <rPh sb="153" eb="155">
      <t>マンエン</t>
    </rPh>
    <rPh sb="158" eb="160">
      <t>キカイ</t>
    </rPh>
    <rPh sb="161" eb="163">
      <t>キグ</t>
    </rPh>
    <rPh sb="163" eb="164">
      <t>オヨ</t>
    </rPh>
    <rPh sb="167" eb="168">
      <t>タ</t>
    </rPh>
    <rPh sb="169" eb="171">
      <t>ザイサン</t>
    </rPh>
    <rPh sb="182" eb="184">
      <t>シュトク</t>
    </rPh>
    <rPh sb="184" eb="186">
      <t>カカク</t>
    </rPh>
    <rPh sb="188" eb="191">
      <t>ショウヒゼイ</t>
    </rPh>
    <rPh sb="191" eb="192">
      <t>ヌ</t>
    </rPh>
    <rPh sb="194" eb="196">
      <t>キンガク</t>
    </rPh>
    <rPh sb="198" eb="201">
      <t>ホジョキン</t>
    </rPh>
    <rPh sb="202" eb="205">
      <t>ホケンキン</t>
    </rPh>
    <rPh sb="206" eb="207">
      <t>フク</t>
    </rPh>
    <rPh sb="209" eb="215">
      <t>ホジョタイショウケイヒ</t>
    </rPh>
    <rPh sb="216" eb="218">
      <t>キンガク</t>
    </rPh>
    <rPh sb="311" eb="313">
      <t>ショブン</t>
    </rPh>
    <rPh sb="313" eb="315">
      <t>セイゲン</t>
    </rPh>
    <rPh sb="315" eb="317">
      <t>キカン</t>
    </rPh>
    <rPh sb="319" eb="321">
      <t>ケイザイ</t>
    </rPh>
    <rPh sb="321" eb="324">
      <t>サンギョウショウ</t>
    </rPh>
    <rPh sb="360" eb="362">
      <t>キニュウ</t>
    </rPh>
    <rPh sb="454" eb="456">
      <t>バンゴウ</t>
    </rPh>
    <rPh sb="457" eb="459">
      <t>レンバン</t>
    </rPh>
    <rPh sb="462" eb="464">
      <t>ザイサン</t>
    </rPh>
    <rPh sb="465" eb="467">
      <t>セッチ</t>
    </rPh>
    <rPh sb="467" eb="469">
      <t>バショ</t>
    </rPh>
    <rPh sb="470" eb="472">
      <t>ホカン</t>
    </rPh>
    <rPh sb="472" eb="474">
      <t>バショ</t>
    </rPh>
    <rPh sb="474" eb="475">
      <t>トウ</t>
    </rPh>
    <rPh sb="476" eb="477">
      <t>ワ</t>
    </rPh>
    <rPh sb="482" eb="484">
      <t>セイリ</t>
    </rPh>
    <rPh sb="497" eb="499">
      <t>テキギ</t>
    </rPh>
    <rPh sb="500" eb="501">
      <t>ギョウ</t>
    </rPh>
    <rPh sb="502" eb="504">
      <t>ツイカ</t>
    </rPh>
    <rPh sb="505" eb="507">
      <t>サクジョ</t>
    </rPh>
    <rPh sb="508" eb="509">
      <t>オコナ</t>
    </rPh>
    <phoneticPr fontId="2"/>
  </si>
  <si>
    <t>（１）－ア　施設</t>
    <phoneticPr fontId="2"/>
  </si>
  <si>
    <t>令和６年能登半島地震による被災を証する書類</t>
    <phoneticPr fontId="2"/>
  </si>
  <si>
    <t>　</t>
  </si>
  <si>
    <t>調整前</t>
    <rPh sb="0" eb="3">
      <t>チョウセイマエ</t>
    </rPh>
    <phoneticPr fontId="2"/>
  </si>
  <si>
    <t>補助対象経費における</t>
    <rPh sb="4" eb="6">
      <t>ケイヒ</t>
    </rPh>
    <phoneticPr fontId="2"/>
  </si>
  <si>
    <t>補助対象に係る</t>
    <rPh sb="5" eb="6">
      <t>カカ</t>
    </rPh>
    <phoneticPr fontId="2"/>
  </si>
  <si>
    <t>調整後</t>
    <rPh sb="0" eb="3">
      <t>チョウセイゴ</t>
    </rPh>
    <phoneticPr fontId="2"/>
  </si>
  <si>
    <t>補助金額</t>
    <rPh sb="0" eb="4">
      <t>ホジョキンガク</t>
    </rPh>
    <phoneticPr fontId="2"/>
  </si>
  <si>
    <t>自己負担額</t>
    <rPh sb="0" eb="5">
      <t>ジコフタンガク</t>
    </rPh>
    <phoneticPr fontId="2"/>
  </si>
  <si>
    <t>受領保険金額</t>
    <rPh sb="0" eb="2">
      <t>ジュリョウ</t>
    </rPh>
    <rPh sb="2" eb="4">
      <t>ホケン</t>
    </rPh>
    <rPh sb="4" eb="6">
      <t>キンガク</t>
    </rPh>
    <phoneticPr fontId="2"/>
  </si>
  <si>
    <t>①（税抜）</t>
    <rPh sb="2" eb="4">
      <t>ゼイヌキ</t>
    </rPh>
    <phoneticPr fontId="2"/>
  </si>
  <si>
    <t>②（税抜）</t>
    <rPh sb="2" eb="4">
      <t>ゼイヌキ</t>
    </rPh>
    <phoneticPr fontId="2"/>
  </si>
  <si>
    <t>③</t>
    <phoneticPr fontId="2"/>
  </si>
  <si>
    <t>④ = ②－③</t>
    <phoneticPr fontId="2"/>
  </si>
  <si>
    <t>⑤</t>
    <phoneticPr fontId="2"/>
  </si>
  <si>
    <t>⑥ = ③ - 0.5 × (⑤-④)</t>
    <phoneticPr fontId="2"/>
  </si>
  <si>
    <t>※行が不足する場合は，適宜，追加してください。</t>
    <phoneticPr fontId="2"/>
  </si>
  <si>
    <t>※火災保険等の対象とならない設備は，上記表中の⑤の欄に「０」と記載してください。</t>
    <rPh sb="5" eb="6">
      <t>トウ</t>
    </rPh>
    <phoneticPr fontId="2"/>
  </si>
  <si>
    <t>補助対象経費</t>
    <rPh sb="0" eb="6">
      <t>ホジョタイショウケイヒ</t>
    </rPh>
    <phoneticPr fontId="2"/>
  </si>
  <si>
    <t>②</t>
    <phoneticPr fontId="2"/>
  </si>
  <si>
    <r>
      <t>入替の場合
□修理不能
□設備比較
□</t>
    </r>
    <r>
      <rPr>
        <sz val="11"/>
        <rFont val="HG丸ｺﾞｼｯｸM-PRO"/>
        <family val="3"/>
        <charset val="128"/>
      </rPr>
      <t>旧カタログ</t>
    </r>
    <r>
      <rPr>
        <sz val="14"/>
        <rFont val="HG丸ｺﾞｼｯｸM-PRO"/>
        <family val="3"/>
        <charset val="128"/>
      </rPr>
      <t xml:space="preserve">
□</t>
    </r>
    <r>
      <rPr>
        <sz val="11"/>
        <rFont val="HG丸ｺﾞｼｯｸM-PRO"/>
        <family val="3"/>
        <charset val="128"/>
      </rPr>
      <t>新カタログ</t>
    </r>
    <rPh sb="19" eb="20">
      <t>キュウ</t>
    </rPh>
    <rPh sb="26" eb="27">
      <t>シン</t>
    </rPh>
    <phoneticPr fontId="2"/>
  </si>
  <si>
    <t>※新分野事業の場合，①，②については，別紙「新分野事業に係る経費の比較表」から転記してください。</t>
    <rPh sb="4" eb="6">
      <t>ジギョウ</t>
    </rPh>
    <phoneticPr fontId="2"/>
  </si>
  <si>
    <t>補助対象経費</t>
    <rPh sb="2" eb="6">
      <t>タイショウケイヒ</t>
    </rPh>
    <phoneticPr fontId="2"/>
  </si>
  <si>
    <t>施設・設備の名称</t>
    <rPh sb="3" eb="5">
      <t>セツビ</t>
    </rPh>
    <phoneticPr fontId="2"/>
  </si>
  <si>
    <t>施設/設備
の別</t>
    <phoneticPr fontId="2"/>
  </si>
  <si>
    <t>小　　　計（設備費：新分野事業以外）</t>
    <rPh sb="6" eb="9">
      <t>セツビヒ</t>
    </rPh>
    <rPh sb="10" eb="11">
      <t>シン</t>
    </rPh>
    <rPh sb="15" eb="17">
      <t>イガイ</t>
    </rPh>
    <phoneticPr fontId="2"/>
  </si>
  <si>
    <t>補助対象経費</t>
    <rPh sb="0" eb="2">
      <t>ホジョ</t>
    </rPh>
    <rPh sb="2" eb="4">
      <t>タイショウ</t>
    </rPh>
    <rPh sb="4" eb="6">
      <t>ケイヒ</t>
    </rPh>
    <phoneticPr fontId="2"/>
  </si>
  <si>
    <t>設備費（新分野事業以外）</t>
    <rPh sb="0" eb="2">
      <t>セツビ</t>
    </rPh>
    <phoneticPr fontId="2"/>
  </si>
  <si>
    <t>１事業者の概要</t>
    <phoneticPr fontId="2"/>
  </si>
  <si>
    <t>２事業の全体概要</t>
    <phoneticPr fontId="2"/>
  </si>
  <si>
    <t>調整後自己負担額
⑦＝①－⑥</t>
    <rPh sb="0" eb="2">
      <t>チョウセイ</t>
    </rPh>
    <rPh sb="2" eb="3">
      <t>ノチ</t>
    </rPh>
    <rPh sb="3" eb="5">
      <t>ジコ</t>
    </rPh>
    <rPh sb="5" eb="7">
      <t>フタン</t>
    </rPh>
    <rPh sb="7" eb="8">
      <t>ガク</t>
    </rPh>
    <phoneticPr fontId="2"/>
  </si>
  <si>
    <t>４　復旧整備の内容＜実績報告用＞</t>
    <rPh sb="10" eb="12">
      <t>ジッセキ</t>
    </rPh>
    <rPh sb="12" eb="14">
      <t>ホウコク</t>
    </rPh>
    <rPh sb="14" eb="15">
      <t>ヨウ</t>
    </rPh>
    <phoneticPr fontId="2"/>
  </si>
  <si>
    <t>４　復旧整備の内容＜実績報告用＞</t>
    <phoneticPr fontId="2"/>
  </si>
  <si>
    <t>4　復旧整備の内容＜実績報告用＞</t>
    <phoneticPr fontId="2"/>
  </si>
  <si>
    <r>
      <t>従業員数</t>
    </r>
    <r>
      <rPr>
        <sz val="8"/>
        <color theme="1"/>
        <rFont val="HG丸ｺﾞｼｯｸM-PRO"/>
        <family val="3"/>
        <charset val="128"/>
      </rPr>
      <t>（会社役員、個人事業主本人は含まない）</t>
    </r>
    <rPh sb="0" eb="4">
      <t>ジュウギョウインスウ</t>
    </rPh>
    <phoneticPr fontId="2"/>
  </si>
  <si>
    <t>人</t>
    <rPh sb="0" eb="1">
      <t>ヒト</t>
    </rPh>
    <phoneticPr fontId="2"/>
  </si>
  <si>
    <t>直近１期
売上高</t>
    <rPh sb="0" eb="2">
      <t>チョッキン</t>
    </rPh>
    <rPh sb="3" eb="4">
      <t>キ</t>
    </rPh>
    <rPh sb="5" eb="7">
      <t>ウリアゲ</t>
    </rPh>
    <rPh sb="7" eb="8">
      <t>タカ</t>
    </rPh>
    <phoneticPr fontId="2"/>
  </si>
  <si>
    <t>実績報告の作成を支援した方の
連絡先</t>
    <rPh sb="0" eb="2">
      <t>ジッセキ</t>
    </rPh>
    <rPh sb="2" eb="4">
      <t>ホウコク</t>
    </rPh>
    <rPh sb="5" eb="7">
      <t>サクセイ</t>
    </rPh>
    <rPh sb="8" eb="10">
      <t>シエン</t>
    </rPh>
    <rPh sb="12" eb="13">
      <t>ホウ</t>
    </rPh>
    <rPh sb="15" eb="18">
      <t>レンラクサキ</t>
    </rPh>
    <phoneticPr fontId="2"/>
  </si>
  <si>
    <t>工　期</t>
    <phoneticPr fontId="2"/>
  </si>
  <si>
    <t>発注日・工期・納期</t>
    <rPh sb="0" eb="3">
      <t>ハッチュウビ</t>
    </rPh>
    <phoneticPr fontId="2"/>
  </si>
  <si>
    <t>※施設及び設備ごとの受領保険金額の内訳がない場合は，本書ではなく「４（３）施設・設備ごとの受領保険金額の内訳がない火災保険等を受領した場合の事業費」を記載し提出してください。（この場合，本書は提出不要です）</t>
    <phoneticPr fontId="2"/>
  </si>
  <si>
    <t>※４（２）－アを作成した全ての従前設備について記載してください。見積書No.は別紙「見積書一覧表」と，整備区分は４（２）－アの整備区分とそれぞれ一致します。</t>
    <rPh sb="17" eb="19">
      <t>セツビ</t>
    </rPh>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</si>
  <si>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区分
ア～エ</t>
    <rPh sb="0" eb="2">
      <t>クブン</t>
    </rPh>
    <phoneticPr fontId="2"/>
  </si>
  <si>
    <t>単価
（税抜）</t>
    <rPh sb="0" eb="2">
      <t>タンカ</t>
    </rPh>
    <rPh sb="4" eb="6">
      <t>ゼイヌキ</t>
    </rPh>
    <phoneticPr fontId="2"/>
  </si>
  <si>
    <t>取得価格
（税抜）</t>
    <rPh sb="0" eb="2">
      <t>シュトク</t>
    </rPh>
    <rPh sb="2" eb="4">
      <t>カカク</t>
    </rPh>
    <rPh sb="6" eb="8">
      <t>ゼイヌキ</t>
    </rPh>
    <phoneticPr fontId="2"/>
  </si>
  <si>
    <t>取得年月日
（R●.●.●）</t>
    <rPh sb="0" eb="2">
      <t>シュトク</t>
    </rPh>
    <rPh sb="2" eb="5">
      <t>ネンガッピ</t>
    </rPh>
    <phoneticPr fontId="2"/>
  </si>
  <si>
    <t>設置場所（設置する施設）</t>
    <rPh sb="0" eb="2">
      <t>セッチ</t>
    </rPh>
    <rPh sb="2" eb="4">
      <t>バショ</t>
    </rPh>
    <rPh sb="5" eb="7">
      <t>セッチ</t>
    </rPh>
    <rPh sb="9" eb="11">
      <t>シセツ</t>
    </rPh>
    <phoneticPr fontId="2"/>
  </si>
  <si>
    <r>
      <t>※「□」の記載は，</t>
    </r>
    <r>
      <rPr>
        <sz val="14"/>
        <rFont val="Segoe UI Symbol"/>
        <family val="2"/>
      </rPr>
      <t>☑</t>
    </r>
    <r>
      <rPr>
        <sz val="14"/>
        <rFont val="HG丸ｺﾞｼｯｸM-PRO"/>
        <family val="3"/>
        <charset val="128"/>
      </rPr>
      <t>または■印を付けてください。（以下同じ）</t>
    </r>
    <phoneticPr fontId="2"/>
  </si>
  <si>
    <r>
      <t xml:space="preserve">※貸付物件の所有者の場合、業種は「不動産賃貸業」、事業内容は「建物使用者の名称と使用用途」を簡潔に記載してください。
</t>
    </r>
    <r>
      <rPr>
        <b/>
        <sz val="12"/>
        <color rgb="FFFF0000"/>
        <rFont val="HG丸ｺﾞｼｯｸM-PRO"/>
        <family val="3"/>
        <charset val="128"/>
      </rPr>
      <t>※従業員数は、実績報告書提出時点での人数を記載してください。</t>
    </r>
    <rPh sb="60" eb="63">
      <t>ジュウギョウイン</t>
    </rPh>
    <rPh sb="63" eb="64">
      <t>スウ</t>
    </rPh>
    <rPh sb="66" eb="68">
      <t>ジッセキ</t>
    </rPh>
    <rPh sb="68" eb="71">
      <t>ホウコクショ</t>
    </rPh>
    <rPh sb="71" eb="73">
      <t>テイシュツ</t>
    </rPh>
    <rPh sb="73" eb="75">
      <t>ジテン</t>
    </rPh>
    <rPh sb="77" eb="79">
      <t>ニンズウ</t>
    </rPh>
    <rPh sb="80" eb="82">
      <t>キサイ</t>
    </rPh>
    <phoneticPr fontId="2"/>
  </si>
  <si>
    <t>調整後補助金額
⑥</t>
    <rPh sb="0" eb="2">
      <t>チョウセイ</t>
    </rPh>
    <rPh sb="2" eb="3">
      <t>ノチ</t>
    </rPh>
    <phoneticPr fontId="2"/>
  </si>
  <si>
    <t>⑥の合計（千円未満は切捨）</t>
    <rPh sb="2" eb="4">
      <t>ゴウケイ</t>
    </rPh>
    <rPh sb="5" eb="7">
      <t>センエン</t>
    </rPh>
    <rPh sb="7" eb="9">
      <t>ミマン</t>
    </rPh>
    <rPh sb="10" eb="12">
      <t>キリス</t>
    </rPh>
    <phoneticPr fontId="2"/>
  </si>
  <si>
    <t>⑦ = ①－⑥</t>
    <phoneticPr fontId="2"/>
  </si>
  <si>
    <t>※経費は全て消費税抜きの金額を記載してください。（以下同じ）</t>
    <phoneticPr fontId="2"/>
  </si>
  <si>
    <t>※調整後補助金額⑥は、１円未満を切り捨て、⑥の合計は，千円未満を切り捨ててください。</t>
    <phoneticPr fontId="2"/>
  </si>
  <si>
    <t>※調整前補助金額③、調整後補助金額⑥は１円未満を切り捨ててください。</t>
    <phoneticPr fontId="2"/>
  </si>
  <si>
    <t>※４（１）－アを作成した全ての従前施設について記載してください。見積書No.は別紙「見積書一覧表」と，整備区分は４（１）－アの整備区分とそれぞれ一致します。</t>
    <rPh sb="32" eb="35">
      <t>ミツモリショ</t>
    </rPh>
    <rPh sb="39" eb="41">
      <t>ベッシ</t>
    </rPh>
    <rPh sb="42" eb="45">
      <t>ミツモリショ</t>
    </rPh>
    <rPh sb="45" eb="47">
      <t>イチラン</t>
    </rPh>
    <rPh sb="47" eb="48">
      <t>ヒョウ</t>
    </rPh>
    <rPh sb="63" eb="65">
      <t>セイビ</t>
    </rPh>
    <rPh sb="65" eb="67">
      <t>クブン</t>
    </rPh>
    <rPh sb="72" eb="74">
      <t>イッチ</t>
    </rPh>
    <phoneticPr fontId="2"/>
  </si>
  <si>
    <t>※全ての施設・設備について記載してください。整備区分は，見積書No.は別紙「見積書一覧表」と，４（１）ーア，（２）－アの整備区分とそれぞれ一致します。</t>
    <phoneticPr fontId="2"/>
  </si>
  <si>
    <r>
      <t>〇交付決定時の事業費　</t>
    </r>
    <r>
      <rPr>
        <sz val="14"/>
        <color rgb="FFFF0000"/>
        <rFont val="HG丸ｺﾞｼｯｸM-PRO"/>
        <family val="3"/>
        <charset val="128"/>
      </rPr>
      <t>※交付申請時の補助事業計画書から転記してください</t>
    </r>
    <rPh sb="1" eb="6">
      <t>コウフケッテイジ</t>
    </rPh>
    <rPh sb="7" eb="10">
      <t>ジギョウヒ</t>
    </rPh>
    <phoneticPr fontId="2"/>
  </si>
  <si>
    <r>
      <t>〇最終的な事業費　　　</t>
    </r>
    <r>
      <rPr>
        <sz val="14"/>
        <color rgb="FFFF0000"/>
        <rFont val="HG丸ｺﾞｼｯｸM-PRO"/>
        <family val="3"/>
        <charset val="128"/>
      </rPr>
      <t>※補助事業実績書内の「４復旧整備の内容」から転記してください。</t>
    </r>
    <rPh sb="1" eb="3">
      <t>サイシュウ</t>
    </rPh>
    <rPh sb="3" eb="4">
      <t>テキ</t>
    </rPh>
    <rPh sb="5" eb="8">
      <t>ジギョウヒ</t>
    </rPh>
    <phoneticPr fontId="2"/>
  </si>
  <si>
    <t>〇事業費の増減（最終的な事業費　－　交付決定時の事業費）</t>
    <rPh sb="1" eb="4">
      <t>ジギョウヒ</t>
    </rPh>
    <rPh sb="5" eb="7">
      <t>ゾウゲン</t>
    </rPh>
    <rPh sb="8" eb="11">
      <t>サイシュウテキ</t>
    </rPh>
    <rPh sb="12" eb="15">
      <t>ジギョウヒ</t>
    </rPh>
    <phoneticPr fontId="2"/>
  </si>
  <si>
    <t xml:space="preserve"> </t>
    <phoneticPr fontId="2"/>
  </si>
  <si>
    <t>店子から復旧費用を受領する場合は、その受領する額が自己負担相当分を超えていないことを確認しました。</t>
    <rPh sb="0" eb="2">
      <t>タナコ</t>
    </rPh>
    <rPh sb="4" eb="6">
      <t>フッキュウ</t>
    </rPh>
    <rPh sb="6" eb="8">
      <t>ヒヨウ</t>
    </rPh>
    <rPh sb="9" eb="11">
      <t>ジュリョウ</t>
    </rPh>
    <rPh sb="13" eb="15">
      <t>バアイ</t>
    </rPh>
    <rPh sb="19" eb="21">
      <t>ジュリョウ</t>
    </rPh>
    <rPh sb="23" eb="24">
      <t>ガク</t>
    </rPh>
    <rPh sb="25" eb="29">
      <t>ジコフタン</t>
    </rPh>
    <rPh sb="29" eb="32">
      <t>ソウトウブン</t>
    </rPh>
    <rPh sb="33" eb="34">
      <t>コ</t>
    </rPh>
    <rPh sb="42" eb="44">
      <t>カクニン</t>
    </rPh>
    <phoneticPr fontId="2"/>
  </si>
  <si>
    <r>
      <rPr>
        <b/>
        <sz val="14"/>
        <color rgb="FFC00000"/>
        <rFont val="HG丸ｺﾞｼｯｸM-PRO"/>
        <family val="3"/>
        <charset val="128"/>
      </rPr>
      <t>＜該当者のみ＞</t>
    </r>
    <r>
      <rPr>
        <b/>
        <sz val="14"/>
        <rFont val="HG丸ｺﾞｼｯｸM-PRO"/>
        <family val="3"/>
        <charset val="128"/>
      </rPr>
      <t xml:space="preserve"> 賃貸物件において物件所有者である</t>
    </r>
    <r>
      <rPr>
        <b/>
        <sz val="14"/>
        <color rgb="FFC00000"/>
        <rFont val="HG丸ｺﾞｼｯｸM-PRO"/>
        <family val="3"/>
        <charset val="128"/>
      </rPr>
      <t>大家が申請</t>
    </r>
    <r>
      <rPr>
        <b/>
        <sz val="14"/>
        <rFont val="HG丸ｺﾞｼｯｸM-PRO"/>
        <family val="3"/>
        <charset val="128"/>
      </rPr>
      <t>する場合、下記ご確認ください</t>
    </r>
    <rPh sb="1" eb="4">
      <t>ガイトウシャ</t>
    </rPh>
    <rPh sb="8" eb="12">
      <t>チンタイブッケン</t>
    </rPh>
    <rPh sb="16" eb="18">
      <t>ブッケン</t>
    </rPh>
    <rPh sb="18" eb="21">
      <t>ショユウシャ</t>
    </rPh>
    <rPh sb="24" eb="26">
      <t>オオヤ</t>
    </rPh>
    <rPh sb="27" eb="29">
      <t>シンセイ</t>
    </rPh>
    <rPh sb="31" eb="33">
      <t>バアイ</t>
    </rPh>
    <rPh sb="34" eb="36">
      <t>カキ</t>
    </rPh>
    <rPh sb="37" eb="39">
      <t>カクニン</t>
    </rPh>
    <phoneticPr fontId="2"/>
  </si>
  <si>
    <r>
      <t>※</t>
    </r>
    <r>
      <rPr>
        <sz val="12"/>
        <color rgb="FFC00000"/>
        <rFont val="HG丸ｺﾞｼｯｸM-PRO"/>
        <family val="3"/>
        <charset val="128"/>
      </rPr>
      <t>施設ごとの受領保険金額の内訳がない場合は、補助対象経費②の割合に応じて受取保険金の按分計算を別途行ったうえで補助対象に係る受領保険金額⑤に記載して下さい。
　（ex) 施設Aの補助対象経費　１５０万円　施設Bの補助対象経費　５０万円　受領保険金額　２００万円
　　　　     ⇒　Aの保険金額　２００万円 × ３/４ (１５０万円 / ２００万円）</t>
    </r>
    <r>
      <rPr>
        <u/>
        <sz val="12"/>
        <color rgb="FFC00000"/>
        <rFont val="HG丸ｺﾞｼｯｸM-PRO"/>
        <family val="3"/>
        <charset val="128"/>
      </rPr>
      <t xml:space="preserve">= 150万円 </t>
    </r>
    <r>
      <rPr>
        <sz val="12"/>
        <color rgb="FFC00000"/>
        <rFont val="HG丸ｺﾞｼｯｸM-PRO"/>
        <family val="3"/>
        <charset val="128"/>
      </rPr>
      <t>、Bの保険金額　２００万円 × １/４ (５０万円 / ２００万円）</t>
    </r>
    <r>
      <rPr>
        <u/>
        <sz val="12"/>
        <color rgb="FFC00000"/>
        <rFont val="HG丸ｺﾞｼｯｸM-PRO"/>
        <family val="3"/>
        <charset val="128"/>
      </rPr>
      <t xml:space="preserve">= 50万円 </t>
    </r>
    <r>
      <rPr>
        <sz val="12"/>
        <color rgb="FFC00000"/>
        <rFont val="HG丸ｺﾞｼｯｸM-PRO"/>
        <family val="3"/>
        <charset val="128"/>
      </rPr>
      <t xml:space="preserve">
</t>
    </r>
    <r>
      <rPr>
        <sz val="12"/>
        <color theme="1"/>
        <rFont val="HG丸ｺﾞｼｯｸM-PRO"/>
        <family val="3"/>
        <charset val="128"/>
      </rPr>
      <t>　ただし，施設の面積按分が必要な場合，補助対象に係る受領保険金額⑤は，別紙「受取保険金額の按分計算書」から転記してください。</t>
    </r>
    <rPh sb="47" eb="49">
      <t>ベット</t>
    </rPh>
    <rPh sb="49" eb="50">
      <t>オコナ</t>
    </rPh>
    <rPh sb="85" eb="87">
      <t>シセツ</t>
    </rPh>
    <rPh sb="89" eb="95">
      <t>ホジョタイショウケイヒ</t>
    </rPh>
    <rPh sb="99" eb="101">
      <t>マンエン</t>
    </rPh>
    <rPh sb="102" eb="104">
      <t>シセツ</t>
    </rPh>
    <rPh sb="106" eb="110">
      <t>ホジョタイショウ</t>
    </rPh>
    <rPh sb="110" eb="112">
      <t>ケイヒ</t>
    </rPh>
    <rPh sb="115" eb="117">
      <t>マンエン</t>
    </rPh>
    <rPh sb="118" eb="120">
      <t>ジュリョウ</t>
    </rPh>
    <rPh sb="181" eb="183">
      <t>マンエン</t>
    </rPh>
    <phoneticPr fontId="2"/>
  </si>
  <si>
    <r>
      <t>※</t>
    </r>
    <r>
      <rPr>
        <sz val="12"/>
        <color rgb="FFC00000"/>
        <rFont val="HG丸ｺﾞｼｯｸM-PRO"/>
        <family val="3"/>
        <charset val="128"/>
      </rPr>
      <t>設備ごとの受領保険金額の内訳がない場合は、補助対象経費②の割合に応じて受取保険金の按分計算を別途行ったうえで補助対象に係る受領保険金額⑤に記載して下さい。
　（ex) 設備Aの補助対象経費　１５０万円　設備Bの補助対象経費　５０万円　受領保険金額　２００万円
　　　　     ⇒　Aの保険金額　２００万円 × ３/４ (１５０万円 / ２００万円）</t>
    </r>
    <r>
      <rPr>
        <u/>
        <sz val="12"/>
        <color rgb="FFC00000"/>
        <rFont val="HG丸ｺﾞｼｯｸM-PRO"/>
        <family val="3"/>
        <charset val="128"/>
      </rPr>
      <t>= 150万円</t>
    </r>
    <r>
      <rPr>
        <sz val="12"/>
        <color rgb="FFC00000"/>
        <rFont val="HG丸ｺﾞｼｯｸM-PRO"/>
        <family val="3"/>
        <charset val="128"/>
      </rPr>
      <t xml:space="preserve"> 、Bの保険金額　２００万円 × １/４ (５０万円 / ２００万円）</t>
    </r>
    <r>
      <rPr>
        <u/>
        <sz val="12"/>
        <color rgb="FFC00000"/>
        <rFont val="HG丸ｺﾞｼｯｸM-PRO"/>
        <family val="3"/>
        <charset val="128"/>
      </rPr>
      <t>= 50万円</t>
    </r>
    <r>
      <rPr>
        <sz val="12"/>
        <color rgb="FFC00000"/>
        <rFont val="HG丸ｺﾞｼｯｸM-PRO"/>
        <family val="3"/>
        <charset val="128"/>
      </rPr>
      <t xml:space="preserve"> </t>
    </r>
    <rPh sb="85" eb="87">
      <t>セツビ</t>
    </rPh>
    <rPh sb="102" eb="104">
      <t>セツビ</t>
    </rPh>
    <phoneticPr fontId="2"/>
  </si>
  <si>
    <r>
      <t>※</t>
    </r>
    <r>
      <rPr>
        <sz val="12"/>
        <color rgb="FFC00000"/>
        <rFont val="HG丸ｺﾞｼｯｸM-PRO"/>
        <family val="3"/>
        <charset val="128"/>
      </rPr>
      <t>受領保険金額は、補助対象経費②の割合に応じて受取保険金の按分計算を別途行ったうえで補助対象に係る受領保険金額⑤に記載して下さい。
　（ex) 施設Aの補助対象経費　１５０万円　設備Aの補助対象経費　５０万円　受領保険金額　２００万円
　　　　     ⇒　施設Aの保険金額　２００万円 × ３/４ (１５０万円 / ２００万円）</t>
    </r>
    <r>
      <rPr>
        <u/>
        <sz val="12"/>
        <color rgb="FFC00000"/>
        <rFont val="HG丸ｺﾞｼｯｸM-PRO"/>
        <family val="3"/>
        <charset val="128"/>
      </rPr>
      <t>= 150万円</t>
    </r>
    <r>
      <rPr>
        <sz val="12"/>
        <color rgb="FFC00000"/>
        <rFont val="HG丸ｺﾞｼｯｸM-PRO"/>
        <family val="3"/>
        <charset val="128"/>
      </rPr>
      <t xml:space="preserve"> 、設備Aの保険金額　２００万円 × １/４ (５０万円 / ２００万円）</t>
    </r>
    <r>
      <rPr>
        <u/>
        <sz val="12"/>
        <color rgb="FFC00000"/>
        <rFont val="HG丸ｺﾞｼｯｸM-PRO"/>
        <family val="3"/>
        <charset val="128"/>
      </rPr>
      <t>= 50万円</t>
    </r>
    <r>
      <rPr>
        <sz val="12"/>
        <color rgb="FFC00000"/>
        <rFont val="HG丸ｺﾞｼｯｸM-PRO"/>
        <family val="3"/>
        <charset val="128"/>
      </rPr>
      <t xml:space="preserve">
</t>
    </r>
    <r>
      <rPr>
        <sz val="12"/>
        <rFont val="HG丸ｺﾞｼｯｸM-PRO"/>
        <family val="3"/>
        <charset val="128"/>
      </rPr>
      <t>　ただし，施設の面積按分が必要な場合，補助対象に係る受領保険金額⑤は、別紙「受取保険金額の按分計算書」から転記してください。</t>
    </r>
    <rPh sb="72" eb="74">
      <t>シセツ</t>
    </rPh>
    <rPh sb="129" eb="131">
      <t>シセツ</t>
    </rPh>
    <rPh sb="174" eb="176">
      <t>セツビ</t>
    </rPh>
    <phoneticPr fontId="2"/>
  </si>
  <si>
    <t>補助対象経費
②（税抜）</t>
    <rPh sb="4" eb="6">
      <t>ケイヒ</t>
    </rPh>
    <phoneticPr fontId="2"/>
  </si>
  <si>
    <t>□建替　□修繕
□その他（　　　　　）</t>
    <phoneticPr fontId="2"/>
  </si>
  <si>
    <t>新施設
※修繕の場合は
記載不要</t>
    <phoneticPr fontId="2"/>
  </si>
  <si>
    <t>※新分野事業において，従前施設１棟に対して複数棟整備する場合は，２棟目以降の従前施設欄は記載不要です。この場合，整理記号は１棟目と同じ整理記号となります。</t>
    <rPh sb="58" eb="60">
      <t>キゴウ</t>
    </rPh>
    <rPh sb="69" eb="71">
      <t>キゴウ</t>
    </rPh>
    <phoneticPr fontId="2"/>
  </si>
  <si>
    <r>
      <t>※従前施設，または，新施設１棟につき，１枚作成してください。</t>
    </r>
    <r>
      <rPr>
        <u/>
        <sz val="12"/>
        <color theme="1"/>
        <rFont val="HG丸ｺﾞｼｯｸM-PRO"/>
        <family val="3"/>
        <charset val="128"/>
      </rPr>
      <t>修繕の場合は，新施設の欄は記載不要</t>
    </r>
    <r>
      <rPr>
        <sz val="12"/>
        <rFont val="HG丸ｺﾞｼｯｸM-PRO"/>
        <family val="3"/>
        <charset val="128"/>
      </rPr>
      <t>です。</t>
    </r>
    <phoneticPr fontId="2"/>
  </si>
  <si>
    <t>整備区分（修繕or建替）</t>
    <rPh sb="0" eb="2">
      <t>セイビ</t>
    </rPh>
    <rPh sb="2" eb="4">
      <t>クブン</t>
    </rPh>
    <rPh sb="5" eb="7">
      <t>シュウゼン</t>
    </rPh>
    <rPh sb="9" eb="11">
      <t>タテカ</t>
    </rPh>
    <phoneticPr fontId="2"/>
  </si>
  <si>
    <t>□修理
□入替　→</t>
    <phoneticPr fontId="2"/>
  </si>
  <si>
    <t>整備区分（修理or入替）</t>
    <rPh sb="0" eb="2">
      <t>セイビ</t>
    </rPh>
    <rPh sb="2" eb="4">
      <t>クブン</t>
    </rPh>
    <rPh sb="5" eb="7">
      <t>シュウリ</t>
    </rPh>
    <rPh sb="9" eb="11">
      <t>イレカエ</t>
    </rPh>
    <phoneticPr fontId="2"/>
  </si>
  <si>
    <t>新設備の名称
（規格・型式）
※修理の場合は記載不要</t>
    <phoneticPr fontId="2"/>
  </si>
  <si>
    <r>
      <t>※入替の場合には，新設備についても記載してください。</t>
    </r>
    <r>
      <rPr>
        <u/>
        <sz val="12"/>
        <color rgb="FF000000"/>
        <rFont val="HG丸ｺﾞｼｯｸM-PRO"/>
        <family val="3"/>
        <charset val="128"/>
      </rPr>
      <t>修理・修繕の場合は記載不要</t>
    </r>
    <r>
      <rPr>
        <sz val="12"/>
        <color rgb="FF000000"/>
        <rFont val="HG丸ｺﾞｼｯｸM-PRO"/>
        <family val="3"/>
        <charset val="128"/>
      </rPr>
      <t>です。また，入替の場合には修理不能証明書，設備比較証明書及び新旧カタログを添付し整備区分欄の各該当項目にも</t>
    </r>
    <r>
      <rPr>
        <sz val="12"/>
        <color rgb="FF000000"/>
        <rFont val="Segoe UI Symbol"/>
        <family val="2"/>
      </rPr>
      <t>☑</t>
    </r>
    <r>
      <rPr>
        <sz val="12"/>
        <color rgb="FF000000"/>
        <rFont val="HG丸ｺﾞｼｯｸM-PRO"/>
        <family val="3"/>
        <charset val="128"/>
      </rPr>
      <t>（■）印を付けてください。</t>
    </r>
    <phoneticPr fontId="2"/>
  </si>
  <si>
    <t>（ 小規模企業/中小企業/中堅企業/みなし中堅企業/その他 ）</t>
    <phoneticPr fontId="2"/>
  </si>
  <si>
    <t>※延床面積は，小数点以下第３位以下を四捨五入して入力してください。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</si>
</sst>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411]ggge&quot;年&quot;m&quot;月&quot;d&quot;日&quot;;@"/>
    <numFmt numFmtId="179" formatCode="[Red]\+#,##0;\▲#,##0"/>
    <numFmt numFmtId="180" formatCode="0_ "/>
  </numFmts>
  <fonts count="5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HG丸ｺﾞｼｯｸM-PRO"/>
      <family val="3"/>
      <charset val="128"/>
    </font>
    <font>
      <sz val="11"/>
      <color theme="1"/>
      <name val="ＭＳ Ｐゴシック"/>
      <family val="3"/>
      <charset val="128"/>
      <scheme val="minor"/>
    </font>
    <font>
      <sz val="12"/>
      <name val="HG丸ｺﾞｼｯｸM-PRO"/>
      <family val="3"/>
      <charset val="128"/>
    </font>
    <font>
      <sz val="11"/>
      <name val="HG丸ｺﾞｼｯｸM-PRO"/>
      <family val="3"/>
      <charset val="128"/>
    </font>
    <font>
      <sz val="14"/>
      <name val="HG丸ｺﾞｼｯｸM-PRO"/>
      <family val="3"/>
      <charset val="128"/>
    </font>
    <font>
      <sz val="13"/>
      <name val="HG丸ｺﾞｼｯｸM-PRO"/>
      <family val="3"/>
      <charset val="128"/>
    </font>
    <font>
      <sz val="12"/>
      <name val="ＭＳ Ｐゴシック"/>
      <family val="2"/>
      <charset val="128"/>
      <scheme val="minor"/>
    </font>
    <font>
      <sz val="11"/>
      <name val="ＭＳ Ｐゴシック"/>
      <family val="2"/>
      <charset val="128"/>
      <scheme val="minor"/>
    </font>
    <font>
      <b/>
      <sz val="16"/>
      <name val="HG丸ｺﾞｼｯｸM-PRO"/>
      <family val="3"/>
      <charset val="128"/>
    </font>
    <font>
      <b/>
      <sz val="16"/>
      <name val="ＭＳ Ｐゴシック"/>
      <family val="2"/>
      <charset val="128"/>
      <scheme val="minor"/>
    </font>
    <font>
      <sz val="14"/>
      <name val="ＭＳ Ｐゴシック"/>
      <family val="2"/>
      <charset val="128"/>
      <scheme val="minor"/>
    </font>
    <font>
      <sz val="12"/>
      <color theme="1"/>
      <name val="ＭＳ Ｐゴシック"/>
      <family val="2"/>
      <charset val="128"/>
      <scheme val="minor"/>
    </font>
    <font>
      <sz val="11"/>
      <color indexed="8"/>
      <name val="ＭＳ Ｐゴシック"/>
      <family val="3"/>
      <charset val="128"/>
    </font>
    <font>
      <sz val="11"/>
      <color indexed="8"/>
      <name val="AR丸ゴシック体M"/>
      <family val="3"/>
      <charset val="128"/>
    </font>
    <font>
      <sz val="10"/>
      <name val="HG丸ｺﾞｼｯｸM-PRO"/>
      <family val="3"/>
      <charset val="128"/>
    </font>
    <font>
      <sz val="12"/>
      <color rgb="FF000000"/>
      <name val="HG丸ｺﾞｼｯｸM-PRO"/>
      <family val="3"/>
      <charset val="128"/>
    </font>
    <font>
      <b/>
      <sz val="11"/>
      <color theme="1"/>
      <name val="ＭＳ Ｐゴシック"/>
      <family val="2"/>
      <charset val="128"/>
      <scheme val="minor"/>
    </font>
    <font>
      <b/>
      <sz val="12"/>
      <name val="HG丸ｺﾞｼｯｸM-PRO"/>
      <family val="3"/>
      <charset val="128"/>
    </font>
    <font>
      <b/>
      <sz val="12"/>
      <name val="ＭＳ Ｐゴシック"/>
      <family val="2"/>
      <charset val="128"/>
      <scheme val="minor"/>
    </font>
    <font>
      <sz val="16"/>
      <name val="HG丸ｺﾞｼｯｸM-PRO"/>
      <family val="3"/>
      <charset val="128"/>
    </font>
    <font>
      <sz val="14"/>
      <color rgb="FFFF0000"/>
      <name val="HG丸ｺﾞｼｯｸM-PRO"/>
      <family val="3"/>
      <charset val="128"/>
    </font>
    <font>
      <sz val="12"/>
      <color rgb="FFFF0000"/>
      <name val="HG丸ｺﾞｼｯｸM-PRO"/>
      <family val="3"/>
      <charset val="128"/>
    </font>
    <font>
      <sz val="10"/>
      <color rgb="FFFF0000"/>
      <name val="HG丸ｺﾞｼｯｸM-PRO"/>
      <family val="3"/>
      <charset val="128"/>
    </font>
    <font>
      <u/>
      <sz val="11"/>
      <name val="HG丸ｺﾞｼｯｸM-PRO"/>
      <family val="3"/>
      <charset val="128"/>
    </font>
    <font>
      <sz val="9"/>
      <name val="HG丸ｺﾞｼｯｸM-PRO"/>
      <family val="3"/>
      <charset val="128"/>
    </font>
    <font>
      <sz val="16"/>
      <name val="ＭＳ Ｐゴシック"/>
      <family val="2"/>
      <charset val="128"/>
      <scheme val="minor"/>
    </font>
    <font>
      <sz val="16"/>
      <name val="HGｺﾞｼｯｸE"/>
      <family val="3"/>
      <charset val="128"/>
    </font>
    <font>
      <b/>
      <sz val="11"/>
      <color theme="1"/>
      <name val="ＭＳ Ｐゴシック"/>
      <family val="3"/>
      <charset val="128"/>
      <scheme val="minor"/>
    </font>
    <font>
      <sz val="16"/>
      <color rgb="FFC00000"/>
      <name val="HGｺﾞｼｯｸE"/>
      <family val="3"/>
      <charset val="128"/>
    </font>
    <font>
      <b/>
      <sz val="18"/>
      <color theme="1"/>
      <name val="ＭＳ Ｐゴシック"/>
      <family val="3"/>
      <charset val="128"/>
      <scheme val="minor"/>
    </font>
    <font>
      <sz val="14"/>
      <color theme="1"/>
      <name val="HG丸ｺﾞｼｯｸM-PRO"/>
      <family val="3"/>
      <charset val="128"/>
    </font>
    <font>
      <sz val="16"/>
      <color theme="1"/>
      <name val="HG丸ｺﾞｼｯｸM-PRO"/>
      <family val="3"/>
      <charset val="128"/>
    </font>
    <font>
      <sz val="12"/>
      <color rgb="FF00B050"/>
      <name val="HG丸ｺﾞｼｯｸM-PRO"/>
      <family val="3"/>
      <charset val="128"/>
    </font>
    <font>
      <sz val="11"/>
      <color theme="1"/>
      <name val="HG丸ｺﾞｼｯｸM-PRO"/>
      <family val="3"/>
      <charset val="128"/>
    </font>
    <font>
      <sz val="10"/>
      <color theme="1"/>
      <name val="HG丸ｺﾞｼｯｸM-PRO"/>
      <family val="3"/>
      <charset val="128"/>
    </font>
    <font>
      <b/>
      <sz val="9"/>
      <color indexed="81"/>
      <name val="MS P ゴシック"/>
      <family val="3"/>
      <charset val="128"/>
    </font>
    <font>
      <sz val="14"/>
      <color rgb="FF000000"/>
      <name val="HG丸ｺﾞｼｯｸM-PRO"/>
      <family val="3"/>
      <charset val="128"/>
    </font>
    <font>
      <sz val="14"/>
      <color theme="1"/>
      <name val="ＭＳ Ｐゴシック"/>
      <family val="2"/>
      <charset val="128"/>
      <scheme val="minor"/>
    </font>
    <font>
      <sz val="9"/>
      <color theme="1"/>
      <name val="HG丸ｺﾞｼｯｸM-PRO"/>
      <family val="3"/>
      <charset val="128"/>
    </font>
    <font>
      <sz val="8"/>
      <color theme="1"/>
      <name val="HG丸ｺﾞｼｯｸM-PRO"/>
      <family val="3"/>
      <charset val="128"/>
    </font>
    <font>
      <sz val="14"/>
      <name val="Segoe UI Symbol"/>
      <family val="2"/>
    </font>
    <font>
      <b/>
      <sz val="12"/>
      <color rgb="FFFF0000"/>
      <name val="HG丸ｺﾞｼｯｸM-PRO"/>
      <family val="3"/>
      <charset val="128"/>
    </font>
    <font>
      <b/>
      <sz val="14"/>
      <name val="HG丸ｺﾞｼｯｸM-PRO"/>
      <family val="3"/>
      <charset val="128"/>
    </font>
    <font>
      <b/>
      <sz val="14"/>
      <color rgb="FFC00000"/>
      <name val="HG丸ｺﾞｼｯｸM-PRO"/>
      <family val="3"/>
      <charset val="128"/>
    </font>
    <font>
      <sz val="12"/>
      <color rgb="FFC00000"/>
      <name val="HG丸ｺﾞｼｯｸM-PRO"/>
      <family val="3"/>
      <charset val="128"/>
    </font>
    <font>
      <u/>
      <sz val="12"/>
      <color rgb="FFC00000"/>
      <name val="HG丸ｺﾞｼｯｸM-PRO"/>
      <family val="3"/>
      <charset val="128"/>
    </font>
    <font>
      <u/>
      <sz val="12"/>
      <color theme="1"/>
      <name val="HG丸ｺﾞｼｯｸM-PRO"/>
      <family val="3"/>
      <charset val="128"/>
    </font>
    <font>
      <sz val="12"/>
      <color rgb="FF000000"/>
      <name val="Segoe UI Symbol"/>
      <family val="2"/>
    </font>
    <font>
      <u/>
      <sz val="12"/>
      <color rgb="FF000000"/>
      <name val="HG丸ｺﾞｼｯｸM-PRO"/>
      <family val="3"/>
      <charset val="128"/>
    </font>
  </fonts>
  <fills count="11">
    <fill>
      <patternFill patternType="none"/>
    </fill>
    <fill>
      <patternFill patternType="gray125"/>
    </fill>
    <fill>
      <patternFill patternType="solid">
        <fgColor rgb="FFDAEEF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FCCCC"/>
        <bgColor indexed="64"/>
      </patternFill>
    </fill>
    <fill>
      <patternFill patternType="solid">
        <fgColor theme="8"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92D050"/>
        <bgColor indexed="64"/>
      </patternFill>
    </fill>
  </fills>
  <borders count="101">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dotted">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right style="medium">
        <color rgb="FF000000"/>
      </right>
      <top/>
      <bottom style="medium">
        <color indexed="64"/>
      </bottom>
      <diagonal/>
    </border>
    <border>
      <left style="medium">
        <color rgb="FF000000"/>
      </left>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indexed="64"/>
      </left>
      <right/>
      <top/>
      <bottom style="medium">
        <color rgb="FF000000"/>
      </bottom>
      <diagonal/>
    </border>
    <border>
      <left/>
      <right style="medium">
        <color indexed="64"/>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indexed="64"/>
      </right>
      <top style="medium">
        <color rgb="FF000000"/>
      </top>
      <bottom/>
      <diagonal/>
    </border>
    <border>
      <left style="medium">
        <color indexed="64"/>
      </left>
      <right/>
      <top style="medium">
        <color indexed="64"/>
      </top>
      <bottom style="medium">
        <color rgb="FF000000"/>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hair">
        <color indexed="64"/>
      </left>
      <right/>
      <top style="medium">
        <color indexed="64"/>
      </top>
      <bottom/>
      <diagonal/>
    </border>
    <border>
      <left style="hair">
        <color indexed="64"/>
      </left>
      <right/>
      <top style="medium">
        <color rgb="FF000000"/>
      </top>
      <bottom/>
      <diagonal/>
    </border>
    <border>
      <left style="medium">
        <color rgb="FF000000"/>
      </left>
      <right/>
      <top style="hair">
        <color rgb="FF000000"/>
      </top>
      <bottom style="medium">
        <color indexed="64"/>
      </bottom>
      <diagonal/>
    </border>
    <border>
      <left/>
      <right/>
      <top style="hair">
        <color rgb="FF000000"/>
      </top>
      <bottom style="medium">
        <color indexed="64"/>
      </bottom>
      <diagonal/>
    </border>
    <border>
      <left style="hair">
        <color indexed="64"/>
      </left>
      <right/>
      <top style="hair">
        <color rgb="FF000000"/>
      </top>
      <bottom style="medium">
        <color indexed="64"/>
      </bottom>
      <diagonal/>
    </border>
    <border>
      <left/>
      <right style="medium">
        <color indexed="64"/>
      </right>
      <top style="hair">
        <color rgb="FF000000"/>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bottom style="hair">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right/>
      <top/>
      <bottom style="dotted">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bottom style="medium">
        <color indexed="64"/>
      </bottom>
      <diagonal/>
    </border>
    <border>
      <left style="medium">
        <color indexed="64"/>
      </left>
      <right style="hair">
        <color indexed="64"/>
      </right>
      <top style="medium">
        <color rgb="FF000000"/>
      </top>
      <bottom/>
      <diagonal/>
    </border>
    <border>
      <left style="medium">
        <color indexed="64"/>
      </left>
      <right style="hair">
        <color indexed="64"/>
      </right>
      <top/>
      <bottom style="medium">
        <color indexed="64"/>
      </bottom>
      <diagonal/>
    </border>
    <border diagonalDown="1">
      <left style="thin">
        <color indexed="64"/>
      </left>
      <right style="thin">
        <color indexed="64"/>
      </right>
      <top style="double">
        <color indexed="64"/>
      </top>
      <bottom style="thin">
        <color indexed="64"/>
      </bottom>
      <diagonal style="thin">
        <color indexed="64"/>
      </diagonal>
    </border>
  </borders>
  <cellStyleXfs count="37">
    <xf numFmtId="0" fontId="0" fillId="0" borderId="0">
      <alignment vertical="center"/>
    </xf>
    <xf numFmtId="38" fontId="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ill="0" applyBorder="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5" fillId="0" borderId="0" applyFont="0" applyFill="0" applyBorder="0" applyAlignment="0" applyProtection="0">
      <alignment vertical="center"/>
    </xf>
    <xf numFmtId="38" fontId="16" fillId="0" borderId="0" applyFont="0" applyFill="0" applyBorder="0" applyAlignment="0" applyProtection="0">
      <alignment vertical="center"/>
    </xf>
    <xf numFmtId="38" fontId="1" fillId="0" borderId="0" applyFont="0" applyFill="0" applyBorder="0" applyAlignment="0" applyProtection="0">
      <alignment vertical="center"/>
    </xf>
    <xf numFmtId="0" fontId="15" fillId="0" borderId="0">
      <alignment vertical="center"/>
    </xf>
    <xf numFmtId="0" fontId="15" fillId="0" borderId="0">
      <alignment vertical="center"/>
    </xf>
    <xf numFmtId="0" fontId="4" fillId="0" borderId="0">
      <alignment vertical="center"/>
    </xf>
    <xf numFmtId="0" fontId="1" fillId="0" borderId="0">
      <alignment vertical="center"/>
    </xf>
  </cellStyleXfs>
  <cellXfs count="519">
    <xf numFmtId="0" fontId="0" fillId="0" borderId="0" xfId="0">
      <alignment vertical="center"/>
    </xf>
    <xf numFmtId="0" fontId="6" fillId="0" borderId="0" xfId="2" applyFont="1">
      <alignment vertical="center"/>
    </xf>
    <xf numFmtId="0" fontId="6" fillId="0" borderId="0" xfId="2" applyFont="1" applyAlignment="1">
      <alignment horizontal="right" vertical="center"/>
    </xf>
    <xf numFmtId="0" fontId="5" fillId="2" borderId="25" xfId="0" applyFont="1" applyFill="1" applyBorder="1" applyAlignment="1">
      <alignment horizontal="center" vertical="center" wrapText="1"/>
    </xf>
    <xf numFmtId="0" fontId="7" fillId="0" borderId="0" xfId="0" applyFont="1" applyAlignment="1">
      <alignment vertical="center" shrinkToFit="1"/>
    </xf>
    <xf numFmtId="0" fontId="5" fillId="2" borderId="1"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0" fontId="5" fillId="2" borderId="16"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0" borderId="0" xfId="0" applyFont="1" applyAlignment="1">
      <alignment vertical="center" shrinkToFit="1"/>
    </xf>
    <xf numFmtId="0" fontId="5" fillId="0" borderId="4" xfId="0" applyFont="1" applyBorder="1" applyAlignment="1">
      <alignment horizontal="left" vertical="center" wrapText="1"/>
    </xf>
    <xf numFmtId="0" fontId="5" fillId="0" borderId="7" xfId="0" applyFont="1" applyBorder="1" applyAlignment="1">
      <alignment horizontal="left" vertical="center" wrapText="1"/>
    </xf>
    <xf numFmtId="0" fontId="7" fillId="0" borderId="0" xfId="0" applyFont="1" applyAlignment="1">
      <alignment horizontal="left" vertical="center" shrinkToFit="1"/>
    </xf>
    <xf numFmtId="0" fontId="5" fillId="2" borderId="32" xfId="0" applyFont="1" applyFill="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4" fontId="7" fillId="0" borderId="35" xfId="0" applyNumberFormat="1" applyFont="1" applyBorder="1" applyAlignment="1">
      <alignment horizontal="center" vertical="center" shrinkToFit="1"/>
    </xf>
    <xf numFmtId="0" fontId="8" fillId="0" borderId="36" xfId="0" applyFont="1" applyBorder="1" applyAlignment="1">
      <alignment horizontal="left" vertical="center" shrinkToFit="1"/>
    </xf>
    <xf numFmtId="0" fontId="5" fillId="2" borderId="28"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7" fillId="0" borderId="0" xfId="0" applyFont="1" applyAlignment="1">
      <alignment horizontal="center" vertical="center" shrinkToFit="1"/>
    </xf>
    <xf numFmtId="0" fontId="5" fillId="0" borderId="0" xfId="0" applyFont="1" applyAlignment="1">
      <alignment horizontal="right"/>
    </xf>
    <xf numFmtId="0" fontId="6" fillId="0" borderId="0" xfId="0" applyFont="1">
      <alignment vertical="center"/>
    </xf>
    <xf numFmtId="0" fontId="5" fillId="2" borderId="12" xfId="0" applyFont="1" applyFill="1" applyBorder="1" applyAlignment="1">
      <alignment horizontal="center" vertical="center" wrapText="1"/>
    </xf>
    <xf numFmtId="0" fontId="5" fillId="2" borderId="7" xfId="0" applyFont="1" applyFill="1" applyBorder="1" applyAlignment="1">
      <alignment horizontal="center" vertical="top"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 xfId="0" applyFont="1" applyFill="1" applyBorder="1" applyAlignment="1">
      <alignment horizontal="center" wrapText="1"/>
    </xf>
    <xf numFmtId="0" fontId="17" fillId="2" borderId="3" xfId="0" applyFont="1" applyFill="1" applyBorder="1" applyAlignment="1">
      <alignment horizontal="center" vertical="center" wrapText="1"/>
    </xf>
    <xf numFmtId="0" fontId="3" fillId="0" borderId="0" xfId="0" applyFont="1">
      <alignment vertical="center"/>
    </xf>
    <xf numFmtId="0" fontId="5" fillId="0" borderId="0" xfId="0" applyFont="1">
      <alignment vertical="center"/>
    </xf>
    <xf numFmtId="0" fontId="9" fillId="0" borderId="0" xfId="0" applyFont="1" applyAlignment="1">
      <alignment vertical="center" shrinkToFit="1"/>
    </xf>
    <xf numFmtId="0" fontId="5" fillId="2" borderId="14" xfId="0" applyFont="1" applyFill="1" applyBorder="1" applyAlignment="1">
      <alignment horizontal="center" vertical="center" shrinkToFit="1"/>
    </xf>
    <xf numFmtId="0" fontId="5" fillId="0" borderId="0" xfId="0" applyFont="1" applyAlignment="1">
      <alignment horizontal="left" vertical="center" shrinkToFit="1"/>
    </xf>
    <xf numFmtId="0" fontId="5" fillId="2" borderId="10" xfId="0" applyFont="1" applyFill="1" applyBorder="1" applyAlignment="1">
      <alignment horizontal="center" vertical="center" shrinkToFit="1"/>
    </xf>
    <xf numFmtId="0" fontId="5" fillId="0" borderId="0" xfId="0" applyFont="1" applyAlignment="1">
      <alignment horizontal="left" vertical="center" wrapText="1" shrinkToFit="1"/>
    </xf>
    <xf numFmtId="0" fontId="9" fillId="0" borderId="0" xfId="0" applyFont="1" applyAlignment="1">
      <alignment horizontal="left" vertical="center" wrapText="1" shrinkToFit="1"/>
    </xf>
    <xf numFmtId="0" fontId="5"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23" fillId="0" borderId="0" xfId="0" applyFont="1" applyAlignment="1">
      <alignment vertical="center" shrinkToFit="1"/>
    </xf>
    <xf numFmtId="38" fontId="23" fillId="0" borderId="0" xfId="1" applyFont="1" applyAlignment="1">
      <alignment vertical="center" shrinkToFit="1"/>
    </xf>
    <xf numFmtId="0" fontId="24" fillId="0" borderId="0" xfId="0" applyFont="1" applyAlignment="1">
      <alignment vertical="center" shrinkToFit="1"/>
    </xf>
    <xf numFmtId="0" fontId="24" fillId="0" borderId="0" xfId="0" applyFont="1" applyAlignment="1">
      <alignment horizontal="left" vertical="center" shrinkToFit="1"/>
    </xf>
    <xf numFmtId="0" fontId="5" fillId="0" borderId="5" xfId="0" applyFont="1" applyBorder="1">
      <alignment vertical="center"/>
    </xf>
    <xf numFmtId="0" fontId="22" fillId="0" borderId="0" xfId="0" applyFont="1" applyAlignment="1">
      <alignment horizontal="right"/>
    </xf>
    <xf numFmtId="0" fontId="5" fillId="0" borderId="1" xfId="0" applyFont="1" applyBorder="1" applyAlignment="1">
      <alignment horizontal="left" vertical="center" wrapText="1"/>
    </xf>
    <xf numFmtId="178" fontId="6" fillId="0" borderId="64" xfId="0" applyNumberFormat="1" applyFont="1" applyBorder="1" applyAlignment="1">
      <alignment horizontal="right" vertical="center" wrapText="1"/>
    </xf>
    <xf numFmtId="178" fontId="6" fillId="0" borderId="56" xfId="0" applyNumberFormat="1" applyFont="1" applyBorder="1" applyAlignment="1">
      <alignment horizontal="right" vertical="center" wrapText="1"/>
    </xf>
    <xf numFmtId="0" fontId="5" fillId="2" borderId="14" xfId="0" applyFont="1" applyFill="1" applyBorder="1" applyAlignment="1">
      <alignment horizontal="center" vertical="center" wrapText="1" shrinkToFit="1"/>
    </xf>
    <xf numFmtId="0" fontId="7" fillId="0" borderId="0" xfId="0" applyFont="1" applyAlignment="1">
      <alignment horizontal="justify" vertical="center" shrinkToFit="1"/>
    </xf>
    <xf numFmtId="0" fontId="10" fillId="0" borderId="0" xfId="0" applyFont="1" applyAlignment="1">
      <alignment vertical="center" shrinkToFit="1"/>
    </xf>
    <xf numFmtId="38" fontId="5" fillId="5" borderId="14" xfId="1" applyFont="1" applyFill="1" applyBorder="1" applyAlignment="1">
      <alignment horizontal="center" vertical="center" shrinkToFit="1"/>
    </xf>
    <xf numFmtId="38" fontId="5" fillId="2" borderId="9" xfId="1" applyFont="1" applyFill="1" applyBorder="1" applyAlignment="1">
      <alignment horizontal="center" vertical="center" shrinkToFit="1"/>
    </xf>
    <xf numFmtId="0" fontId="7" fillId="0" borderId="19" xfId="0" applyFont="1" applyBorder="1" applyAlignment="1">
      <alignment horizontal="left" vertical="center" shrinkToFit="1"/>
    </xf>
    <xf numFmtId="0" fontId="10" fillId="0" borderId="0" xfId="0" applyFont="1">
      <alignment vertical="center"/>
    </xf>
    <xf numFmtId="0" fontId="7" fillId="0" borderId="0" xfId="0" applyFont="1">
      <alignment vertical="center"/>
    </xf>
    <xf numFmtId="0" fontId="7" fillId="0" borderId="0" xfId="0" applyFont="1" applyAlignment="1">
      <alignment horizontal="justify" vertical="center"/>
    </xf>
    <xf numFmtId="0" fontId="7" fillId="0" borderId="0" xfId="0" applyFont="1" applyAlignment="1">
      <alignment horizontal="left" vertical="center" indent="2"/>
    </xf>
    <xf numFmtId="0" fontId="28" fillId="0" borderId="0" xfId="0" applyFont="1" applyAlignment="1">
      <alignment horizontal="right" vertical="center"/>
    </xf>
    <xf numFmtId="0" fontId="29" fillId="0" borderId="0" xfId="0" applyFont="1">
      <alignment vertical="center"/>
    </xf>
    <xf numFmtId="0" fontId="28" fillId="0" borderId="0" xfId="0" applyFont="1">
      <alignment vertical="center"/>
    </xf>
    <xf numFmtId="0" fontId="22" fillId="0" borderId="0" xfId="0" applyFont="1">
      <alignment vertical="center"/>
    </xf>
    <xf numFmtId="0" fontId="22" fillId="0" borderId="0" xfId="0" applyFont="1" applyAlignment="1">
      <alignment vertical="center" shrinkToFit="1"/>
    </xf>
    <xf numFmtId="0" fontId="0" fillId="0" borderId="65" xfId="0" applyBorder="1" applyAlignment="1">
      <alignment horizontal="center" vertical="center"/>
    </xf>
    <xf numFmtId="3" fontId="0" fillId="0" borderId="65" xfId="0" applyNumberFormat="1" applyBorder="1">
      <alignment vertical="center"/>
    </xf>
    <xf numFmtId="0" fontId="0" fillId="0" borderId="65" xfId="0" applyBorder="1">
      <alignment vertical="center"/>
    </xf>
    <xf numFmtId="0" fontId="0" fillId="0" borderId="67" xfId="0" applyBorder="1" applyAlignment="1">
      <alignment vertical="center" wrapText="1"/>
    </xf>
    <xf numFmtId="0" fontId="0" fillId="0" borderId="69" xfId="0" applyBorder="1">
      <alignment vertical="center"/>
    </xf>
    <xf numFmtId="0" fontId="0" fillId="6" borderId="66" xfId="0" applyFill="1" applyBorder="1" applyAlignment="1">
      <alignment horizontal="center" vertical="center"/>
    </xf>
    <xf numFmtId="0" fontId="0" fillId="6" borderId="69" xfId="0" applyFill="1" applyBorder="1" applyAlignment="1">
      <alignment horizontal="center" vertical="center"/>
    </xf>
    <xf numFmtId="0" fontId="0" fillId="6" borderId="20" xfId="0" applyFill="1" applyBorder="1" applyAlignment="1">
      <alignment horizontal="center" vertical="center"/>
    </xf>
    <xf numFmtId="0" fontId="30" fillId="0" borderId="0" xfId="0" applyFont="1" applyAlignment="1">
      <alignment horizontal="right" vertical="center"/>
    </xf>
    <xf numFmtId="0" fontId="9" fillId="0" borderId="5" xfId="0" applyFont="1" applyBorder="1">
      <alignment vertical="center"/>
    </xf>
    <xf numFmtId="178" fontId="5" fillId="2" borderId="14" xfId="0" applyNumberFormat="1" applyFont="1" applyFill="1" applyBorder="1" applyAlignment="1">
      <alignment horizontal="center" vertical="center" shrinkToFit="1"/>
    </xf>
    <xf numFmtId="178" fontId="5" fillId="2" borderId="3" xfId="0" applyNumberFormat="1" applyFont="1" applyFill="1" applyBorder="1" applyAlignment="1">
      <alignment horizontal="center" vertical="center" shrinkToFit="1"/>
    </xf>
    <xf numFmtId="178" fontId="5" fillId="2" borderId="35" xfId="0" applyNumberFormat="1" applyFont="1" applyFill="1" applyBorder="1" applyAlignment="1">
      <alignment horizontal="center" vertical="center" shrinkToFit="1"/>
    </xf>
    <xf numFmtId="0" fontId="5" fillId="2" borderId="5" xfId="0" applyFont="1" applyFill="1" applyBorder="1" applyAlignment="1">
      <alignment horizontal="center" vertical="center" shrinkToFit="1"/>
    </xf>
    <xf numFmtId="178" fontId="5" fillId="2" borderId="13" xfId="0" applyNumberFormat="1" applyFont="1" applyFill="1" applyBorder="1" applyAlignment="1">
      <alignment horizontal="center" vertical="center" shrinkToFit="1"/>
    </xf>
    <xf numFmtId="178" fontId="5" fillId="2" borderId="38" xfId="0" applyNumberFormat="1" applyFont="1" applyFill="1" applyBorder="1" applyAlignment="1">
      <alignment horizontal="center" vertical="center" shrinkToFit="1"/>
    </xf>
    <xf numFmtId="178" fontId="9" fillId="0" borderId="0" xfId="0" applyNumberFormat="1" applyFont="1" applyAlignment="1">
      <alignment horizontal="left" vertical="center" wrapText="1" shrinkToFit="1"/>
    </xf>
    <xf numFmtId="0" fontId="33" fillId="0" borderId="0" xfId="0" applyFont="1" applyAlignment="1">
      <alignment vertical="center" shrinkToFit="1"/>
    </xf>
    <xf numFmtId="0" fontId="3" fillId="0" borderId="0" xfId="0" applyFont="1" applyAlignment="1">
      <alignment vertical="center" shrinkToFit="1"/>
    </xf>
    <xf numFmtId="0" fontId="14" fillId="0" borderId="0" xfId="0" applyFont="1" applyAlignment="1">
      <alignment vertical="center" shrinkToFit="1"/>
    </xf>
    <xf numFmtId="0" fontId="3" fillId="0" borderId="0" xfId="0" applyFont="1" applyAlignment="1">
      <alignment horizontal="left" vertical="center" shrinkToFit="1"/>
    </xf>
    <xf numFmtId="0" fontId="3" fillId="0" borderId="5" xfId="0" applyFont="1" applyBorder="1">
      <alignment vertical="center"/>
    </xf>
    <xf numFmtId="0" fontId="35" fillId="0" borderId="5" xfId="0" applyFont="1" applyBorder="1" applyAlignment="1">
      <alignment horizontal="center" vertical="center"/>
    </xf>
    <xf numFmtId="0" fontId="3" fillId="0" borderId="0" xfId="0" applyFont="1" applyAlignment="1">
      <alignment horizontal="right"/>
    </xf>
    <xf numFmtId="0" fontId="34" fillId="0" borderId="0" xfId="0" applyFont="1" applyAlignment="1">
      <alignment horizontal="right"/>
    </xf>
    <xf numFmtId="0" fontId="36" fillId="0" borderId="0" xfId="0" applyFont="1">
      <alignment vertical="center"/>
    </xf>
    <xf numFmtId="0" fontId="3" fillId="2" borderId="12" xfId="0" applyFont="1" applyFill="1" applyBorder="1" applyAlignment="1">
      <alignment horizontal="center" vertical="center" wrapText="1"/>
    </xf>
    <xf numFmtId="0" fontId="3" fillId="2" borderId="12" xfId="0" applyFont="1" applyFill="1" applyBorder="1" applyAlignment="1">
      <alignment horizontal="center" vertical="center" shrinkToFi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top" wrapText="1"/>
    </xf>
    <xf numFmtId="0" fontId="3" fillId="2" borderId="7"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shrinkToFit="1"/>
    </xf>
    <xf numFmtId="0" fontId="3" fillId="0" borderId="80" xfId="0" applyFont="1" applyBorder="1" applyAlignment="1" applyProtection="1">
      <alignment horizontal="left" vertical="center" wrapText="1"/>
      <protection locked="0"/>
    </xf>
    <xf numFmtId="0" fontId="3" fillId="0" borderId="82" xfId="0" applyFont="1" applyBorder="1" applyAlignment="1" applyProtection="1">
      <alignment horizontal="center" vertical="center" wrapText="1"/>
      <protection locked="0"/>
    </xf>
    <xf numFmtId="0" fontId="3" fillId="0" borderId="83" xfId="0" applyFont="1" applyBorder="1" applyAlignment="1" applyProtection="1">
      <alignment horizontal="left" vertical="center" wrapText="1"/>
      <protection locked="0"/>
    </xf>
    <xf numFmtId="0" fontId="3" fillId="0" borderId="84" xfId="0" applyFont="1" applyBorder="1" applyAlignment="1" applyProtection="1">
      <alignment horizontal="center" vertical="center" wrapText="1"/>
      <protection locked="0"/>
    </xf>
    <xf numFmtId="0" fontId="3" fillId="0" borderId="85" xfId="0" applyFont="1" applyBorder="1" applyAlignment="1" applyProtection="1">
      <alignment horizontal="left" vertical="center" wrapText="1"/>
      <protection locked="0"/>
    </xf>
    <xf numFmtId="0" fontId="3" fillId="0" borderId="86" xfId="0" applyFont="1" applyBorder="1" applyAlignment="1" applyProtection="1">
      <alignment horizontal="justify" vertical="center" wrapText="1"/>
      <protection locked="0"/>
    </xf>
    <xf numFmtId="0" fontId="3" fillId="0" borderId="84" xfId="0" applyFont="1" applyBorder="1" applyAlignment="1" applyProtection="1">
      <alignment horizontal="left" vertical="center" wrapText="1"/>
      <protection locked="0"/>
    </xf>
    <xf numFmtId="0" fontId="3" fillId="0" borderId="88" xfId="0" applyFont="1" applyBorder="1" applyAlignment="1" applyProtection="1">
      <alignment horizontal="left" vertical="center" wrapText="1"/>
      <protection locked="0"/>
    </xf>
    <xf numFmtId="3" fontId="3" fillId="4" borderId="49" xfId="0" applyNumberFormat="1" applyFont="1" applyFill="1" applyBorder="1" applyAlignment="1">
      <alignment horizontal="right" vertical="center" shrinkToFit="1"/>
    </xf>
    <xf numFmtId="3" fontId="3" fillId="4" borderId="53" xfId="0" applyNumberFormat="1" applyFont="1" applyFill="1" applyBorder="1" applyAlignment="1">
      <alignment horizontal="right" vertical="center" shrinkToFit="1"/>
    </xf>
    <xf numFmtId="3" fontId="3" fillId="4" borderId="4" xfId="0" applyNumberFormat="1" applyFont="1" applyFill="1" applyBorder="1" applyAlignment="1">
      <alignment horizontal="right" vertical="center" shrinkToFit="1"/>
    </xf>
    <xf numFmtId="0" fontId="3" fillId="2" borderId="1" xfId="0" applyFont="1" applyFill="1" applyBorder="1" applyAlignment="1">
      <alignment horizontal="center" wrapText="1"/>
    </xf>
    <xf numFmtId="0" fontId="37" fillId="2" borderId="3" xfId="0" applyFont="1" applyFill="1" applyBorder="1" applyAlignment="1">
      <alignment horizontal="center" vertical="center" wrapText="1"/>
    </xf>
    <xf numFmtId="176" fontId="3" fillId="4" borderId="79" xfId="0" applyNumberFormat="1" applyFont="1" applyFill="1" applyBorder="1" applyAlignment="1">
      <alignment horizontal="right" vertical="center" shrinkToFit="1"/>
    </xf>
    <xf numFmtId="176" fontId="3" fillId="4" borderId="87" xfId="0" applyNumberFormat="1" applyFont="1" applyFill="1" applyBorder="1" applyAlignment="1">
      <alignment horizontal="right" vertical="center" shrinkToFit="1"/>
    </xf>
    <xf numFmtId="0" fontId="5" fillId="0" borderId="89" xfId="0" applyFont="1" applyBorder="1" applyAlignment="1">
      <alignment horizontal="left" vertical="center" wrapText="1"/>
    </xf>
    <xf numFmtId="0" fontId="17" fillId="0" borderId="63" xfId="0" applyFont="1" applyBorder="1" applyAlignment="1">
      <alignment horizontal="center" vertical="center" wrapText="1"/>
    </xf>
    <xf numFmtId="0" fontId="17" fillId="0" borderId="13" xfId="0" applyFont="1" applyBorder="1" applyAlignment="1">
      <alignment horizontal="center" vertical="center" wrapText="1"/>
    </xf>
    <xf numFmtId="0" fontId="3" fillId="0" borderId="88" xfId="0" applyFont="1" applyBorder="1" applyAlignment="1" applyProtection="1">
      <alignment horizontal="center" vertical="center" wrapText="1"/>
      <protection locked="0"/>
    </xf>
    <xf numFmtId="0" fontId="5" fillId="2" borderId="1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0" borderId="80" xfId="0" applyFont="1" applyBorder="1" applyAlignment="1" applyProtection="1">
      <alignment horizontal="left" vertical="center" wrapText="1"/>
      <protection locked="0"/>
    </xf>
    <xf numFmtId="0" fontId="5" fillId="0" borderId="82" xfId="0" applyFont="1" applyBorder="1" applyAlignment="1" applyProtection="1">
      <alignment horizontal="left" vertical="center" wrapText="1"/>
      <protection locked="0"/>
    </xf>
    <xf numFmtId="0" fontId="5" fillId="0" borderId="83" xfId="0" applyFont="1" applyBorder="1" applyAlignment="1" applyProtection="1">
      <alignment horizontal="left" vertical="center" wrapText="1"/>
      <protection locked="0"/>
    </xf>
    <xf numFmtId="0" fontId="5" fillId="0" borderId="84" xfId="0" applyFont="1" applyBorder="1" applyAlignment="1" applyProtection="1">
      <alignment horizontal="left" vertical="center" wrapText="1"/>
      <protection locked="0"/>
    </xf>
    <xf numFmtId="0" fontId="5" fillId="0" borderId="85" xfId="0" applyFont="1" applyBorder="1" applyAlignment="1" applyProtection="1">
      <alignment horizontal="left" vertical="center" wrapText="1"/>
      <protection locked="0"/>
    </xf>
    <xf numFmtId="0" fontId="5" fillId="0" borderId="86" xfId="0" applyFont="1" applyBorder="1" applyAlignment="1" applyProtection="1">
      <alignment horizontal="justify" vertical="center" wrapText="1"/>
      <protection locked="0"/>
    </xf>
    <xf numFmtId="0" fontId="5" fillId="0" borderId="88" xfId="0" applyFont="1" applyBorder="1" applyAlignment="1" applyProtection="1">
      <alignment horizontal="left" vertical="center" wrapText="1"/>
      <protection locked="0"/>
    </xf>
    <xf numFmtId="3" fontId="5" fillId="4" borderId="49" xfId="0" applyNumberFormat="1" applyFont="1" applyFill="1" applyBorder="1" applyAlignment="1">
      <alignment horizontal="right" vertical="center" shrinkToFit="1"/>
    </xf>
    <xf numFmtId="3" fontId="5" fillId="4" borderId="92" xfId="0" applyNumberFormat="1" applyFont="1" applyFill="1" applyBorder="1" applyAlignment="1">
      <alignment horizontal="right" vertical="center" shrinkToFit="1"/>
    </xf>
    <xf numFmtId="3" fontId="5" fillId="4" borderId="53" xfId="0" applyNumberFormat="1" applyFont="1" applyFill="1" applyBorder="1" applyAlignment="1">
      <alignment horizontal="right" vertical="center" shrinkToFit="1"/>
    </xf>
    <xf numFmtId="3" fontId="5" fillId="4" borderId="4" xfId="0" applyNumberFormat="1" applyFont="1" applyFill="1" applyBorder="1" applyAlignment="1">
      <alignment horizontal="right" vertical="center" shrinkToFit="1"/>
    </xf>
    <xf numFmtId="176" fontId="5" fillId="4" borderId="1" xfId="0" applyNumberFormat="1" applyFont="1" applyFill="1" applyBorder="1" applyAlignment="1">
      <alignment horizontal="right" vertical="center" shrinkToFit="1"/>
    </xf>
    <xf numFmtId="176" fontId="5" fillId="4" borderId="81" xfId="0" applyNumberFormat="1" applyFont="1" applyFill="1" applyBorder="1" applyAlignment="1">
      <alignment horizontal="right" vertical="center" shrinkToFit="1"/>
    </xf>
    <xf numFmtId="176" fontId="5" fillId="4" borderId="87" xfId="0" applyNumberFormat="1" applyFont="1" applyFill="1" applyBorder="1" applyAlignment="1">
      <alignment horizontal="right" vertical="center" shrinkToFit="1"/>
    </xf>
    <xf numFmtId="0" fontId="41" fillId="2" borderId="14" xfId="0" applyFont="1" applyFill="1" applyBorder="1" applyAlignment="1">
      <alignment horizontal="center" vertical="center" wrapText="1" shrinkToFit="1"/>
    </xf>
    <xf numFmtId="0" fontId="33" fillId="0" borderId="0" xfId="0" applyFont="1" applyAlignment="1">
      <alignment horizontal="center" vertical="center" shrinkToFit="1"/>
    </xf>
    <xf numFmtId="3" fontId="7" fillId="0" borderId="8" xfId="0" applyNumberFormat="1" applyFont="1" applyBorder="1" applyAlignment="1">
      <alignment horizontal="right" vertical="center" shrinkToFit="1"/>
    </xf>
    <xf numFmtId="3" fontId="5" fillId="0" borderId="8" xfId="0" applyNumberFormat="1" applyFont="1" applyBorder="1" applyAlignment="1">
      <alignment horizontal="center" vertical="center" shrinkToFit="1"/>
    </xf>
    <xf numFmtId="38" fontId="23" fillId="0" borderId="0" xfId="1" applyFont="1" applyFill="1" applyBorder="1" applyAlignment="1">
      <alignment vertical="center" shrinkToFit="1"/>
    </xf>
    <xf numFmtId="3" fontId="36" fillId="0" borderId="93" xfId="1" applyNumberFormat="1" applyFont="1" applyFill="1" applyBorder="1" applyAlignment="1" applyProtection="1">
      <alignment horizontal="centerContinuous" shrinkToFit="1"/>
    </xf>
    <xf numFmtId="3" fontId="14" fillId="0" borderId="8" xfId="0" applyNumberFormat="1" applyFont="1" applyBorder="1" applyAlignment="1">
      <alignment horizontal="centerContinuous" shrinkToFit="1"/>
    </xf>
    <xf numFmtId="3" fontId="3" fillId="0" borderId="93" xfId="1" applyNumberFormat="1" applyFont="1" applyFill="1" applyBorder="1" applyAlignment="1">
      <alignment horizontal="centerContinuous" shrinkToFit="1"/>
    </xf>
    <xf numFmtId="38" fontId="3" fillId="0" borderId="94" xfId="1" applyFont="1" applyFill="1" applyBorder="1" applyAlignment="1">
      <alignment horizontal="centerContinuous" shrinkToFit="1"/>
    </xf>
    <xf numFmtId="38" fontId="23" fillId="0" borderId="0" xfId="1" applyFont="1" applyFill="1" applyBorder="1" applyAlignment="1">
      <alignment horizontal="centerContinuous" vertical="center" shrinkToFit="1"/>
    </xf>
    <xf numFmtId="38" fontId="5" fillId="0" borderId="95" xfId="1" applyFont="1" applyFill="1" applyBorder="1" applyAlignment="1">
      <alignment horizontal="center" vertical="center" shrinkToFit="1"/>
    </xf>
    <xf numFmtId="3" fontId="36" fillId="0" borderId="95" xfId="1" applyNumberFormat="1" applyFont="1" applyFill="1" applyBorder="1" applyAlignment="1" applyProtection="1">
      <alignment horizontal="centerContinuous" shrinkToFit="1"/>
    </xf>
    <xf numFmtId="3" fontId="14" fillId="0" borderId="95" xfId="0" applyNumberFormat="1" applyFont="1" applyBorder="1" applyAlignment="1">
      <alignment horizontal="centerContinuous" shrinkToFit="1"/>
    </xf>
    <xf numFmtId="3" fontId="3" fillId="0" borderId="95" xfId="1" applyNumberFormat="1" applyFont="1" applyFill="1" applyBorder="1" applyAlignment="1">
      <alignment horizontal="centerContinuous" shrinkToFit="1"/>
    </xf>
    <xf numFmtId="38" fontId="23" fillId="0" borderId="95" xfId="1" applyFont="1" applyFill="1" applyBorder="1" applyAlignment="1">
      <alignment horizontal="centerContinuous" vertical="center" shrinkToFit="1"/>
    </xf>
    <xf numFmtId="38" fontId="3" fillId="0" borderId="95" xfId="1" applyFont="1" applyFill="1" applyBorder="1" applyAlignment="1">
      <alignment horizontal="centerContinuous" shrinkToFit="1"/>
    </xf>
    <xf numFmtId="3" fontId="7" fillId="0" borderId="93" xfId="0" applyNumberFormat="1" applyFont="1" applyBorder="1" applyAlignment="1">
      <alignment horizontal="right" vertical="center" shrinkToFit="1"/>
    </xf>
    <xf numFmtId="3" fontId="5" fillId="0" borderId="94" xfId="0" applyNumberFormat="1" applyFont="1" applyBorder="1" applyAlignment="1">
      <alignment horizontal="center" vertical="center" shrinkToFit="1"/>
    </xf>
    <xf numFmtId="3" fontId="5" fillId="0" borderId="94" xfId="1" applyNumberFormat="1" applyFont="1" applyFill="1" applyBorder="1" applyAlignment="1">
      <alignment horizontal="center" vertical="center" shrinkToFit="1"/>
    </xf>
    <xf numFmtId="0" fontId="5" fillId="0" borderId="0" xfId="0" applyFont="1" applyAlignment="1">
      <alignment horizontal="justify" vertical="center" shrinkToFit="1"/>
    </xf>
    <xf numFmtId="0" fontId="5" fillId="0" borderId="0" xfId="0" applyFont="1" applyAlignment="1">
      <alignment horizontal="justify" vertical="center"/>
    </xf>
    <xf numFmtId="0" fontId="5" fillId="4" borderId="96" xfId="0" applyFont="1" applyFill="1" applyBorder="1" applyAlignment="1">
      <alignment horizontal="center" vertical="center" shrinkToFit="1"/>
    </xf>
    <xf numFmtId="38" fontId="5" fillId="4" borderId="96" xfId="1" applyFont="1" applyFill="1" applyBorder="1" applyAlignment="1">
      <alignment horizontal="center" vertical="center" shrinkToFit="1"/>
    </xf>
    <xf numFmtId="3" fontId="5" fillId="0" borderId="96" xfId="0" applyNumberFormat="1" applyFont="1" applyBorder="1" applyAlignment="1">
      <alignment horizontal="center" vertical="center" shrinkToFit="1"/>
    </xf>
    <xf numFmtId="3" fontId="5" fillId="0" borderId="96" xfId="1" applyNumberFormat="1" applyFont="1" applyBorder="1" applyAlignment="1">
      <alignment horizontal="center" vertical="center" shrinkToFit="1"/>
    </xf>
    <xf numFmtId="3" fontId="5" fillId="7" borderId="96" xfId="1" applyNumberFormat="1" applyFont="1" applyFill="1" applyBorder="1" applyAlignment="1">
      <alignment horizontal="center" vertical="center" shrinkToFit="1"/>
    </xf>
    <xf numFmtId="38" fontId="5" fillId="7" borderId="96" xfId="1" applyFont="1" applyFill="1" applyBorder="1" applyAlignment="1">
      <alignment horizontal="center" vertical="center" shrinkToFit="1"/>
    </xf>
    <xf numFmtId="3" fontId="5" fillId="4" borderId="96" xfId="0" applyNumberFormat="1" applyFont="1" applyFill="1" applyBorder="1" applyAlignment="1">
      <alignment horizontal="center" vertical="center" shrinkToFit="1"/>
    </xf>
    <xf numFmtId="3" fontId="5" fillId="4" borderId="96" xfId="1" applyNumberFormat="1" applyFont="1" applyFill="1" applyBorder="1" applyAlignment="1">
      <alignment horizontal="center" vertical="center" shrinkToFit="1"/>
    </xf>
    <xf numFmtId="0" fontId="23" fillId="9" borderId="0" xfId="0" applyFont="1" applyFill="1" applyAlignment="1">
      <alignment vertical="center" shrinkToFit="1"/>
    </xf>
    <xf numFmtId="38" fontId="23" fillId="9" borderId="0" xfId="1" applyFont="1" applyFill="1" applyAlignment="1">
      <alignment vertical="center" shrinkToFit="1"/>
    </xf>
    <xf numFmtId="38" fontId="23" fillId="9" borderId="0" xfId="1" applyFont="1" applyFill="1" applyBorder="1" applyAlignment="1">
      <alignment vertical="center" shrinkToFit="1"/>
    </xf>
    <xf numFmtId="0" fontId="23" fillId="8" borderId="0" xfId="0" applyFont="1" applyFill="1" applyAlignment="1">
      <alignment vertical="center" shrinkToFit="1"/>
    </xf>
    <xf numFmtId="38" fontId="23" fillId="8" borderId="0" xfId="1" applyFont="1" applyFill="1" applyAlignment="1">
      <alignment vertical="center" shrinkToFit="1"/>
    </xf>
    <xf numFmtId="38" fontId="23" fillId="8" borderId="0" xfId="1" applyFont="1" applyFill="1" applyBorder="1" applyAlignment="1">
      <alignment vertical="center" shrinkToFit="1"/>
    </xf>
    <xf numFmtId="0" fontId="23" fillId="10" borderId="0" xfId="0" applyFont="1" applyFill="1" applyAlignment="1">
      <alignment vertical="center" shrinkToFit="1"/>
    </xf>
    <xf numFmtId="38" fontId="23" fillId="10" borderId="0" xfId="1" applyFont="1" applyFill="1" applyAlignment="1">
      <alignment vertical="center" shrinkToFit="1"/>
    </xf>
    <xf numFmtId="38" fontId="23" fillId="10" borderId="0" xfId="1" applyFont="1" applyFill="1" applyBorder="1" applyAlignment="1">
      <alignment vertical="center" shrinkToFit="1"/>
    </xf>
    <xf numFmtId="179" fontId="7" fillId="4" borderId="9" xfId="0" applyNumberFormat="1" applyFont="1" applyFill="1" applyBorder="1" applyAlignment="1">
      <alignment horizontal="right" vertical="center" shrinkToFit="1"/>
    </xf>
    <xf numFmtId="179" fontId="7" fillId="7" borderId="9" xfId="1" applyNumberFormat="1" applyFont="1" applyFill="1" applyBorder="1" applyAlignment="1" applyProtection="1">
      <alignment horizontal="right" vertical="center" shrinkToFit="1"/>
    </xf>
    <xf numFmtId="3" fontId="7" fillId="7" borderId="9" xfId="1" applyNumberFormat="1" applyFont="1" applyFill="1" applyBorder="1" applyAlignment="1" applyProtection="1">
      <alignment horizontal="right" vertical="center" shrinkToFit="1"/>
    </xf>
    <xf numFmtId="3" fontId="7" fillId="0" borderId="9" xfId="0" applyNumberFormat="1" applyFont="1" applyBorder="1" applyAlignment="1" applyProtection="1">
      <alignment horizontal="right" vertical="center" shrinkToFit="1"/>
      <protection locked="0"/>
    </xf>
    <xf numFmtId="0" fontId="33" fillId="0" borderId="0" xfId="0" applyFont="1" applyAlignment="1" applyProtection="1">
      <alignment horizontal="center" vertical="center" shrinkToFit="1"/>
      <protection locked="0"/>
    </xf>
    <xf numFmtId="0" fontId="13" fillId="0" borderId="22" xfId="0" applyFont="1" applyBorder="1" applyAlignment="1" applyProtection="1">
      <alignment horizontal="center" vertical="center" shrinkToFit="1"/>
      <protection locked="0"/>
    </xf>
    <xf numFmtId="0" fontId="5" fillId="0" borderId="0" xfId="0" applyFont="1" applyAlignment="1">
      <alignment horizontal="center" vertical="center"/>
    </xf>
    <xf numFmtId="0" fontId="20" fillId="0" borderId="0" xfId="0" applyFont="1">
      <alignment vertical="center"/>
    </xf>
    <xf numFmtId="0" fontId="45" fillId="0" borderId="0" xfId="0" applyFont="1" applyAlignment="1">
      <alignment horizontal="left" vertical="center" indent="1"/>
    </xf>
    <xf numFmtId="3" fontId="0" fillId="0" borderId="100" xfId="0" applyNumberFormat="1" applyBorder="1">
      <alignment vertical="center"/>
    </xf>
    <xf numFmtId="0" fontId="0" fillId="0" borderId="100" xfId="0" applyBorder="1" applyAlignment="1">
      <alignment horizontal="center" vertical="center"/>
    </xf>
    <xf numFmtId="0" fontId="22" fillId="3" borderId="20" xfId="0" applyFont="1" applyFill="1" applyBorder="1" applyAlignment="1">
      <alignment horizontal="center" vertical="center"/>
    </xf>
    <xf numFmtId="0" fontId="11" fillId="0" borderId="20" xfId="0" applyFont="1" applyBorder="1" applyAlignment="1" applyProtection="1">
      <alignment horizontal="left" vertical="center" indent="1" shrinkToFit="1"/>
      <protection locked="0"/>
    </xf>
    <xf numFmtId="0" fontId="22" fillId="0" borderId="20" xfId="0" applyFont="1" applyBorder="1" applyAlignment="1" applyProtection="1">
      <alignment horizontal="left" vertical="center" indent="1" shrinkToFit="1"/>
      <protection locked="0"/>
    </xf>
    <xf numFmtId="0" fontId="5" fillId="2" borderId="14" xfId="0" applyFont="1" applyFill="1" applyBorder="1" applyAlignment="1">
      <alignment horizontal="center" vertical="center" wrapText="1" shrinkToFit="1"/>
    </xf>
    <xf numFmtId="0" fontId="10" fillId="0" borderId="14" xfId="0" applyFont="1" applyBorder="1" applyAlignment="1">
      <alignment horizontal="center" vertical="center" shrinkToFit="1"/>
    </xf>
    <xf numFmtId="0" fontId="7" fillId="0" borderId="52" xfId="0" applyFont="1" applyBorder="1" applyAlignment="1" applyProtection="1">
      <alignment horizontal="center" vertical="center" shrinkToFit="1"/>
      <protection locked="0"/>
    </xf>
    <xf numFmtId="0" fontId="7" fillId="0" borderId="54" xfId="0" applyFont="1" applyBorder="1" applyAlignment="1" applyProtection="1">
      <alignment horizontal="center" vertical="center" shrinkToFit="1"/>
      <protection locked="0"/>
    </xf>
    <xf numFmtId="0" fontId="7" fillId="0" borderId="51" xfId="0" applyFont="1" applyBorder="1" applyAlignment="1" applyProtection="1">
      <alignment horizontal="center" vertical="center" shrinkToFit="1"/>
      <protection locked="0"/>
    </xf>
    <xf numFmtId="0" fontId="5" fillId="3" borderId="52" xfId="0" applyFont="1" applyFill="1" applyBorder="1" applyAlignment="1">
      <alignment horizontal="center" vertical="center" shrinkToFit="1"/>
    </xf>
    <xf numFmtId="0" fontId="5" fillId="3" borderId="54" xfId="0" applyFont="1" applyFill="1" applyBorder="1" applyAlignment="1">
      <alignment horizontal="center" vertical="center" shrinkToFit="1"/>
    </xf>
    <xf numFmtId="0" fontId="5" fillId="3" borderId="51" xfId="0" applyFont="1" applyFill="1" applyBorder="1" applyAlignment="1">
      <alignment horizontal="center" vertical="center" shrinkToFit="1"/>
    </xf>
    <xf numFmtId="0" fontId="7" fillId="0" borderId="20" xfId="0" applyFont="1" applyBorder="1" applyAlignment="1" applyProtection="1">
      <alignment horizontal="justify" vertical="center" shrinkToFit="1"/>
      <protection locked="0"/>
    </xf>
    <xf numFmtId="0" fontId="13" fillId="0" borderId="20" xfId="0" applyFont="1" applyBorder="1" applyAlignment="1" applyProtection="1">
      <alignment horizontal="justify" vertical="center" shrinkToFit="1"/>
      <protection locked="0"/>
    </xf>
    <xf numFmtId="0" fontId="13" fillId="0" borderId="21" xfId="0" applyFont="1" applyBorder="1" applyAlignment="1" applyProtection="1">
      <alignment horizontal="justify" vertical="center" shrinkToFit="1"/>
      <protection locked="0"/>
    </xf>
    <xf numFmtId="0" fontId="5" fillId="2" borderId="23" xfId="0" applyFont="1" applyFill="1" applyBorder="1" applyAlignment="1">
      <alignment horizontal="center" vertical="center" shrinkToFit="1"/>
    </xf>
    <xf numFmtId="0" fontId="9" fillId="0" borderId="24" xfId="0" applyFont="1" applyBorder="1" applyAlignment="1">
      <alignment horizontal="center" vertical="center" shrinkToFit="1"/>
    </xf>
    <xf numFmtId="0" fontId="7" fillId="0" borderId="23" xfId="0" applyFont="1" applyBorder="1" applyAlignment="1" applyProtection="1">
      <alignment horizontal="left" vertical="center" shrinkToFit="1"/>
      <protection locked="0"/>
    </xf>
    <xf numFmtId="0" fontId="7" fillId="0" borderId="17" xfId="0" applyFont="1" applyBorder="1" applyAlignment="1" applyProtection="1">
      <alignment horizontal="left" vertical="center" shrinkToFit="1"/>
      <protection locked="0"/>
    </xf>
    <xf numFmtId="0" fontId="7" fillId="0" borderId="18" xfId="0" applyFont="1" applyBorder="1" applyAlignment="1" applyProtection="1">
      <alignment horizontal="left" vertical="center" shrinkToFit="1"/>
      <protection locked="0"/>
    </xf>
    <xf numFmtId="0" fontId="9" fillId="0" borderId="14" xfId="0" applyFont="1" applyBorder="1" applyAlignment="1">
      <alignment horizontal="center" vertical="center" shrinkToFit="1"/>
    </xf>
    <xf numFmtId="0" fontId="7" fillId="8" borderId="5" xfId="0" applyFont="1" applyFill="1" applyBorder="1" applyAlignment="1">
      <alignment horizontal="left" vertical="center" shrinkToFit="1"/>
    </xf>
    <xf numFmtId="0" fontId="5" fillId="3" borderId="9"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2" xfId="0" applyFont="1" applyFill="1" applyBorder="1" applyAlignment="1">
      <alignment horizontal="center" vertical="center" shrinkToFit="1"/>
    </xf>
    <xf numFmtId="3" fontId="7" fillId="4" borderId="9" xfId="0" applyNumberFormat="1" applyFont="1" applyFill="1" applyBorder="1" applyAlignment="1">
      <alignment horizontal="right" vertical="center" shrinkToFit="1"/>
    </xf>
    <xf numFmtId="3" fontId="10" fillId="4" borderId="8" xfId="0" applyNumberFormat="1" applyFont="1" applyFill="1" applyBorder="1" applyAlignment="1">
      <alignment horizontal="right" vertical="center" shrinkToFit="1"/>
    </xf>
    <xf numFmtId="0" fontId="7" fillId="0" borderId="14" xfId="0" applyFont="1" applyBorder="1" applyAlignment="1" applyProtection="1">
      <alignment horizontal="justify" vertical="center" shrinkToFit="1"/>
      <protection locked="0"/>
    </xf>
    <xf numFmtId="0" fontId="7" fillId="0" borderId="14" xfId="0" applyFont="1" applyBorder="1" applyAlignment="1" applyProtection="1">
      <alignment vertical="center" shrinkToFit="1"/>
      <protection locked="0"/>
    </xf>
    <xf numFmtId="0" fontId="7" fillId="0" borderId="0" xfId="0" applyFont="1" applyAlignment="1">
      <alignment horizontal="justify" vertical="center" shrinkToFit="1"/>
    </xf>
    <xf numFmtId="0" fontId="13" fillId="0" borderId="0" xfId="0" applyFont="1" applyAlignment="1">
      <alignment vertical="center" shrinkToFit="1"/>
    </xf>
    <xf numFmtId="0" fontId="5" fillId="2" borderId="1" xfId="0" applyFont="1" applyFill="1" applyBorder="1" applyAlignment="1">
      <alignment horizontal="center" vertical="center" wrapText="1" shrinkToFit="1"/>
    </xf>
    <xf numFmtId="0" fontId="10" fillId="0" borderId="6" xfId="0" applyFont="1" applyBorder="1" applyAlignment="1">
      <alignment horizontal="center" vertical="center" shrinkToFit="1"/>
    </xf>
    <xf numFmtId="0" fontId="10" fillId="0" borderId="3" xfId="0" applyFont="1" applyBorder="1" applyAlignment="1">
      <alignment horizontal="center" vertical="center" shrinkToFit="1"/>
    </xf>
    <xf numFmtId="0" fontId="8" fillId="0" borderId="9" xfId="0" applyFont="1" applyBorder="1" applyAlignment="1" applyProtection="1">
      <alignment horizontal="center" vertical="center" shrinkToFit="1"/>
      <protection locked="0"/>
    </xf>
    <xf numFmtId="0" fontId="8" fillId="0" borderId="8" xfId="0" applyFont="1" applyBorder="1" applyAlignment="1" applyProtection="1">
      <alignment horizontal="center" vertical="center" shrinkToFit="1"/>
      <protection locked="0"/>
    </xf>
    <xf numFmtId="0" fontId="8" fillId="0" borderId="2" xfId="0" applyFont="1" applyBorder="1" applyAlignment="1" applyProtection="1">
      <alignment horizontal="center" vertical="center" shrinkToFit="1"/>
      <protection locked="0"/>
    </xf>
    <xf numFmtId="180" fontId="7" fillId="0" borderId="9" xfId="0" applyNumberFormat="1" applyFont="1" applyBorder="1" applyAlignment="1" applyProtection="1">
      <alignment horizontal="center" vertical="center" shrinkToFit="1"/>
      <protection locked="0"/>
    </xf>
    <xf numFmtId="180" fontId="10" fillId="0" borderId="8" xfId="0" applyNumberFormat="1" applyFont="1" applyBorder="1" applyAlignment="1" applyProtection="1">
      <alignment horizontal="center" vertical="center" shrinkToFit="1"/>
      <protection locked="0"/>
    </xf>
    <xf numFmtId="180" fontId="10" fillId="0" borderId="2" xfId="0" applyNumberFormat="1" applyFont="1" applyBorder="1" applyAlignment="1" applyProtection="1">
      <alignment horizontal="center" vertical="center" shrinkToFit="1"/>
      <protection locked="0"/>
    </xf>
    <xf numFmtId="0" fontId="7" fillId="0" borderId="9" xfId="0" applyFont="1" applyBorder="1" applyAlignment="1" applyProtection="1">
      <alignment vertical="center" shrinkToFit="1"/>
      <protection locked="0"/>
    </xf>
    <xf numFmtId="0" fontId="13" fillId="0" borderId="8" xfId="0" applyFont="1" applyBorder="1" applyAlignment="1" applyProtection="1">
      <alignment vertical="center" shrinkToFit="1"/>
      <protection locked="0"/>
    </xf>
    <xf numFmtId="0" fontId="13" fillId="0" borderId="2" xfId="0" applyFont="1" applyBorder="1" applyAlignment="1" applyProtection="1">
      <alignment vertical="center" shrinkToFit="1"/>
      <protection locked="0"/>
    </xf>
    <xf numFmtId="0" fontId="33" fillId="0" borderId="9" xfId="0" applyFont="1" applyBorder="1" applyAlignment="1" applyProtection="1">
      <alignment horizontal="center" vertical="center" shrinkToFit="1"/>
      <protection locked="0"/>
    </xf>
    <xf numFmtId="0" fontId="33" fillId="0" borderId="8" xfId="0" applyFont="1" applyBorder="1" applyAlignment="1" applyProtection="1">
      <alignment horizontal="center" vertical="center" shrinkToFit="1"/>
      <protection locked="0"/>
    </xf>
    <xf numFmtId="0" fontId="7" fillId="0" borderId="55" xfId="0" applyFont="1" applyBorder="1" applyAlignment="1" applyProtection="1">
      <alignment horizontal="left" vertical="center" shrinkToFit="1"/>
      <protection locked="0"/>
    </xf>
    <xf numFmtId="0" fontId="7" fillId="0" borderId="49" xfId="0" applyFont="1" applyBorder="1" applyAlignment="1" applyProtection="1">
      <alignment horizontal="left" vertical="center" shrinkToFit="1"/>
      <protection locked="0"/>
    </xf>
    <xf numFmtId="0" fontId="5" fillId="2" borderId="14" xfId="0" applyFont="1" applyFill="1" applyBorder="1" applyAlignment="1">
      <alignment horizontal="center" vertical="center" shrinkToFit="1"/>
    </xf>
    <xf numFmtId="0" fontId="5" fillId="0" borderId="14" xfId="0" applyFont="1" applyBorder="1" applyAlignment="1">
      <alignment vertical="center" shrinkToFit="1"/>
    </xf>
    <xf numFmtId="0" fontId="3" fillId="3" borderId="9"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2" borderId="9"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7" fillId="0" borderId="25" xfId="0" applyFont="1" applyBorder="1" applyAlignment="1" applyProtection="1">
      <alignment horizontal="justify" vertical="center" shrinkToFit="1"/>
      <protection locked="0"/>
    </xf>
    <xf numFmtId="0" fontId="7" fillId="0" borderId="25" xfId="0" applyFont="1" applyBorder="1" applyAlignment="1" applyProtection="1">
      <alignment vertical="center" shrinkToFit="1"/>
      <protection locked="0"/>
    </xf>
    <xf numFmtId="0" fontId="33" fillId="0" borderId="2" xfId="0" applyFont="1" applyBorder="1" applyAlignment="1" applyProtection="1">
      <alignment horizontal="center" vertical="center" shrinkToFit="1"/>
      <protection locked="0"/>
    </xf>
    <xf numFmtId="0" fontId="5" fillId="0" borderId="48" xfId="0" applyFont="1" applyBorder="1" applyAlignment="1" applyProtection="1">
      <alignment horizontal="left" vertical="center" shrinkToFit="1"/>
      <protection locked="0"/>
    </xf>
    <xf numFmtId="0" fontId="5" fillId="0" borderId="55" xfId="0" applyFont="1" applyBorder="1" applyAlignment="1" applyProtection="1">
      <alignment horizontal="left" vertical="center" shrinkToFit="1"/>
      <protection locked="0"/>
    </xf>
    <xf numFmtId="3" fontId="7" fillId="7" borderId="9" xfId="1" applyNumberFormat="1" applyFont="1" applyFill="1" applyBorder="1" applyAlignment="1" applyProtection="1">
      <alignment horizontal="right" vertical="center" shrinkToFit="1"/>
    </xf>
    <xf numFmtId="3" fontId="7" fillId="7" borderId="8" xfId="1" applyNumberFormat="1" applyFont="1" applyFill="1" applyBorder="1" applyAlignment="1" applyProtection="1">
      <alignment horizontal="right" vertical="center" shrinkToFit="1"/>
    </xf>
    <xf numFmtId="0" fontId="29" fillId="0" borderId="0" xfId="0" applyFont="1" applyAlignment="1">
      <alignment horizontal="justify" vertical="center" shrinkToFit="1"/>
    </xf>
    <xf numFmtId="0" fontId="29" fillId="0" borderId="0" xfId="0" applyFont="1" applyAlignment="1">
      <alignment vertical="center" shrinkToFit="1"/>
    </xf>
    <xf numFmtId="0" fontId="7" fillId="9" borderId="5" xfId="0" applyFont="1" applyFill="1" applyBorder="1" applyAlignment="1">
      <alignment horizontal="left" vertical="center" shrinkToFit="1"/>
    </xf>
    <xf numFmtId="0" fontId="8" fillId="0" borderId="9"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2" xfId="0" applyFont="1" applyBorder="1" applyAlignment="1">
      <alignment horizontal="center" vertical="center" shrinkToFit="1"/>
    </xf>
    <xf numFmtId="0" fontId="5" fillId="0" borderId="0" xfId="0" applyFont="1" applyAlignment="1">
      <alignment horizontal="justify" vertical="center" shrinkToFit="1"/>
    </xf>
    <xf numFmtId="0" fontId="11" fillId="0" borderId="0" xfId="0" applyFont="1" applyAlignment="1">
      <alignment horizontal="center" vertical="center" shrinkToFit="1"/>
    </xf>
    <xf numFmtId="0" fontId="12" fillId="0" borderId="0" xfId="0" applyFont="1" applyAlignment="1">
      <alignment vertical="center" shrinkToFit="1"/>
    </xf>
    <xf numFmtId="0" fontId="20" fillId="0" borderId="0" xfId="0" applyFont="1" applyAlignment="1">
      <alignment horizontal="justify" vertical="center" wrapText="1" shrinkToFit="1"/>
    </xf>
    <xf numFmtId="0" fontId="21" fillId="0" borderId="0" xfId="0" applyFont="1" applyAlignment="1">
      <alignment vertical="center" shrinkToFit="1"/>
    </xf>
    <xf numFmtId="0" fontId="7" fillId="0" borderId="2" xfId="0" applyFont="1" applyBorder="1" applyAlignment="1" applyProtection="1">
      <alignment horizontal="justify" vertical="center" shrinkToFit="1"/>
      <protection locked="0"/>
    </xf>
    <xf numFmtId="0" fontId="7" fillId="0" borderId="1" xfId="0" applyFont="1" applyBorder="1" applyAlignment="1" applyProtection="1">
      <alignment horizontal="justify" vertical="center" shrinkToFit="1"/>
      <protection locked="0"/>
    </xf>
    <xf numFmtId="0" fontId="7" fillId="0" borderId="1" xfId="0" applyFont="1" applyBorder="1" applyAlignment="1" applyProtection="1">
      <alignment vertical="center" shrinkToFit="1"/>
      <protection locked="0"/>
    </xf>
    <xf numFmtId="0" fontId="7" fillId="10" borderId="5" xfId="0" applyFont="1" applyFill="1" applyBorder="1" applyAlignment="1">
      <alignment horizontal="left" vertical="center" shrinkToFit="1"/>
    </xf>
    <xf numFmtId="0" fontId="9" fillId="0" borderId="0" xfId="0" applyFont="1" applyAlignment="1">
      <alignment vertical="center" shrinkToFit="1"/>
    </xf>
    <xf numFmtId="0" fontId="0" fillId="0" borderId="0" xfId="0" applyAlignment="1">
      <alignment vertical="center" shrinkToFit="1"/>
    </xf>
    <xf numFmtId="179" fontId="7" fillId="4" borderId="9" xfId="0" applyNumberFormat="1" applyFont="1" applyFill="1" applyBorder="1" applyAlignment="1">
      <alignment horizontal="right" vertical="center" shrinkToFit="1"/>
    </xf>
    <xf numFmtId="179" fontId="10" fillId="4" borderId="8" xfId="0" applyNumberFormat="1" applyFont="1" applyFill="1" applyBorder="1" applyAlignment="1">
      <alignment horizontal="right" vertical="center" shrinkToFit="1"/>
    </xf>
    <xf numFmtId="0" fontId="20" fillId="0" borderId="0" xfId="0" applyFont="1" applyAlignment="1">
      <alignment horizontal="justify" vertical="center" shrinkToFit="1"/>
    </xf>
    <xf numFmtId="0" fontId="19" fillId="0" borderId="0" xfId="0" applyFont="1" applyAlignment="1">
      <alignment vertical="center" shrinkToFit="1"/>
    </xf>
    <xf numFmtId="179" fontId="7" fillId="7" borderId="9" xfId="1" applyNumberFormat="1" applyFont="1" applyFill="1" applyBorder="1" applyAlignment="1" applyProtection="1">
      <alignment horizontal="right" vertical="center" shrinkToFit="1"/>
    </xf>
    <xf numFmtId="179" fontId="10" fillId="7" borderId="8" xfId="0" applyNumberFormat="1" applyFont="1" applyFill="1" applyBorder="1" applyAlignment="1">
      <alignment horizontal="right" vertical="center" shrinkToFit="1"/>
    </xf>
    <xf numFmtId="0" fontId="5" fillId="0" borderId="0" xfId="0" applyFont="1" applyAlignment="1">
      <alignment horizontal="left" vertical="center" wrapText="1" shrinkToFit="1"/>
    </xf>
    <xf numFmtId="0" fontId="9" fillId="0" borderId="0" xfId="0" applyFont="1" applyAlignment="1">
      <alignment horizontal="left" vertical="center" wrapText="1" shrinkToFit="1"/>
    </xf>
    <xf numFmtId="178" fontId="9" fillId="0" borderId="0" xfId="0" applyNumberFormat="1" applyFont="1" applyAlignment="1">
      <alignment horizontal="left" vertical="center" wrapText="1" shrinkToFit="1"/>
    </xf>
    <xf numFmtId="0" fontId="8" fillId="0" borderId="71" xfId="0" applyFont="1" applyBorder="1" applyAlignment="1">
      <alignment horizontal="left" vertical="center" wrapText="1" shrinkToFit="1"/>
    </xf>
    <xf numFmtId="0" fontId="8" fillId="0" borderId="43" xfId="0" applyFont="1" applyBorder="1" applyAlignment="1">
      <alignment horizontal="left" vertical="center" wrapText="1" shrinkToFit="1"/>
    </xf>
    <xf numFmtId="0" fontId="8" fillId="0" borderId="97" xfId="0" applyFont="1" applyBorder="1" applyAlignment="1">
      <alignment horizontal="left" vertical="center" wrapText="1" shrinkToFit="1"/>
    </xf>
    <xf numFmtId="0" fontId="8" fillId="0" borderId="4" xfId="0" applyFont="1" applyBorder="1" applyAlignment="1">
      <alignment horizontal="left" vertical="center" wrapText="1" shrinkToFit="1"/>
    </xf>
    <xf numFmtId="178" fontId="5" fillId="2" borderId="98" xfId="0" applyNumberFormat="1" applyFont="1" applyFill="1" applyBorder="1" applyAlignment="1">
      <alignment horizontal="center" vertical="center" shrinkToFit="1"/>
    </xf>
    <xf numFmtId="178" fontId="5" fillId="2" borderId="99" xfId="0" applyNumberFormat="1"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28" xfId="0" applyFont="1" applyFill="1" applyBorder="1" applyAlignment="1">
      <alignment horizontal="center" vertical="center" shrinkToFit="1"/>
    </xf>
    <xf numFmtId="0" fontId="5" fillId="2" borderId="41" xfId="0" applyFont="1" applyFill="1" applyBorder="1" applyAlignment="1">
      <alignment horizontal="center" vertical="center" wrapText="1" shrinkToFit="1"/>
    </xf>
    <xf numFmtId="0" fontId="5" fillId="0" borderId="42" xfId="0" applyFont="1" applyBorder="1" applyAlignment="1">
      <alignment horizontal="center" vertical="center" shrinkToFit="1"/>
    </xf>
    <xf numFmtId="0" fontId="8" fillId="0" borderId="70"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27" fillId="2" borderId="72" xfId="0" applyFont="1" applyFill="1" applyBorder="1" applyAlignment="1">
      <alignment horizontal="left" vertical="center" wrapText="1" shrinkToFit="1"/>
    </xf>
    <xf numFmtId="0" fontId="27" fillId="0" borderId="73" xfId="0" applyFont="1" applyBorder="1" applyAlignment="1">
      <alignment horizontal="left" vertical="center" wrapText="1" shrinkToFit="1"/>
    </xf>
    <xf numFmtId="0" fontId="8" fillId="0" borderId="74" xfId="0" applyFont="1" applyBorder="1" applyAlignment="1">
      <alignment horizontal="center" vertical="center" shrinkToFit="1"/>
    </xf>
    <xf numFmtId="0" fontId="8" fillId="0" borderId="73" xfId="0" applyFont="1" applyBorder="1" applyAlignment="1">
      <alignment horizontal="center" vertical="center" shrinkToFit="1"/>
    </xf>
    <xf numFmtId="0" fontId="8" fillId="0" borderId="75" xfId="0" applyFont="1" applyBorder="1" applyAlignment="1">
      <alignment horizontal="center" vertical="center" shrinkToFit="1"/>
    </xf>
    <xf numFmtId="0" fontId="5" fillId="2" borderId="44" xfId="0" applyFont="1" applyFill="1" applyBorder="1" applyAlignment="1">
      <alignment horizontal="center" vertical="center" shrinkToFit="1"/>
    </xf>
    <xf numFmtId="0" fontId="5" fillId="0" borderId="37"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178" fontId="7" fillId="0" borderId="76" xfId="0" applyNumberFormat="1" applyFont="1" applyBorder="1" applyAlignment="1">
      <alignment horizontal="center" vertical="center" shrinkToFit="1"/>
    </xf>
    <xf numFmtId="0" fontId="7" fillId="0" borderId="77" xfId="0" applyFont="1" applyBorder="1" applyAlignment="1">
      <alignment horizontal="center" vertical="center" shrinkToFit="1"/>
    </xf>
    <xf numFmtId="0" fontId="7" fillId="0" borderId="78" xfId="0" applyFont="1" applyBorder="1" applyAlignment="1">
      <alignment horizontal="center" vertical="center" shrinkToFit="1"/>
    </xf>
    <xf numFmtId="0" fontId="5" fillId="2" borderId="42" xfId="0" applyFont="1" applyFill="1" applyBorder="1" applyAlignment="1">
      <alignment horizontal="center" vertical="center" shrinkToFit="1"/>
    </xf>
    <xf numFmtId="0" fontId="5" fillId="2" borderId="35"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9" fontId="6" fillId="0" borderId="47" xfId="0" applyNumberFormat="1" applyFont="1" applyBorder="1" applyAlignment="1">
      <alignment horizontal="center" vertical="center" shrinkToFit="1"/>
    </xf>
    <xf numFmtId="9" fontId="6" fillId="0" borderId="55" xfId="0" applyNumberFormat="1" applyFont="1" applyBorder="1" applyAlignment="1">
      <alignment horizontal="center" vertical="center" shrinkToFit="1"/>
    </xf>
    <xf numFmtId="9" fontId="6" fillId="0" borderId="49" xfId="0" applyNumberFormat="1" applyFont="1" applyBorder="1" applyAlignment="1">
      <alignment horizontal="center" vertical="center" shrinkToFit="1"/>
    </xf>
    <xf numFmtId="178" fontId="6" fillId="0" borderId="47" xfId="0" applyNumberFormat="1"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4" xfId="0" applyFont="1" applyBorder="1" applyAlignment="1">
      <alignment horizontal="center" vertical="center" shrinkToFit="1"/>
    </xf>
    <xf numFmtId="178" fontId="7" fillId="0" borderId="13" xfId="0" applyNumberFormat="1" applyFont="1" applyBorder="1" applyAlignment="1">
      <alignment horizontal="center" vertical="center" shrinkToFit="1"/>
    </xf>
    <xf numFmtId="0" fontId="5" fillId="2" borderId="30" xfId="0" applyFont="1" applyFill="1" applyBorder="1" applyAlignment="1">
      <alignment horizontal="center" vertical="center" shrinkToFit="1"/>
    </xf>
    <xf numFmtId="0" fontId="5" fillId="0" borderId="6" xfId="0" applyFont="1" applyBorder="1" applyAlignment="1">
      <alignment horizontal="center" vertical="center" shrinkToFit="1"/>
    </xf>
    <xf numFmtId="0" fontId="5" fillId="0" borderId="31" xfId="0" applyFont="1" applyBorder="1" applyAlignment="1">
      <alignment horizontal="center" vertical="center" shrinkToFit="1"/>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178" fontId="7" fillId="0" borderId="11" xfId="0" applyNumberFormat="1" applyFont="1" applyBorder="1" applyAlignment="1">
      <alignment horizontal="left" vertical="center" shrinkToFit="1"/>
    </xf>
    <xf numFmtId="0" fontId="7" fillId="0" borderId="12" xfId="0" applyFont="1" applyBorder="1" applyAlignment="1">
      <alignment horizontal="left" vertical="center" shrinkToFit="1"/>
    </xf>
    <xf numFmtId="0" fontId="7" fillId="0" borderId="14" xfId="0" applyFont="1" applyBorder="1" applyAlignment="1">
      <alignment horizontal="left" vertical="center" shrinkToFit="1"/>
    </xf>
    <xf numFmtId="0" fontId="8" fillId="0" borderId="14" xfId="0" applyFont="1" applyBorder="1" applyAlignment="1">
      <alignment horizontal="left" vertical="center" shrinkToFit="1"/>
    </xf>
    <xf numFmtId="0" fontId="7" fillId="0" borderId="3" xfId="0" applyFont="1" applyBorder="1" applyAlignment="1">
      <alignment horizontal="left" vertical="center" shrinkToFit="1"/>
    </xf>
    <xf numFmtId="0" fontId="5" fillId="2" borderId="30" xfId="0" applyFont="1" applyFill="1" applyBorder="1" applyAlignment="1">
      <alignment horizontal="center" vertical="center" wrapText="1" shrinkToFit="1"/>
    </xf>
    <xf numFmtId="0" fontId="7" fillId="0" borderId="41" xfId="0" applyFont="1" applyBorder="1" applyAlignment="1">
      <alignment horizontal="left" vertical="center" shrinkToFit="1"/>
    </xf>
    <xf numFmtId="0" fontId="10" fillId="0" borderId="42" xfId="0" applyFont="1" applyBorder="1" applyAlignment="1">
      <alignment horizontal="left" vertical="center" shrinkToFit="1"/>
    </xf>
    <xf numFmtId="178" fontId="10" fillId="0" borderId="42" xfId="0" applyNumberFormat="1" applyFont="1" applyBorder="1" applyAlignment="1">
      <alignment horizontal="left" vertical="center" shrinkToFit="1"/>
    </xf>
    <xf numFmtId="0" fontId="10" fillId="0" borderId="43" xfId="0" applyFont="1" applyBorder="1" applyAlignment="1">
      <alignment horizontal="left" vertical="center" shrinkToFit="1"/>
    </xf>
    <xf numFmtId="0" fontId="7" fillId="0" borderId="9" xfId="0" applyFont="1" applyBorder="1" applyAlignment="1">
      <alignment horizontal="left" vertical="center" shrinkToFit="1"/>
    </xf>
    <xf numFmtId="0" fontId="10" fillId="0" borderId="8" xfId="0" applyFont="1" applyBorder="1" applyAlignment="1">
      <alignment horizontal="left" vertical="center" shrinkToFit="1"/>
    </xf>
    <xf numFmtId="0" fontId="10" fillId="0" borderId="2" xfId="0" applyFont="1" applyBorder="1" applyAlignment="1">
      <alignment horizontal="left" vertical="center" shrinkToFit="1"/>
    </xf>
    <xf numFmtId="0" fontId="7" fillId="0" borderId="33" xfId="0" applyFont="1" applyBorder="1" applyAlignment="1">
      <alignment horizontal="left" vertical="center" shrinkToFit="1"/>
    </xf>
    <xf numFmtId="0" fontId="10" fillId="0" borderId="34" xfId="0" applyFont="1" applyBorder="1" applyAlignment="1">
      <alignment horizontal="left" vertical="center" shrinkToFit="1"/>
    </xf>
    <xf numFmtId="0" fontId="5" fillId="0" borderId="0" xfId="0" applyFont="1" applyAlignment="1">
      <alignment horizontal="left" vertical="center" shrinkToFit="1"/>
    </xf>
    <xf numFmtId="0" fontId="9" fillId="0" borderId="0" xfId="0" applyFont="1" applyAlignment="1">
      <alignment horizontal="left" vertical="center" shrinkToFit="1"/>
    </xf>
    <xf numFmtId="0" fontId="5" fillId="0" borderId="5" xfId="0" applyFont="1" applyBorder="1" applyAlignment="1">
      <alignment horizontal="left" vertical="center" shrinkToFit="1"/>
    </xf>
    <xf numFmtId="0" fontId="9" fillId="0" borderId="5" xfId="0" applyFont="1" applyBorder="1" applyAlignment="1">
      <alignment horizontal="left" vertical="center" shrinkToFit="1"/>
    </xf>
    <xf numFmtId="0" fontId="5" fillId="2" borderId="10" xfId="0" applyFont="1" applyFill="1" applyBorder="1" applyAlignment="1">
      <alignment horizontal="center" vertical="center" wrapText="1" shrinkToFit="1"/>
    </xf>
    <xf numFmtId="0" fontId="5" fillId="0" borderId="26" xfId="0" applyFont="1" applyBorder="1" applyAlignment="1">
      <alignment horizontal="center" vertical="center" shrinkToFit="1"/>
    </xf>
    <xf numFmtId="0" fontId="0" fillId="0" borderId="13" xfId="0" applyBorder="1" applyAlignment="1">
      <alignment horizontal="center" vertical="center" shrinkToFit="1"/>
    </xf>
    <xf numFmtId="0" fontId="0" fillId="0" borderId="28" xfId="0" applyBorder="1" applyAlignment="1">
      <alignment horizontal="center" vertical="center" shrinkToFit="1"/>
    </xf>
    <xf numFmtId="0" fontId="7" fillId="0" borderId="27" xfId="0" applyFont="1" applyBorder="1" applyAlignment="1">
      <alignment horizontal="center" vertical="center" wrapText="1" shrinkToFit="1"/>
    </xf>
    <xf numFmtId="0" fontId="10" fillId="0" borderId="11"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29"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4" xfId="0" applyFont="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3" xfId="0" applyFont="1" applyBorder="1" applyAlignment="1">
      <alignment horizontal="center" vertical="center" shrinkToFit="1"/>
    </xf>
    <xf numFmtId="0" fontId="5" fillId="0" borderId="10" xfId="0" applyFont="1" applyBorder="1" applyAlignment="1">
      <alignment horizontal="left" vertical="center" wrapText="1" shrinkToFit="1"/>
    </xf>
    <xf numFmtId="0" fontId="5" fillId="0" borderId="12" xfId="0" applyFont="1" applyBorder="1" applyAlignment="1">
      <alignment horizontal="left" vertical="center" shrinkToFit="1"/>
    </xf>
    <xf numFmtId="0" fontId="5" fillId="5" borderId="15" xfId="0" applyFont="1" applyFill="1" applyBorder="1" applyAlignment="1">
      <alignment horizontal="left" vertical="center" wrapText="1" shrinkToFit="1"/>
    </xf>
    <xf numFmtId="0" fontId="5" fillId="5" borderId="7" xfId="0" applyFont="1" applyFill="1" applyBorder="1" applyAlignment="1">
      <alignment horizontal="left" vertical="center" shrinkToFit="1"/>
    </xf>
    <xf numFmtId="0" fontId="33" fillId="0" borderId="0" xfId="0" applyFont="1" applyAlignment="1">
      <alignment horizontal="left" vertical="center" shrinkToFit="1"/>
    </xf>
    <xf numFmtId="0" fontId="34" fillId="3" borderId="10" xfId="0" applyFont="1" applyFill="1" applyBorder="1" applyAlignment="1">
      <alignment horizontal="center" vertical="center" shrinkToFit="1"/>
    </xf>
    <xf numFmtId="0" fontId="34" fillId="3" borderId="13" xfId="0" applyFont="1" applyFill="1" applyBorder="1" applyAlignment="1">
      <alignment horizontal="center" vertical="center" shrinkToFit="1"/>
    </xf>
    <xf numFmtId="12" fontId="33" fillId="0" borderId="1" xfId="0" applyNumberFormat="1" applyFont="1" applyBorder="1" applyAlignment="1" applyProtection="1">
      <alignment horizontal="center" vertical="center" shrinkToFit="1"/>
      <protection locked="0"/>
    </xf>
    <xf numFmtId="12" fontId="33" fillId="0" borderId="3" xfId="0" applyNumberFormat="1" applyFont="1" applyBorder="1" applyAlignment="1" applyProtection="1">
      <alignment horizontal="center" vertical="center" shrinkToFit="1"/>
      <protection locked="0"/>
    </xf>
    <xf numFmtId="0" fontId="3" fillId="3" borderId="1" xfId="0" applyFont="1" applyFill="1" applyBorder="1" applyAlignment="1">
      <alignment horizontal="center" vertical="center" wrapText="1"/>
    </xf>
    <xf numFmtId="0" fontId="14"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6" fillId="0" borderId="15" xfId="0" applyFont="1" applyBorder="1" applyAlignment="1">
      <alignment horizontal="center" vertical="center" wrapText="1"/>
    </xf>
    <xf numFmtId="0" fontId="36" fillId="0" borderId="15" xfId="0" applyFont="1" applyBorder="1" applyAlignment="1">
      <alignment horizontal="center" vertical="center"/>
    </xf>
    <xf numFmtId="0" fontId="3" fillId="0" borderId="79" xfId="0" applyFont="1" applyBorder="1" applyAlignment="1" applyProtection="1">
      <alignment horizontal="center" vertical="center" wrapText="1"/>
      <protection locked="0"/>
    </xf>
    <xf numFmtId="0" fontId="3" fillId="0" borderId="81" xfId="0" applyFont="1" applyBorder="1" applyAlignment="1" applyProtection="1">
      <alignment horizontal="center" vertical="center" wrapText="1"/>
      <protection locked="0"/>
    </xf>
    <xf numFmtId="3" fontId="3" fillId="0" borderId="79" xfId="0" applyNumberFormat="1" applyFont="1" applyBorder="1" applyAlignment="1" applyProtection="1">
      <alignment horizontal="right" vertical="center" shrinkToFit="1"/>
      <protection locked="0"/>
    </xf>
    <xf numFmtId="3" fontId="3" fillId="0" borderId="81" xfId="0" applyNumberFormat="1" applyFont="1" applyBorder="1" applyAlignment="1" applyProtection="1">
      <alignment horizontal="right" vertical="center" shrinkToFit="1"/>
      <protection locked="0"/>
    </xf>
    <xf numFmtId="3" fontId="3" fillId="4" borderId="79" xfId="0" applyNumberFormat="1" applyFont="1" applyFill="1" applyBorder="1" applyAlignment="1">
      <alignment horizontal="right" vertical="center" shrinkToFit="1"/>
    </xf>
    <xf numFmtId="3" fontId="3" fillId="4" borderId="81" xfId="0" applyNumberFormat="1" applyFont="1" applyFill="1" applyBorder="1" applyAlignment="1">
      <alignment horizontal="right" vertical="center" shrinkToFit="1"/>
    </xf>
    <xf numFmtId="3" fontId="36" fillId="0" borderId="0" xfId="0" applyNumberFormat="1" applyFont="1" applyAlignment="1">
      <alignment horizontal="center" vertical="center"/>
    </xf>
    <xf numFmtId="0" fontId="36" fillId="0" borderId="0" xfId="0" applyFont="1" applyAlignment="1">
      <alignment horizontal="center" vertical="center"/>
    </xf>
    <xf numFmtId="3" fontId="14" fillId="0" borderId="81" xfId="0" applyNumberFormat="1" applyFont="1" applyBorder="1" applyAlignment="1" applyProtection="1">
      <alignment horizontal="right" vertical="center" shrinkToFit="1"/>
      <protection locked="0"/>
    </xf>
    <xf numFmtId="3" fontId="14" fillId="4" borderId="81" xfId="0" applyNumberFormat="1" applyFont="1" applyFill="1" applyBorder="1" applyAlignment="1">
      <alignment horizontal="right" vertical="center" shrinkToFit="1"/>
    </xf>
    <xf numFmtId="0" fontId="3" fillId="2" borderId="47" xfId="0" applyFont="1" applyFill="1" applyBorder="1" applyAlignment="1">
      <alignment horizontal="center" vertical="center" wrapText="1"/>
    </xf>
    <xf numFmtId="0" fontId="3" fillId="2" borderId="55" xfId="0" applyFont="1" applyFill="1" applyBorder="1" applyAlignment="1">
      <alignment horizontal="center" vertical="center"/>
    </xf>
    <xf numFmtId="0" fontId="3" fillId="2" borderId="49" xfId="0" applyFont="1" applyFill="1" applyBorder="1" applyAlignment="1">
      <alignment horizontal="center" vertical="center"/>
    </xf>
    <xf numFmtId="0" fontId="3" fillId="0" borderId="87" xfId="0" applyFont="1" applyBorder="1" applyAlignment="1" applyProtection="1">
      <alignment horizontal="center" vertical="center" wrapText="1"/>
      <protection locked="0"/>
    </xf>
    <xf numFmtId="3" fontId="14" fillId="0" borderId="87" xfId="0" applyNumberFormat="1" applyFont="1" applyBorder="1" applyAlignment="1" applyProtection="1">
      <alignment horizontal="right" vertical="center" shrinkToFit="1"/>
      <protection locked="0"/>
    </xf>
    <xf numFmtId="3" fontId="14" fillId="4" borderId="87" xfId="0" applyNumberFormat="1" applyFont="1" applyFill="1" applyBorder="1" applyAlignment="1">
      <alignment horizontal="right" vertical="center" shrinkToFit="1"/>
    </xf>
    <xf numFmtId="0" fontId="3" fillId="0" borderId="0" xfId="0" applyFont="1" applyAlignment="1">
      <alignment horizontal="justify" vertical="center"/>
    </xf>
    <xf numFmtId="0" fontId="3" fillId="0" borderId="0" xfId="0" applyFont="1">
      <alignment vertical="center"/>
    </xf>
    <xf numFmtId="0" fontId="0" fillId="0" borderId="0" xfId="0">
      <alignment vertical="center"/>
    </xf>
    <xf numFmtId="3" fontId="3" fillId="0" borderId="87" xfId="0" applyNumberFormat="1" applyFont="1" applyBorder="1" applyAlignment="1" applyProtection="1">
      <alignment horizontal="right" vertical="center" shrinkToFit="1"/>
      <protection locked="0"/>
    </xf>
    <xf numFmtId="3" fontId="3" fillId="4" borderId="87" xfId="0" applyNumberFormat="1" applyFont="1" applyFill="1" applyBorder="1" applyAlignment="1">
      <alignment horizontal="right" vertical="center" shrinkToFit="1"/>
    </xf>
    <xf numFmtId="0" fontId="3" fillId="5" borderId="50" xfId="0" applyFont="1" applyFill="1" applyBorder="1" applyAlignment="1">
      <alignment horizontal="center" vertical="center" wrapText="1"/>
    </xf>
    <xf numFmtId="0" fontId="3" fillId="5" borderId="54" xfId="0" applyFont="1" applyFill="1" applyBorder="1" applyAlignment="1">
      <alignment horizontal="center" vertical="center"/>
    </xf>
    <xf numFmtId="0" fontId="3" fillId="5" borderId="53" xfId="0" applyFont="1" applyFill="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0" borderId="11" xfId="0" applyFont="1" applyBorder="1" applyAlignment="1">
      <alignment horizontal="justify" vertical="center"/>
    </xf>
    <xf numFmtId="0" fontId="3" fillId="0" borderId="11" xfId="0" applyFont="1" applyBorder="1">
      <alignment vertical="center"/>
    </xf>
    <xf numFmtId="0" fontId="0" fillId="0" borderId="11" xfId="0" applyBorder="1">
      <alignment vertical="center"/>
    </xf>
    <xf numFmtId="0" fontId="3" fillId="0" borderId="0" xfId="0" applyFont="1" applyAlignment="1">
      <alignment horizontal="justify" vertical="center" wrapText="1"/>
    </xf>
    <xf numFmtId="0" fontId="3" fillId="0" borderId="5" xfId="0" applyFont="1" applyBorder="1" applyAlignment="1">
      <alignment horizontal="left"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7"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5" borderId="54" xfId="0" applyFont="1" applyFill="1" applyBorder="1" applyAlignment="1">
      <alignment horizontal="center" vertical="center" wrapText="1"/>
    </xf>
    <xf numFmtId="0" fontId="3" fillId="5" borderId="53" xfId="0" applyFont="1" applyFill="1" applyBorder="1" applyAlignment="1">
      <alignment horizontal="center" vertical="center" wrapText="1"/>
    </xf>
    <xf numFmtId="0" fontId="18" fillId="0" borderId="11" xfId="0" applyFont="1" applyBorder="1" applyAlignment="1">
      <alignment horizontal="left" vertical="center" wrapText="1"/>
    </xf>
    <xf numFmtId="0" fontId="18" fillId="0" borderId="0" xfId="0" applyFont="1" applyAlignment="1">
      <alignment horizontal="left" vertical="center" wrapText="1"/>
    </xf>
    <xf numFmtId="177" fontId="6" fillId="0" borderId="12" xfId="0" applyNumberFormat="1" applyFont="1" applyBorder="1" applyAlignment="1">
      <alignment horizontal="right" vertical="center" wrapText="1"/>
    </xf>
    <xf numFmtId="177" fontId="6" fillId="0" borderId="58" xfId="0" applyNumberFormat="1" applyFont="1" applyBorder="1" applyAlignment="1">
      <alignment horizontal="right" vertical="center" wrapText="1"/>
    </xf>
    <xf numFmtId="0" fontId="25" fillId="0" borderId="60" xfId="0" applyFont="1" applyBorder="1" applyAlignment="1">
      <alignment horizontal="left" vertical="center" wrapText="1"/>
    </xf>
    <xf numFmtId="0" fontId="25" fillId="0" borderId="61" xfId="0" applyFont="1" applyBorder="1" applyAlignment="1">
      <alignment horizontal="left" vertical="center" wrapText="1"/>
    </xf>
    <xf numFmtId="0" fontId="5" fillId="0" borderId="46" xfId="0" applyFont="1" applyBorder="1" applyAlignment="1">
      <alignment horizontal="center" vertical="center" wrapText="1"/>
    </xf>
    <xf numFmtId="0" fontId="5" fillId="0" borderId="6" xfId="0" applyFont="1" applyBorder="1" applyAlignment="1">
      <alignment horizontal="center" vertical="center" wrapText="1"/>
    </xf>
    <xf numFmtId="0" fontId="5" fillId="5" borderId="15" xfId="0" applyFont="1" applyFill="1" applyBorder="1" applyAlignment="1">
      <alignment horizontal="justify" vertical="center" wrapText="1"/>
    </xf>
    <xf numFmtId="0" fontId="5" fillId="5" borderId="13" xfId="0" applyFont="1" applyFill="1" applyBorder="1" applyAlignment="1">
      <alignment horizontal="justify" vertical="center" wrapText="1"/>
    </xf>
    <xf numFmtId="0" fontId="25" fillId="0" borderId="57" xfId="0" applyFont="1" applyBorder="1" applyAlignment="1">
      <alignment horizontal="left" vertical="center" wrapText="1"/>
    </xf>
    <xf numFmtId="0" fontId="25" fillId="0" borderId="58" xfId="0" applyFont="1" applyBorder="1" applyAlignment="1">
      <alignment horizontal="left"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15" xfId="0" applyFont="1" applyBorder="1" applyAlignment="1">
      <alignment horizontal="justify" vertical="center" wrapText="1"/>
    </xf>
    <xf numFmtId="0" fontId="7" fillId="0" borderId="12"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4" xfId="0" applyFont="1" applyBorder="1" applyAlignment="1">
      <alignment horizontal="center" vertical="center" wrapText="1"/>
    </xf>
    <xf numFmtId="177" fontId="17" fillId="0" borderId="59" xfId="0" applyNumberFormat="1" applyFont="1" applyBorder="1" applyAlignment="1">
      <alignment horizontal="center" vertical="center" wrapText="1"/>
    </xf>
    <xf numFmtId="177" fontId="17" fillId="0" borderId="62" xfId="0" applyNumberFormat="1" applyFont="1" applyBorder="1" applyAlignment="1">
      <alignment horizontal="center" vertical="center" wrapText="1"/>
    </xf>
    <xf numFmtId="0" fontId="22" fillId="0" borderId="0" xfId="0" applyFont="1" applyAlignment="1">
      <alignment horizontal="left" vertical="center" shrinkToFit="1"/>
    </xf>
    <xf numFmtId="0" fontId="39" fillId="0" borderId="5" xfId="0" applyFont="1" applyBorder="1" applyAlignment="1">
      <alignment horizontal="left" vertical="center"/>
    </xf>
    <xf numFmtId="0" fontId="40" fillId="0" borderId="5" xfId="0" applyFont="1" applyBorder="1">
      <alignment vertical="center"/>
    </xf>
    <xf numFmtId="0" fontId="5" fillId="2" borderId="1" xfId="0" applyFont="1" applyFill="1" applyBorder="1" applyAlignment="1">
      <alignment horizontal="center" vertical="center" wrapText="1"/>
    </xf>
    <xf numFmtId="0" fontId="5" fillId="0" borderId="3" xfId="0" applyFont="1" applyBorder="1" applyAlignment="1">
      <alignment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0" fillId="0" borderId="12" xfId="0" applyFont="1" applyBorder="1" applyAlignment="1">
      <alignment horizontal="center" vertical="center" wrapText="1"/>
    </xf>
    <xf numFmtId="0" fontId="5" fillId="2" borderId="13" xfId="0" applyFont="1" applyFill="1" applyBorder="1" applyAlignment="1">
      <alignment horizontal="center" vertical="center" wrapText="1"/>
    </xf>
    <xf numFmtId="0" fontId="10" fillId="0" borderId="4" xfId="0" applyFont="1" applyBorder="1" applyAlignment="1">
      <alignment horizontal="center" vertical="center" wrapText="1"/>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left" vertical="center" shrinkToFit="1"/>
    </xf>
    <xf numFmtId="0" fontId="22" fillId="3" borderId="10" xfId="0" applyFont="1" applyFill="1" applyBorder="1" applyAlignment="1">
      <alignment horizontal="center" vertical="center" shrinkToFit="1"/>
    </xf>
    <xf numFmtId="0" fontId="22" fillId="3" borderId="13" xfId="0" applyFont="1" applyFill="1" applyBorder="1" applyAlignment="1">
      <alignment horizontal="center" vertical="center" shrinkToFit="1"/>
    </xf>
    <xf numFmtId="12" fontId="7" fillId="0" borderId="1" xfId="0" applyNumberFormat="1" applyFont="1" applyBorder="1" applyAlignment="1" applyProtection="1">
      <alignment horizontal="center" vertical="center" shrinkToFit="1"/>
      <protection locked="0"/>
    </xf>
    <xf numFmtId="12" fontId="7" fillId="0" borderId="3" xfId="0" applyNumberFormat="1" applyFont="1" applyBorder="1" applyAlignment="1" applyProtection="1">
      <alignment horizontal="center" vertical="center" shrinkToFit="1"/>
      <protection locked="0"/>
    </xf>
    <xf numFmtId="0" fontId="5" fillId="3" borderId="1"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27" fillId="2" borderId="1" xfId="0" applyFont="1" applyFill="1" applyBorder="1" applyAlignment="1">
      <alignment horizontal="center" vertical="center" wrapText="1"/>
    </xf>
    <xf numFmtId="0" fontId="27" fillId="2" borderId="6" xfId="0" applyFont="1" applyFill="1" applyBorder="1" applyAlignment="1">
      <alignment horizontal="center" vertical="center" wrapText="1"/>
    </xf>
    <xf numFmtId="0" fontId="27"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3" fontId="5" fillId="0" borderId="81" xfId="0" applyNumberFormat="1" applyFont="1" applyBorder="1" applyAlignment="1" applyProtection="1">
      <alignment horizontal="right" vertical="center" shrinkToFit="1"/>
      <protection locked="0"/>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5" fillId="0" borderId="79" xfId="0" applyFont="1" applyBorder="1" applyAlignment="1" applyProtection="1">
      <alignment horizontal="center" vertical="center" wrapText="1"/>
      <protection locked="0"/>
    </xf>
    <xf numFmtId="0" fontId="5" fillId="0" borderId="81" xfId="0" applyFont="1" applyBorder="1" applyAlignment="1" applyProtection="1">
      <alignment horizontal="center" vertical="center" wrapText="1"/>
      <protection locked="0"/>
    </xf>
    <xf numFmtId="3" fontId="5" fillId="0" borderId="79" xfId="0" applyNumberFormat="1" applyFont="1" applyBorder="1" applyAlignment="1" applyProtection="1">
      <alignment horizontal="right" vertical="center" shrinkToFit="1"/>
      <protection locked="0"/>
    </xf>
    <xf numFmtId="3" fontId="5" fillId="4" borderId="79" xfId="0" applyNumberFormat="1" applyFont="1" applyFill="1" applyBorder="1" applyAlignment="1">
      <alignment horizontal="right" vertical="center" shrinkToFit="1"/>
    </xf>
    <xf numFmtId="3" fontId="5" fillId="4" borderId="81" xfId="0" applyNumberFormat="1" applyFont="1" applyFill="1" applyBorder="1" applyAlignment="1">
      <alignment horizontal="right" vertical="center" shrinkToFit="1"/>
    </xf>
    <xf numFmtId="3" fontId="6" fillId="0" borderId="0" xfId="0" applyNumberFormat="1" applyFont="1" applyAlignment="1">
      <alignment horizontal="center" vertical="center"/>
    </xf>
    <xf numFmtId="0" fontId="6" fillId="0" borderId="0" xfId="0" applyFont="1" applyAlignment="1">
      <alignment horizontal="center" vertical="center"/>
    </xf>
    <xf numFmtId="3" fontId="9" fillId="0" borderId="81" xfId="0" applyNumberFormat="1" applyFont="1" applyBorder="1" applyAlignment="1" applyProtection="1">
      <alignment horizontal="right" vertical="center" shrinkToFit="1"/>
      <protection locked="0"/>
    </xf>
    <xf numFmtId="0" fontId="5" fillId="2" borderId="90" xfId="0" applyFont="1" applyFill="1" applyBorder="1" applyAlignment="1">
      <alignment horizontal="center" vertical="center" wrapText="1"/>
    </xf>
    <xf numFmtId="0" fontId="5" fillId="2" borderId="91" xfId="0" applyFont="1" applyFill="1" applyBorder="1" applyAlignment="1">
      <alignment horizontal="center" vertical="center"/>
    </xf>
    <xf numFmtId="0" fontId="5" fillId="2" borderId="92" xfId="0" applyFont="1" applyFill="1" applyBorder="1" applyAlignment="1">
      <alignment horizontal="center" vertical="center"/>
    </xf>
    <xf numFmtId="0" fontId="5" fillId="0" borderId="87" xfId="0" applyFont="1" applyBorder="1" applyAlignment="1" applyProtection="1">
      <alignment horizontal="center" vertical="center" wrapText="1"/>
      <protection locked="0"/>
    </xf>
    <xf numFmtId="3" fontId="9" fillId="0" borderId="87" xfId="0" applyNumberFormat="1" applyFont="1" applyBorder="1" applyAlignment="1" applyProtection="1">
      <alignment horizontal="right" vertical="center" shrinkToFit="1"/>
      <protection locked="0"/>
    </xf>
    <xf numFmtId="3" fontId="9" fillId="4" borderId="87" xfId="0" applyNumberFormat="1" applyFont="1" applyFill="1" applyBorder="1" applyAlignment="1">
      <alignment horizontal="right" vertical="center" shrinkToFit="1"/>
    </xf>
    <xf numFmtId="3" fontId="5" fillId="0" borderId="87" xfId="0" applyNumberFormat="1" applyFont="1" applyBorder="1" applyAlignment="1" applyProtection="1">
      <alignment horizontal="right" vertical="center" shrinkToFit="1"/>
      <protection locked="0"/>
    </xf>
    <xf numFmtId="3" fontId="9" fillId="4" borderId="81" xfId="0" applyNumberFormat="1" applyFont="1" applyFill="1" applyBorder="1" applyAlignment="1">
      <alignment horizontal="right" vertical="center" shrinkToFit="1"/>
    </xf>
    <xf numFmtId="3" fontId="5" fillId="4" borderId="87" xfId="0" applyNumberFormat="1" applyFont="1" applyFill="1" applyBorder="1" applyAlignment="1">
      <alignment horizontal="right" vertical="center" shrinkToFit="1"/>
    </xf>
    <xf numFmtId="0" fontId="5" fillId="2" borderId="47" xfId="0" applyFont="1" applyFill="1" applyBorder="1" applyAlignment="1">
      <alignment horizontal="center" vertical="center" wrapText="1"/>
    </xf>
    <xf numFmtId="0" fontId="5" fillId="2" borderId="55" xfId="0" applyFont="1" applyFill="1" applyBorder="1" applyAlignment="1">
      <alignment horizontal="center" vertical="center"/>
    </xf>
    <xf numFmtId="0" fontId="5" fillId="2" borderId="49" xfId="0" applyFont="1" applyFill="1" applyBorder="1" applyAlignment="1">
      <alignment horizontal="center" vertical="center"/>
    </xf>
    <xf numFmtId="0" fontId="5" fillId="0" borderId="0" xfId="0" applyFont="1" applyAlignment="1">
      <alignment horizontal="justify" vertical="center"/>
    </xf>
    <xf numFmtId="0" fontId="5" fillId="0" borderId="0" xfId="0" applyFont="1">
      <alignment vertical="center"/>
    </xf>
    <xf numFmtId="0" fontId="5" fillId="5" borderId="50" xfId="0" applyFont="1" applyFill="1" applyBorder="1" applyAlignment="1">
      <alignment horizontal="center" vertical="center" wrapText="1"/>
    </xf>
    <xf numFmtId="0" fontId="5" fillId="5" borderId="54" xfId="0" applyFont="1" applyFill="1" applyBorder="1" applyAlignment="1">
      <alignment horizontal="center" vertical="center"/>
    </xf>
    <xf numFmtId="0" fontId="5" fillId="5" borderId="5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2" xfId="0" applyFont="1" applyFill="1" applyBorder="1" applyAlignment="1">
      <alignment horizontal="center" vertical="center"/>
    </xf>
    <xf numFmtId="0" fontId="5" fillId="0" borderId="11" xfId="0" applyFont="1" applyBorder="1" applyAlignment="1">
      <alignment horizontal="justify" vertical="center"/>
    </xf>
    <xf numFmtId="0" fontId="5" fillId="0" borderId="11" xfId="0" applyFont="1" applyBorder="1">
      <alignment vertical="center"/>
    </xf>
    <xf numFmtId="0" fontId="5" fillId="0" borderId="0" xfId="0" applyFont="1" applyAlignment="1">
      <alignment horizontal="justify" vertical="center" wrapText="1"/>
    </xf>
    <xf numFmtId="0" fontId="5" fillId="0" borderId="5" xfId="0" applyFont="1" applyBorder="1" applyAlignment="1">
      <alignment horizontal="left" vertical="center"/>
    </xf>
    <xf numFmtId="0" fontId="5" fillId="2" borderId="11"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5" fillId="5" borderId="54" xfId="0" applyFont="1" applyFill="1" applyBorder="1" applyAlignment="1">
      <alignment horizontal="center" vertical="center" wrapText="1"/>
    </xf>
    <xf numFmtId="0" fontId="5" fillId="5" borderId="53"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0" fillId="0" borderId="68" xfId="0" applyBorder="1" applyAlignment="1">
      <alignment horizontal="center" vertical="center"/>
    </xf>
    <xf numFmtId="0" fontId="0" fillId="0" borderId="66" xfId="0" applyBorder="1" applyAlignment="1">
      <alignment horizontal="center" vertical="center"/>
    </xf>
    <xf numFmtId="3" fontId="0" fillId="0" borderId="68" xfId="0" applyNumberFormat="1" applyBorder="1" applyAlignment="1">
      <alignment horizontal="center" vertical="center"/>
    </xf>
    <xf numFmtId="3" fontId="0" fillId="0" borderId="66" xfId="0" applyNumberFormat="1" applyBorder="1" applyAlignment="1">
      <alignment horizontal="center" vertical="center"/>
    </xf>
    <xf numFmtId="57" fontId="0" fillId="0" borderId="68" xfId="0" applyNumberFormat="1" applyBorder="1" applyAlignment="1">
      <alignment horizontal="center" vertical="center"/>
    </xf>
    <xf numFmtId="57" fontId="0" fillId="0" borderId="66" xfId="0" applyNumberFormat="1" applyBorder="1" applyAlignment="1">
      <alignment horizontal="center" vertical="center"/>
    </xf>
    <xf numFmtId="0" fontId="32" fillId="0" borderId="0" xfId="0" applyFont="1" applyAlignment="1">
      <alignment horizontal="left" vertical="center"/>
    </xf>
    <xf numFmtId="0" fontId="0" fillId="0" borderId="23" xfId="0" applyBorder="1" applyAlignment="1">
      <alignment horizontal="center" vertical="center"/>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3" xfId="0" applyBorder="1" applyAlignment="1">
      <alignment horizontal="left" vertical="center"/>
    </xf>
    <xf numFmtId="0" fontId="0" fillId="0" borderId="17" xfId="0" applyBorder="1" applyAlignment="1">
      <alignment horizontal="left" vertical="center"/>
    </xf>
    <xf numFmtId="0" fontId="0" fillId="0" borderId="24" xfId="0" applyBorder="1" applyAlignment="1">
      <alignment horizontal="left" vertical="center"/>
    </xf>
    <xf numFmtId="0" fontId="0" fillId="6" borderId="68" xfId="0" applyFill="1" applyBorder="1" applyAlignment="1">
      <alignment horizontal="center" vertical="center"/>
    </xf>
    <xf numFmtId="0" fontId="0" fillId="6" borderId="66" xfId="0" applyFill="1" applyBorder="1" applyAlignment="1">
      <alignment horizontal="center" vertical="center"/>
    </xf>
    <xf numFmtId="0" fontId="0" fillId="6" borderId="68" xfId="0" applyFill="1" applyBorder="1" applyAlignment="1">
      <alignment horizontal="center" vertical="center" wrapText="1"/>
    </xf>
    <xf numFmtId="0" fontId="0" fillId="6" borderId="66" xfId="0" applyFill="1" applyBorder="1" applyAlignment="1">
      <alignment horizontal="center" vertical="center" wrapText="1"/>
    </xf>
  </cellXfs>
  <cellStyles count="37">
    <cellStyle name="パーセント 2" xfId="4" xr:uid="{00000000-0005-0000-0000-000000000000}"/>
    <cellStyle name="桁区切り" xfId="1" builtinId="6"/>
    <cellStyle name="桁区切り 2" xfId="3" xr:uid="{00000000-0005-0000-0000-000002000000}"/>
    <cellStyle name="桁区切り 3" xfId="5" xr:uid="{00000000-0005-0000-0000-000003000000}"/>
    <cellStyle name="桁区切り 4" xfId="6" xr:uid="{00000000-0005-0000-0000-000004000000}"/>
    <cellStyle name="桁区切り 5" xfId="7" xr:uid="{00000000-0005-0000-0000-000005000000}"/>
    <cellStyle name="桁区切り 5 2" xfId="8" xr:uid="{00000000-0005-0000-0000-000006000000}"/>
    <cellStyle name="桁区切り 5 2 2" xfId="9" xr:uid="{00000000-0005-0000-0000-000007000000}"/>
    <cellStyle name="桁区切り 5 2 3" xfId="10" xr:uid="{00000000-0005-0000-0000-000008000000}"/>
    <cellStyle name="桁区切り 5 2 3 2" xfId="11" xr:uid="{00000000-0005-0000-0000-000009000000}"/>
    <cellStyle name="桁区切り 5 2 4" xfId="12" xr:uid="{00000000-0005-0000-0000-00000A000000}"/>
    <cellStyle name="桁区切り 5 2 4 2" xfId="13" xr:uid="{00000000-0005-0000-0000-00000B000000}"/>
    <cellStyle name="桁区切り 5 2 4 3" xfId="14" xr:uid="{00000000-0005-0000-0000-00000C000000}"/>
    <cellStyle name="桁区切り 5 2 4 3 2" xfId="15" xr:uid="{00000000-0005-0000-0000-00000D000000}"/>
    <cellStyle name="桁区切り 5 2 4 3 2 2" xfId="16" xr:uid="{00000000-0005-0000-0000-00000E000000}"/>
    <cellStyle name="桁区切り 5 2 5" xfId="17" xr:uid="{00000000-0005-0000-0000-00000F000000}"/>
    <cellStyle name="桁区切り 5 2 5 2" xfId="18" xr:uid="{00000000-0005-0000-0000-000010000000}"/>
    <cellStyle name="桁区切り 5 2 5 3" xfId="19" xr:uid="{00000000-0005-0000-0000-000011000000}"/>
    <cellStyle name="桁区切り 5 2 5 3 2" xfId="20" xr:uid="{00000000-0005-0000-0000-000012000000}"/>
    <cellStyle name="桁区切り 5 2 6" xfId="21" xr:uid="{00000000-0005-0000-0000-000013000000}"/>
    <cellStyle name="桁区切り 5 2 7" xfId="22" xr:uid="{00000000-0005-0000-0000-000014000000}"/>
    <cellStyle name="桁区切り 5 2 8" xfId="23" xr:uid="{00000000-0005-0000-0000-000015000000}"/>
    <cellStyle name="桁区切り 6" xfId="24" xr:uid="{00000000-0005-0000-0000-000016000000}"/>
    <cellStyle name="桁区切り 6 2" xfId="25" xr:uid="{00000000-0005-0000-0000-000017000000}"/>
    <cellStyle name="桁区切り 6 2 2" xfId="26" xr:uid="{00000000-0005-0000-0000-000018000000}"/>
    <cellStyle name="桁区切り 6 2 2 2" xfId="27" xr:uid="{00000000-0005-0000-0000-000019000000}"/>
    <cellStyle name="桁区切り 6 2 2 2 2" xfId="28" xr:uid="{00000000-0005-0000-0000-00001A000000}"/>
    <cellStyle name="桁区切り 6 2 3" xfId="29" xr:uid="{00000000-0005-0000-0000-00001B000000}"/>
    <cellStyle name="桁区切り 6 2 3 2" xfId="30" xr:uid="{00000000-0005-0000-0000-00001C000000}"/>
    <cellStyle name="桁区切り 7" xfId="31" xr:uid="{00000000-0005-0000-0000-00001D000000}"/>
    <cellStyle name="桁区切り 8" xfId="32" xr:uid="{00000000-0005-0000-0000-00001E000000}"/>
    <cellStyle name="標準" xfId="0" builtinId="0"/>
    <cellStyle name="標準 2" xfId="2" xr:uid="{00000000-0005-0000-0000-000020000000}"/>
    <cellStyle name="標準 2 2" xfId="33" xr:uid="{00000000-0005-0000-0000-000021000000}"/>
    <cellStyle name="標準 2_0214風俗営業作業（郡山市）" xfId="34" xr:uid="{00000000-0005-0000-0000-000022000000}"/>
    <cellStyle name="標準 3" xfId="35" xr:uid="{00000000-0005-0000-0000-000023000000}"/>
    <cellStyle name="標準 4" xfId="36" xr:uid="{00000000-0005-0000-0000-000024000000}"/>
  </cellStyles>
  <dxfs count="9">
    <dxf>
      <fill>
        <patternFill>
          <bgColor rgb="FFFFC000"/>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
      <fill>
        <patternFill>
          <bgColor rgb="FFFFC000"/>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FFFF"/>
      <color rgb="FFFFFF99"/>
      <color rgb="FFFFE7E7"/>
      <color rgb="FFFFCCCC"/>
      <color rgb="FFF0F8F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28944</xdr:colOff>
      <xdr:row>0</xdr:row>
      <xdr:rowOff>121227</xdr:rowOff>
    </xdr:from>
    <xdr:to>
      <xdr:col>11</xdr:col>
      <xdr:colOff>0</xdr:colOff>
      <xdr:row>2</xdr:row>
      <xdr:rowOff>180975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8084373" y="121227"/>
          <a:ext cx="1726377" cy="631248"/>
        </a:xfrm>
        <a:prstGeom prst="rect">
          <a:avLst/>
        </a:prstGeom>
        <a:solidFill>
          <a:schemeClr val="bg1"/>
        </a:solidFill>
        <a:ln w="12700"/>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ja-JP" altLang="en-US" sz="1100">
              <a:solidFill>
                <a:schemeClr val="tx1"/>
              </a:solidFill>
              <a:latin typeface="Meiryo UI" panose="020B0604030504040204" pitchFamily="50" charset="-128"/>
              <a:ea typeface="Meiryo UI" panose="020B0604030504040204" pitchFamily="50" charset="-128"/>
            </a:rPr>
            <a:t>実績報告用チェックリスト</a:t>
          </a:r>
          <a:br>
            <a:rPr kumimoji="1" lang="en-US" altLang="ja-JP" sz="1100">
              <a:solidFill>
                <a:schemeClr val="tx1"/>
              </a:solidFill>
              <a:latin typeface="Meiryo UI" panose="020B0604030504040204" pitchFamily="50" charset="-128"/>
              <a:ea typeface="Meiryo UI" panose="020B0604030504040204" pitchFamily="50" charset="-128"/>
            </a:rPr>
          </a:br>
          <a:r>
            <a:rPr kumimoji="1" lang="ja-JP" altLang="en-US" sz="1100">
              <a:solidFill>
                <a:schemeClr val="tx1"/>
              </a:solidFill>
              <a:latin typeface="Meiryo UI" panose="020B0604030504040204" pitchFamily="50" charset="-128"/>
              <a:ea typeface="Meiryo UI" panose="020B0604030504040204" pitchFamily="50" charset="-128"/>
            </a:rPr>
            <a:t>全申請者－３</a:t>
          </a:r>
        </a:p>
      </xdr:txBody>
    </xdr:sp>
    <xdr:clientData/>
  </xdr:twoCellAnchor>
  <xdr:twoCellAnchor>
    <xdr:from>
      <xdr:col>13</xdr:col>
      <xdr:colOff>0</xdr:colOff>
      <xdr:row>10</xdr:row>
      <xdr:rowOff>0</xdr:rowOff>
    </xdr:from>
    <xdr:to>
      <xdr:col>21</xdr:col>
      <xdr:colOff>381000</xdr:colOff>
      <xdr:row>18</xdr:row>
      <xdr:rowOff>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1538857" y="3605893"/>
          <a:ext cx="6939643" cy="2721428"/>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twoCellAnchor>
    <xdr:from>
      <xdr:col>0</xdr:col>
      <xdr:colOff>89647</xdr:colOff>
      <xdr:row>52</xdr:row>
      <xdr:rowOff>0</xdr:rowOff>
    </xdr:from>
    <xdr:to>
      <xdr:col>11</xdr:col>
      <xdr:colOff>0</xdr:colOff>
      <xdr:row>55</xdr:row>
      <xdr:rowOff>112059</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89647" y="15609794"/>
          <a:ext cx="9681882" cy="818030"/>
        </a:xfrm>
        <a:prstGeom prst="rect">
          <a:avLst/>
        </a:prstGeom>
        <a:noFill/>
        <a:ln w="19050">
          <a:solidFill>
            <a:schemeClr val="tx1">
              <a:lumMod val="65000"/>
              <a:lumOff val="3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733425</xdr:colOff>
          <xdr:row>53</xdr:row>
          <xdr:rowOff>104775</xdr:rowOff>
        </xdr:from>
        <xdr:to>
          <xdr:col>1</xdr:col>
          <xdr:colOff>57150</xdr:colOff>
          <xdr:row>55</xdr:row>
          <xdr:rowOff>133350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xdr:row>
          <xdr:rowOff>142875</xdr:rowOff>
        </xdr:from>
        <xdr:to>
          <xdr:col>12</xdr:col>
          <xdr:colOff>733425</xdr:colOff>
          <xdr:row>15</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18</xdr:row>
          <xdr:rowOff>161925</xdr:rowOff>
        </xdr:from>
        <xdr:to>
          <xdr:col>12</xdr:col>
          <xdr:colOff>733425</xdr:colOff>
          <xdr:row>20</xdr:row>
          <xdr:rowOff>180975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12</xdr:col>
      <xdr:colOff>0</xdr:colOff>
      <xdr:row>21</xdr:row>
      <xdr:rowOff>1</xdr:rowOff>
    </xdr:from>
    <xdr:to>
      <xdr:col>21</xdr:col>
      <xdr:colOff>0</xdr:colOff>
      <xdr:row>29</xdr:row>
      <xdr:rowOff>1</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4516100" y="5981701"/>
          <a:ext cx="6981825" cy="27051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35719</xdr:colOff>
      <xdr:row>20</xdr:row>
      <xdr:rowOff>83344</xdr:rowOff>
    </xdr:from>
    <xdr:to>
      <xdr:col>4</xdr:col>
      <xdr:colOff>1226878</xdr:colOff>
      <xdr:row>23</xdr:row>
      <xdr:rowOff>285751</xdr:rowOff>
    </xdr:to>
    <xdr:sp macro="" textlink="">
      <xdr:nvSpPr>
        <xdr:cNvPr id="2" name="AutoShape 5">
          <a:extLst>
            <a:ext uri="{FF2B5EF4-FFF2-40B4-BE49-F238E27FC236}">
              <a16:creationId xmlns:a16="http://schemas.microsoft.com/office/drawing/2014/main" id="{00000000-0008-0000-0300-000002000000}"/>
            </a:ext>
          </a:extLst>
        </xdr:cNvPr>
        <xdr:cNvSpPr>
          <a:spLocks noChangeArrowheads="1"/>
        </xdr:cNvSpPr>
      </xdr:nvSpPr>
      <xdr:spPr bwMode="auto">
        <a:xfrm flipH="1">
          <a:off x="6360319" y="7703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16</xdr:row>
      <xdr:rowOff>83344</xdr:rowOff>
    </xdr:from>
    <xdr:to>
      <xdr:col>4</xdr:col>
      <xdr:colOff>1226878</xdr:colOff>
      <xdr:row>19</xdr:row>
      <xdr:rowOff>285751</xdr:rowOff>
    </xdr:to>
    <xdr:sp macro="" textlink="">
      <xdr:nvSpPr>
        <xdr:cNvPr id="3" name="AutoShape 5">
          <a:extLst>
            <a:ext uri="{FF2B5EF4-FFF2-40B4-BE49-F238E27FC236}">
              <a16:creationId xmlns:a16="http://schemas.microsoft.com/office/drawing/2014/main" id="{00000000-0008-0000-0300-000003000000}"/>
            </a:ext>
          </a:extLst>
        </xdr:cNvPr>
        <xdr:cNvSpPr>
          <a:spLocks noChangeArrowheads="1"/>
        </xdr:cNvSpPr>
      </xdr:nvSpPr>
      <xdr:spPr bwMode="auto">
        <a:xfrm flipH="1">
          <a:off x="6360319" y="6179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8</xdr:row>
      <xdr:rowOff>83344</xdr:rowOff>
    </xdr:from>
    <xdr:to>
      <xdr:col>4</xdr:col>
      <xdr:colOff>1226878</xdr:colOff>
      <xdr:row>11</xdr:row>
      <xdr:rowOff>285751</xdr:rowOff>
    </xdr:to>
    <xdr:sp macro="" textlink="">
      <xdr:nvSpPr>
        <xdr:cNvPr id="4" name="AutoShape 5">
          <a:extLst>
            <a:ext uri="{FF2B5EF4-FFF2-40B4-BE49-F238E27FC236}">
              <a16:creationId xmlns:a16="http://schemas.microsoft.com/office/drawing/2014/main" id="{00000000-0008-0000-0300-000004000000}"/>
            </a:ext>
          </a:extLst>
        </xdr:cNvPr>
        <xdr:cNvSpPr>
          <a:spLocks noChangeArrowheads="1"/>
        </xdr:cNvSpPr>
      </xdr:nvSpPr>
      <xdr:spPr bwMode="auto">
        <a:xfrm flipH="1">
          <a:off x="6360319" y="3131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4</xdr:row>
      <xdr:rowOff>83344</xdr:rowOff>
    </xdr:from>
    <xdr:to>
      <xdr:col>4</xdr:col>
      <xdr:colOff>1226878</xdr:colOff>
      <xdr:row>7</xdr:row>
      <xdr:rowOff>285751</xdr:rowOff>
    </xdr:to>
    <xdr:sp macro="" textlink="">
      <xdr:nvSpPr>
        <xdr:cNvPr id="5" name="AutoShape 5">
          <a:extLst>
            <a:ext uri="{FF2B5EF4-FFF2-40B4-BE49-F238E27FC236}">
              <a16:creationId xmlns:a16="http://schemas.microsoft.com/office/drawing/2014/main" id="{00000000-0008-0000-0300-000005000000}"/>
            </a:ext>
          </a:extLst>
        </xdr:cNvPr>
        <xdr:cNvSpPr>
          <a:spLocks noChangeArrowheads="1"/>
        </xdr:cNvSpPr>
      </xdr:nvSpPr>
      <xdr:spPr bwMode="auto">
        <a:xfrm flipH="1">
          <a:off x="6360319" y="160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32</xdr:row>
      <xdr:rowOff>83344</xdr:rowOff>
    </xdr:from>
    <xdr:to>
      <xdr:col>4</xdr:col>
      <xdr:colOff>1226878</xdr:colOff>
      <xdr:row>35</xdr:row>
      <xdr:rowOff>285751</xdr:rowOff>
    </xdr:to>
    <xdr:sp macro="" textlink="">
      <xdr:nvSpPr>
        <xdr:cNvPr id="6" name="AutoShape 5">
          <a:extLst>
            <a:ext uri="{FF2B5EF4-FFF2-40B4-BE49-F238E27FC236}">
              <a16:creationId xmlns:a16="http://schemas.microsoft.com/office/drawing/2014/main" id="{00000000-0008-0000-0300-000006000000}"/>
            </a:ext>
          </a:extLst>
        </xdr:cNvPr>
        <xdr:cNvSpPr>
          <a:spLocks noChangeArrowheads="1"/>
        </xdr:cNvSpPr>
      </xdr:nvSpPr>
      <xdr:spPr bwMode="auto">
        <a:xfrm flipH="1">
          <a:off x="6360319" y="12275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24</xdr:row>
      <xdr:rowOff>83344</xdr:rowOff>
    </xdr:from>
    <xdr:to>
      <xdr:col>4</xdr:col>
      <xdr:colOff>1226878</xdr:colOff>
      <xdr:row>27</xdr:row>
      <xdr:rowOff>285751</xdr:rowOff>
    </xdr:to>
    <xdr:sp macro="" textlink="">
      <xdr:nvSpPr>
        <xdr:cNvPr id="7" name="AutoShape 5">
          <a:extLst>
            <a:ext uri="{FF2B5EF4-FFF2-40B4-BE49-F238E27FC236}">
              <a16:creationId xmlns:a16="http://schemas.microsoft.com/office/drawing/2014/main" id="{00000000-0008-0000-0300-000007000000}"/>
            </a:ext>
          </a:extLst>
        </xdr:cNvPr>
        <xdr:cNvSpPr>
          <a:spLocks noChangeArrowheads="1"/>
        </xdr:cNvSpPr>
      </xdr:nvSpPr>
      <xdr:spPr bwMode="auto">
        <a:xfrm flipH="1">
          <a:off x="6360319" y="9227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12</xdr:row>
      <xdr:rowOff>83344</xdr:rowOff>
    </xdr:from>
    <xdr:to>
      <xdr:col>4</xdr:col>
      <xdr:colOff>1226878</xdr:colOff>
      <xdr:row>15</xdr:row>
      <xdr:rowOff>285751</xdr:rowOff>
    </xdr:to>
    <xdr:sp macro="" textlink="">
      <xdr:nvSpPr>
        <xdr:cNvPr id="8" name="AutoShape 5">
          <a:extLst>
            <a:ext uri="{FF2B5EF4-FFF2-40B4-BE49-F238E27FC236}">
              <a16:creationId xmlns:a16="http://schemas.microsoft.com/office/drawing/2014/main" id="{00000000-0008-0000-0300-000008000000}"/>
            </a:ext>
          </a:extLst>
        </xdr:cNvPr>
        <xdr:cNvSpPr>
          <a:spLocks noChangeArrowheads="1"/>
        </xdr:cNvSpPr>
      </xdr:nvSpPr>
      <xdr:spPr bwMode="auto">
        <a:xfrm flipH="1">
          <a:off x="6360319" y="4655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4</xdr:col>
      <xdr:colOff>35719</xdr:colOff>
      <xdr:row>28</xdr:row>
      <xdr:rowOff>83344</xdr:rowOff>
    </xdr:from>
    <xdr:to>
      <xdr:col>4</xdr:col>
      <xdr:colOff>1226878</xdr:colOff>
      <xdr:row>31</xdr:row>
      <xdr:rowOff>285751</xdr:rowOff>
    </xdr:to>
    <xdr:sp macro="" textlink="">
      <xdr:nvSpPr>
        <xdr:cNvPr id="9" name="AutoShape 5">
          <a:extLst>
            <a:ext uri="{FF2B5EF4-FFF2-40B4-BE49-F238E27FC236}">
              <a16:creationId xmlns:a16="http://schemas.microsoft.com/office/drawing/2014/main" id="{00000000-0008-0000-0300-000009000000}"/>
            </a:ext>
          </a:extLst>
        </xdr:cNvPr>
        <xdr:cNvSpPr>
          <a:spLocks noChangeArrowheads="1"/>
        </xdr:cNvSpPr>
      </xdr:nvSpPr>
      <xdr:spPr bwMode="auto">
        <a:xfrm flipH="1">
          <a:off x="6360319" y="10751344"/>
          <a:ext cx="1191159" cy="1345407"/>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ctr" upright="1"/>
        <a:lstStyle/>
        <a:p>
          <a:pPr algn="ctr" rtl="0">
            <a:defRPr sz="1000"/>
          </a:pP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xdr:colOff>
      <xdr:row>16</xdr:row>
      <xdr:rowOff>0</xdr:rowOff>
    </xdr:from>
    <xdr:to>
      <xdr:col>21</xdr:col>
      <xdr:colOff>0</xdr:colOff>
      <xdr:row>24</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14516101" y="4143375"/>
          <a:ext cx="6981824" cy="27336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xdr:colOff>
      <xdr:row>16</xdr:row>
      <xdr:rowOff>13606</xdr:rowOff>
    </xdr:from>
    <xdr:to>
      <xdr:col>22</xdr:col>
      <xdr:colOff>0</xdr:colOff>
      <xdr:row>22</xdr:row>
      <xdr:rowOff>653142</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5259051" y="4156981"/>
          <a:ext cx="6981824" cy="2896961"/>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黄色マーカー部分は自動入力となってます。</a:t>
          </a:r>
          <a:br>
            <a:rPr kumimoji="1" lang="en-US" altLang="ja-JP" sz="2400">
              <a:solidFill>
                <a:schemeClr val="tx1"/>
              </a:solidFill>
              <a:latin typeface="+mn-ea"/>
              <a:ea typeface="+mn-ea"/>
            </a:rPr>
          </a:br>
          <a:r>
            <a:rPr kumimoji="1" lang="ja-JP" altLang="en-US" sz="2400">
              <a:solidFill>
                <a:schemeClr val="tx1"/>
              </a:solidFill>
              <a:latin typeface="+mn-ea"/>
              <a:ea typeface="+mn-ea"/>
            </a:rPr>
            <a:t>　 関数が入力されているため、編集をロックしてます。</a:t>
          </a:r>
          <a:br>
            <a:rPr kumimoji="1" lang="en-US" altLang="ja-JP" sz="2400">
              <a:solidFill>
                <a:schemeClr val="tx1"/>
              </a:solidFill>
              <a:latin typeface="+mn-ea"/>
              <a:ea typeface="+mn-ea"/>
            </a:rPr>
          </a:br>
          <a:endParaRPr kumimoji="1" lang="en-US" altLang="ja-JP" sz="2400">
            <a:solidFill>
              <a:schemeClr val="tx1"/>
            </a:solidFill>
            <a:latin typeface="+mn-ea"/>
            <a:ea typeface="+mn-ea"/>
          </a:endParaRPr>
        </a:p>
        <a:p>
          <a:pPr algn="l"/>
          <a:r>
            <a:rPr kumimoji="1" lang="en-US" altLang="ja-JP" sz="2400">
              <a:solidFill>
                <a:schemeClr val="tx1"/>
              </a:solidFill>
              <a:latin typeface="+mn-ea"/>
              <a:ea typeface="+mn-ea"/>
            </a:rPr>
            <a:t>※</a:t>
          </a:r>
          <a:r>
            <a:rPr kumimoji="1" lang="ja-JP" altLang="en-US" sz="2400">
              <a:solidFill>
                <a:schemeClr val="tx1"/>
              </a:solidFill>
              <a:latin typeface="+mn-ea"/>
              <a:ea typeface="+mn-ea"/>
            </a:rPr>
            <a:t>行の高さ調整・追加などで編集される場合、</a:t>
          </a:r>
          <a:br>
            <a:rPr kumimoji="1" lang="en-US" altLang="ja-JP" sz="2400">
              <a:solidFill>
                <a:schemeClr val="tx1"/>
              </a:solidFill>
              <a:latin typeface="+mn-ea"/>
              <a:ea typeface="+mn-ea"/>
            </a:rPr>
          </a:br>
          <a:r>
            <a:rPr kumimoji="1" lang="ja-JP" altLang="en-US" sz="2400">
              <a:solidFill>
                <a:schemeClr val="tx1"/>
              </a:solidFill>
              <a:latin typeface="+mn-ea"/>
              <a:ea typeface="+mn-ea"/>
            </a:rPr>
            <a:t>　 </a:t>
          </a:r>
          <a:r>
            <a:rPr kumimoji="1" lang="en-US" altLang="ja-JP" sz="2400">
              <a:solidFill>
                <a:schemeClr val="tx1"/>
              </a:solidFill>
              <a:latin typeface="+mn-ea"/>
              <a:ea typeface="+mn-ea"/>
            </a:rPr>
            <a:t>〔</a:t>
          </a:r>
          <a:r>
            <a:rPr kumimoji="1" lang="ja-JP" altLang="en-US" sz="2400">
              <a:solidFill>
                <a:schemeClr val="tx1"/>
              </a:solidFill>
              <a:latin typeface="+mn-ea"/>
              <a:ea typeface="+mn-ea"/>
            </a:rPr>
            <a:t>校閲タブ</a:t>
          </a:r>
          <a:r>
            <a:rPr kumimoji="1" lang="en-US" altLang="ja-JP" sz="2400">
              <a:solidFill>
                <a:schemeClr val="tx1"/>
              </a:solidFill>
              <a:latin typeface="+mn-ea"/>
              <a:ea typeface="+mn-ea"/>
            </a:rPr>
            <a:t>〕</a:t>
          </a:r>
          <a:r>
            <a:rPr kumimoji="1" lang="ja-JP" altLang="en-US" sz="2400">
              <a:solidFill>
                <a:schemeClr val="tx1"/>
              </a:solidFill>
              <a:latin typeface="+mn-ea"/>
              <a:ea typeface="+mn-ea"/>
            </a:rPr>
            <a:t>→</a:t>
          </a:r>
          <a:r>
            <a:rPr kumimoji="1" lang="en-US" altLang="ja-JP" sz="2400">
              <a:solidFill>
                <a:schemeClr val="tx1"/>
              </a:solidFill>
              <a:latin typeface="+mn-ea"/>
              <a:ea typeface="+mn-ea"/>
            </a:rPr>
            <a:t>〔</a:t>
          </a:r>
          <a:r>
            <a:rPr kumimoji="1" lang="ja-JP" altLang="en-US" sz="2400">
              <a:solidFill>
                <a:schemeClr val="tx1"/>
              </a:solidFill>
              <a:latin typeface="+mn-ea"/>
              <a:ea typeface="+mn-ea"/>
            </a:rPr>
            <a:t>シート保護の解除</a:t>
          </a:r>
          <a:r>
            <a:rPr kumimoji="1" lang="en-US" altLang="ja-JP" sz="2400">
              <a:solidFill>
                <a:schemeClr val="tx1"/>
              </a:solidFill>
              <a:latin typeface="+mn-ea"/>
              <a:ea typeface="+mn-ea"/>
            </a:rPr>
            <a:t>〕</a:t>
          </a:r>
          <a:r>
            <a:rPr kumimoji="1" lang="ja-JP" altLang="en-US" sz="2400">
              <a:solidFill>
                <a:schemeClr val="tx1"/>
              </a:solidFill>
              <a:latin typeface="+mn-ea"/>
              <a:ea typeface="+mn-ea"/>
            </a:rPr>
            <a:t>を</a:t>
          </a:r>
          <a:br>
            <a:rPr kumimoji="1" lang="en-US" altLang="ja-JP" sz="2400">
              <a:solidFill>
                <a:schemeClr val="tx1"/>
              </a:solidFill>
              <a:latin typeface="+mn-ea"/>
              <a:ea typeface="+mn-ea"/>
            </a:rPr>
          </a:br>
          <a:r>
            <a:rPr kumimoji="1" lang="ja-JP" altLang="en-US" sz="2400">
              <a:solidFill>
                <a:schemeClr val="tx1"/>
              </a:solidFill>
              <a:latin typeface="+mn-ea"/>
              <a:ea typeface="+mn-ea"/>
            </a:rPr>
            <a:t>   クリックして下さい。ロックが解除されます。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44823</xdr:colOff>
      <xdr:row>27</xdr:row>
      <xdr:rowOff>1703293</xdr:rowOff>
    </xdr:from>
    <xdr:to>
      <xdr:col>5</xdr:col>
      <xdr:colOff>694765</xdr:colOff>
      <xdr:row>27</xdr:row>
      <xdr:rowOff>2353235</xdr:rowOff>
    </xdr:to>
    <xdr:pic>
      <xdr:nvPicPr>
        <xdr:cNvPr id="3" name="図 2" descr="QR コード&#10;&#10;自動的に生成された説明">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9176" y="7519146"/>
          <a:ext cx="649942" cy="64994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O89"/>
  <sheetViews>
    <sheetView tabSelected="1" view="pageBreakPreview" zoomScale="70" zoomScaleNormal="100" zoomScaleSheetLayoutView="70" workbookViewId="0">
      <selection sqref="A1:L1"/>
    </sheetView>
  </sheetViews>
  <sheetFormatPr defaultColWidth="9" defaultRowHeight="17.25"/>
  <cols>
    <col min="1" max="1" width="15" style="4" customWidth="1"/>
    <col min="2" max="2" width="19.375" style="4" customWidth="1"/>
    <col min="3" max="3" width="7.5" style="4" customWidth="1"/>
    <col min="4" max="4" width="19.375" style="4" customWidth="1"/>
    <col min="5" max="5" width="7.5" style="4" customWidth="1"/>
    <col min="6" max="6" width="19.375" style="4" customWidth="1"/>
    <col min="7" max="7" width="7.5" style="4" customWidth="1"/>
    <col min="8" max="9" width="9.75" style="4" customWidth="1"/>
    <col min="10" max="10" width="7.5" style="4" customWidth="1"/>
    <col min="11" max="11" width="5.625" style="4" customWidth="1"/>
    <col min="12" max="12" width="7.5" style="4" customWidth="1"/>
    <col min="13" max="15" width="15.125" style="4" customWidth="1"/>
    <col min="16" max="17" width="10" style="4" customWidth="1"/>
    <col min="18" max="16384" width="9" style="4"/>
  </cols>
  <sheetData>
    <row r="1" spans="1:12" ht="22.5" customHeight="1">
      <c r="A1" s="247" t="s">
        <v>117</v>
      </c>
      <c r="B1" s="248"/>
      <c r="C1" s="248"/>
      <c r="D1" s="248"/>
      <c r="E1" s="248"/>
      <c r="F1" s="248"/>
      <c r="G1" s="248"/>
      <c r="H1" s="248"/>
      <c r="I1" s="248"/>
      <c r="J1" s="248"/>
      <c r="K1" s="248"/>
      <c r="L1" s="248"/>
    </row>
    <row r="2" spans="1:12" ht="22.5" customHeight="1">
      <c r="A2" s="247" t="s">
        <v>76</v>
      </c>
      <c r="B2" s="248"/>
      <c r="C2" s="248"/>
      <c r="D2" s="248"/>
      <c r="E2" s="248"/>
      <c r="F2" s="248"/>
      <c r="G2" s="248"/>
      <c r="H2" s="248"/>
      <c r="I2" s="248"/>
      <c r="J2" s="248"/>
      <c r="K2" s="248"/>
      <c r="L2" s="248"/>
    </row>
    <row r="3" spans="1:12" ht="33" customHeight="1" thickBot="1">
      <c r="A3" s="240" t="s">
        <v>162</v>
      </c>
      <c r="B3" s="241"/>
      <c r="C3" s="241"/>
      <c r="D3" s="241"/>
      <c r="E3" s="241"/>
      <c r="F3" s="241"/>
      <c r="G3" s="241"/>
      <c r="H3" s="241"/>
      <c r="I3" s="241"/>
      <c r="J3" s="241"/>
      <c r="K3" s="241"/>
      <c r="L3" s="241"/>
    </row>
    <row r="4" spans="1:12" ht="26.25" customHeight="1" thickBot="1">
      <c r="A4" s="5" t="s">
        <v>109</v>
      </c>
      <c r="B4" s="252"/>
      <c r="C4" s="253"/>
      <c r="D4" s="253"/>
      <c r="E4" s="253"/>
      <c r="F4" s="253"/>
      <c r="G4" s="253"/>
      <c r="H4" s="202" t="s">
        <v>0</v>
      </c>
      <c r="I4" s="203"/>
      <c r="J4" s="203"/>
      <c r="K4" s="203"/>
      <c r="L4" s="204"/>
    </row>
    <row r="5" spans="1:12" ht="26.25" customHeight="1" thickBot="1">
      <c r="A5" s="6" t="s">
        <v>13</v>
      </c>
      <c r="B5" s="233"/>
      <c r="C5" s="234"/>
      <c r="D5" s="234"/>
      <c r="E5" s="234"/>
      <c r="F5" s="234"/>
      <c r="G5" s="234"/>
      <c r="H5" s="217"/>
      <c r="I5" s="218"/>
      <c r="J5" s="218"/>
      <c r="K5" s="218"/>
      <c r="L5" s="219"/>
    </row>
    <row r="6" spans="1:12" ht="30" customHeight="1" thickBot="1">
      <c r="A6" s="32" t="s">
        <v>12</v>
      </c>
      <c r="B6" s="207" t="s">
        <v>15</v>
      </c>
      <c r="C6" s="220"/>
      <c r="D6" s="251"/>
      <c r="E6" s="208"/>
      <c r="F6" s="208"/>
      <c r="G6" s="208"/>
      <c r="H6" s="208"/>
      <c r="I6" s="208"/>
      <c r="J6" s="208"/>
      <c r="K6" s="208"/>
      <c r="L6" s="208"/>
    </row>
    <row r="7" spans="1:12" ht="33.75" customHeight="1" thickBot="1">
      <c r="A7" s="48" t="s">
        <v>17</v>
      </c>
      <c r="B7" s="207"/>
      <c r="C7" s="208"/>
      <c r="D7" s="208"/>
      <c r="E7" s="208"/>
      <c r="F7" s="208"/>
      <c r="G7" s="208"/>
      <c r="H7" s="208"/>
      <c r="I7" s="208"/>
      <c r="J7" s="208"/>
      <c r="K7" s="208"/>
      <c r="L7" s="208"/>
    </row>
    <row r="8" spans="1:12" s="80" customFormat="1" ht="33.75" customHeight="1" thickBot="1">
      <c r="A8" s="132" t="s">
        <v>16</v>
      </c>
      <c r="B8" s="223"/>
      <c r="C8" s="224"/>
      <c r="D8" s="229" t="s">
        <v>168</v>
      </c>
      <c r="E8" s="230"/>
      <c r="F8" s="174"/>
      <c r="G8" s="133" t="s">
        <v>169</v>
      </c>
      <c r="H8" s="231" t="s">
        <v>170</v>
      </c>
      <c r="I8" s="232"/>
      <c r="J8" s="223"/>
      <c r="K8" s="224"/>
      <c r="L8" s="235"/>
    </row>
    <row r="9" spans="1:12" ht="26.25" customHeight="1" thickBot="1">
      <c r="A9" s="32" t="s">
        <v>1</v>
      </c>
      <c r="B9" s="207"/>
      <c r="C9" s="208"/>
      <c r="D9" s="208"/>
      <c r="E9" s="208"/>
      <c r="F9" s="227" t="s">
        <v>14</v>
      </c>
      <c r="G9" s="228"/>
      <c r="H9" s="220"/>
      <c r="I9" s="221"/>
      <c r="J9" s="221"/>
      <c r="K9" s="221"/>
      <c r="L9" s="222"/>
    </row>
    <row r="10" spans="1:12" ht="26.25" customHeight="1" thickBot="1">
      <c r="A10" s="32" t="s">
        <v>2</v>
      </c>
      <c r="B10" s="214"/>
      <c r="C10" s="215"/>
      <c r="D10" s="216"/>
      <c r="E10" s="243" t="s">
        <v>210</v>
      </c>
      <c r="F10" s="244"/>
      <c r="G10" s="244"/>
      <c r="H10" s="244"/>
      <c r="I10" s="244"/>
      <c r="J10" s="244"/>
      <c r="K10" s="244"/>
      <c r="L10" s="245"/>
    </row>
    <row r="11" spans="1:12" ht="26.25" customHeight="1">
      <c r="A11" s="211" t="s">
        <v>82</v>
      </c>
      <c r="B11" s="34" t="s">
        <v>3</v>
      </c>
      <c r="C11" s="236" t="s">
        <v>112</v>
      </c>
      <c r="D11" s="237"/>
      <c r="E11" s="53" t="s">
        <v>85</v>
      </c>
      <c r="F11" s="225"/>
      <c r="G11" s="225"/>
      <c r="H11" s="225"/>
      <c r="I11" s="225"/>
      <c r="J11" s="225"/>
      <c r="K11" s="225"/>
      <c r="L11" s="226"/>
    </row>
    <row r="12" spans="1:12" ht="26.25" customHeight="1">
      <c r="A12" s="212"/>
      <c r="B12" s="7" t="s">
        <v>4</v>
      </c>
      <c r="C12" s="192"/>
      <c r="D12" s="193"/>
      <c r="E12" s="193"/>
      <c r="F12" s="193"/>
      <c r="G12" s="193"/>
      <c r="H12" s="193"/>
      <c r="I12" s="193"/>
      <c r="J12" s="193"/>
      <c r="K12" s="193"/>
      <c r="L12" s="194"/>
    </row>
    <row r="13" spans="1:12" ht="26.25" customHeight="1">
      <c r="A13" s="212"/>
      <c r="B13" s="7" t="s">
        <v>5</v>
      </c>
      <c r="C13" s="192"/>
      <c r="D13" s="193"/>
      <c r="E13" s="193"/>
      <c r="F13" s="195" t="s">
        <v>6</v>
      </c>
      <c r="G13" s="196"/>
      <c r="H13" s="197"/>
      <c r="I13" s="198"/>
      <c r="J13" s="198"/>
      <c r="K13" s="198"/>
      <c r="L13" s="199"/>
    </row>
    <row r="14" spans="1:12" ht="26.25" customHeight="1">
      <c r="A14" s="212"/>
      <c r="B14" s="7" t="s">
        <v>7</v>
      </c>
      <c r="C14" s="192"/>
      <c r="D14" s="193"/>
      <c r="E14" s="193"/>
      <c r="F14" s="195" t="s">
        <v>8</v>
      </c>
      <c r="G14" s="196"/>
      <c r="H14" s="197"/>
      <c r="I14" s="198"/>
      <c r="J14" s="198"/>
      <c r="K14" s="198"/>
      <c r="L14" s="199"/>
    </row>
    <row r="15" spans="1:12" ht="26.25" customHeight="1" thickBot="1">
      <c r="A15" s="213"/>
      <c r="B15" s="8" t="s">
        <v>9</v>
      </c>
      <c r="C15" s="186"/>
      <c r="D15" s="187"/>
      <c r="E15" s="187"/>
      <c r="F15" s="187"/>
      <c r="G15" s="188"/>
      <c r="H15" s="189" t="s">
        <v>86</v>
      </c>
      <c r="I15" s="190"/>
      <c r="J15" s="190"/>
      <c r="K15" s="191"/>
      <c r="L15" s="175"/>
    </row>
    <row r="16" spans="1:12" ht="26.25" customHeight="1">
      <c r="A16" s="211" t="s">
        <v>171</v>
      </c>
      <c r="B16" s="34" t="s">
        <v>3</v>
      </c>
      <c r="C16" s="236" t="s">
        <v>112</v>
      </c>
      <c r="D16" s="237"/>
      <c r="E16" s="53" t="s">
        <v>85</v>
      </c>
      <c r="F16" s="225"/>
      <c r="G16" s="225"/>
      <c r="H16" s="225"/>
      <c r="I16" s="225"/>
      <c r="J16" s="225"/>
      <c r="K16" s="225"/>
      <c r="L16" s="226"/>
    </row>
    <row r="17" spans="1:15" ht="26.25" customHeight="1">
      <c r="A17" s="212"/>
      <c r="B17" s="7" t="s">
        <v>4</v>
      </c>
      <c r="C17" s="192"/>
      <c r="D17" s="193"/>
      <c r="E17" s="193"/>
      <c r="F17" s="193"/>
      <c r="G17" s="193"/>
      <c r="H17" s="193"/>
      <c r="I17" s="193"/>
      <c r="J17" s="193"/>
      <c r="K17" s="193"/>
      <c r="L17" s="194"/>
    </row>
    <row r="18" spans="1:15" ht="26.25" customHeight="1">
      <c r="A18" s="212"/>
      <c r="B18" s="7" t="s">
        <v>5</v>
      </c>
      <c r="C18" s="192"/>
      <c r="D18" s="193"/>
      <c r="E18" s="193"/>
      <c r="F18" s="195" t="s">
        <v>6</v>
      </c>
      <c r="G18" s="196"/>
      <c r="H18" s="197"/>
      <c r="I18" s="198"/>
      <c r="J18" s="198"/>
      <c r="K18" s="198"/>
      <c r="L18" s="199"/>
    </row>
    <row r="19" spans="1:15" ht="26.25" customHeight="1">
      <c r="A19" s="212"/>
      <c r="B19" s="7" t="s">
        <v>7</v>
      </c>
      <c r="C19" s="192"/>
      <c r="D19" s="193"/>
      <c r="E19" s="193"/>
      <c r="F19" s="195" t="s">
        <v>8</v>
      </c>
      <c r="G19" s="196"/>
      <c r="H19" s="197"/>
      <c r="I19" s="198"/>
      <c r="J19" s="198"/>
      <c r="K19" s="198"/>
      <c r="L19" s="199"/>
    </row>
    <row r="20" spans="1:15" ht="26.25" customHeight="1" thickBot="1">
      <c r="A20" s="213"/>
      <c r="B20" s="8" t="s">
        <v>9</v>
      </c>
      <c r="C20" s="186"/>
      <c r="D20" s="187"/>
      <c r="E20" s="187"/>
      <c r="F20" s="187"/>
      <c r="G20" s="188"/>
      <c r="H20" s="189" t="s">
        <v>87</v>
      </c>
      <c r="I20" s="190"/>
      <c r="J20" s="190"/>
      <c r="K20" s="191"/>
      <c r="L20" s="175"/>
    </row>
    <row r="21" spans="1:15" ht="29.25" customHeight="1">
      <c r="A21" s="209" t="s">
        <v>181</v>
      </c>
      <c r="B21" s="210"/>
      <c r="C21" s="210"/>
      <c r="D21" s="210"/>
      <c r="E21" s="210"/>
      <c r="F21" s="210"/>
      <c r="G21" s="210"/>
      <c r="H21" s="210"/>
      <c r="I21" s="210"/>
      <c r="J21" s="210"/>
      <c r="K21" s="210"/>
      <c r="L21" s="210"/>
    </row>
    <row r="22" spans="1:15" ht="30" customHeight="1">
      <c r="A22" s="249" t="s">
        <v>182</v>
      </c>
      <c r="B22" s="250"/>
      <c r="C22" s="250"/>
      <c r="D22" s="250"/>
      <c r="E22" s="250"/>
      <c r="F22" s="250"/>
      <c r="G22" s="250"/>
      <c r="H22" s="250"/>
      <c r="I22" s="250"/>
      <c r="J22" s="250"/>
      <c r="K22" s="250"/>
      <c r="L22" s="250"/>
    </row>
    <row r="23" spans="1:15" ht="11.25" customHeight="1">
      <c r="A23" s="9"/>
      <c r="B23" s="9"/>
    </row>
    <row r="24" spans="1:15" s="1" customFormat="1" ht="27" customHeight="1">
      <c r="A24" s="240" t="s">
        <v>163</v>
      </c>
      <c r="B24" s="241"/>
      <c r="C24" s="241"/>
      <c r="D24" s="241"/>
      <c r="E24" s="241"/>
      <c r="F24" s="241"/>
      <c r="G24" s="241"/>
      <c r="H24" s="241"/>
      <c r="I24" s="241"/>
      <c r="J24" s="241"/>
      <c r="O24" s="2"/>
    </row>
    <row r="25" spans="1:15" s="39" customFormat="1" ht="24" customHeight="1" thickBot="1">
      <c r="A25" s="242" t="s">
        <v>191</v>
      </c>
      <c r="B25" s="242"/>
      <c r="C25" s="242"/>
      <c r="D25" s="242"/>
      <c r="E25" s="242"/>
      <c r="F25" s="242"/>
      <c r="G25" s="242"/>
      <c r="H25" s="242"/>
      <c r="I25" s="242"/>
      <c r="J25" s="242"/>
      <c r="K25" s="161"/>
      <c r="L25" s="161"/>
    </row>
    <row r="26" spans="1:15" s="39" customFormat="1" ht="35.1" customHeight="1" thickBot="1">
      <c r="A26" s="32" t="s">
        <v>10</v>
      </c>
      <c r="B26" s="184" t="s">
        <v>130</v>
      </c>
      <c r="C26" s="200"/>
      <c r="D26" s="184" t="s">
        <v>200</v>
      </c>
      <c r="E26" s="185"/>
      <c r="F26" s="184" t="s">
        <v>183</v>
      </c>
      <c r="G26" s="185"/>
      <c r="H26" s="184" t="s">
        <v>164</v>
      </c>
      <c r="I26" s="185"/>
      <c r="J26" s="185"/>
      <c r="K26" s="161"/>
      <c r="L26" s="161"/>
    </row>
    <row r="27" spans="1:15" s="39" customFormat="1" ht="20.100000000000001" customHeight="1" thickBot="1">
      <c r="A27" s="32" t="s">
        <v>18</v>
      </c>
      <c r="B27" s="173"/>
      <c r="C27" s="155" t="s">
        <v>11</v>
      </c>
      <c r="D27" s="173"/>
      <c r="E27" s="155" t="s">
        <v>22</v>
      </c>
      <c r="F27" s="173"/>
      <c r="G27" s="155" t="s">
        <v>11</v>
      </c>
      <c r="H27" s="205" t="str">
        <f>IF(AND(B27&lt;&gt;"",F27&lt;&gt;""),B27-F27,"")</f>
        <v/>
      </c>
      <c r="I27" s="206"/>
      <c r="J27" s="153" t="s">
        <v>11</v>
      </c>
      <c r="K27" s="161"/>
      <c r="L27" s="161"/>
    </row>
    <row r="28" spans="1:15" s="39" customFormat="1" ht="20.100000000000001" customHeight="1" thickBot="1">
      <c r="A28" s="32" t="s">
        <v>19</v>
      </c>
      <c r="B28" s="173"/>
      <c r="C28" s="155" t="s">
        <v>11</v>
      </c>
      <c r="D28" s="173"/>
      <c r="E28" s="155" t="s">
        <v>22</v>
      </c>
      <c r="F28" s="173"/>
      <c r="G28" s="155" t="s">
        <v>11</v>
      </c>
      <c r="H28" s="205" t="str">
        <f>IF(AND(B28&lt;&gt;"",F28&lt;&gt;""),B28-F28,"")</f>
        <v/>
      </c>
      <c r="I28" s="206"/>
      <c r="J28" s="153" t="s">
        <v>11</v>
      </c>
      <c r="K28" s="161"/>
      <c r="L28" s="161"/>
    </row>
    <row r="29" spans="1:15" s="40" customFormat="1" ht="20.100000000000001" customHeight="1" thickBot="1">
      <c r="A29" s="51" t="s">
        <v>20</v>
      </c>
      <c r="B29" s="173"/>
      <c r="C29" s="156" t="s">
        <v>11</v>
      </c>
      <c r="D29" s="173"/>
      <c r="E29" s="155" t="s">
        <v>22</v>
      </c>
      <c r="F29" s="173"/>
      <c r="G29" s="156" t="s">
        <v>11</v>
      </c>
      <c r="H29" s="205" t="str">
        <f>IF(AND(B29&lt;&gt;"",F29&lt;&gt;""),B29-F29,"")</f>
        <v/>
      </c>
      <c r="I29" s="206"/>
      <c r="J29" s="154" t="s">
        <v>11</v>
      </c>
      <c r="K29" s="162"/>
      <c r="L29" s="162"/>
    </row>
    <row r="30" spans="1:15" s="136" customFormat="1" ht="20.100000000000001" customHeight="1" thickBot="1">
      <c r="A30" s="142"/>
      <c r="B30" s="148"/>
      <c r="C30" s="150"/>
      <c r="D30" s="148"/>
      <c r="E30" s="149"/>
      <c r="F30" s="137" t="s">
        <v>184</v>
      </c>
      <c r="G30" s="138"/>
      <c r="H30" s="139" t="s">
        <v>185</v>
      </c>
      <c r="I30" s="141"/>
      <c r="J30" s="140"/>
      <c r="K30" s="163"/>
      <c r="L30" s="163"/>
    </row>
    <row r="31" spans="1:15" s="40" customFormat="1" ht="20.100000000000001" customHeight="1" thickBot="1">
      <c r="A31" s="52" t="s">
        <v>21</v>
      </c>
      <c r="B31" s="172" t="str">
        <f>IF(COUNTIF(B27:B29,"&lt;&gt;")&gt;0,SUM(B27:B29),"")</f>
        <v/>
      </c>
      <c r="C31" s="157" t="s">
        <v>11</v>
      </c>
      <c r="D31" s="172" t="str">
        <f>IF(COUNTIF(D27:D29,"&lt;&gt;")&gt;0,SUM(D27:D29),"")</f>
        <v/>
      </c>
      <c r="E31" s="157" t="s">
        <v>11</v>
      </c>
      <c r="F31" s="172" t="str">
        <f>IF(COUNTIF(F27:F29,"&lt;&gt;")&gt;0,ROUNDDOWN(SUM(F27:F29),-3),"")</f>
        <v/>
      </c>
      <c r="G31" s="157" t="s">
        <v>11</v>
      </c>
      <c r="H31" s="238" t="str">
        <f>IF(D31="","",B31-F31)</f>
        <v/>
      </c>
      <c r="I31" s="239"/>
      <c r="J31" s="158" t="s">
        <v>11</v>
      </c>
      <c r="K31" s="162"/>
      <c r="L31" s="162"/>
    </row>
    <row r="32" spans="1:15" s="39" customFormat="1" ht="11.25" customHeight="1">
      <c r="A32" s="9"/>
      <c r="B32" s="9"/>
      <c r="C32" s="4"/>
      <c r="D32" s="4"/>
      <c r="E32" s="4"/>
      <c r="F32" s="4"/>
      <c r="G32" s="4"/>
      <c r="H32" s="4"/>
      <c r="I32" s="4"/>
      <c r="J32" s="4"/>
    </row>
    <row r="33" spans="1:12" s="39" customFormat="1" ht="25.5" customHeight="1" thickBot="1">
      <c r="A33" s="201" t="s">
        <v>192</v>
      </c>
      <c r="B33" s="201"/>
      <c r="C33" s="201"/>
      <c r="D33" s="201"/>
      <c r="E33" s="201"/>
      <c r="F33" s="201"/>
      <c r="G33" s="201"/>
      <c r="H33" s="201"/>
      <c r="I33" s="201"/>
      <c r="J33" s="201"/>
      <c r="K33" s="164"/>
      <c r="L33" s="164"/>
    </row>
    <row r="34" spans="1:12" s="39" customFormat="1" ht="35.1" customHeight="1" thickBot="1">
      <c r="A34" s="32" t="s">
        <v>84</v>
      </c>
      <c r="B34" s="184" t="s">
        <v>131</v>
      </c>
      <c r="C34" s="200"/>
      <c r="D34" s="184" t="s">
        <v>200</v>
      </c>
      <c r="E34" s="185"/>
      <c r="F34" s="184" t="s">
        <v>183</v>
      </c>
      <c r="G34" s="185"/>
      <c r="H34" s="184" t="s">
        <v>164</v>
      </c>
      <c r="I34" s="185"/>
      <c r="J34" s="185"/>
      <c r="K34" s="164"/>
      <c r="L34" s="164"/>
    </row>
    <row r="35" spans="1:12" s="39" customFormat="1" ht="20.100000000000001" customHeight="1" thickBot="1">
      <c r="A35" s="32" t="s">
        <v>18</v>
      </c>
      <c r="B35" s="173"/>
      <c r="C35" s="155" t="s">
        <v>11</v>
      </c>
      <c r="D35" s="173"/>
      <c r="E35" s="155" t="s">
        <v>22</v>
      </c>
      <c r="F35" s="173"/>
      <c r="G35" s="155" t="s">
        <v>11</v>
      </c>
      <c r="H35" s="205" t="str">
        <f>IF(AND(B35&lt;&gt;"",F35&lt;&gt;""),B35-F35,"")</f>
        <v/>
      </c>
      <c r="I35" s="206"/>
      <c r="J35" s="153" t="s">
        <v>11</v>
      </c>
      <c r="K35" s="164"/>
      <c r="L35" s="164"/>
    </row>
    <row r="36" spans="1:12" s="39" customFormat="1" ht="20.100000000000001" customHeight="1" thickBot="1">
      <c r="A36" s="32" t="s">
        <v>19</v>
      </c>
      <c r="B36" s="173"/>
      <c r="C36" s="155" t="s">
        <v>11</v>
      </c>
      <c r="D36" s="173"/>
      <c r="E36" s="155" t="s">
        <v>22</v>
      </c>
      <c r="F36" s="173"/>
      <c r="G36" s="155" t="s">
        <v>11</v>
      </c>
      <c r="H36" s="205" t="str">
        <f>IF(AND(B36&lt;&gt;"",F36&lt;&gt;""),B36-F36,"")</f>
        <v/>
      </c>
      <c r="I36" s="206"/>
      <c r="J36" s="153" t="s">
        <v>11</v>
      </c>
      <c r="K36" s="164"/>
      <c r="L36" s="164"/>
    </row>
    <row r="37" spans="1:12" s="40" customFormat="1" ht="20.100000000000001" customHeight="1" thickBot="1">
      <c r="A37" s="51" t="s">
        <v>20</v>
      </c>
      <c r="B37" s="173"/>
      <c r="C37" s="156" t="s">
        <v>11</v>
      </c>
      <c r="D37" s="173"/>
      <c r="E37" s="155" t="s">
        <v>22</v>
      </c>
      <c r="F37" s="173"/>
      <c r="G37" s="156" t="s">
        <v>11</v>
      </c>
      <c r="H37" s="205" t="str">
        <f>IF(AND(B37&lt;&gt;"",F37&lt;&gt;""),B37-F37,"")</f>
        <v/>
      </c>
      <c r="I37" s="206"/>
      <c r="J37" s="154" t="s">
        <v>11</v>
      </c>
      <c r="K37" s="165"/>
      <c r="L37" s="165"/>
    </row>
    <row r="38" spans="1:12" s="136" customFormat="1" ht="20.100000000000001" customHeight="1" thickBot="1">
      <c r="A38" s="142"/>
      <c r="B38" s="148"/>
      <c r="C38" s="150"/>
      <c r="D38" s="148"/>
      <c r="E38" s="149"/>
      <c r="F38" s="143" t="s">
        <v>184</v>
      </c>
      <c r="G38" s="144"/>
      <c r="H38" s="145" t="s">
        <v>185</v>
      </c>
      <c r="I38" s="146"/>
      <c r="J38" s="147"/>
      <c r="K38" s="166"/>
      <c r="L38" s="166"/>
    </row>
    <row r="39" spans="1:12" s="40" customFormat="1" ht="20.100000000000001" customHeight="1" thickBot="1">
      <c r="A39" s="52" t="s">
        <v>21</v>
      </c>
      <c r="B39" s="172" t="str">
        <f>IF(COUNTIF(B35:B37,"&lt;&gt;")&gt;0,SUM(B35:B37),"")</f>
        <v/>
      </c>
      <c r="C39" s="157" t="s">
        <v>11</v>
      </c>
      <c r="D39" s="172" t="str">
        <f>IF(COUNTIF(D35:D37,"&lt;&gt;")&gt;0,SUM(D35:D37),"")</f>
        <v/>
      </c>
      <c r="E39" s="157" t="s">
        <v>11</v>
      </c>
      <c r="F39" s="172" t="str">
        <f>IF(COUNTIF(F35:F37,"&lt;&gt;")&gt;0,ROUNDDOWN(SUM(F35:F37),-3),"")</f>
        <v/>
      </c>
      <c r="G39" s="157" t="s">
        <v>11</v>
      </c>
      <c r="H39" s="238" t="str">
        <f>IF(D39="","",B39-F39)</f>
        <v/>
      </c>
      <c r="I39" s="239"/>
      <c r="J39" s="158" t="s">
        <v>11</v>
      </c>
      <c r="K39" s="165"/>
      <c r="L39" s="165"/>
    </row>
    <row r="40" spans="1:12" s="39" customFormat="1" ht="11.25" customHeight="1">
      <c r="A40" s="9"/>
      <c r="B40" s="9"/>
      <c r="C40" s="4"/>
      <c r="D40" s="4"/>
      <c r="E40" s="4"/>
      <c r="F40" s="4"/>
      <c r="G40" s="4"/>
      <c r="H40" s="4"/>
      <c r="I40" s="4"/>
      <c r="J40" s="4"/>
    </row>
    <row r="41" spans="1:12" s="39" customFormat="1" ht="25.5" customHeight="1" thickBot="1">
      <c r="A41" s="254" t="s">
        <v>193</v>
      </c>
      <c r="B41" s="254"/>
      <c r="C41" s="254"/>
      <c r="D41" s="254"/>
      <c r="E41" s="254"/>
      <c r="F41" s="254"/>
      <c r="G41" s="254"/>
      <c r="H41" s="254"/>
      <c r="I41" s="254"/>
      <c r="J41" s="254"/>
      <c r="K41" s="167"/>
      <c r="L41" s="167"/>
    </row>
    <row r="42" spans="1:12" s="39" customFormat="1" ht="34.5" customHeight="1" thickBot="1">
      <c r="A42" s="32" t="s">
        <v>84</v>
      </c>
      <c r="B42" s="184" t="s">
        <v>131</v>
      </c>
      <c r="C42" s="200"/>
      <c r="D42" s="184" t="s">
        <v>129</v>
      </c>
      <c r="E42" s="185"/>
      <c r="F42" s="184" t="s">
        <v>183</v>
      </c>
      <c r="G42" s="185"/>
      <c r="H42" s="184" t="s">
        <v>164</v>
      </c>
      <c r="I42" s="185"/>
      <c r="J42" s="185"/>
      <c r="K42" s="167"/>
      <c r="L42" s="167"/>
    </row>
    <row r="43" spans="1:12" s="39" customFormat="1" ht="20.100000000000001" customHeight="1" thickBot="1">
      <c r="A43" s="32" t="s">
        <v>18</v>
      </c>
      <c r="B43" s="170" t="str">
        <f>IF(AND(B27&lt;&gt;"",B35&lt;&gt;""),B35-B27,"")</f>
        <v/>
      </c>
      <c r="C43" s="159" t="s">
        <v>11</v>
      </c>
      <c r="D43" s="170" t="str">
        <f>IF(AND(D27&lt;&gt;"",D35&lt;&gt;""),D35-D27,"")</f>
        <v/>
      </c>
      <c r="E43" s="159" t="s">
        <v>22</v>
      </c>
      <c r="F43" s="170" t="str">
        <f>IF(AND(F27&lt;&gt;"",F35&lt;&gt;""),F35-F27,"")</f>
        <v/>
      </c>
      <c r="G43" s="159" t="s">
        <v>11</v>
      </c>
      <c r="H43" s="257" t="str">
        <f>IF(AND(H27&lt;&gt;"",H35&lt;&gt;""),H35-H27,"")</f>
        <v/>
      </c>
      <c r="I43" s="258" t="str">
        <f t="shared" ref="I43:I45" si="0">IF(AND(I27&lt;&gt;"",I35&lt;&gt;""),I35-I27,"")</f>
        <v/>
      </c>
      <c r="J43" s="153" t="s">
        <v>11</v>
      </c>
      <c r="K43" s="167"/>
      <c r="L43" s="167"/>
    </row>
    <row r="44" spans="1:12" s="39" customFormat="1" ht="20.100000000000001" customHeight="1" thickBot="1">
      <c r="A44" s="32" t="s">
        <v>19</v>
      </c>
      <c r="B44" s="170" t="str">
        <f>IF(AND(B28&lt;&gt;"",B36&lt;&gt;""),B36-B28,"")</f>
        <v/>
      </c>
      <c r="C44" s="159" t="s">
        <v>11</v>
      </c>
      <c r="D44" s="170" t="str">
        <f>IF(AND(D28&lt;&gt;"",D36&lt;&gt;""),D36-D28,"")</f>
        <v/>
      </c>
      <c r="E44" s="159" t="s">
        <v>22</v>
      </c>
      <c r="F44" s="170" t="str">
        <f>IF(AND(F28&lt;&gt;"",F36&lt;&gt;""),F36-F28,"")</f>
        <v/>
      </c>
      <c r="G44" s="159" t="s">
        <v>11</v>
      </c>
      <c r="H44" s="257" t="str">
        <f>IF(AND(H28&lt;&gt;"",H36&lt;&gt;""),H36-H28,"")</f>
        <v/>
      </c>
      <c r="I44" s="258" t="str">
        <f t="shared" si="0"/>
        <v/>
      </c>
      <c r="J44" s="153" t="s">
        <v>11</v>
      </c>
      <c r="K44" s="167"/>
      <c r="L44" s="167"/>
    </row>
    <row r="45" spans="1:12" s="40" customFormat="1" ht="20.100000000000001" customHeight="1" thickBot="1">
      <c r="A45" s="51" t="s">
        <v>20</v>
      </c>
      <c r="B45" s="170" t="str">
        <f>IF(AND(B29&lt;&gt;"",B37&lt;&gt;""),B37-B29,"")</f>
        <v/>
      </c>
      <c r="C45" s="160" t="s">
        <v>11</v>
      </c>
      <c r="D45" s="170" t="str">
        <f>IF(AND(D29&lt;&gt;"",D37&lt;&gt;""),D37-D29,"")</f>
        <v/>
      </c>
      <c r="E45" s="159" t="s">
        <v>22</v>
      </c>
      <c r="F45" s="170" t="str">
        <f>IF(AND(F29&lt;&gt;"",F37&lt;&gt;""),F37-F29,"")</f>
        <v/>
      </c>
      <c r="G45" s="160" t="s">
        <v>11</v>
      </c>
      <c r="H45" s="257" t="str">
        <f>IF(AND(H29&lt;&gt;"",H37&lt;&gt;""),H37-H29,"")</f>
        <v/>
      </c>
      <c r="I45" s="258" t="str">
        <f t="shared" si="0"/>
        <v/>
      </c>
      <c r="J45" s="154" t="s">
        <v>11</v>
      </c>
      <c r="K45" s="168"/>
      <c r="L45" s="168"/>
    </row>
    <row r="46" spans="1:12" s="136" customFormat="1" ht="20.100000000000001" customHeight="1" thickBot="1">
      <c r="A46" s="142"/>
      <c r="B46" s="148"/>
      <c r="C46" s="150"/>
      <c r="D46" s="134"/>
      <c r="E46" s="135"/>
      <c r="F46" s="137" t="s">
        <v>184</v>
      </c>
      <c r="G46" s="138"/>
      <c r="H46" s="139" t="s">
        <v>185</v>
      </c>
      <c r="I46" s="141"/>
      <c r="J46" s="140"/>
      <c r="K46" s="169"/>
      <c r="L46" s="169"/>
    </row>
    <row r="47" spans="1:12" s="40" customFormat="1" ht="20.100000000000001" customHeight="1" thickBot="1">
      <c r="A47" s="52" t="s">
        <v>21</v>
      </c>
      <c r="B47" s="171" t="str">
        <f>IF(OR(B43&lt;&gt;"",B44&lt;&gt;"",B45&lt;&gt;""),B39-B31,"")</f>
        <v/>
      </c>
      <c r="C47" s="157" t="s">
        <v>11</v>
      </c>
      <c r="D47" s="171" t="str">
        <f>IF(OR(D43&lt;&gt;"",D44&lt;&gt;"",D45&lt;&gt;""),D39-D31,"")</f>
        <v/>
      </c>
      <c r="E47" s="157" t="s">
        <v>11</v>
      </c>
      <c r="F47" s="171" t="str">
        <f>IF(OR(F43&lt;&gt;"",F44&lt;&gt;"",F45&lt;&gt;""),F39-F31,"")</f>
        <v/>
      </c>
      <c r="G47" s="157" t="s">
        <v>11</v>
      </c>
      <c r="H47" s="261" t="str">
        <f>IF(D47="","",B47-F47)</f>
        <v/>
      </c>
      <c r="I47" s="262"/>
      <c r="J47" s="158" t="s">
        <v>11</v>
      </c>
      <c r="K47" s="168"/>
      <c r="L47" s="168"/>
    </row>
    <row r="48" spans="1:12" s="9" customFormat="1" ht="18.75" customHeight="1">
      <c r="A48" s="246" t="s">
        <v>186</v>
      </c>
      <c r="B48" s="255"/>
      <c r="C48" s="255"/>
      <c r="D48" s="255"/>
      <c r="E48" s="255"/>
      <c r="F48" s="255"/>
      <c r="G48" s="255"/>
      <c r="H48" s="255"/>
      <c r="I48" s="255"/>
      <c r="J48" s="255"/>
      <c r="K48" s="256"/>
      <c r="L48" s="256"/>
    </row>
    <row r="49" spans="1:12" s="9" customFormat="1" ht="18.75" customHeight="1">
      <c r="A49" s="259" t="s">
        <v>77</v>
      </c>
      <c r="B49" s="250"/>
      <c r="C49" s="250"/>
      <c r="D49" s="250"/>
      <c r="E49" s="250"/>
      <c r="F49" s="250"/>
      <c r="G49" s="250"/>
      <c r="H49" s="250"/>
      <c r="I49" s="250"/>
      <c r="J49" s="250"/>
      <c r="K49" s="260"/>
      <c r="L49" s="260"/>
    </row>
    <row r="50" spans="1:12" s="9" customFormat="1" ht="18.75" customHeight="1">
      <c r="A50" s="246" t="s">
        <v>187</v>
      </c>
      <c r="B50" s="255"/>
      <c r="C50" s="255"/>
      <c r="D50" s="255"/>
      <c r="E50" s="255"/>
      <c r="F50" s="255"/>
      <c r="G50" s="255"/>
      <c r="H50" s="255"/>
      <c r="I50" s="255"/>
      <c r="J50" s="255"/>
      <c r="K50" s="256"/>
      <c r="L50" s="256"/>
    </row>
    <row r="51" spans="1:12" s="9" customFormat="1" ht="18.75" customHeight="1">
      <c r="A51" s="246" t="s">
        <v>78</v>
      </c>
      <c r="B51" s="246"/>
      <c r="C51" s="246"/>
      <c r="D51" s="246"/>
      <c r="E51" s="246"/>
      <c r="F51" s="246"/>
      <c r="G51" s="246"/>
      <c r="H51" s="246"/>
      <c r="I51" s="246"/>
      <c r="J51" s="246"/>
      <c r="K51" s="246"/>
      <c r="L51" s="246"/>
    </row>
    <row r="52" spans="1:12" s="9" customFormat="1" ht="18.75" customHeight="1">
      <c r="A52" s="151"/>
      <c r="B52" s="151"/>
      <c r="C52" s="151"/>
      <c r="D52" s="151"/>
      <c r="E52" s="151"/>
      <c r="F52" s="151"/>
      <c r="G52" s="151"/>
      <c r="H52" s="151"/>
      <c r="I52" s="151"/>
      <c r="J52" s="151"/>
      <c r="K52" s="151"/>
      <c r="L52" s="151"/>
    </row>
    <row r="53" spans="1:12" s="30" customFormat="1" ht="24.95" customHeight="1">
      <c r="A53" s="178" t="s">
        <v>196</v>
      </c>
      <c r="B53" s="152"/>
      <c r="C53" s="152"/>
      <c r="D53" s="152"/>
      <c r="E53" s="152"/>
      <c r="F53" s="152"/>
      <c r="G53" s="152"/>
      <c r="H53" s="152"/>
      <c r="I53" s="152"/>
      <c r="J53" s="152"/>
      <c r="K53" s="152"/>
      <c r="L53" s="152"/>
    </row>
    <row r="54" spans="1:12" s="30" customFormat="1" ht="18.75" customHeight="1">
      <c r="A54" s="152" t="s">
        <v>194</v>
      </c>
      <c r="B54" s="152"/>
      <c r="C54" s="152"/>
      <c r="D54" s="152"/>
      <c r="E54" s="152"/>
      <c r="F54" s="152"/>
      <c r="G54" s="152"/>
      <c r="H54" s="152"/>
      <c r="I54" s="152"/>
      <c r="J54" s="152"/>
      <c r="K54" s="152"/>
      <c r="L54" s="152"/>
    </row>
    <row r="55" spans="1:12" s="30" customFormat="1" ht="18.75" customHeight="1">
      <c r="A55" s="176"/>
      <c r="B55" s="177" t="s">
        <v>195</v>
      </c>
      <c r="C55" s="152"/>
      <c r="D55" s="152"/>
      <c r="E55" s="152"/>
      <c r="F55" s="152"/>
      <c r="G55" s="152"/>
      <c r="H55" s="152"/>
      <c r="I55" s="152"/>
      <c r="J55" s="152"/>
      <c r="K55" s="152"/>
      <c r="L55" s="152"/>
    </row>
    <row r="56" spans="1:12" s="55" customFormat="1" ht="18.75" customHeight="1"/>
    <row r="57" spans="1:12" ht="18.75">
      <c r="A57" s="59" t="s">
        <v>132</v>
      </c>
      <c r="B57" s="59"/>
      <c r="C57" s="59"/>
      <c r="D57" s="59"/>
      <c r="E57" s="59"/>
      <c r="F57" s="59"/>
      <c r="G57" s="59"/>
      <c r="H57" s="59"/>
      <c r="I57" s="59"/>
      <c r="J57" s="59"/>
    </row>
    <row r="58" spans="1:12">
      <c r="A58" s="49"/>
      <c r="B58" s="50"/>
      <c r="C58" s="50"/>
      <c r="D58" s="50"/>
      <c r="E58" s="50"/>
      <c r="F58" s="50"/>
      <c r="G58" s="50"/>
      <c r="H58" s="50"/>
      <c r="I58" s="50"/>
      <c r="J58" s="50"/>
    </row>
    <row r="59" spans="1:12" s="55" customFormat="1">
      <c r="A59" s="57" t="s">
        <v>127</v>
      </c>
      <c r="B59" s="54"/>
      <c r="C59" s="54"/>
      <c r="D59" s="54"/>
      <c r="E59" s="54"/>
      <c r="F59" s="54"/>
      <c r="G59" s="54"/>
      <c r="H59" s="54"/>
      <c r="I59" s="54"/>
      <c r="J59" s="54"/>
    </row>
    <row r="60" spans="1:12" s="55" customFormat="1">
      <c r="A60" s="57" t="s">
        <v>128</v>
      </c>
      <c r="B60" s="54"/>
      <c r="C60" s="54"/>
      <c r="D60" s="54"/>
      <c r="E60" s="54"/>
      <c r="F60" s="54"/>
      <c r="G60" s="54"/>
      <c r="H60" s="54"/>
      <c r="I60" s="54"/>
      <c r="J60" s="54"/>
    </row>
    <row r="61" spans="1:12" s="55" customFormat="1">
      <c r="A61" s="56"/>
      <c r="B61" s="54"/>
      <c r="C61" s="54"/>
      <c r="D61" s="54"/>
      <c r="E61" s="54"/>
      <c r="F61" s="54"/>
      <c r="G61" s="54"/>
      <c r="H61" s="54"/>
      <c r="I61" s="54"/>
      <c r="J61" s="54"/>
    </row>
    <row r="62" spans="1:12" s="55" customFormat="1" ht="35.1" customHeight="1">
      <c r="A62" s="181" t="s">
        <v>113</v>
      </c>
      <c r="B62" s="181"/>
      <c r="C62" s="181"/>
      <c r="D62" s="181" t="s">
        <v>114</v>
      </c>
      <c r="E62" s="181"/>
      <c r="F62" s="181"/>
      <c r="G62" s="181" t="s">
        <v>118</v>
      </c>
      <c r="H62" s="181"/>
      <c r="I62" s="181"/>
      <c r="J62" s="181"/>
      <c r="K62" s="61"/>
    </row>
    <row r="63" spans="1:12" s="55" customFormat="1" ht="30" customHeight="1">
      <c r="A63" s="182" t="s">
        <v>115</v>
      </c>
      <c r="B63" s="182"/>
      <c r="C63" s="182"/>
      <c r="D63" s="182" t="s">
        <v>116</v>
      </c>
      <c r="E63" s="182"/>
      <c r="F63" s="182"/>
      <c r="G63" s="183"/>
      <c r="H63" s="183"/>
      <c r="I63" s="183"/>
      <c r="J63" s="183"/>
      <c r="K63" s="62"/>
    </row>
    <row r="64" spans="1:12" s="55" customFormat="1" ht="30" customHeight="1">
      <c r="A64" s="182" t="s">
        <v>115</v>
      </c>
      <c r="B64" s="182"/>
      <c r="C64" s="182"/>
      <c r="D64" s="182" t="s">
        <v>116</v>
      </c>
      <c r="E64" s="182"/>
      <c r="F64" s="182"/>
      <c r="G64" s="182"/>
      <c r="H64" s="182"/>
      <c r="I64" s="182"/>
      <c r="J64" s="182"/>
      <c r="K64" s="62"/>
    </row>
    <row r="65" spans="1:11" s="55" customFormat="1" ht="30" customHeight="1">
      <c r="A65" s="182" t="s">
        <v>115</v>
      </c>
      <c r="B65" s="182"/>
      <c r="C65" s="182"/>
      <c r="D65" s="182" t="s">
        <v>116</v>
      </c>
      <c r="E65" s="182"/>
      <c r="F65" s="182"/>
      <c r="G65" s="182"/>
      <c r="H65" s="182"/>
      <c r="I65" s="182"/>
      <c r="J65" s="182"/>
      <c r="K65" s="62"/>
    </row>
    <row r="66" spans="1:11" s="55" customFormat="1" ht="18" customHeight="1">
      <c r="A66" s="56"/>
      <c r="B66" s="54"/>
      <c r="C66" s="54"/>
      <c r="D66" s="54"/>
      <c r="E66" s="54"/>
      <c r="F66" s="54"/>
      <c r="G66" s="54"/>
      <c r="H66" s="54"/>
      <c r="I66" s="54"/>
      <c r="J66" s="58"/>
    </row>
    <row r="67" spans="1:11" s="55" customFormat="1" ht="18" customHeight="1">
      <c r="A67" s="60" t="s">
        <v>126</v>
      </c>
      <c r="B67" s="54"/>
      <c r="C67" s="54"/>
      <c r="D67" s="54"/>
      <c r="E67" s="54"/>
      <c r="F67" s="54"/>
      <c r="G67" s="54"/>
      <c r="H67" s="54"/>
      <c r="I67" s="54"/>
    </row>
    <row r="68" spans="1:11" ht="15.75" customHeight="1"/>
    <row r="69" spans="1:11" ht="45" customHeight="1"/>
    <row r="70" spans="1:11" ht="45" customHeight="1"/>
    <row r="71" spans="1:11" ht="18.75" customHeight="1"/>
    <row r="72" spans="1:11" ht="18.75" customHeight="1"/>
    <row r="73" spans="1:11" ht="18.75" customHeight="1"/>
    <row r="74" spans="1:11" ht="18.75" customHeight="1"/>
    <row r="75" spans="1:11" ht="18.75" customHeight="1"/>
    <row r="76" spans="1:11" ht="18.75" customHeight="1"/>
    <row r="77" spans="1:11" ht="18.75" customHeight="1"/>
    <row r="78" spans="1:11" ht="18.75" customHeight="1"/>
    <row r="79" spans="1:11" ht="18.75" customHeight="1"/>
    <row r="80" spans="1:1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sheetData>
  <mergeCells count="89">
    <mergeCell ref="H35:I35"/>
    <mergeCell ref="H36:I36"/>
    <mergeCell ref="H39:I39"/>
    <mergeCell ref="A50:L50"/>
    <mergeCell ref="H42:J42"/>
    <mergeCell ref="B42:C42"/>
    <mergeCell ref="H43:I43"/>
    <mergeCell ref="H44:I44"/>
    <mergeCell ref="H45:I45"/>
    <mergeCell ref="D42:E42"/>
    <mergeCell ref="A49:L49"/>
    <mergeCell ref="A48:L48"/>
    <mergeCell ref="H47:I47"/>
    <mergeCell ref="F42:G42"/>
    <mergeCell ref="E10:L10"/>
    <mergeCell ref="C11:D11"/>
    <mergeCell ref="A51:L51"/>
    <mergeCell ref="A1:L1"/>
    <mergeCell ref="A2:L2"/>
    <mergeCell ref="A3:L3"/>
    <mergeCell ref="A22:L22"/>
    <mergeCell ref="C12:L12"/>
    <mergeCell ref="C13:E13"/>
    <mergeCell ref="C14:E14"/>
    <mergeCell ref="F13:G13"/>
    <mergeCell ref="F14:G14"/>
    <mergeCell ref="D6:L6"/>
    <mergeCell ref="B6:C6"/>
    <mergeCell ref="B4:G4"/>
    <mergeCell ref="A41:J41"/>
    <mergeCell ref="D8:E8"/>
    <mergeCell ref="H8:I8"/>
    <mergeCell ref="B5:G5"/>
    <mergeCell ref="H37:I37"/>
    <mergeCell ref="C19:E19"/>
    <mergeCell ref="F19:G19"/>
    <mergeCell ref="H19:L19"/>
    <mergeCell ref="J8:L8"/>
    <mergeCell ref="C16:D16"/>
    <mergeCell ref="F16:L16"/>
    <mergeCell ref="H20:K20"/>
    <mergeCell ref="H28:I28"/>
    <mergeCell ref="H29:I29"/>
    <mergeCell ref="H31:I31"/>
    <mergeCell ref="A24:J24"/>
    <mergeCell ref="A25:J25"/>
    <mergeCell ref="H4:L4"/>
    <mergeCell ref="H27:I27"/>
    <mergeCell ref="H14:L14"/>
    <mergeCell ref="B7:L7"/>
    <mergeCell ref="A21:L21"/>
    <mergeCell ref="A11:A15"/>
    <mergeCell ref="A16:A20"/>
    <mergeCell ref="B10:D10"/>
    <mergeCell ref="H5:L5"/>
    <mergeCell ref="H9:L9"/>
    <mergeCell ref="H13:L13"/>
    <mergeCell ref="C20:G20"/>
    <mergeCell ref="B8:C8"/>
    <mergeCell ref="F11:L11"/>
    <mergeCell ref="B9:E9"/>
    <mergeCell ref="F9:G9"/>
    <mergeCell ref="H34:J34"/>
    <mergeCell ref="C15:G15"/>
    <mergeCell ref="H15:K15"/>
    <mergeCell ref="C17:L17"/>
    <mergeCell ref="C18:E18"/>
    <mergeCell ref="F18:G18"/>
    <mergeCell ref="H18:L18"/>
    <mergeCell ref="B26:C26"/>
    <mergeCell ref="D26:E26"/>
    <mergeCell ref="F26:G26"/>
    <mergeCell ref="H26:J26"/>
    <mergeCell ref="D34:E34"/>
    <mergeCell ref="F34:G34"/>
    <mergeCell ref="A33:J33"/>
    <mergeCell ref="B34:C34"/>
    <mergeCell ref="A62:C62"/>
    <mergeCell ref="A63:C63"/>
    <mergeCell ref="A64:C64"/>
    <mergeCell ref="A65:C65"/>
    <mergeCell ref="G62:J62"/>
    <mergeCell ref="G63:J63"/>
    <mergeCell ref="G64:J64"/>
    <mergeCell ref="G65:J65"/>
    <mergeCell ref="D62:F62"/>
    <mergeCell ref="D63:F63"/>
    <mergeCell ref="D64:F64"/>
    <mergeCell ref="D65:F65"/>
  </mergeCells>
  <phoneticPr fontId="2"/>
  <dataValidations count="1">
    <dataValidation type="list" allowBlank="1" showInputMessage="1" showErrorMessage="1" sqref="B10:D10" xr:uid="{20FAE855-875A-4DB5-B388-987A9A9EE12C}">
      <formula1>" ,小規模企業,中小企業,中堅企業,みなし中堅企業,その他"</formula1>
    </dataValidation>
  </dataValidations>
  <pageMargins left="0.9055118110236221" right="0.31496062992125984" top="0.35433070866141736" bottom="0.35433070866141736" header="0.31496062992125984" footer="0.31496062992125984"/>
  <pageSetup paperSize="9" scale="55" orientation="portrait" r:id="rId1"/>
  <headerFooter differentFirst="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733425</xdr:colOff>
                    <xdr:row>53</xdr:row>
                    <xdr:rowOff>104775</xdr:rowOff>
                  </from>
                  <to>
                    <xdr:col>1</xdr:col>
                    <xdr:colOff>57150</xdr:colOff>
                    <xdr:row>55</xdr:row>
                    <xdr:rowOff>133350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11</xdr:col>
                    <xdr:colOff>200025</xdr:colOff>
                    <xdr:row>13</xdr:row>
                    <xdr:rowOff>142875</xdr:rowOff>
                  </from>
                  <to>
                    <xdr:col>12</xdr:col>
                    <xdr:colOff>733425</xdr:colOff>
                    <xdr:row>15</xdr:row>
                    <xdr:rowOff>161925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11</xdr:col>
                    <xdr:colOff>200025</xdr:colOff>
                    <xdr:row>18</xdr:row>
                    <xdr:rowOff>161925</xdr:rowOff>
                  </from>
                  <to>
                    <xdr:col>12</xdr:col>
                    <xdr:colOff>733425</xdr:colOff>
                    <xdr:row>20</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AE5E0-DD93-4AB4-A112-6D2EAB024060}">
  <sheetPr codeName="Sheet2">
    <tabColor rgb="FFFF0000"/>
    <pageSetUpPr fitToPage="1"/>
  </sheetPr>
  <dimension ref="A1:K21"/>
  <sheetViews>
    <sheetView view="pageBreakPreview" zoomScale="85" zoomScaleNormal="100" zoomScaleSheetLayoutView="85" workbookViewId="0">
      <selection sqref="A1:K1"/>
    </sheetView>
  </sheetViews>
  <sheetFormatPr defaultColWidth="9" defaultRowHeight="26.25" customHeight="1"/>
  <cols>
    <col min="1" max="1" width="10" style="12" customWidth="1"/>
    <col min="2" max="2" width="11.25" style="12" customWidth="1"/>
    <col min="3" max="4" width="6.25" style="12" customWidth="1"/>
    <col min="5" max="5" width="6.125" style="12" customWidth="1"/>
    <col min="6" max="8" width="6.25" style="12" customWidth="1"/>
    <col min="9" max="9" width="11.25" style="12" customWidth="1"/>
    <col min="10" max="10" width="18" style="12" customWidth="1"/>
    <col min="11" max="11" width="12.125" style="12" customWidth="1"/>
    <col min="12" max="16384" width="9" style="12"/>
  </cols>
  <sheetData>
    <row r="1" spans="1:11" s="33" customFormat="1" ht="18.75" customHeight="1">
      <c r="A1" s="325" t="s">
        <v>165</v>
      </c>
      <c r="B1" s="326"/>
      <c r="C1" s="326"/>
      <c r="D1" s="326"/>
      <c r="E1" s="326"/>
      <c r="F1" s="326"/>
      <c r="G1" s="326"/>
      <c r="H1" s="326"/>
      <c r="I1" s="326"/>
      <c r="J1" s="326"/>
      <c r="K1" s="326"/>
    </row>
    <row r="2" spans="1:11" s="33" customFormat="1" ht="18.75" customHeight="1" thickBot="1">
      <c r="A2" s="327" t="s">
        <v>134</v>
      </c>
      <c r="B2" s="328"/>
      <c r="C2" s="328"/>
      <c r="D2" s="328"/>
      <c r="E2" s="328"/>
      <c r="F2" s="328"/>
      <c r="G2" s="328"/>
      <c r="H2" s="328"/>
      <c r="I2" s="328"/>
      <c r="J2" s="328"/>
      <c r="K2" s="328"/>
    </row>
    <row r="3" spans="1:11" ht="32.25" customHeight="1">
      <c r="A3" s="329" t="s">
        <v>79</v>
      </c>
      <c r="B3" s="330"/>
      <c r="C3" s="333"/>
      <c r="D3" s="334"/>
      <c r="E3" s="334"/>
      <c r="F3" s="334"/>
      <c r="G3" s="334"/>
      <c r="H3" s="335"/>
      <c r="I3" s="339" t="s">
        <v>27</v>
      </c>
      <c r="J3" s="341" t="s">
        <v>201</v>
      </c>
      <c r="K3" s="342"/>
    </row>
    <row r="4" spans="1:11" ht="44.25" customHeight="1" thickBot="1">
      <c r="A4" s="331"/>
      <c r="B4" s="332"/>
      <c r="C4" s="336"/>
      <c r="D4" s="337"/>
      <c r="E4" s="337"/>
      <c r="F4" s="337"/>
      <c r="G4" s="337"/>
      <c r="H4" s="338"/>
      <c r="I4" s="340"/>
      <c r="J4" s="343" t="s">
        <v>28</v>
      </c>
      <c r="K4" s="344"/>
    </row>
    <row r="5" spans="1:11" ht="26.25" customHeight="1" thickBot="1">
      <c r="A5" s="305" t="s">
        <v>29</v>
      </c>
      <c r="B5" s="34" t="s">
        <v>30</v>
      </c>
      <c r="C5" s="308"/>
      <c r="D5" s="309"/>
      <c r="E5" s="309"/>
      <c r="F5" s="309"/>
      <c r="G5" s="309"/>
      <c r="H5" s="309"/>
      <c r="I5" s="310"/>
      <c r="J5" s="309"/>
      <c r="K5" s="311"/>
    </row>
    <row r="6" spans="1:11" ht="26.25" customHeight="1" thickBot="1">
      <c r="A6" s="306"/>
      <c r="B6" s="19" t="s">
        <v>31</v>
      </c>
      <c r="C6" s="312"/>
      <c r="D6" s="312"/>
      <c r="E6" s="312"/>
      <c r="F6" s="312"/>
      <c r="G6" s="312"/>
      <c r="H6" s="312"/>
      <c r="I6" s="73" t="s">
        <v>32</v>
      </c>
      <c r="J6" s="313" t="s">
        <v>33</v>
      </c>
      <c r="K6" s="313"/>
    </row>
    <row r="7" spans="1:11" ht="26.25" customHeight="1" thickBot="1">
      <c r="A7" s="306"/>
      <c r="B7" s="32" t="s">
        <v>34</v>
      </c>
      <c r="C7" s="314"/>
      <c r="D7" s="314"/>
      <c r="E7" s="314"/>
      <c r="F7" s="314"/>
      <c r="G7" s="314"/>
      <c r="H7" s="314"/>
      <c r="I7" s="74" t="s">
        <v>35</v>
      </c>
      <c r="J7" s="314"/>
      <c r="K7" s="314"/>
    </row>
    <row r="8" spans="1:11" ht="26.25" customHeight="1" thickBot="1">
      <c r="A8" s="307"/>
      <c r="B8" s="13" t="s">
        <v>36</v>
      </c>
      <c r="C8" s="14" t="s">
        <v>37</v>
      </c>
      <c r="D8" s="15"/>
      <c r="E8" s="15" t="s">
        <v>38</v>
      </c>
      <c r="F8" s="15" t="s">
        <v>39</v>
      </c>
      <c r="G8" s="15"/>
      <c r="H8" s="15" t="s">
        <v>40</v>
      </c>
      <c r="I8" s="75" t="s">
        <v>41</v>
      </c>
      <c r="J8" s="16"/>
      <c r="K8" s="17" t="s">
        <v>42</v>
      </c>
    </row>
    <row r="9" spans="1:11" ht="26.25" customHeight="1" thickBot="1">
      <c r="A9" s="315" t="s">
        <v>202</v>
      </c>
      <c r="B9" s="18" t="s">
        <v>30</v>
      </c>
      <c r="C9" s="316"/>
      <c r="D9" s="317"/>
      <c r="E9" s="317"/>
      <c r="F9" s="317"/>
      <c r="G9" s="317"/>
      <c r="H9" s="317"/>
      <c r="I9" s="318"/>
      <c r="J9" s="317"/>
      <c r="K9" s="319"/>
    </row>
    <row r="10" spans="1:11" ht="26.25" customHeight="1" thickBot="1">
      <c r="A10" s="306"/>
      <c r="B10" s="76" t="s">
        <v>31</v>
      </c>
      <c r="C10" s="320"/>
      <c r="D10" s="321"/>
      <c r="E10" s="321"/>
      <c r="F10" s="321"/>
      <c r="G10" s="321"/>
      <c r="H10" s="321"/>
      <c r="I10" s="73" t="s">
        <v>32</v>
      </c>
      <c r="J10" s="320" t="s">
        <v>43</v>
      </c>
      <c r="K10" s="322"/>
    </row>
    <row r="11" spans="1:11" ht="26.25" customHeight="1" thickBot="1">
      <c r="A11" s="306"/>
      <c r="B11" s="18" t="s">
        <v>34</v>
      </c>
      <c r="C11" s="323"/>
      <c r="D11" s="324"/>
      <c r="E11" s="324"/>
      <c r="F11" s="324"/>
      <c r="G11" s="324"/>
      <c r="H11" s="324"/>
      <c r="I11" s="77" t="s">
        <v>35</v>
      </c>
      <c r="J11" s="320"/>
      <c r="K11" s="322"/>
    </row>
    <row r="12" spans="1:11" ht="26.25" customHeight="1" thickBot="1">
      <c r="A12" s="307"/>
      <c r="B12" s="13" t="s">
        <v>36</v>
      </c>
      <c r="C12" s="15" t="s">
        <v>37</v>
      </c>
      <c r="D12" s="15"/>
      <c r="E12" s="15" t="s">
        <v>40</v>
      </c>
      <c r="F12" s="20" t="s">
        <v>39</v>
      </c>
      <c r="G12" s="20"/>
      <c r="H12" s="20" t="s">
        <v>40</v>
      </c>
      <c r="I12" s="78" t="s">
        <v>41</v>
      </c>
      <c r="J12" s="15"/>
      <c r="K12" s="17" t="s">
        <v>42</v>
      </c>
    </row>
    <row r="13" spans="1:11" ht="45" customHeight="1">
      <c r="A13" s="272" t="s">
        <v>44</v>
      </c>
      <c r="B13" s="273"/>
      <c r="C13" s="276" t="s">
        <v>45</v>
      </c>
      <c r="D13" s="277"/>
      <c r="E13" s="277"/>
      <c r="F13" s="278" t="s">
        <v>46</v>
      </c>
      <c r="G13" s="279"/>
      <c r="H13" s="280"/>
      <c r="I13" s="270" t="s">
        <v>47</v>
      </c>
      <c r="J13" s="266" t="s">
        <v>48</v>
      </c>
      <c r="K13" s="267"/>
    </row>
    <row r="14" spans="1:11" ht="45" customHeight="1" thickBot="1">
      <c r="A14" s="274"/>
      <c r="B14" s="275"/>
      <c r="C14" s="281" t="s">
        <v>135</v>
      </c>
      <c r="D14" s="282"/>
      <c r="E14" s="282"/>
      <c r="F14" s="283" t="s">
        <v>46</v>
      </c>
      <c r="G14" s="284"/>
      <c r="H14" s="285"/>
      <c r="I14" s="271"/>
      <c r="J14" s="268"/>
      <c r="K14" s="269"/>
    </row>
    <row r="15" spans="1:11" ht="30.75" customHeight="1" thickBot="1">
      <c r="A15" s="286" t="s">
        <v>103</v>
      </c>
      <c r="B15" s="287"/>
      <c r="C15" s="288" t="s">
        <v>101</v>
      </c>
      <c r="D15" s="289"/>
      <c r="E15" s="289"/>
      <c r="F15" s="289"/>
      <c r="G15" s="289"/>
      <c r="H15" s="290"/>
      <c r="I15" s="291"/>
      <c r="J15" s="292"/>
      <c r="K15" s="293"/>
    </row>
    <row r="16" spans="1:11" ht="16.5" customHeight="1">
      <c r="A16" s="272" t="s">
        <v>172</v>
      </c>
      <c r="B16" s="294"/>
      <c r="C16" s="297" t="s">
        <v>98</v>
      </c>
      <c r="D16" s="298"/>
      <c r="E16" s="298"/>
      <c r="F16" s="298"/>
      <c r="G16" s="298"/>
      <c r="H16" s="299"/>
      <c r="I16" s="300" t="s">
        <v>99</v>
      </c>
      <c r="J16" s="298"/>
      <c r="K16" s="299"/>
    </row>
    <row r="17" spans="1:11" ht="30.75" customHeight="1" thickBot="1">
      <c r="A17" s="295"/>
      <c r="B17" s="296"/>
      <c r="C17" s="301" t="s">
        <v>100</v>
      </c>
      <c r="D17" s="302"/>
      <c r="E17" s="302"/>
      <c r="F17" s="302"/>
      <c r="G17" s="302"/>
      <c r="H17" s="303"/>
      <c r="I17" s="304" t="s">
        <v>101</v>
      </c>
      <c r="J17" s="302"/>
      <c r="K17" s="303"/>
    </row>
    <row r="18" spans="1:11" s="33" customFormat="1" ht="37.5" customHeight="1">
      <c r="A18" s="263" t="s">
        <v>204</v>
      </c>
      <c r="B18" s="264"/>
      <c r="C18" s="264"/>
      <c r="D18" s="264"/>
      <c r="E18" s="264"/>
      <c r="F18" s="264"/>
      <c r="G18" s="264"/>
      <c r="H18" s="264"/>
      <c r="I18" s="265"/>
      <c r="J18" s="264"/>
      <c r="K18" s="264"/>
    </row>
    <row r="19" spans="1:11" s="33" customFormat="1" ht="18.75" customHeight="1">
      <c r="A19" s="263" t="s">
        <v>211</v>
      </c>
      <c r="B19" s="264"/>
      <c r="C19" s="264"/>
      <c r="D19" s="264"/>
      <c r="E19" s="264"/>
      <c r="F19" s="264"/>
      <c r="G19" s="264"/>
      <c r="H19" s="264"/>
      <c r="I19" s="265"/>
      <c r="J19" s="264"/>
      <c r="K19" s="264"/>
    </row>
    <row r="20" spans="1:11" s="33" customFormat="1" ht="36.75" customHeight="1">
      <c r="A20" s="263" t="s">
        <v>203</v>
      </c>
      <c r="B20" s="264"/>
      <c r="C20" s="264"/>
      <c r="D20" s="264"/>
      <c r="E20" s="264"/>
      <c r="F20" s="264"/>
      <c r="G20" s="264"/>
      <c r="H20" s="264"/>
      <c r="I20" s="265"/>
      <c r="J20" s="264"/>
      <c r="K20" s="264"/>
    </row>
    <row r="21" spans="1:11" s="33" customFormat="1" ht="36.75" customHeight="1">
      <c r="A21" s="35"/>
      <c r="B21" s="36"/>
      <c r="C21" s="36"/>
      <c r="D21" s="36"/>
      <c r="E21" s="36"/>
      <c r="F21" s="36"/>
      <c r="G21" s="36"/>
      <c r="H21" s="36"/>
      <c r="I21" s="79"/>
      <c r="J21" s="36"/>
      <c r="K21" s="36"/>
    </row>
  </sheetData>
  <mergeCells count="37">
    <mergeCell ref="A1:K1"/>
    <mergeCell ref="A2:K2"/>
    <mergeCell ref="A3:B4"/>
    <mergeCell ref="C3:H4"/>
    <mergeCell ref="I3:I4"/>
    <mergeCell ref="J3:K3"/>
    <mergeCell ref="J4:K4"/>
    <mergeCell ref="C17:H17"/>
    <mergeCell ref="I17:K17"/>
    <mergeCell ref="A5:A8"/>
    <mergeCell ref="C5:K5"/>
    <mergeCell ref="C6:H6"/>
    <mergeCell ref="J6:K6"/>
    <mergeCell ref="C7:H7"/>
    <mergeCell ref="J7:K7"/>
    <mergeCell ref="A9:A12"/>
    <mergeCell ref="C9:K9"/>
    <mergeCell ref="C10:H10"/>
    <mergeCell ref="J10:K10"/>
    <mergeCell ref="C11:H11"/>
    <mergeCell ref="J11:K11"/>
    <mergeCell ref="A18:K18"/>
    <mergeCell ref="A19:K19"/>
    <mergeCell ref="A20:K20"/>
    <mergeCell ref="J13:K14"/>
    <mergeCell ref="I13:I14"/>
    <mergeCell ref="A13:B14"/>
    <mergeCell ref="C13:E13"/>
    <mergeCell ref="F13:H13"/>
    <mergeCell ref="C14:E14"/>
    <mergeCell ref="F14:H14"/>
    <mergeCell ref="A15:B15"/>
    <mergeCell ref="C15:H15"/>
    <mergeCell ref="I15:K15"/>
    <mergeCell ref="A16:B17"/>
    <mergeCell ref="C16:H16"/>
    <mergeCell ref="I16:K16"/>
  </mergeCells>
  <phoneticPr fontId="2"/>
  <pageMargins left="0.9055118110236221" right="0.31496062992125984" top="0.35433070866141736" bottom="0.35433070866141736" header="0.31496062992125984" footer="0.31496062992125984"/>
  <pageSetup paperSize="9" scale="91" orientation="portrait" r:id="rId1"/>
  <headerFooter differentFirst="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1C419-C60C-41FB-ADE6-DE4315D49FFA}">
  <sheetPr codeName="Sheet3">
    <tabColor rgb="FFFF0000"/>
    <pageSetUpPr fitToPage="1"/>
  </sheetPr>
  <dimension ref="A1:M34"/>
  <sheetViews>
    <sheetView view="pageBreakPreview" zoomScale="85" zoomScaleNormal="100" zoomScaleSheetLayoutView="85" workbookViewId="0">
      <selection sqref="A1:D2"/>
    </sheetView>
  </sheetViews>
  <sheetFormatPr defaultColWidth="9" defaultRowHeight="13.5"/>
  <cols>
    <col min="1" max="2" width="9" style="88" customWidth="1"/>
    <col min="3" max="3" width="31.25" style="88" customWidth="1"/>
    <col min="4" max="4" width="9.75" style="88" bestFit="1" customWidth="1"/>
    <col min="5" max="11" width="17.5" style="88" customWidth="1"/>
    <col min="12" max="12" width="9" style="88" customWidth="1"/>
    <col min="13" max="13" width="19.625" style="88" customWidth="1"/>
    <col min="14" max="16384" width="9" style="88"/>
  </cols>
  <sheetData>
    <row r="1" spans="1:13" s="83" customFormat="1" ht="18.75" customHeight="1">
      <c r="A1" s="345" t="s">
        <v>166</v>
      </c>
      <c r="B1" s="345"/>
      <c r="C1" s="345"/>
      <c r="D1" s="345"/>
      <c r="E1" s="80"/>
      <c r="F1" s="80"/>
      <c r="G1" s="80"/>
      <c r="H1" s="81"/>
      <c r="I1" s="346" t="s">
        <v>81</v>
      </c>
      <c r="J1" s="348" t="s">
        <v>136</v>
      </c>
      <c r="K1" s="82"/>
      <c r="L1" s="82"/>
    </row>
    <row r="2" spans="1:13" s="83" customFormat="1" ht="18.75" customHeight="1" thickBot="1">
      <c r="A2" s="345"/>
      <c r="B2" s="345"/>
      <c r="C2" s="345"/>
      <c r="D2" s="345"/>
      <c r="E2" s="80"/>
      <c r="F2" s="80"/>
      <c r="G2" s="80"/>
      <c r="I2" s="347"/>
      <c r="J2" s="349"/>
      <c r="K2" s="82"/>
      <c r="L2" s="82"/>
    </row>
    <row r="3" spans="1:13" ht="18.75" customHeight="1" thickBot="1">
      <c r="A3" s="84" t="s">
        <v>49</v>
      </c>
      <c r="B3" s="84"/>
      <c r="C3" s="84"/>
      <c r="D3" s="84"/>
      <c r="E3" s="85"/>
      <c r="F3" s="85"/>
      <c r="G3" s="84"/>
      <c r="H3" s="84"/>
      <c r="I3" s="84"/>
      <c r="J3" s="86"/>
      <c r="K3" s="87" t="s">
        <v>50</v>
      </c>
    </row>
    <row r="4" spans="1:13" ht="15" customHeight="1">
      <c r="A4" s="350" t="s">
        <v>88</v>
      </c>
      <c r="B4" s="350" t="s">
        <v>80</v>
      </c>
      <c r="C4" s="354" t="s">
        <v>89</v>
      </c>
      <c r="D4" s="354" t="s">
        <v>90</v>
      </c>
      <c r="E4" s="89" t="s">
        <v>51</v>
      </c>
      <c r="F4" s="89"/>
      <c r="G4" s="89" t="s">
        <v>137</v>
      </c>
      <c r="H4" s="90" t="s">
        <v>138</v>
      </c>
      <c r="I4" s="89" t="s">
        <v>139</v>
      </c>
      <c r="J4" s="89" t="s">
        <v>140</v>
      </c>
      <c r="K4" s="89" t="s">
        <v>52</v>
      </c>
      <c r="L4" s="358" t="s">
        <v>91</v>
      </c>
    </row>
    <row r="5" spans="1:13" ht="15" customHeight="1">
      <c r="A5" s="351"/>
      <c r="B5" s="352"/>
      <c r="C5" s="355"/>
      <c r="D5" s="356"/>
      <c r="E5" s="92" t="s">
        <v>92</v>
      </c>
      <c r="F5" s="93" t="s">
        <v>53</v>
      </c>
      <c r="G5" s="93" t="s">
        <v>141</v>
      </c>
      <c r="H5" s="93" t="s">
        <v>142</v>
      </c>
      <c r="I5" s="93" t="s">
        <v>143</v>
      </c>
      <c r="J5" s="93" t="s">
        <v>141</v>
      </c>
      <c r="K5" s="93" t="s">
        <v>54</v>
      </c>
      <c r="L5" s="359"/>
    </row>
    <row r="6" spans="1:13" ht="30" customHeight="1" thickBot="1">
      <c r="A6" s="351"/>
      <c r="B6" s="353"/>
      <c r="C6" s="94" t="s">
        <v>205</v>
      </c>
      <c r="D6" s="357"/>
      <c r="E6" s="94" t="s">
        <v>144</v>
      </c>
      <c r="F6" s="94" t="s">
        <v>145</v>
      </c>
      <c r="G6" s="94" t="s">
        <v>146</v>
      </c>
      <c r="H6" s="94" t="s">
        <v>147</v>
      </c>
      <c r="I6" s="94" t="s">
        <v>148</v>
      </c>
      <c r="J6" s="96" t="s">
        <v>149</v>
      </c>
      <c r="K6" s="94" t="s">
        <v>57</v>
      </c>
      <c r="L6" s="359"/>
    </row>
    <row r="7" spans="1:13" ht="21" customHeight="1">
      <c r="A7" s="360"/>
      <c r="B7" s="360"/>
      <c r="C7" s="97"/>
      <c r="D7" s="360"/>
      <c r="E7" s="362"/>
      <c r="F7" s="362"/>
      <c r="G7" s="364" t="str">
        <f>IF(F7&lt;&gt;"",IF($J$1=3/4,ROUNDDOWN(F7*3/4,0),IF($J$1="定額(中小、小規模)",IF(L7=1,500000000+ROUNDDOWN((SUM($F$7:F8)-500000000)*3/4,0),IF(L7=2,ROUNDDOWN(F7*3/4,0),F7)),IF($J$1="定額(中堅、みなし中堅)",IF(L7=1,500000000+ROUNDDOWN((SUM($F$7:F8)-500000000)*1/2,0),IF(L7=2,ROUNDDOWN(F7*1/2,0),F7)),IF($J$1=1/2,ROUNDDOWN(F7*1/2,0),"")))),"")</f>
        <v/>
      </c>
      <c r="H7" s="364" t="str">
        <f>IF(F7="","",F7-G7)</f>
        <v/>
      </c>
      <c r="I7" s="362"/>
      <c r="J7" s="364" t="str">
        <f t="shared" ref="J7:J15" si="0">IF(H7&gt;=I7,G7,IF(ROUNDDOWN(G7-0.5*(I7-H7),0)&gt;=0,ROUNDDOWN(G7-0.5*(I7-H7),0),0))</f>
        <v/>
      </c>
      <c r="K7" s="364" t="str">
        <f>IF(J7="","",E7-J7)</f>
        <v/>
      </c>
      <c r="L7" s="359">
        <f>IF(COUNTIF($J$1,"*定額*")&gt;0,IF(SUM($L$6:L6)&gt;0,2,IF(SUM($F$7:F8)&gt;500000000,1,0)),0)</f>
        <v>0</v>
      </c>
      <c r="M7" s="366"/>
    </row>
    <row r="8" spans="1:13" ht="21" customHeight="1">
      <c r="A8" s="361"/>
      <c r="B8" s="361"/>
      <c r="C8" s="98"/>
      <c r="D8" s="361"/>
      <c r="E8" s="363"/>
      <c r="F8" s="363"/>
      <c r="G8" s="365"/>
      <c r="H8" s="365"/>
      <c r="I8" s="363"/>
      <c r="J8" s="365"/>
      <c r="K8" s="365"/>
      <c r="L8" s="359"/>
      <c r="M8" s="367"/>
    </row>
    <row r="9" spans="1:13" ht="21" customHeight="1">
      <c r="A9" s="361"/>
      <c r="B9" s="361"/>
      <c r="C9" s="99"/>
      <c r="D9" s="361"/>
      <c r="E9" s="363"/>
      <c r="F9" s="363"/>
      <c r="G9" s="365" t="str">
        <f>IF(F9&lt;&gt;"",IF($J$1=3/4,ROUNDDOWN(F9*3/4,0),IF($J$1="定額(中小、小規模)",IF(L9=1,500000000+ROUNDDOWN((SUM($F$7:F10)-500000000)*3/4,0),IF(L9=2,ROUNDDOWN(F9*3/4,0),F9)),IF($J$1="定額(中堅、みなし中堅)",IF(L9=1,500000000+ROUNDDOWN((SUM($F$7:F10)-500000000)*1/2,0),IF(L9=2,ROUNDDOWN(F9*1/2,0),F9)),IF($J$1=1/2,ROUNDDOWN(F9*1/2,0),"")))),"")</f>
        <v/>
      </c>
      <c r="H9" s="365" t="str">
        <f>IF(F9="","",F9-G9)</f>
        <v/>
      </c>
      <c r="I9" s="363"/>
      <c r="J9" s="365" t="str">
        <f t="shared" si="0"/>
        <v/>
      </c>
      <c r="K9" s="365" t="str">
        <f>IF(J9="","",E9-J9)</f>
        <v/>
      </c>
      <c r="L9" s="359">
        <f>IF(COUNTIF($J$1,"*定額*")&gt;0,IF(SUM($L$6:L8)&gt;0,2,IF(SUM($F$7:F10)&gt;500000000,1,0)),0)</f>
        <v>0</v>
      </c>
      <c r="M9" s="366"/>
    </row>
    <row r="10" spans="1:13" ht="21" customHeight="1">
      <c r="A10" s="361"/>
      <c r="B10" s="361"/>
      <c r="C10" s="100"/>
      <c r="D10" s="361"/>
      <c r="E10" s="363"/>
      <c r="F10" s="363"/>
      <c r="G10" s="365"/>
      <c r="H10" s="365"/>
      <c r="I10" s="363"/>
      <c r="J10" s="365"/>
      <c r="K10" s="365"/>
      <c r="L10" s="359"/>
      <c r="M10" s="367"/>
    </row>
    <row r="11" spans="1:13" ht="21" customHeight="1">
      <c r="A11" s="361"/>
      <c r="B11" s="361"/>
      <c r="C11" s="101"/>
      <c r="D11" s="361"/>
      <c r="E11" s="363"/>
      <c r="F11" s="363"/>
      <c r="G11" s="365" t="str">
        <f>IF(F11&lt;&gt;"",IF($J$1=3/4,ROUNDDOWN(F11*3/4,0),IF($J$1="定額(中小、小規模)",IF(L11=1,500000000+ROUNDDOWN((SUM($F$7:F12)-500000000)*3/4,0),IF(L11=2,ROUNDDOWN(F11*3/4,0),F11)),IF($J$1="定額(中堅、みなし中堅)",IF(L11=1,500000000+ROUNDDOWN((SUM($F$7:F12)-500000000)*1/2,0),IF(L11=2,ROUNDDOWN(F11*1/2,0),F11)),IF($J$1=1/2,ROUNDDOWN(F11*1/2,0),"")))),"")</f>
        <v/>
      </c>
      <c r="H11" s="365" t="str">
        <f>IF(F11="","",F11-G11)</f>
        <v/>
      </c>
      <c r="I11" s="363"/>
      <c r="J11" s="365" t="str">
        <f t="shared" si="0"/>
        <v/>
      </c>
      <c r="K11" s="365" t="str">
        <f>IF(J11="","",E11-J11)</f>
        <v/>
      </c>
      <c r="L11" s="359">
        <f>IF(COUNTIF($J$1,"*定額*")&gt;0,IF(SUM($L$6:L10)&gt;0,2,IF(SUM($F$7:F12)&gt;500000000,1,0)),0)</f>
        <v>0</v>
      </c>
      <c r="M11" s="366"/>
    </row>
    <row r="12" spans="1:13" ht="21" customHeight="1">
      <c r="A12" s="361"/>
      <c r="B12" s="361"/>
      <c r="C12" s="100"/>
      <c r="D12" s="361"/>
      <c r="E12" s="363"/>
      <c r="F12" s="363"/>
      <c r="G12" s="365"/>
      <c r="H12" s="365"/>
      <c r="I12" s="363"/>
      <c r="J12" s="365"/>
      <c r="K12" s="365"/>
      <c r="L12" s="359"/>
      <c r="M12" s="367"/>
    </row>
    <row r="13" spans="1:13" ht="21" customHeight="1">
      <c r="A13" s="361"/>
      <c r="B13" s="361"/>
      <c r="C13" s="102"/>
      <c r="D13" s="361"/>
      <c r="E13" s="363"/>
      <c r="F13" s="363"/>
      <c r="G13" s="365" t="str">
        <f>IF(F13&lt;&gt;"",IF($J$1=3/4,ROUNDDOWN(F13*3/4,0),IF($J$1="定額(中小、小規模)",IF(L13=1,500000000+ROUNDDOWN((SUM($F$7:F14)-500000000)*3/4,0),IF(L13=2,ROUNDDOWN(F13*3/4,0),F13)),IF($J$1="定額(中堅、みなし中堅)",IF(L13=1,500000000+ROUNDDOWN((SUM($F$7:F14)-500000000)*1/2,0),IF(L13=2,ROUNDDOWN(F13*1/2,0),F13)),IF($J$1=1/2,ROUNDDOWN(F13*1/2,0),"")))),"")</f>
        <v/>
      </c>
      <c r="H13" s="365" t="str">
        <f>IF(F13="","",F13-G13)</f>
        <v/>
      </c>
      <c r="I13" s="363"/>
      <c r="J13" s="365" t="str">
        <f t="shared" si="0"/>
        <v/>
      </c>
      <c r="K13" s="365" t="str">
        <f>IF(J13="","",E13-J13)</f>
        <v/>
      </c>
      <c r="L13" s="359">
        <f>IF(COUNTIF($J$1,"*定額*")&gt;0,IF(SUM($L$6:L12)&gt;0,2,IF(SUM($F$7:F14)&gt;500000000,1,0)),0)</f>
        <v>0</v>
      </c>
      <c r="M13" s="366"/>
    </row>
    <row r="14" spans="1:13" ht="21" customHeight="1">
      <c r="A14" s="361"/>
      <c r="B14" s="361"/>
      <c r="C14" s="103"/>
      <c r="D14" s="361"/>
      <c r="E14" s="368"/>
      <c r="F14" s="363"/>
      <c r="G14" s="369"/>
      <c r="H14" s="369"/>
      <c r="I14" s="363"/>
      <c r="J14" s="365"/>
      <c r="K14" s="365"/>
      <c r="L14" s="359"/>
      <c r="M14" s="367"/>
    </row>
    <row r="15" spans="1:13" ht="21" customHeight="1">
      <c r="A15" s="361"/>
      <c r="B15" s="361"/>
      <c r="C15" s="102"/>
      <c r="D15" s="361"/>
      <c r="E15" s="363"/>
      <c r="F15" s="363"/>
      <c r="G15" s="365" t="str">
        <f>IF(F15&lt;&gt;"",IF($J$1=3/4,ROUNDDOWN(F15*3/4,0),IF($J$1="定額(中小、小規模)",IF(L15=1,500000000+ROUNDDOWN((SUM($F$7:F16)-500000000)*3/4,0),IF(L15=2,ROUNDDOWN(F15*3/4,0),F15)),IF($J$1="定額(中堅、みなし中堅)",IF(L15=1,500000000+ROUNDDOWN((SUM($F$7:F16)-500000000)*1/2,0),IF(L15=2,ROUNDDOWN(F15*1/2,0),F15)),IF($J$1=1/2,ROUNDDOWN(F15*1/2,0),"")))),"")</f>
        <v/>
      </c>
      <c r="H15" s="365" t="str">
        <f>IF(F15="","",F15-G15)</f>
        <v/>
      </c>
      <c r="I15" s="363"/>
      <c r="J15" s="365" t="str">
        <f t="shared" si="0"/>
        <v/>
      </c>
      <c r="K15" s="365" t="str">
        <f>IF(J15="","",E15-J15)</f>
        <v/>
      </c>
      <c r="L15" s="359">
        <f>IF(COUNTIF($J$1,"*定額*")&gt;0,IF(SUM($L$6:L14)&gt;0,2,IF(SUM($F$7:F16)&gt;500000000,1,0)),0)</f>
        <v>0</v>
      </c>
      <c r="M15" s="366"/>
    </row>
    <row r="16" spans="1:13" ht="21" customHeight="1" thickBot="1">
      <c r="A16" s="373"/>
      <c r="B16" s="373"/>
      <c r="C16" s="104"/>
      <c r="D16" s="373"/>
      <c r="E16" s="374"/>
      <c r="F16" s="374"/>
      <c r="G16" s="375"/>
      <c r="H16" s="375"/>
      <c r="I16" s="379"/>
      <c r="J16" s="380"/>
      <c r="K16" s="380"/>
      <c r="L16" s="359"/>
      <c r="M16" s="367"/>
    </row>
    <row r="17" spans="1:11" ht="33.75" customHeight="1">
      <c r="A17" s="370" t="s">
        <v>93</v>
      </c>
      <c r="B17" s="371"/>
      <c r="C17" s="371"/>
      <c r="D17" s="372"/>
      <c r="E17" s="105" t="str">
        <f>IF(SUMIF($D$7:$D$16,"×",E7:E16)&lt;&gt;0,SUMIF($D$7:$D$16,"×",E7:E16),IF(COUNTA($D$7:$D$16)=0,"",0))</f>
        <v/>
      </c>
      <c r="F17" s="105" t="str">
        <f>IF(SUMIF($D$7:$D$16,"×",F7:F16)&lt;&gt;0,SUMIF($D$7:$D$16,"×",F7:F16),IF(COUNTA($D$7:$D$16)=0,"",0))</f>
        <v/>
      </c>
      <c r="G17" s="105" t="str">
        <f>IF(SUMIF($D$7:$D$16,"×",G7:G16)&lt;&gt;0,ROUNDDOWN(SUMIF($D$7:$D$16,"×",G7:G16),0),IF(COUNTIF(D7:D16,"×")&gt;0,0,IF(COUNTA($D$7:$D$16)=0,"",0)))</f>
        <v/>
      </c>
      <c r="H17" s="105" t="str">
        <f>IF(G17="","",F17-G17)</f>
        <v/>
      </c>
      <c r="I17" s="105" t="str">
        <f>IF(SUMIF($D$7:$D$16,"×",I7:I16)&lt;&gt;0,SUMIF($D$7:$D$16,"×",I7:I16),IF(COUNTA($D$7:$D$16)=0,"",0))</f>
        <v/>
      </c>
      <c r="J17" s="105" t="str">
        <f>IF(SUMIF($D$7:$D$16,"×",J7:J16)&lt;&gt;0,ROUNDDOWN(SUMIF($D$7:$D$16,"×",J7:J16),0),IF(COUNTA($D$7:$D$16)=0,"",0))</f>
        <v/>
      </c>
      <c r="K17" s="105" t="str">
        <f>IF(G17="","",E17-J17)</f>
        <v/>
      </c>
    </row>
    <row r="18" spans="1:11" ht="33.75" customHeight="1" thickBot="1">
      <c r="A18" s="381" t="s">
        <v>94</v>
      </c>
      <c r="B18" s="382"/>
      <c r="C18" s="382"/>
      <c r="D18" s="383"/>
      <c r="E18" s="106" t="str">
        <f>IF(SUMIF($D$7:$D$16,"〇",E7:E16)&lt;&gt;0,SUMIF($D$7:$D$16,"〇",E7:E16),IF(COUNTA($D$7:$D$16)=0,"",0))</f>
        <v/>
      </c>
      <c r="F18" s="106" t="str">
        <f>IF(SUMIF($D$7:$D$16,"〇",F7:F16)&lt;&gt;0,SUMIF($D$7:$D$16,"〇",F7:F16),IF(COUNTA($D$7:$D$16)=0,"",0))</f>
        <v/>
      </c>
      <c r="G18" s="106" t="str">
        <f>IF(SUMIF($D$7:$D$16,"〇",G7:G16)&lt;&gt;0,ROUNDDOWN(SUMIF($D$7:$D$16,"〇",G7:G16),0),IF(COUNTIF(D7:D16,"〇")&gt;0,0,IF(COUNTA($D$7:$D$16)=0,"",0)))</f>
        <v/>
      </c>
      <c r="H18" s="106" t="str">
        <f>IF(G18="","",F18-G18)</f>
        <v/>
      </c>
      <c r="I18" s="106" t="str">
        <f>IF(SUMIF($D$7:$D$16,"〇",I7:I16)&lt;&gt;0,SUMIF($D$7:$D$16,"〇",I7:I16),IF(COUNTA($D$7:$D$16)=0,"",0))</f>
        <v/>
      </c>
      <c r="J18" s="106" t="str">
        <f>IF(SUMIF($D$7:$D$16,"〇",J7:J16)&lt;&gt;0,ROUNDDOWN(SUMIF($D$7:$D$16,"〇",J7:J16),0),IF(COUNTA($D$7:$D$16)=0,"",0))</f>
        <v/>
      </c>
      <c r="K18" s="106" t="str">
        <f>IF(G18="","",E18-J18)</f>
        <v/>
      </c>
    </row>
    <row r="19" spans="1:11" ht="33.75" customHeight="1" thickBot="1">
      <c r="A19" s="229" t="s">
        <v>95</v>
      </c>
      <c r="B19" s="384"/>
      <c r="C19" s="384"/>
      <c r="D19" s="385"/>
      <c r="E19" s="107" t="str">
        <f>IF(AND(E17="",E18=""),"",SUM(E17:E18))</f>
        <v/>
      </c>
      <c r="F19" s="107" t="str">
        <f>IF(AND(F17="",F18=""),"",SUM(F17:F18))</f>
        <v/>
      </c>
      <c r="G19" s="107" t="str">
        <f>IF(AND(G17="",G18=""),"",SUM(G17:G18))</f>
        <v/>
      </c>
      <c r="H19" s="107" t="str">
        <f>IF(AND(H17="",H18=""),"",SUM(H17:H18))</f>
        <v/>
      </c>
      <c r="I19" s="107" t="str">
        <f>IF(AND(I17="",I18=""),"",SUM(I17:I18))</f>
        <v/>
      </c>
      <c r="J19" s="107" t="str">
        <f>IF(AND(J17="",J18=""),"",IF(SUM(J17:J18)&gt;=1500000000,"1,500,000,000",SUM(J17:J18)))</f>
        <v/>
      </c>
      <c r="K19" s="107" t="str">
        <f>IF(AND(K17="",K18=""),"",IF(J19="1,500,000,000",E19-J19,SUM(K17:K18)))</f>
        <v/>
      </c>
    </row>
    <row r="20" spans="1:11" ht="18.75" customHeight="1">
      <c r="A20" s="386" t="s">
        <v>150</v>
      </c>
      <c r="B20" s="386"/>
      <c r="C20" s="387"/>
      <c r="D20" s="387"/>
      <c r="E20" s="387"/>
      <c r="F20" s="387"/>
      <c r="G20" s="387"/>
      <c r="H20" s="387"/>
      <c r="I20" s="387"/>
      <c r="J20" s="387"/>
      <c r="K20" s="388"/>
    </row>
    <row r="21" spans="1:11" ht="24.75" customHeight="1">
      <c r="A21" s="376" t="s">
        <v>189</v>
      </c>
      <c r="B21" s="376"/>
      <c r="C21" s="377"/>
      <c r="D21" s="377"/>
      <c r="E21" s="377"/>
      <c r="F21" s="377"/>
      <c r="G21" s="377"/>
      <c r="H21" s="377"/>
      <c r="I21" s="377"/>
      <c r="J21" s="377"/>
      <c r="K21" s="378"/>
    </row>
    <row r="22" spans="1:11" ht="37.5" customHeight="1">
      <c r="A22" s="376" t="s">
        <v>59</v>
      </c>
      <c r="B22" s="376"/>
      <c r="C22" s="377"/>
      <c r="D22" s="377"/>
      <c r="E22" s="377"/>
      <c r="F22" s="377"/>
      <c r="G22" s="377"/>
      <c r="H22" s="377"/>
      <c r="I22" s="377"/>
      <c r="J22" s="377"/>
      <c r="K22" s="378"/>
    </row>
    <row r="23" spans="1:11" ht="18.75" customHeight="1">
      <c r="A23" s="376" t="s">
        <v>151</v>
      </c>
      <c r="B23" s="376"/>
      <c r="C23" s="377"/>
      <c r="D23" s="377"/>
      <c r="E23" s="377"/>
      <c r="F23" s="377"/>
      <c r="G23" s="377"/>
      <c r="H23" s="377"/>
      <c r="I23" s="377"/>
      <c r="J23" s="377"/>
      <c r="K23" s="378"/>
    </row>
    <row r="24" spans="1:11" ht="89.25" customHeight="1">
      <c r="A24" s="389" t="s">
        <v>197</v>
      </c>
      <c r="B24" s="376"/>
      <c r="C24" s="377"/>
      <c r="D24" s="377"/>
      <c r="E24" s="377"/>
      <c r="F24" s="377"/>
      <c r="G24" s="377"/>
      <c r="H24" s="377"/>
      <c r="I24" s="377"/>
      <c r="J24" s="377"/>
      <c r="K24" s="378"/>
    </row>
    <row r="25" spans="1:11" ht="37.5" customHeight="1">
      <c r="A25" s="376" t="s">
        <v>174</v>
      </c>
      <c r="B25" s="376"/>
      <c r="C25" s="377"/>
      <c r="D25" s="377"/>
      <c r="E25" s="377"/>
      <c r="F25" s="377"/>
      <c r="G25" s="377"/>
      <c r="H25" s="377"/>
      <c r="I25" s="377"/>
      <c r="J25" s="377"/>
      <c r="K25" s="378"/>
    </row>
    <row r="26" spans="1:11" ht="14.25">
      <c r="A26" s="29" t="s">
        <v>188</v>
      </c>
      <c r="B26" s="29"/>
    </row>
    <row r="28" spans="1:11" ht="18.75" customHeight="1" thickBot="1">
      <c r="A28" s="390" t="s">
        <v>60</v>
      </c>
      <c r="B28" s="390"/>
      <c r="C28" s="390"/>
      <c r="D28" s="390"/>
      <c r="E28" s="390"/>
      <c r="F28" s="390"/>
      <c r="H28" s="86" t="s">
        <v>50</v>
      </c>
    </row>
    <row r="29" spans="1:11" ht="18.75" customHeight="1">
      <c r="A29" s="391" t="s">
        <v>61</v>
      </c>
      <c r="B29" s="392"/>
      <c r="C29" s="392"/>
      <c r="D29" s="393"/>
      <c r="E29" s="108" t="s">
        <v>51</v>
      </c>
      <c r="F29" s="108" t="s">
        <v>152</v>
      </c>
      <c r="G29" s="108" t="s">
        <v>62</v>
      </c>
      <c r="H29" s="108" t="s">
        <v>62</v>
      </c>
    </row>
    <row r="30" spans="1:11" ht="18.75" customHeight="1">
      <c r="A30" s="394"/>
      <c r="B30" s="395"/>
      <c r="C30" s="395"/>
      <c r="D30" s="396"/>
      <c r="E30" s="91" t="s">
        <v>92</v>
      </c>
      <c r="F30" s="91"/>
      <c r="G30" s="91" t="s">
        <v>63</v>
      </c>
      <c r="H30" s="91" t="s">
        <v>64</v>
      </c>
    </row>
    <row r="31" spans="1:11" ht="18.75" customHeight="1" thickBot="1">
      <c r="A31" s="397"/>
      <c r="B31" s="398"/>
      <c r="C31" s="398"/>
      <c r="D31" s="399"/>
      <c r="E31" s="95" t="s">
        <v>56</v>
      </c>
      <c r="F31" s="109" t="s">
        <v>153</v>
      </c>
      <c r="G31" s="109" t="s">
        <v>96</v>
      </c>
      <c r="H31" s="95" t="s">
        <v>65</v>
      </c>
    </row>
    <row r="32" spans="1:11" ht="30" customHeight="1">
      <c r="A32" s="370" t="s">
        <v>66</v>
      </c>
      <c r="B32" s="400"/>
      <c r="C32" s="400"/>
      <c r="D32" s="401"/>
      <c r="E32" s="110" t="str">
        <f>E17</f>
        <v/>
      </c>
      <c r="F32" s="110" t="str">
        <f>F17</f>
        <v/>
      </c>
      <c r="G32" s="110" t="str">
        <f>J17</f>
        <v/>
      </c>
      <c r="H32" s="110" t="str">
        <f>K17</f>
        <v/>
      </c>
    </row>
    <row r="33" spans="1:8" ht="30" customHeight="1" thickBot="1">
      <c r="A33" s="381" t="s">
        <v>67</v>
      </c>
      <c r="B33" s="402"/>
      <c r="C33" s="402"/>
      <c r="D33" s="403"/>
      <c r="E33" s="111" t="str">
        <f>E18</f>
        <v/>
      </c>
      <c r="F33" s="111" t="str">
        <f>F18</f>
        <v/>
      </c>
      <c r="G33" s="111" t="str">
        <f>J18</f>
        <v/>
      </c>
      <c r="H33" s="111" t="str">
        <f>K18</f>
        <v/>
      </c>
    </row>
    <row r="34" spans="1:8" ht="18.75" customHeight="1">
      <c r="A34" s="376" t="s">
        <v>68</v>
      </c>
      <c r="B34" s="376"/>
      <c r="C34" s="377"/>
      <c r="D34" s="377"/>
      <c r="E34" s="377"/>
      <c r="F34" s="377"/>
      <c r="G34" s="377"/>
    </row>
  </sheetData>
  <sheetProtection sheet="1" objects="1" scenarios="1"/>
  <mergeCells count="82">
    <mergeCell ref="A34:G34"/>
    <mergeCell ref="A24:K24"/>
    <mergeCell ref="A25:K25"/>
    <mergeCell ref="A28:F28"/>
    <mergeCell ref="A29:D31"/>
    <mergeCell ref="A32:D32"/>
    <mergeCell ref="A33:D33"/>
    <mergeCell ref="A23:K23"/>
    <mergeCell ref="I15:I16"/>
    <mergeCell ref="J15:J16"/>
    <mergeCell ref="K15:K16"/>
    <mergeCell ref="L15:L16"/>
    <mergeCell ref="A18:D18"/>
    <mergeCell ref="A19:D19"/>
    <mergeCell ref="A20:K20"/>
    <mergeCell ref="A21:K21"/>
    <mergeCell ref="A22:K22"/>
    <mergeCell ref="M15:M16"/>
    <mergeCell ref="A17:D17"/>
    <mergeCell ref="K13:K14"/>
    <mergeCell ref="L13:L14"/>
    <mergeCell ref="M13:M14"/>
    <mergeCell ref="A15:A16"/>
    <mergeCell ref="B15:B16"/>
    <mergeCell ref="D15:D16"/>
    <mergeCell ref="E15:E16"/>
    <mergeCell ref="F15:F16"/>
    <mergeCell ref="G15:G16"/>
    <mergeCell ref="H15:H16"/>
    <mergeCell ref="M11:M12"/>
    <mergeCell ref="A13:A14"/>
    <mergeCell ref="B13:B14"/>
    <mergeCell ref="D13:D14"/>
    <mergeCell ref="E13:E14"/>
    <mergeCell ref="F13:F14"/>
    <mergeCell ref="G13:G14"/>
    <mergeCell ref="H13:H14"/>
    <mergeCell ref="I13:I14"/>
    <mergeCell ref="J13:J14"/>
    <mergeCell ref="G11:G12"/>
    <mergeCell ref="H11:H12"/>
    <mergeCell ref="I11:I12"/>
    <mergeCell ref="J11:J12"/>
    <mergeCell ref="K11:K12"/>
    <mergeCell ref="L11:L12"/>
    <mergeCell ref="A11:A12"/>
    <mergeCell ref="B11:B12"/>
    <mergeCell ref="D11:D12"/>
    <mergeCell ref="E11:E12"/>
    <mergeCell ref="F11:F12"/>
    <mergeCell ref="M7:M8"/>
    <mergeCell ref="A9:A10"/>
    <mergeCell ref="B9:B10"/>
    <mergeCell ref="D9:D10"/>
    <mergeCell ref="E9:E10"/>
    <mergeCell ref="F9:F10"/>
    <mergeCell ref="G9:G10"/>
    <mergeCell ref="H9:H10"/>
    <mergeCell ref="I9:I10"/>
    <mergeCell ref="J9:J10"/>
    <mergeCell ref="K9:K10"/>
    <mergeCell ref="L9:L10"/>
    <mergeCell ref="M9:M10"/>
    <mergeCell ref="L4:L6"/>
    <mergeCell ref="A7:A8"/>
    <mergeCell ref="B7:B8"/>
    <mergeCell ref="D7:D8"/>
    <mergeCell ref="E7:E8"/>
    <mergeCell ref="F7:F8"/>
    <mergeCell ref="G7:G8"/>
    <mergeCell ref="H7:H8"/>
    <mergeCell ref="I7:I8"/>
    <mergeCell ref="J7:J8"/>
    <mergeCell ref="K7:K8"/>
    <mergeCell ref="L7:L8"/>
    <mergeCell ref="A1:D2"/>
    <mergeCell ref="I1:I2"/>
    <mergeCell ref="J1:J2"/>
    <mergeCell ref="A4:A6"/>
    <mergeCell ref="B4:B6"/>
    <mergeCell ref="C4:C5"/>
    <mergeCell ref="D4:D6"/>
  </mergeCells>
  <phoneticPr fontId="2"/>
  <conditionalFormatting sqref="D7:D16">
    <cfRule type="expression" dxfId="8" priority="3">
      <formula>IF(E7&lt;&gt;"",D7="")</formula>
    </cfRule>
  </conditionalFormatting>
  <conditionalFormatting sqref="J1:J2">
    <cfRule type="expression" dxfId="7" priority="2">
      <formula>IF(COUNTA($E$7:$E$16)&gt;0,$J$1="")</formula>
    </cfRule>
  </conditionalFormatting>
  <conditionalFormatting sqref="J19:K19">
    <cfRule type="expression" dxfId="6" priority="1">
      <formula>SUM($J$17:$J$18)&gt;=1500000000</formula>
    </cfRule>
  </conditionalFormatting>
  <dataValidations count="2">
    <dataValidation type="list" allowBlank="1" showInputMessage="1" showErrorMessage="1" sqref="D7:D16" xr:uid="{D1B3BF06-5037-4CB3-8A9D-8FE214096F72}">
      <formula1>"　,〇,×"</formula1>
    </dataValidation>
    <dataValidation type="list" showInputMessage="1" showErrorMessage="1" sqref="J1:J2" xr:uid="{46565C2E-A231-4589-ABC2-56658C9C626C}">
      <formula1>"　,3/4,1/2,定額(中小、小規模),,定額(中堅、みなし中堅)"</formula1>
    </dataValidation>
  </dataValidations>
  <pageMargins left="0.9055118110236221" right="0.31496062992125984" top="0.35433070866141736" bottom="0.35433070866141736" header="0.31496062992125984" footer="0.31496062992125984"/>
  <pageSetup paperSize="9" scale="71" orientation="landscape" r:id="rId1"/>
  <headerFooter differentFirst="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3881B-801A-4227-B616-E4D7FB6CD57F}">
  <sheetPr codeName="Sheet4">
    <tabColor theme="4" tint="-0.249977111117893"/>
    <pageSetUpPr fitToPage="1"/>
  </sheetPr>
  <dimension ref="A1:I40"/>
  <sheetViews>
    <sheetView view="pageBreakPreview" zoomScale="70" zoomScaleNormal="100" zoomScaleSheetLayoutView="70" workbookViewId="0">
      <selection sqref="A1:I1"/>
    </sheetView>
  </sheetViews>
  <sheetFormatPr defaultColWidth="9" defaultRowHeight="14.25"/>
  <cols>
    <col min="1" max="1" width="8.75" style="30" customWidth="1"/>
    <col min="2" max="2" width="51" style="30" customWidth="1"/>
    <col min="3" max="3" width="5.875" style="30" bestFit="1" customWidth="1"/>
    <col min="4" max="4" width="17.375" style="30" bestFit="1" customWidth="1"/>
    <col min="5" max="5" width="16.5" style="30" customWidth="1"/>
    <col min="6" max="6" width="13.875" style="30" customWidth="1"/>
    <col min="7" max="7" width="32.75" style="30" customWidth="1"/>
    <col min="8" max="8" width="13.25" style="30" customWidth="1"/>
    <col min="9" max="9" width="19.875" style="30" customWidth="1"/>
    <col min="10" max="16384" width="9" style="29"/>
  </cols>
  <sheetData>
    <row r="1" spans="1:9" ht="28.5" customHeight="1">
      <c r="A1" s="427" t="s">
        <v>167</v>
      </c>
      <c r="B1" s="427"/>
      <c r="C1" s="427"/>
      <c r="D1" s="427"/>
      <c r="E1" s="427"/>
      <c r="F1" s="427"/>
      <c r="G1" s="427"/>
      <c r="H1" s="427"/>
      <c r="I1" s="427"/>
    </row>
    <row r="2" spans="1:9" ht="22.5" customHeight="1" thickBot="1">
      <c r="A2" s="428" t="s">
        <v>102</v>
      </c>
      <c r="B2" s="429"/>
      <c r="C2" s="429"/>
      <c r="D2" s="429"/>
      <c r="E2" s="429"/>
      <c r="F2" s="429"/>
      <c r="G2" s="429"/>
      <c r="H2" s="429"/>
      <c r="I2" s="429"/>
    </row>
    <row r="3" spans="1:9" ht="34.5" customHeight="1">
      <c r="A3" s="430" t="s">
        <v>80</v>
      </c>
      <c r="B3" s="23" t="s">
        <v>69</v>
      </c>
      <c r="C3" s="430" t="s">
        <v>70</v>
      </c>
      <c r="D3" s="433" t="s">
        <v>27</v>
      </c>
      <c r="E3" s="434"/>
      <c r="F3" s="437" t="s">
        <v>111</v>
      </c>
      <c r="G3" s="438"/>
      <c r="H3" s="433" t="s">
        <v>173</v>
      </c>
      <c r="I3" s="439"/>
    </row>
    <row r="4" spans="1:9" ht="43.5" thickBot="1">
      <c r="A4" s="431"/>
      <c r="B4" s="3" t="s">
        <v>208</v>
      </c>
      <c r="C4" s="432"/>
      <c r="D4" s="435"/>
      <c r="E4" s="436"/>
      <c r="F4" s="435" t="s">
        <v>110</v>
      </c>
      <c r="G4" s="440"/>
      <c r="H4" s="435"/>
      <c r="I4" s="440"/>
    </row>
    <row r="5" spans="1:9" ht="30" customHeight="1" thickBot="1">
      <c r="A5" s="416"/>
      <c r="B5" s="45"/>
      <c r="C5" s="416"/>
      <c r="D5" s="419" t="s">
        <v>206</v>
      </c>
      <c r="E5" s="421" t="s">
        <v>154</v>
      </c>
      <c r="F5" s="414"/>
      <c r="G5" s="415"/>
      <c r="H5" s="425" t="s">
        <v>103</v>
      </c>
      <c r="I5" s="406" t="s">
        <v>104</v>
      </c>
    </row>
    <row r="6" spans="1:9" ht="30" customHeight="1" thickBot="1">
      <c r="A6" s="411"/>
      <c r="B6" s="112" t="s">
        <v>71</v>
      </c>
      <c r="C6" s="418"/>
      <c r="D6" s="420"/>
      <c r="E6" s="422"/>
      <c r="F6" s="408"/>
      <c r="G6" s="409"/>
      <c r="H6" s="426"/>
      <c r="I6" s="407"/>
    </row>
    <row r="7" spans="1:9" ht="30" customHeight="1">
      <c r="A7" s="411"/>
      <c r="B7" s="11"/>
      <c r="C7" s="410"/>
      <c r="D7" s="412" t="s">
        <v>72</v>
      </c>
      <c r="E7" s="423"/>
      <c r="F7" s="414"/>
      <c r="G7" s="415"/>
      <c r="H7" s="113" t="s">
        <v>105</v>
      </c>
      <c r="I7" s="46" t="s">
        <v>106</v>
      </c>
    </row>
    <row r="8" spans="1:9" ht="30" customHeight="1" thickBot="1">
      <c r="A8" s="417"/>
      <c r="B8" s="10" t="s">
        <v>71</v>
      </c>
      <c r="C8" s="411"/>
      <c r="D8" s="413"/>
      <c r="E8" s="424"/>
      <c r="F8" s="408"/>
      <c r="G8" s="409"/>
      <c r="H8" s="114" t="s">
        <v>107</v>
      </c>
      <c r="I8" s="47" t="s">
        <v>106</v>
      </c>
    </row>
    <row r="9" spans="1:9" ht="30" customHeight="1" thickBot="1">
      <c r="A9" s="416"/>
      <c r="B9" s="45"/>
      <c r="C9" s="416"/>
      <c r="D9" s="419" t="s">
        <v>206</v>
      </c>
      <c r="E9" s="421" t="s">
        <v>154</v>
      </c>
      <c r="F9" s="414"/>
      <c r="G9" s="415"/>
      <c r="H9" s="425" t="s">
        <v>103</v>
      </c>
      <c r="I9" s="406" t="s">
        <v>104</v>
      </c>
    </row>
    <row r="10" spans="1:9" ht="30" customHeight="1" thickBot="1">
      <c r="A10" s="411"/>
      <c r="B10" s="112" t="s">
        <v>71</v>
      </c>
      <c r="C10" s="418"/>
      <c r="D10" s="420"/>
      <c r="E10" s="422"/>
      <c r="F10" s="408"/>
      <c r="G10" s="409"/>
      <c r="H10" s="426"/>
      <c r="I10" s="407"/>
    </row>
    <row r="11" spans="1:9" ht="30" customHeight="1">
      <c r="A11" s="411"/>
      <c r="B11" s="11"/>
      <c r="C11" s="410"/>
      <c r="D11" s="412" t="s">
        <v>72</v>
      </c>
      <c r="E11" s="423"/>
      <c r="F11" s="414"/>
      <c r="G11" s="415"/>
      <c r="H11" s="113" t="s">
        <v>105</v>
      </c>
      <c r="I11" s="46" t="s">
        <v>106</v>
      </c>
    </row>
    <row r="12" spans="1:9" ht="30" customHeight="1" thickBot="1">
      <c r="A12" s="417"/>
      <c r="B12" s="10" t="s">
        <v>71</v>
      </c>
      <c r="C12" s="411"/>
      <c r="D12" s="413"/>
      <c r="E12" s="424"/>
      <c r="F12" s="408"/>
      <c r="G12" s="409"/>
      <c r="H12" s="114" t="s">
        <v>107</v>
      </c>
      <c r="I12" s="47" t="s">
        <v>106</v>
      </c>
    </row>
    <row r="13" spans="1:9" ht="30" customHeight="1" thickBot="1">
      <c r="A13" s="416"/>
      <c r="B13" s="45"/>
      <c r="C13" s="416"/>
      <c r="D13" s="419" t="s">
        <v>206</v>
      </c>
      <c r="E13" s="421" t="s">
        <v>154</v>
      </c>
      <c r="F13" s="414"/>
      <c r="G13" s="415"/>
      <c r="H13" s="425" t="s">
        <v>103</v>
      </c>
      <c r="I13" s="406" t="s">
        <v>104</v>
      </c>
    </row>
    <row r="14" spans="1:9" ht="30" customHeight="1" thickBot="1">
      <c r="A14" s="411"/>
      <c r="B14" s="112" t="s">
        <v>71</v>
      </c>
      <c r="C14" s="418"/>
      <c r="D14" s="420"/>
      <c r="E14" s="422"/>
      <c r="F14" s="408"/>
      <c r="G14" s="409"/>
      <c r="H14" s="426"/>
      <c r="I14" s="407"/>
    </row>
    <row r="15" spans="1:9" ht="30" customHeight="1">
      <c r="A15" s="411"/>
      <c r="B15" s="11"/>
      <c r="C15" s="410"/>
      <c r="D15" s="412" t="s">
        <v>72</v>
      </c>
      <c r="E15" s="423"/>
      <c r="F15" s="414"/>
      <c r="G15" s="415"/>
      <c r="H15" s="113" t="s">
        <v>105</v>
      </c>
      <c r="I15" s="46" t="s">
        <v>106</v>
      </c>
    </row>
    <row r="16" spans="1:9" ht="30" customHeight="1" thickBot="1">
      <c r="A16" s="417"/>
      <c r="B16" s="10" t="s">
        <v>71</v>
      </c>
      <c r="C16" s="411"/>
      <c r="D16" s="413"/>
      <c r="E16" s="424"/>
      <c r="F16" s="408"/>
      <c r="G16" s="409"/>
      <c r="H16" s="114" t="s">
        <v>107</v>
      </c>
      <c r="I16" s="47" t="s">
        <v>106</v>
      </c>
    </row>
    <row r="17" spans="1:9" ht="30" customHeight="1" thickBot="1">
      <c r="A17" s="416"/>
      <c r="B17" s="45"/>
      <c r="C17" s="416"/>
      <c r="D17" s="419" t="s">
        <v>206</v>
      </c>
      <c r="E17" s="421" t="s">
        <v>154</v>
      </c>
      <c r="F17" s="414"/>
      <c r="G17" s="415"/>
      <c r="H17" s="425" t="s">
        <v>103</v>
      </c>
      <c r="I17" s="406" t="s">
        <v>104</v>
      </c>
    </row>
    <row r="18" spans="1:9" ht="30" customHeight="1" thickBot="1">
      <c r="A18" s="411"/>
      <c r="B18" s="112" t="s">
        <v>71</v>
      </c>
      <c r="C18" s="418"/>
      <c r="D18" s="420"/>
      <c r="E18" s="422"/>
      <c r="F18" s="408"/>
      <c r="G18" s="409"/>
      <c r="H18" s="426"/>
      <c r="I18" s="407"/>
    </row>
    <row r="19" spans="1:9" ht="30" customHeight="1">
      <c r="A19" s="411"/>
      <c r="B19" s="11"/>
      <c r="C19" s="410"/>
      <c r="D19" s="412" t="s">
        <v>72</v>
      </c>
      <c r="E19" s="423"/>
      <c r="F19" s="414"/>
      <c r="G19" s="415"/>
      <c r="H19" s="113" t="s">
        <v>105</v>
      </c>
      <c r="I19" s="46" t="s">
        <v>106</v>
      </c>
    </row>
    <row r="20" spans="1:9" ht="30" customHeight="1" thickBot="1">
      <c r="A20" s="417"/>
      <c r="B20" s="10" t="s">
        <v>71</v>
      </c>
      <c r="C20" s="411"/>
      <c r="D20" s="413"/>
      <c r="E20" s="424"/>
      <c r="F20" s="408"/>
      <c r="G20" s="409"/>
      <c r="H20" s="114" t="s">
        <v>107</v>
      </c>
      <c r="I20" s="47" t="s">
        <v>106</v>
      </c>
    </row>
    <row r="21" spans="1:9" ht="30" customHeight="1" thickBot="1">
      <c r="A21" s="416"/>
      <c r="B21" s="45"/>
      <c r="C21" s="416"/>
      <c r="D21" s="419" t="s">
        <v>206</v>
      </c>
      <c r="E21" s="421" t="s">
        <v>154</v>
      </c>
      <c r="F21" s="414"/>
      <c r="G21" s="415"/>
      <c r="H21" s="425" t="s">
        <v>103</v>
      </c>
      <c r="I21" s="406" t="s">
        <v>104</v>
      </c>
    </row>
    <row r="22" spans="1:9" ht="30" customHeight="1" thickBot="1">
      <c r="A22" s="411"/>
      <c r="B22" s="112" t="s">
        <v>71</v>
      </c>
      <c r="C22" s="418"/>
      <c r="D22" s="420"/>
      <c r="E22" s="422"/>
      <c r="F22" s="408"/>
      <c r="G22" s="409"/>
      <c r="H22" s="426"/>
      <c r="I22" s="407"/>
    </row>
    <row r="23" spans="1:9" ht="30" customHeight="1">
      <c r="A23" s="411"/>
      <c r="B23" s="11"/>
      <c r="C23" s="410"/>
      <c r="D23" s="412" t="s">
        <v>72</v>
      </c>
      <c r="E23" s="423"/>
      <c r="F23" s="414"/>
      <c r="G23" s="415"/>
      <c r="H23" s="113" t="s">
        <v>105</v>
      </c>
      <c r="I23" s="46" t="s">
        <v>106</v>
      </c>
    </row>
    <row r="24" spans="1:9" ht="30" customHeight="1" thickBot="1">
      <c r="A24" s="417"/>
      <c r="B24" s="10" t="s">
        <v>71</v>
      </c>
      <c r="C24" s="411"/>
      <c r="D24" s="413"/>
      <c r="E24" s="424"/>
      <c r="F24" s="408"/>
      <c r="G24" s="409"/>
      <c r="H24" s="114" t="s">
        <v>107</v>
      </c>
      <c r="I24" s="47" t="s">
        <v>106</v>
      </c>
    </row>
    <row r="25" spans="1:9" ht="30" customHeight="1" thickBot="1">
      <c r="A25" s="416"/>
      <c r="B25" s="45"/>
      <c r="C25" s="416"/>
      <c r="D25" s="419" t="s">
        <v>206</v>
      </c>
      <c r="E25" s="421" t="s">
        <v>154</v>
      </c>
      <c r="F25" s="414"/>
      <c r="G25" s="415"/>
      <c r="H25" s="425" t="s">
        <v>103</v>
      </c>
      <c r="I25" s="406" t="s">
        <v>104</v>
      </c>
    </row>
    <row r="26" spans="1:9" ht="30" customHeight="1" thickBot="1">
      <c r="A26" s="411"/>
      <c r="B26" s="112" t="s">
        <v>71</v>
      </c>
      <c r="C26" s="418"/>
      <c r="D26" s="420"/>
      <c r="E26" s="422"/>
      <c r="F26" s="408"/>
      <c r="G26" s="409"/>
      <c r="H26" s="426"/>
      <c r="I26" s="407"/>
    </row>
    <row r="27" spans="1:9" ht="30" customHeight="1">
      <c r="A27" s="411"/>
      <c r="B27" s="11"/>
      <c r="C27" s="410"/>
      <c r="D27" s="412" t="s">
        <v>72</v>
      </c>
      <c r="E27" s="423"/>
      <c r="F27" s="414"/>
      <c r="G27" s="415"/>
      <c r="H27" s="113" t="s">
        <v>105</v>
      </c>
      <c r="I27" s="46" t="s">
        <v>106</v>
      </c>
    </row>
    <row r="28" spans="1:9" ht="30" customHeight="1" thickBot="1">
      <c r="A28" s="417"/>
      <c r="B28" s="10" t="s">
        <v>71</v>
      </c>
      <c r="C28" s="411"/>
      <c r="D28" s="413"/>
      <c r="E28" s="424"/>
      <c r="F28" s="408"/>
      <c r="G28" s="409"/>
      <c r="H28" s="114" t="s">
        <v>107</v>
      </c>
      <c r="I28" s="47" t="s">
        <v>106</v>
      </c>
    </row>
    <row r="29" spans="1:9" ht="30" customHeight="1" thickBot="1">
      <c r="A29" s="416"/>
      <c r="B29" s="45"/>
      <c r="C29" s="416"/>
      <c r="D29" s="419" t="s">
        <v>206</v>
      </c>
      <c r="E29" s="421" t="s">
        <v>154</v>
      </c>
      <c r="F29" s="414"/>
      <c r="G29" s="415"/>
      <c r="H29" s="425" t="s">
        <v>103</v>
      </c>
      <c r="I29" s="406" t="s">
        <v>104</v>
      </c>
    </row>
    <row r="30" spans="1:9" ht="30" customHeight="1" thickBot="1">
      <c r="A30" s="411"/>
      <c r="B30" s="112" t="s">
        <v>71</v>
      </c>
      <c r="C30" s="418"/>
      <c r="D30" s="420"/>
      <c r="E30" s="422"/>
      <c r="F30" s="408"/>
      <c r="G30" s="409"/>
      <c r="H30" s="426"/>
      <c r="I30" s="407"/>
    </row>
    <row r="31" spans="1:9" ht="30" customHeight="1">
      <c r="A31" s="411"/>
      <c r="B31" s="11"/>
      <c r="C31" s="410"/>
      <c r="D31" s="412" t="s">
        <v>72</v>
      </c>
      <c r="E31" s="423"/>
      <c r="F31" s="414"/>
      <c r="G31" s="415"/>
      <c r="H31" s="113" t="s">
        <v>105</v>
      </c>
      <c r="I31" s="46" t="s">
        <v>106</v>
      </c>
    </row>
    <row r="32" spans="1:9" ht="30" customHeight="1" thickBot="1">
      <c r="A32" s="417"/>
      <c r="B32" s="10" t="s">
        <v>71</v>
      </c>
      <c r="C32" s="411"/>
      <c r="D32" s="413"/>
      <c r="E32" s="424"/>
      <c r="F32" s="408"/>
      <c r="G32" s="409"/>
      <c r="H32" s="114" t="s">
        <v>107</v>
      </c>
      <c r="I32" s="47" t="s">
        <v>106</v>
      </c>
    </row>
    <row r="33" spans="1:9" ht="30" customHeight="1" thickBot="1">
      <c r="A33" s="416"/>
      <c r="B33" s="45"/>
      <c r="C33" s="416"/>
      <c r="D33" s="419" t="s">
        <v>206</v>
      </c>
      <c r="E33" s="421" t="s">
        <v>154</v>
      </c>
      <c r="F33" s="414"/>
      <c r="G33" s="415"/>
      <c r="H33" s="425" t="s">
        <v>103</v>
      </c>
      <c r="I33" s="406" t="s">
        <v>104</v>
      </c>
    </row>
    <row r="34" spans="1:9" ht="30" customHeight="1" thickBot="1">
      <c r="A34" s="411"/>
      <c r="B34" s="112" t="s">
        <v>71</v>
      </c>
      <c r="C34" s="418"/>
      <c r="D34" s="420"/>
      <c r="E34" s="422"/>
      <c r="F34" s="408"/>
      <c r="G34" s="409"/>
      <c r="H34" s="426"/>
      <c r="I34" s="407"/>
    </row>
    <row r="35" spans="1:9" ht="30" customHeight="1">
      <c r="A35" s="411"/>
      <c r="B35" s="11"/>
      <c r="C35" s="410"/>
      <c r="D35" s="412" t="s">
        <v>72</v>
      </c>
      <c r="E35" s="423"/>
      <c r="F35" s="414"/>
      <c r="G35" s="415"/>
      <c r="H35" s="113" t="s">
        <v>105</v>
      </c>
      <c r="I35" s="46" t="s">
        <v>106</v>
      </c>
    </row>
    <row r="36" spans="1:9" ht="30" customHeight="1" thickBot="1">
      <c r="A36" s="417"/>
      <c r="B36" s="10" t="s">
        <v>71</v>
      </c>
      <c r="C36" s="411"/>
      <c r="D36" s="413"/>
      <c r="E36" s="424"/>
      <c r="F36" s="408"/>
      <c r="G36" s="409"/>
      <c r="H36" s="114" t="s">
        <v>107</v>
      </c>
      <c r="I36" s="47" t="s">
        <v>106</v>
      </c>
    </row>
    <row r="37" spans="1:9" ht="19.5" customHeight="1">
      <c r="A37" s="404" t="s">
        <v>58</v>
      </c>
      <c r="B37" s="404"/>
      <c r="C37" s="404"/>
      <c r="D37" s="404"/>
      <c r="E37" s="404"/>
      <c r="F37" s="404"/>
      <c r="G37" s="404"/>
      <c r="H37" s="404"/>
      <c r="I37" s="404"/>
    </row>
    <row r="38" spans="1:9" ht="19.5" customHeight="1">
      <c r="A38" s="405" t="s">
        <v>108</v>
      </c>
      <c r="B38" s="405"/>
      <c r="C38" s="405"/>
      <c r="D38" s="405"/>
      <c r="E38" s="405"/>
      <c r="F38" s="405"/>
      <c r="G38" s="405"/>
      <c r="H38" s="405"/>
      <c r="I38" s="405"/>
    </row>
    <row r="39" spans="1:9" ht="37.5" customHeight="1">
      <c r="A39" s="405" t="s">
        <v>209</v>
      </c>
      <c r="B39" s="405"/>
      <c r="C39" s="405"/>
      <c r="D39" s="405"/>
      <c r="E39" s="405"/>
      <c r="F39" s="405"/>
      <c r="G39" s="405"/>
      <c r="H39" s="405"/>
      <c r="I39" s="405"/>
    </row>
    <row r="40" spans="1:9" ht="55.5" customHeight="1">
      <c r="A40" s="405" t="s">
        <v>73</v>
      </c>
      <c r="B40" s="405"/>
      <c r="C40" s="405"/>
      <c r="D40" s="405"/>
      <c r="E40" s="405"/>
      <c r="F40" s="405"/>
      <c r="G40" s="405"/>
      <c r="H40" s="405"/>
      <c r="I40" s="405"/>
    </row>
  </sheetData>
  <mergeCells count="108">
    <mergeCell ref="A1:I1"/>
    <mergeCell ref="A2:I2"/>
    <mergeCell ref="A3:A4"/>
    <mergeCell ref="C3:C4"/>
    <mergeCell ref="D3:E4"/>
    <mergeCell ref="F3:G3"/>
    <mergeCell ref="H3:I4"/>
    <mergeCell ref="F4:G4"/>
    <mergeCell ref="I5:I6"/>
    <mergeCell ref="F6:G6"/>
    <mergeCell ref="H5:H6"/>
    <mergeCell ref="C7:C8"/>
    <mergeCell ref="D7:D8"/>
    <mergeCell ref="F7:G7"/>
    <mergeCell ref="F8:G8"/>
    <mergeCell ref="A5:A8"/>
    <mergeCell ref="C5:C6"/>
    <mergeCell ref="D5:D6"/>
    <mergeCell ref="E5:E8"/>
    <mergeCell ref="F5:G5"/>
    <mergeCell ref="I9:I10"/>
    <mergeCell ref="F10:G10"/>
    <mergeCell ref="C11:C12"/>
    <mergeCell ref="D11:D12"/>
    <mergeCell ref="F11:G11"/>
    <mergeCell ref="F12:G12"/>
    <mergeCell ref="A9:A12"/>
    <mergeCell ref="C9:C10"/>
    <mergeCell ref="D9:D10"/>
    <mergeCell ref="E9:E12"/>
    <mergeCell ref="F9:G9"/>
    <mergeCell ref="H9:H10"/>
    <mergeCell ref="I13:I14"/>
    <mergeCell ref="F14:G14"/>
    <mergeCell ref="C15:C16"/>
    <mergeCell ref="D15:D16"/>
    <mergeCell ref="F15:G15"/>
    <mergeCell ref="F16:G16"/>
    <mergeCell ref="A13:A16"/>
    <mergeCell ref="C13:C14"/>
    <mergeCell ref="D13:D14"/>
    <mergeCell ref="E13:E16"/>
    <mergeCell ref="F13:G13"/>
    <mergeCell ref="H13:H14"/>
    <mergeCell ref="I17:I18"/>
    <mergeCell ref="F18:G18"/>
    <mergeCell ref="C19:C20"/>
    <mergeCell ref="D19:D20"/>
    <mergeCell ref="F19:G19"/>
    <mergeCell ref="F20:G20"/>
    <mergeCell ref="A17:A20"/>
    <mergeCell ref="C17:C18"/>
    <mergeCell ref="D17:D18"/>
    <mergeCell ref="E17:E20"/>
    <mergeCell ref="F17:G17"/>
    <mergeCell ref="H17:H18"/>
    <mergeCell ref="I21:I22"/>
    <mergeCell ref="F22:G22"/>
    <mergeCell ref="C23:C24"/>
    <mergeCell ref="D23:D24"/>
    <mergeCell ref="F23:G23"/>
    <mergeCell ref="F24:G24"/>
    <mergeCell ref="A21:A24"/>
    <mergeCell ref="C21:C22"/>
    <mergeCell ref="D21:D22"/>
    <mergeCell ref="E21:E24"/>
    <mergeCell ref="F21:G21"/>
    <mergeCell ref="H21:H22"/>
    <mergeCell ref="I25:I26"/>
    <mergeCell ref="F26:G26"/>
    <mergeCell ref="C27:C28"/>
    <mergeCell ref="D27:D28"/>
    <mergeCell ref="F27:G27"/>
    <mergeCell ref="F28:G28"/>
    <mergeCell ref="A25:A28"/>
    <mergeCell ref="C25:C26"/>
    <mergeCell ref="D25:D26"/>
    <mergeCell ref="E25:E28"/>
    <mergeCell ref="F25:G25"/>
    <mergeCell ref="H25:H26"/>
    <mergeCell ref="I29:I30"/>
    <mergeCell ref="F30:G30"/>
    <mergeCell ref="C31:C32"/>
    <mergeCell ref="D31:D32"/>
    <mergeCell ref="F31:G31"/>
    <mergeCell ref="F32:G32"/>
    <mergeCell ref="A29:A32"/>
    <mergeCell ref="C29:C30"/>
    <mergeCell ref="D29:D30"/>
    <mergeCell ref="E29:E32"/>
    <mergeCell ref="F29:G29"/>
    <mergeCell ref="H29:H30"/>
    <mergeCell ref="A37:I37"/>
    <mergeCell ref="A38:I38"/>
    <mergeCell ref="A39:I39"/>
    <mergeCell ref="A40:I40"/>
    <mergeCell ref="I33:I34"/>
    <mergeCell ref="F34:G34"/>
    <mergeCell ref="C35:C36"/>
    <mergeCell ref="D35:D36"/>
    <mergeCell ref="F35:G35"/>
    <mergeCell ref="F36:G36"/>
    <mergeCell ref="A33:A36"/>
    <mergeCell ref="C33:C34"/>
    <mergeCell ref="D33:D34"/>
    <mergeCell ref="E33:E36"/>
    <mergeCell ref="F33:G33"/>
    <mergeCell ref="H33:H34"/>
  </mergeCells>
  <phoneticPr fontId="2"/>
  <pageMargins left="0.9055118110236221" right="0.31496062992125984" top="0.35433070866141736" bottom="0.35433070866141736" header="0.31496062992125984" footer="0.31496062992125984"/>
  <pageSetup paperSize="9" scale="51" orientation="portrait" r:id="rId1"/>
  <headerFooter differentFirst="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A51331-FA25-4541-998C-CCD977A05F99}">
  <sheetPr codeName="Sheet5">
    <tabColor theme="4" tint="-0.249977111117893"/>
    <pageSetUpPr fitToPage="1"/>
  </sheetPr>
  <dimension ref="A1:M33"/>
  <sheetViews>
    <sheetView view="pageBreakPreview" zoomScale="85" zoomScaleNormal="100" zoomScaleSheetLayoutView="85" workbookViewId="0">
      <selection sqref="A1:D2"/>
    </sheetView>
  </sheetViews>
  <sheetFormatPr defaultColWidth="9" defaultRowHeight="13.5"/>
  <cols>
    <col min="1" max="2" width="9" style="88" customWidth="1"/>
    <col min="3" max="3" width="31.25" style="88" customWidth="1"/>
    <col min="4" max="4" width="9.75" style="88" bestFit="1" customWidth="1"/>
    <col min="5" max="11" width="17.5" style="88" customWidth="1"/>
    <col min="12" max="12" width="9" style="88" customWidth="1"/>
    <col min="13" max="13" width="19.625" style="88" customWidth="1"/>
    <col min="14" max="16384" width="9" style="88"/>
  </cols>
  <sheetData>
    <row r="1" spans="1:13" s="83" customFormat="1" ht="18.75" customHeight="1">
      <c r="A1" s="345" t="s">
        <v>166</v>
      </c>
      <c r="B1" s="345"/>
      <c r="C1" s="345"/>
      <c r="D1" s="345"/>
      <c r="E1" s="80"/>
      <c r="F1" s="80"/>
      <c r="G1" s="80"/>
      <c r="H1" s="81"/>
      <c r="I1" s="346" t="s">
        <v>81</v>
      </c>
      <c r="J1" s="348" t="s">
        <v>136</v>
      </c>
      <c r="K1" s="82"/>
      <c r="L1" s="82"/>
    </row>
    <row r="2" spans="1:13" s="83" customFormat="1" ht="18.75" customHeight="1" thickBot="1">
      <c r="A2" s="345"/>
      <c r="B2" s="345"/>
      <c r="C2" s="345"/>
      <c r="D2" s="345"/>
      <c r="E2" s="80"/>
      <c r="F2" s="80"/>
      <c r="G2" s="80"/>
      <c r="I2" s="347"/>
      <c r="J2" s="349"/>
      <c r="K2" s="82"/>
      <c r="L2" s="82"/>
    </row>
    <row r="3" spans="1:13" ht="18.75" customHeight="1" thickBot="1">
      <c r="A3" s="84" t="s">
        <v>74</v>
      </c>
      <c r="B3" s="84"/>
      <c r="C3" s="84"/>
      <c r="D3" s="84"/>
      <c r="E3" s="85"/>
      <c r="F3" s="85"/>
      <c r="G3" s="84"/>
      <c r="H3" s="84"/>
      <c r="I3" s="84"/>
      <c r="J3" s="86"/>
      <c r="K3" s="87" t="s">
        <v>50</v>
      </c>
    </row>
    <row r="4" spans="1:13" ht="15" customHeight="1">
      <c r="A4" s="350" t="s">
        <v>88</v>
      </c>
      <c r="B4" s="350" t="s">
        <v>80</v>
      </c>
      <c r="C4" s="354" t="s">
        <v>75</v>
      </c>
      <c r="D4" s="354" t="s">
        <v>90</v>
      </c>
      <c r="E4" s="89" t="s">
        <v>51</v>
      </c>
      <c r="F4" s="89"/>
      <c r="G4" s="89" t="s">
        <v>137</v>
      </c>
      <c r="H4" s="90" t="s">
        <v>138</v>
      </c>
      <c r="I4" s="89" t="s">
        <v>139</v>
      </c>
      <c r="J4" s="89" t="s">
        <v>140</v>
      </c>
      <c r="K4" s="89" t="s">
        <v>52</v>
      </c>
      <c r="L4" s="358" t="s">
        <v>91</v>
      </c>
    </row>
    <row r="5" spans="1:13" ht="15" customHeight="1">
      <c r="A5" s="351"/>
      <c r="B5" s="352"/>
      <c r="C5" s="355"/>
      <c r="D5" s="356"/>
      <c r="E5" s="92" t="s">
        <v>92</v>
      </c>
      <c r="F5" s="93" t="s">
        <v>53</v>
      </c>
      <c r="G5" s="93" t="s">
        <v>141</v>
      </c>
      <c r="H5" s="93" t="s">
        <v>142</v>
      </c>
      <c r="I5" s="93" t="s">
        <v>143</v>
      </c>
      <c r="J5" s="93" t="s">
        <v>141</v>
      </c>
      <c r="K5" s="93" t="s">
        <v>54</v>
      </c>
      <c r="L5" s="359"/>
    </row>
    <row r="6" spans="1:13" ht="30" customHeight="1" thickBot="1">
      <c r="A6" s="351"/>
      <c r="B6" s="353"/>
      <c r="C6" s="94" t="s">
        <v>207</v>
      </c>
      <c r="D6" s="357"/>
      <c r="E6" s="94" t="s">
        <v>144</v>
      </c>
      <c r="F6" s="94" t="s">
        <v>145</v>
      </c>
      <c r="G6" s="94" t="s">
        <v>146</v>
      </c>
      <c r="H6" s="94" t="s">
        <v>147</v>
      </c>
      <c r="I6" s="94" t="s">
        <v>148</v>
      </c>
      <c r="J6" s="96" t="s">
        <v>149</v>
      </c>
      <c r="K6" s="94" t="s">
        <v>57</v>
      </c>
      <c r="L6" s="359"/>
    </row>
    <row r="7" spans="1:13" ht="21" customHeight="1">
      <c r="A7" s="360"/>
      <c r="B7" s="360"/>
      <c r="C7" s="97"/>
      <c r="D7" s="360"/>
      <c r="E7" s="362"/>
      <c r="F7" s="362"/>
      <c r="G7" s="364" t="str">
        <f>IF(F7&lt;&gt;"",IF($J$1=3/4,ROUNDDOWN(F7*3/4,0),IF($J$1="定額(中小、小規模)",IF(L7=1,500000000+ROUNDDOWN((SUM($F$7:F8)-500000000)*3/4,0),IF(L7=2,ROUNDDOWN(F7*3/4,0),F7)),IF($J$1="定額(中堅、みなし中堅)",IF(L7=1,500000000+ROUNDDOWN((SUM($F$7:F8)-500000000)*1/2,0),IF(L7=2,ROUNDDOWN(F7*1/2,0),F7)),IF($J$1=1/2,ROUNDDOWN(F7*1/2,0),"")))),"")</f>
        <v/>
      </c>
      <c r="H7" s="364" t="str">
        <f>IF(F7="","",F7-G7)</f>
        <v/>
      </c>
      <c r="I7" s="362"/>
      <c r="J7" s="364" t="str">
        <f>IF(H7&gt;=I7,G7,IF(ROUNDDOWN(G7-0.5*(I7-H7),0)&gt;=0,ROUNDDOWN(G7-0.5*(I7-H7),0),0))</f>
        <v/>
      </c>
      <c r="K7" s="364" t="str">
        <f>IF(J7="","",E7-J7)</f>
        <v/>
      </c>
      <c r="L7" s="359">
        <f>IF(COUNTIF($J$1,"*定額*")&gt;0,IF(SUM($L$6:L6)&gt;0,2,IF(SUM($F$7:F8)&gt;500000000,1,0)),0)</f>
        <v>0</v>
      </c>
      <c r="M7" s="366"/>
    </row>
    <row r="8" spans="1:13" ht="21" customHeight="1">
      <c r="A8" s="361"/>
      <c r="B8" s="361"/>
      <c r="C8" s="98"/>
      <c r="D8" s="361"/>
      <c r="E8" s="363"/>
      <c r="F8" s="363"/>
      <c r="G8" s="365"/>
      <c r="H8" s="365"/>
      <c r="I8" s="363"/>
      <c r="J8" s="365"/>
      <c r="K8" s="365"/>
      <c r="L8" s="359"/>
      <c r="M8" s="367"/>
    </row>
    <row r="9" spans="1:13" ht="21" customHeight="1">
      <c r="A9" s="361"/>
      <c r="B9" s="361"/>
      <c r="C9" s="99"/>
      <c r="D9" s="361"/>
      <c r="E9" s="363"/>
      <c r="F9" s="363"/>
      <c r="G9" s="365" t="str">
        <f>IF(F9&lt;&gt;"",IF($J$1=3/4,ROUNDDOWN(F9*3/4,0),IF($J$1="定額(中小、小規模)",IF(L9=1,500000000+ROUNDDOWN((SUM($F$7:F10)-500000000)*3/4,0),IF(L9=2,ROUNDDOWN(F9*3/4,0),F9)),IF($J$1="定額(中堅、みなし中堅)",IF(L9=1,500000000+ROUNDDOWN((SUM($F$7:F10)-500000000)*1/2,0),IF(L9=2,ROUNDDOWN(F9*1/2,0),F9)),IF($J$1=1/2,ROUNDDOWN(F9*1/2,0),"")))),"")</f>
        <v/>
      </c>
      <c r="H9" s="365" t="str">
        <f t="shared" ref="H9" si="0">IF(F9="","",F9-G9)</f>
        <v/>
      </c>
      <c r="I9" s="363"/>
      <c r="J9" s="365" t="str">
        <f>IF(H9&gt;=I9,G9,IF(ROUNDDOWN(G9-0.5*(I9-H9),0)&gt;=0,ROUNDDOWN(G9-0.5*(I9-H9),0),0))</f>
        <v/>
      </c>
      <c r="K9" s="365" t="str">
        <f>IF(J9="","",E9-J9)</f>
        <v/>
      </c>
      <c r="L9" s="359">
        <f>IF(COUNTIF($J$1,"*定額*")&gt;0,IF(SUM($L$6:L8)&gt;0,2,IF(SUM($F$7:F10)&gt;500000000,1,0)),0)</f>
        <v>0</v>
      </c>
      <c r="M9" s="366"/>
    </row>
    <row r="10" spans="1:13" ht="21" customHeight="1">
      <c r="A10" s="361"/>
      <c r="B10" s="361"/>
      <c r="C10" s="100"/>
      <c r="D10" s="361"/>
      <c r="E10" s="363"/>
      <c r="F10" s="363"/>
      <c r="G10" s="365"/>
      <c r="H10" s="365"/>
      <c r="I10" s="363"/>
      <c r="J10" s="365"/>
      <c r="K10" s="365"/>
      <c r="L10" s="359"/>
      <c r="M10" s="367"/>
    </row>
    <row r="11" spans="1:13" ht="21" customHeight="1">
      <c r="A11" s="361"/>
      <c r="B11" s="361"/>
      <c r="C11" s="101"/>
      <c r="D11" s="361"/>
      <c r="E11" s="363"/>
      <c r="F11" s="363"/>
      <c r="G11" s="365" t="str">
        <f>IF(F11&lt;&gt;"",IF($J$1=3/4,ROUNDDOWN(F11*3/4,0),IF($J$1="定額(中小、小規模)",IF(L11=1,500000000+ROUNDDOWN((SUM($F$7:F12)-500000000)*3/4,0),IF(L11=2,ROUNDDOWN(F11*3/4,0),F11)),IF($J$1="定額(中堅、みなし中堅)",IF(L11=1,500000000+ROUNDDOWN((SUM($F$7:F12)-500000000)*1/2,0),IF(L11=2,ROUNDDOWN(F11*1/2,0),F11)),IF($J$1=1/2,ROUNDDOWN(F11*1/2,0),"")))),"")</f>
        <v/>
      </c>
      <c r="H11" s="365" t="str">
        <f t="shared" ref="H11" si="1">IF(F11="","",F11-G11)</f>
        <v/>
      </c>
      <c r="I11" s="363"/>
      <c r="J11" s="365" t="str">
        <f>IF(H11&gt;=I11,G11,IF(ROUNDDOWN(G11-0.5*(I11-H11),0)&gt;=0,ROUNDDOWN(G11-0.5*(I11-H11),0),0))</f>
        <v/>
      </c>
      <c r="K11" s="365" t="str">
        <f>IF(J11="","",E11-J11)</f>
        <v/>
      </c>
      <c r="L11" s="359">
        <f>IF(COUNTIF($J$1,"*定額*")&gt;0,IF(SUM($L$6:L10)&gt;0,2,IF(SUM($F$7:F12)&gt;500000000,1,0)),0)</f>
        <v>0</v>
      </c>
      <c r="M11" s="366"/>
    </row>
    <row r="12" spans="1:13" ht="21" customHeight="1">
      <c r="A12" s="361"/>
      <c r="B12" s="361"/>
      <c r="C12" s="100"/>
      <c r="D12" s="361"/>
      <c r="E12" s="363"/>
      <c r="F12" s="363"/>
      <c r="G12" s="365"/>
      <c r="H12" s="365"/>
      <c r="I12" s="363"/>
      <c r="J12" s="365"/>
      <c r="K12" s="365"/>
      <c r="L12" s="359"/>
      <c r="M12" s="367"/>
    </row>
    <row r="13" spans="1:13" ht="21" customHeight="1">
      <c r="A13" s="361"/>
      <c r="B13" s="361"/>
      <c r="C13" s="102"/>
      <c r="D13" s="361"/>
      <c r="E13" s="363"/>
      <c r="F13" s="363"/>
      <c r="G13" s="365" t="str">
        <f>IF(F13&lt;&gt;"",IF($J$1=3/4,ROUNDDOWN(F13*3/4,0),IF($J$1="定額(中小、小規模)",IF(L13=1,500000000+ROUNDDOWN((SUM($F$7:F14)-500000000)*3/4,0),IF(L13=2,ROUNDDOWN(F13*3/4,0),F13)),IF($J$1="定額(中堅、みなし中堅)",IF(L13=1,500000000+ROUNDDOWN((SUM($F$7:F14)-500000000)*1/2,0),IF(L13=2,ROUNDDOWN(F13*1/2,0),F13)),IF($J$1=1/2,ROUNDDOWN(F13*1/2,0),"")))),"")</f>
        <v/>
      </c>
      <c r="H13" s="365" t="str">
        <f t="shared" ref="H13" si="2">IF(F13="","",F13-G13)</f>
        <v/>
      </c>
      <c r="I13" s="363"/>
      <c r="J13" s="365" t="str">
        <f>IF(H13&gt;=I13,G13,IF(ROUNDDOWN(G13-0.5*(I13-H13),0)&gt;=0,ROUNDDOWN(G13-0.5*(I13-H13),0),0))</f>
        <v/>
      </c>
      <c r="K13" s="365" t="str">
        <f>IF(J13="","",E13-J13)</f>
        <v/>
      </c>
      <c r="L13" s="359">
        <f>IF(COUNTIF($J$1,"*定額*")&gt;0,IF(SUM($L$6:L12)&gt;0,2,IF(SUM($F$7:F14)&gt;500000000,1,0)),0)</f>
        <v>0</v>
      </c>
      <c r="M13" s="366"/>
    </row>
    <row r="14" spans="1:13" ht="21" customHeight="1">
      <c r="A14" s="361"/>
      <c r="B14" s="361"/>
      <c r="C14" s="100"/>
      <c r="D14" s="361"/>
      <c r="E14" s="368"/>
      <c r="F14" s="363"/>
      <c r="G14" s="369"/>
      <c r="H14" s="369"/>
      <c r="I14" s="363"/>
      <c r="J14" s="365"/>
      <c r="K14" s="365"/>
      <c r="L14" s="359"/>
      <c r="M14" s="367"/>
    </row>
    <row r="15" spans="1:13" ht="21" customHeight="1">
      <c r="A15" s="361"/>
      <c r="B15" s="361"/>
      <c r="C15" s="102"/>
      <c r="D15" s="361"/>
      <c r="E15" s="363"/>
      <c r="F15" s="363"/>
      <c r="G15" s="365" t="str">
        <f>IF(F15&lt;&gt;"",IF($J$1=3/4,ROUNDDOWN(F15*3/4,0),IF($J$1="定額(中小、小規模)",IF(L15=1,500000000+ROUNDDOWN((SUM($F$7:F16)-500000000)*3/4,0),IF(L15=2,ROUNDDOWN(F15*3/4,0),F15)),IF($J$1="定額(中堅、みなし中堅)",IF(L15=1,500000000+ROUNDDOWN((SUM($F$7:F16)-500000000)*1/2,0),IF(L15=2,ROUNDDOWN(F15*1/2,0),F15)),IF($J$1=1/2,ROUNDDOWN(F15*1/2,0),"")))),"")</f>
        <v/>
      </c>
      <c r="H15" s="365" t="str">
        <f t="shared" ref="H15" si="3">IF(F15="","",F15-G15)</f>
        <v/>
      </c>
      <c r="I15" s="363"/>
      <c r="J15" s="365" t="str">
        <f>IF(H15&gt;=I15,G15,IF(ROUNDDOWN(G15-0.5*(I15-H15),0)&gt;=0,ROUNDDOWN(G15-0.5*(I15-H15),0),0))</f>
        <v/>
      </c>
      <c r="K15" s="365" t="str">
        <f>IF(J15="","",E15-J15)</f>
        <v/>
      </c>
      <c r="L15" s="359">
        <f>IF(COUNTIF($J$1,"*定額*")&gt;0,IF(SUM($L$6:L14)&gt;0,2,IF(SUM($F$7:F16)&gt;500000000,1,0)),0)</f>
        <v>0</v>
      </c>
      <c r="M15" s="366"/>
    </row>
    <row r="16" spans="1:13" ht="21" customHeight="1" thickBot="1">
      <c r="A16" s="373"/>
      <c r="B16" s="373"/>
      <c r="C16" s="115"/>
      <c r="D16" s="373"/>
      <c r="E16" s="374"/>
      <c r="F16" s="374"/>
      <c r="G16" s="375"/>
      <c r="H16" s="375"/>
      <c r="I16" s="379"/>
      <c r="J16" s="380"/>
      <c r="K16" s="380"/>
      <c r="L16" s="359"/>
      <c r="M16" s="367"/>
    </row>
    <row r="17" spans="1:11" ht="33.75" customHeight="1">
      <c r="A17" s="370" t="s">
        <v>93</v>
      </c>
      <c r="B17" s="371"/>
      <c r="C17" s="371"/>
      <c r="D17" s="372"/>
      <c r="E17" s="105" t="str">
        <f>IF(SUMIF($D$7:$D$16,"×",E7:E16)&lt;&gt;0,SUMIF($D$7:$D$16,"×",E7:E16),IF(COUNTA($D$7:$D$16)=0,"",0))</f>
        <v/>
      </c>
      <c r="F17" s="105" t="str">
        <f>IF(SUMIF($D$7:$D$16,"×",F7:F16)&lt;&gt;0,SUMIF($D$7:$D$16,"×",F7:F16),IF(COUNTA($D$7:$D$16)=0,"",0))</f>
        <v/>
      </c>
      <c r="G17" s="105" t="str">
        <f>IF(SUMIF($D$7:$D$16,"×",G7:G16)&lt;&gt;0,ROUNDDOWN(SUMIF($D$7:$D$16,"×",G7:G16),0),IF(COUNTIF(D7:D16,"×")&gt;0,0,IF(COUNTA($D$7:$D$16)=0,"",0)))</f>
        <v/>
      </c>
      <c r="H17" s="105" t="str">
        <f>IF(G17="","",F17-G17)</f>
        <v/>
      </c>
      <c r="I17" s="105" t="str">
        <f>IF(SUMIF($D$7:$D$16,"×",I7:I16)&lt;&gt;0,SUMIF($D$7:$D$16,"×",I7:I16),IF(COUNTA($D$7:$D$16)=0,"",0))</f>
        <v/>
      </c>
      <c r="J17" s="105" t="str">
        <f>IF(SUMIF($D$7:$D$16,"×",J7:J16)&lt;&gt;0,ROUNDDOWN(SUMIF($D$7:$D$16,"×",J7:J16),0),IF(COUNTA($D$7:$D$16)=0,"",0))</f>
        <v/>
      </c>
      <c r="K17" s="105" t="str">
        <f>IF(G17="","",E17-J17)</f>
        <v/>
      </c>
    </row>
    <row r="18" spans="1:11" ht="33.75" customHeight="1" thickBot="1">
      <c r="A18" s="381" t="s">
        <v>94</v>
      </c>
      <c r="B18" s="382"/>
      <c r="C18" s="382"/>
      <c r="D18" s="383"/>
      <c r="E18" s="106" t="str">
        <f>IF(SUMIF($D$7:$D$16,"〇",E7:E16)&lt;&gt;0,SUMIF($D$7:$D$16,"〇",E7:E16),IF(COUNTA($D$7:$D$16)=0,"",0))</f>
        <v/>
      </c>
      <c r="F18" s="106" t="str">
        <f>IF(SUMIF($D$7:$D$16,"〇",F7:F16)&lt;&gt;0,SUMIF($D$7:$D$16,"〇",F7:F16),IF(COUNTA($D$7:$D$16)=0,"",0))</f>
        <v/>
      </c>
      <c r="G18" s="106" t="str">
        <f>IF(SUMIF($D$7:$D$16,"〇",G7:G16)&lt;&gt;0,ROUNDDOWN(SUMIF($D$7:$D$16,"〇",G7:G16),0),IF(COUNTIF(D7:D16,"〇")&gt;0,0,IF(COUNTA($D$7:$D$16)=0,"",0)))</f>
        <v/>
      </c>
      <c r="H18" s="106" t="str">
        <f>IF(G18="","",F18-G18)</f>
        <v/>
      </c>
      <c r="I18" s="106" t="str">
        <f>IF(SUMIF($D$7:$D$16,"〇",I7:I16)&lt;&gt;0,SUMIF($D$7:$D$16,"〇",I7:I16),IF(COUNTA($D$7:$D$16)=0,"",0))</f>
        <v/>
      </c>
      <c r="J18" s="106" t="str">
        <f>IF(SUMIF($D$7:$D$16,"〇",J7:J16)&lt;&gt;0,ROUNDDOWN(SUMIF($D$7:$D$16,"〇",J7:J16),0),IF(COUNTA($D$7:$D$16)=0,"",0))</f>
        <v/>
      </c>
      <c r="K18" s="106" t="str">
        <f>IF(G18="","",E18-J18)</f>
        <v/>
      </c>
    </row>
    <row r="19" spans="1:11" ht="33.75" customHeight="1" thickBot="1">
      <c r="A19" s="229" t="s">
        <v>95</v>
      </c>
      <c r="B19" s="384"/>
      <c r="C19" s="384"/>
      <c r="D19" s="385"/>
      <c r="E19" s="107" t="str">
        <f t="shared" ref="E19:F19" si="4">IF(AND(E17="",E18=""),"",SUM(E17:E18))</f>
        <v/>
      </c>
      <c r="F19" s="107" t="str">
        <f t="shared" si="4"/>
        <v/>
      </c>
      <c r="G19" s="107" t="str">
        <f>IF(AND(G17="",G18=""),"",SUM(G17:G18))</f>
        <v/>
      </c>
      <c r="H19" s="107" t="str">
        <f>IF(AND(H17="",H18=""),"",SUM(H17:H18))</f>
        <v/>
      </c>
      <c r="I19" s="107" t="str">
        <f t="shared" ref="I19" si="5">IF(AND(I17="",I18=""),"",SUM(I17:I18))</f>
        <v/>
      </c>
      <c r="J19" s="107" t="str">
        <f>IF(AND(J17="",J18=""),"",IF(SUM(J17:J18)&gt;=1500000000,"1,500,000,000",SUM(J17:J18)))</f>
        <v/>
      </c>
      <c r="K19" s="107" t="str">
        <f>IF(AND(K17="",K18=""),"",IF(J19="1,500,000,000",E19-J19,SUM(K17:K18)))</f>
        <v/>
      </c>
    </row>
    <row r="20" spans="1:11" ht="18.75" customHeight="1">
      <c r="A20" s="386" t="s">
        <v>150</v>
      </c>
      <c r="B20" s="386"/>
      <c r="C20" s="387"/>
      <c r="D20" s="387"/>
      <c r="E20" s="387"/>
      <c r="F20" s="387"/>
      <c r="G20" s="387"/>
      <c r="H20" s="387"/>
      <c r="I20" s="387"/>
      <c r="J20" s="387"/>
      <c r="K20" s="388"/>
    </row>
    <row r="21" spans="1:11" ht="24.75" customHeight="1">
      <c r="A21" s="376" t="s">
        <v>175</v>
      </c>
      <c r="B21" s="376"/>
      <c r="C21" s="377"/>
      <c r="D21" s="377"/>
      <c r="E21" s="377"/>
      <c r="F21" s="377"/>
      <c r="G21" s="377"/>
      <c r="H21" s="377"/>
      <c r="I21" s="377"/>
      <c r="J21" s="377"/>
      <c r="K21" s="378"/>
    </row>
    <row r="22" spans="1:11" ht="14.25">
      <c r="A22" s="376" t="s">
        <v>155</v>
      </c>
      <c r="B22" s="376"/>
      <c r="C22" s="377"/>
      <c r="D22" s="377"/>
      <c r="E22" s="377"/>
      <c r="F22" s="377"/>
      <c r="G22" s="377"/>
      <c r="H22" s="377"/>
      <c r="I22" s="377"/>
      <c r="J22" s="377"/>
      <c r="K22" s="378"/>
    </row>
    <row r="23" spans="1:11" ht="18.75" customHeight="1">
      <c r="A23" s="376" t="s">
        <v>151</v>
      </c>
      <c r="B23" s="376"/>
      <c r="C23" s="377"/>
      <c r="D23" s="377"/>
      <c r="E23" s="377"/>
      <c r="F23" s="377"/>
      <c r="G23" s="377"/>
      <c r="H23" s="377"/>
      <c r="I23" s="377"/>
      <c r="J23" s="377"/>
      <c r="K23" s="378"/>
    </row>
    <row r="24" spans="1:11" ht="69" customHeight="1">
      <c r="A24" s="441" t="s">
        <v>198</v>
      </c>
      <c r="B24" s="377"/>
      <c r="C24" s="377"/>
      <c r="D24" s="377"/>
      <c r="E24" s="377"/>
      <c r="F24" s="377"/>
      <c r="G24" s="377"/>
      <c r="H24" s="377"/>
      <c r="I24" s="377"/>
      <c r="J24" s="377"/>
      <c r="K24" s="377"/>
    </row>
    <row r="25" spans="1:11" ht="14.25">
      <c r="A25" s="29" t="s">
        <v>188</v>
      </c>
      <c r="B25" s="29"/>
    </row>
    <row r="27" spans="1:11" ht="18.75" customHeight="1" thickBot="1">
      <c r="A27" s="390" t="s">
        <v>60</v>
      </c>
      <c r="B27" s="390"/>
      <c r="C27" s="390"/>
      <c r="D27" s="390"/>
      <c r="E27" s="390"/>
      <c r="F27" s="390"/>
      <c r="H27" s="86" t="s">
        <v>50</v>
      </c>
    </row>
    <row r="28" spans="1:11" ht="18.75" customHeight="1">
      <c r="A28" s="391" t="s">
        <v>61</v>
      </c>
      <c r="B28" s="392"/>
      <c r="C28" s="392"/>
      <c r="D28" s="393"/>
      <c r="E28" s="108" t="s">
        <v>51</v>
      </c>
      <c r="F28" s="108" t="s">
        <v>156</v>
      </c>
      <c r="G28" s="108" t="s">
        <v>62</v>
      </c>
      <c r="H28" s="108" t="s">
        <v>62</v>
      </c>
    </row>
    <row r="29" spans="1:11" ht="18.75" customHeight="1">
      <c r="A29" s="394"/>
      <c r="B29" s="395"/>
      <c r="C29" s="395"/>
      <c r="D29" s="396"/>
      <c r="E29" s="91" t="s">
        <v>92</v>
      </c>
      <c r="F29" s="91"/>
      <c r="G29" s="91" t="s">
        <v>63</v>
      </c>
      <c r="H29" s="91" t="s">
        <v>64</v>
      </c>
    </row>
    <row r="30" spans="1:11" ht="18.75" customHeight="1" thickBot="1">
      <c r="A30" s="397"/>
      <c r="B30" s="398"/>
      <c r="C30" s="398"/>
      <c r="D30" s="399"/>
      <c r="E30" s="95" t="s">
        <v>56</v>
      </c>
      <c r="F30" s="95" t="s">
        <v>153</v>
      </c>
      <c r="G30" s="109" t="s">
        <v>96</v>
      </c>
      <c r="H30" s="95" t="s">
        <v>65</v>
      </c>
    </row>
    <row r="31" spans="1:11" ht="30" customHeight="1">
      <c r="A31" s="370" t="s">
        <v>66</v>
      </c>
      <c r="B31" s="400"/>
      <c r="C31" s="400"/>
      <c r="D31" s="401"/>
      <c r="E31" s="110" t="str">
        <f>E17</f>
        <v/>
      </c>
      <c r="F31" s="110" t="str">
        <f>F17</f>
        <v/>
      </c>
      <c r="G31" s="110" t="str">
        <f>J17</f>
        <v/>
      </c>
      <c r="H31" s="110" t="str">
        <f>K17</f>
        <v/>
      </c>
    </row>
    <row r="32" spans="1:11" ht="30" customHeight="1" thickBot="1">
      <c r="A32" s="381" t="s">
        <v>67</v>
      </c>
      <c r="B32" s="402"/>
      <c r="C32" s="402"/>
      <c r="D32" s="403"/>
      <c r="E32" s="111" t="str">
        <f>E18</f>
        <v/>
      </c>
      <c r="F32" s="111" t="str">
        <f>F18</f>
        <v/>
      </c>
      <c r="G32" s="111" t="str">
        <f>J18</f>
        <v/>
      </c>
      <c r="H32" s="111" t="str">
        <f>K18</f>
        <v/>
      </c>
    </row>
    <row r="33" spans="1:7" ht="18.75" customHeight="1">
      <c r="A33" s="376" t="s">
        <v>68</v>
      </c>
      <c r="B33" s="376"/>
      <c r="C33" s="377"/>
      <c r="D33" s="377"/>
      <c r="E33" s="377"/>
      <c r="F33" s="377"/>
      <c r="G33" s="377"/>
    </row>
  </sheetData>
  <sheetProtection sheet="1" objects="1" scenarios="1"/>
  <mergeCells count="81">
    <mergeCell ref="A33:G33"/>
    <mergeCell ref="A18:D18"/>
    <mergeCell ref="A19:D19"/>
    <mergeCell ref="A20:K20"/>
    <mergeCell ref="A21:K21"/>
    <mergeCell ref="A22:K22"/>
    <mergeCell ref="A23:K23"/>
    <mergeCell ref="A24:K24"/>
    <mergeCell ref="A27:F27"/>
    <mergeCell ref="A28:D30"/>
    <mergeCell ref="A31:D31"/>
    <mergeCell ref="A32:D32"/>
    <mergeCell ref="A17:D17"/>
    <mergeCell ref="K13:K14"/>
    <mergeCell ref="L13:L14"/>
    <mergeCell ref="M13:M14"/>
    <mergeCell ref="A15:A16"/>
    <mergeCell ref="B15:B16"/>
    <mergeCell ref="D15:D16"/>
    <mergeCell ref="E15:E16"/>
    <mergeCell ref="F15:F16"/>
    <mergeCell ref="G15:G16"/>
    <mergeCell ref="H15:H16"/>
    <mergeCell ref="I15:I16"/>
    <mergeCell ref="J15:J16"/>
    <mergeCell ref="K15:K16"/>
    <mergeCell ref="L15:L16"/>
    <mergeCell ref="M15:M16"/>
    <mergeCell ref="M11:M12"/>
    <mergeCell ref="A13:A14"/>
    <mergeCell ref="B13:B14"/>
    <mergeCell ref="D13:D14"/>
    <mergeCell ref="E13:E14"/>
    <mergeCell ref="F13:F14"/>
    <mergeCell ref="G13:G14"/>
    <mergeCell ref="H13:H14"/>
    <mergeCell ref="I13:I14"/>
    <mergeCell ref="J13:J14"/>
    <mergeCell ref="G11:G12"/>
    <mergeCell ref="H11:H12"/>
    <mergeCell ref="I11:I12"/>
    <mergeCell ref="J11:J12"/>
    <mergeCell ref="K11:K12"/>
    <mergeCell ref="L11:L12"/>
    <mergeCell ref="A11:A12"/>
    <mergeCell ref="B11:B12"/>
    <mergeCell ref="D11:D12"/>
    <mergeCell ref="E11:E12"/>
    <mergeCell ref="F11:F12"/>
    <mergeCell ref="M7:M8"/>
    <mergeCell ref="A9:A10"/>
    <mergeCell ref="B9:B10"/>
    <mergeCell ref="D9:D10"/>
    <mergeCell ref="E9:E10"/>
    <mergeCell ref="F9:F10"/>
    <mergeCell ref="G9:G10"/>
    <mergeCell ref="H9:H10"/>
    <mergeCell ref="I9:I10"/>
    <mergeCell ref="J9:J10"/>
    <mergeCell ref="K9:K10"/>
    <mergeCell ref="L9:L10"/>
    <mergeCell ref="M9:M10"/>
    <mergeCell ref="L4:L6"/>
    <mergeCell ref="A7:A8"/>
    <mergeCell ref="B7:B8"/>
    <mergeCell ref="D7:D8"/>
    <mergeCell ref="E7:E8"/>
    <mergeCell ref="F7:F8"/>
    <mergeCell ref="G7:G8"/>
    <mergeCell ref="H7:H8"/>
    <mergeCell ref="I7:I8"/>
    <mergeCell ref="J7:J8"/>
    <mergeCell ref="K7:K8"/>
    <mergeCell ref="L7:L8"/>
    <mergeCell ref="A1:D2"/>
    <mergeCell ref="I1:I2"/>
    <mergeCell ref="J1:J2"/>
    <mergeCell ref="A4:A6"/>
    <mergeCell ref="B4:B6"/>
    <mergeCell ref="C4:C5"/>
    <mergeCell ref="D4:D6"/>
  </mergeCells>
  <phoneticPr fontId="2"/>
  <conditionalFormatting sqref="D7:D16">
    <cfRule type="expression" dxfId="5" priority="3">
      <formula>IF(E7&lt;&gt;"",D7="")</formula>
    </cfRule>
  </conditionalFormatting>
  <conditionalFormatting sqref="J1:J2">
    <cfRule type="expression" dxfId="4" priority="2">
      <formula>IF(COUNTA($E$7:$E$16)&gt;0,$J$1="")</formula>
    </cfRule>
  </conditionalFormatting>
  <conditionalFormatting sqref="J19:K19">
    <cfRule type="expression" dxfId="3" priority="1">
      <formula>SUM($J$17:$J$18)&gt;=1500000000</formula>
    </cfRule>
  </conditionalFormatting>
  <dataValidations count="2">
    <dataValidation type="list" showInputMessage="1" showErrorMessage="1" sqref="J1:J2" xr:uid="{088AC197-5174-4DE2-BD86-B2FD12DBC9DA}">
      <formula1>"　,3/4,1/2,定額(中小、小規模),,定額(中堅、みなし中堅)"</formula1>
    </dataValidation>
    <dataValidation type="list" allowBlank="1" showInputMessage="1" showErrorMessage="1" sqref="D7:D16" xr:uid="{BB8D7E66-3283-4234-8859-E78557535FD3}">
      <formula1>"　,〇,×"</formula1>
    </dataValidation>
  </dataValidations>
  <pageMargins left="0.9055118110236221" right="0.31496062992125984" top="0.35433070866141736" bottom="0.35433070866141736" header="0.31496062992125984" footer="0.31496062992125984"/>
  <pageSetup paperSize="9" scale="75" orientation="landscape" r:id="rId1"/>
  <headerFooter differentFirst="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F51F2-BA0F-4742-934C-1CD7CE896951}">
  <sheetPr codeName="Sheet6">
    <tabColor rgb="FFFFC000"/>
    <pageSetUpPr fitToPage="1"/>
  </sheetPr>
  <dimension ref="A1:N35"/>
  <sheetViews>
    <sheetView view="pageBreakPreview" zoomScale="70" zoomScaleNormal="100" zoomScaleSheetLayoutView="70" workbookViewId="0">
      <selection sqref="A1:E2"/>
    </sheetView>
  </sheetViews>
  <sheetFormatPr defaultColWidth="9" defaultRowHeight="13.5"/>
  <cols>
    <col min="1" max="2" width="9" style="22" customWidth="1"/>
    <col min="3" max="3" width="31.25" style="22" customWidth="1"/>
    <col min="4" max="5" width="9.75" style="22" bestFit="1" customWidth="1"/>
    <col min="6" max="12" width="17.5" style="22" customWidth="1"/>
    <col min="13" max="13" width="9" style="22" customWidth="1"/>
    <col min="14" max="14" width="19.625" style="22" customWidth="1"/>
    <col min="15" max="16384" width="9" style="22"/>
  </cols>
  <sheetData>
    <row r="1" spans="1:14" s="33" customFormat="1" ht="18.75" customHeight="1">
      <c r="A1" s="442" t="s">
        <v>166</v>
      </c>
      <c r="B1" s="442"/>
      <c r="C1" s="442"/>
      <c r="D1" s="442"/>
      <c r="E1" s="442"/>
      <c r="F1" s="4"/>
      <c r="G1" s="4"/>
      <c r="H1" s="4"/>
      <c r="I1" s="41"/>
      <c r="J1" s="443" t="s">
        <v>81</v>
      </c>
      <c r="K1" s="445" t="s">
        <v>136</v>
      </c>
      <c r="L1" s="31"/>
      <c r="M1" s="31"/>
    </row>
    <row r="2" spans="1:14" s="33" customFormat="1" ht="18.75" customHeight="1" thickBot="1">
      <c r="A2" s="442"/>
      <c r="B2" s="442"/>
      <c r="C2" s="442"/>
      <c r="D2" s="442"/>
      <c r="E2" s="442"/>
      <c r="F2" s="4"/>
      <c r="G2" s="4"/>
      <c r="H2" s="4"/>
      <c r="I2" s="42"/>
      <c r="J2" s="444"/>
      <c r="K2" s="446"/>
      <c r="L2" s="31"/>
      <c r="M2" s="31"/>
    </row>
    <row r="3" spans="1:14" ht="18.75" customHeight="1" thickBot="1">
      <c r="A3" s="43" t="s">
        <v>83</v>
      </c>
      <c r="B3" s="43"/>
      <c r="C3" s="72"/>
      <c r="D3" s="72"/>
      <c r="E3" s="72"/>
      <c r="F3" s="72"/>
      <c r="G3" s="72"/>
      <c r="H3" s="72"/>
      <c r="I3" s="72"/>
      <c r="J3" s="72"/>
      <c r="K3" s="72"/>
      <c r="L3" s="44" t="s">
        <v>50</v>
      </c>
    </row>
    <row r="4" spans="1:14" ht="15" customHeight="1">
      <c r="A4" s="447" t="s">
        <v>88</v>
      </c>
      <c r="B4" s="447" t="s">
        <v>80</v>
      </c>
      <c r="C4" s="430" t="s">
        <v>157</v>
      </c>
      <c r="D4" s="451" t="s">
        <v>158</v>
      </c>
      <c r="E4" s="430" t="s">
        <v>90</v>
      </c>
      <c r="F4" s="23" t="s">
        <v>51</v>
      </c>
      <c r="G4" s="23"/>
      <c r="H4" s="23" t="s">
        <v>137</v>
      </c>
      <c r="I4" s="116" t="s">
        <v>138</v>
      </c>
      <c r="J4" s="23" t="s">
        <v>139</v>
      </c>
      <c r="K4" s="23" t="s">
        <v>140</v>
      </c>
      <c r="L4" s="23" t="s">
        <v>52</v>
      </c>
      <c r="M4" s="456" t="s">
        <v>91</v>
      </c>
    </row>
    <row r="5" spans="1:14" ht="15" customHeight="1">
      <c r="A5" s="351"/>
      <c r="B5" s="448"/>
      <c r="C5" s="450"/>
      <c r="D5" s="452"/>
      <c r="E5" s="454"/>
      <c r="F5" s="24" t="s">
        <v>92</v>
      </c>
      <c r="G5" s="25" t="s">
        <v>53</v>
      </c>
      <c r="H5" s="25" t="s">
        <v>141</v>
      </c>
      <c r="I5" s="25" t="s">
        <v>142</v>
      </c>
      <c r="J5" s="25" t="s">
        <v>143</v>
      </c>
      <c r="K5" s="25" t="s">
        <v>141</v>
      </c>
      <c r="L5" s="25" t="s">
        <v>54</v>
      </c>
      <c r="M5" s="457"/>
    </row>
    <row r="6" spans="1:14" ht="30" customHeight="1" thickBot="1">
      <c r="A6" s="351"/>
      <c r="B6" s="449"/>
      <c r="C6" s="26" t="s">
        <v>55</v>
      </c>
      <c r="D6" s="453"/>
      <c r="E6" s="432"/>
      <c r="F6" s="26" t="s">
        <v>144</v>
      </c>
      <c r="G6" s="26" t="s">
        <v>145</v>
      </c>
      <c r="H6" s="26" t="s">
        <v>146</v>
      </c>
      <c r="I6" s="26" t="s">
        <v>147</v>
      </c>
      <c r="J6" s="26" t="s">
        <v>148</v>
      </c>
      <c r="K6" s="117" t="s">
        <v>149</v>
      </c>
      <c r="L6" s="26" t="s">
        <v>57</v>
      </c>
      <c r="M6" s="457"/>
    </row>
    <row r="7" spans="1:14" ht="21" customHeight="1">
      <c r="A7" s="458"/>
      <c r="B7" s="458"/>
      <c r="C7" s="118"/>
      <c r="D7" s="458"/>
      <c r="E7" s="458"/>
      <c r="F7" s="460"/>
      <c r="G7" s="460"/>
      <c r="H7" s="461" t="str">
        <f>IF(G7&lt;&gt;"",IF($K$1=3/4,ROUNDDOWN(G7*3/4,0),IF($K$1="定額(中小、小規模)",IF(M7=1,500000000+ROUNDDOWN((SUM($G$7:G8)-500000000)*3/4,0),IF(M7=2,ROUNDDOWN(G7*3/4,0),G7)),IF($K$1="定額(中堅、みなし中堅)",IF(M7=1,500000000+ROUNDDOWN((SUM($G$7:G8)-500000000)*1/2,0),IF(M7=2,ROUNDDOWN(G7*1/2,0),G7)),IF($K$1=1/2,ROUNDDOWN(G7*1/2,0),"")))),"")</f>
        <v/>
      </c>
      <c r="I7" s="461" t="str">
        <f>IF(G7="","",G7-H7)</f>
        <v/>
      </c>
      <c r="J7" s="460"/>
      <c r="K7" s="461" t="str">
        <f>IF(I7&gt;=J7,H7,IF(ROUNDDOWN(H7-0.5*(J7-I7),0)&gt;=0,ROUNDDOWN(H7-0.5*(J7-I7),0),0))</f>
        <v/>
      </c>
      <c r="L7" s="461" t="str">
        <f>IF(K7="","",F7-K7)</f>
        <v/>
      </c>
      <c r="M7" s="457">
        <f>IF(COUNTIF($K$1,"*定額*")&gt;0,IF(SUM($M$6:M6)&gt;0,2,IF(SUM($G$7:G8)&gt;500000000,1,0)),0)</f>
        <v>0</v>
      </c>
      <c r="N7" s="463"/>
    </row>
    <row r="8" spans="1:14" ht="21" customHeight="1">
      <c r="A8" s="459"/>
      <c r="B8" s="459"/>
      <c r="C8" s="119"/>
      <c r="D8" s="459"/>
      <c r="E8" s="459"/>
      <c r="F8" s="455"/>
      <c r="G8" s="455"/>
      <c r="H8" s="462"/>
      <c r="I8" s="462"/>
      <c r="J8" s="455"/>
      <c r="K8" s="462"/>
      <c r="L8" s="462"/>
      <c r="M8" s="457"/>
      <c r="N8" s="464"/>
    </row>
    <row r="9" spans="1:14" ht="21" customHeight="1">
      <c r="A9" s="459"/>
      <c r="B9" s="459"/>
      <c r="C9" s="120"/>
      <c r="D9" s="459"/>
      <c r="E9" s="459"/>
      <c r="F9" s="455"/>
      <c r="G9" s="455"/>
      <c r="H9" s="462" t="str">
        <f>IF(G9&lt;&gt;"",IF($K$1=3/4,ROUNDDOWN(G9*3/4,0),IF($K$1="定額(中小、小規模)",IF(M9=1,500000000+ROUNDDOWN((SUM($G$7:G10)-500000000)*3/4,0),IF(M9=2,ROUNDDOWN(G9*3/4,0),G9)),IF($K$1="定額(中堅、みなし中堅)",IF(M9=1,500000000+ROUNDDOWN((SUM($G$7:G10)-500000000)*1/2,0),IF(M9=2,ROUNDDOWN(G9*1/2,0),G9)),IF($K$1=1/2,ROUNDDOWN(G9*1/2,0),"")))),"")</f>
        <v/>
      </c>
      <c r="I9" s="462" t="str">
        <f>IF(G9="","",G9-H9)</f>
        <v/>
      </c>
      <c r="J9" s="455"/>
      <c r="K9" s="462" t="str">
        <f>IF(I9&gt;=J9,H9,IF(ROUNDDOWN(H9-0.5*(J9-I9),0)&gt;=0,ROUNDDOWN(H9-0.5*(J9-I9),0),0))</f>
        <v/>
      </c>
      <c r="L9" s="462" t="str">
        <f>IF(K9="","",F9-K9)</f>
        <v/>
      </c>
      <c r="M9" s="457">
        <f>IF(COUNTIF($K$1,"*定額*")&gt;0,IF(SUM($M$6:M8)&gt;0,2,IF(SUM($G$7:G10)&gt;500000000,1,0)),0)</f>
        <v>0</v>
      </c>
      <c r="N9" s="463"/>
    </row>
    <row r="10" spans="1:14" ht="21" customHeight="1">
      <c r="A10" s="459"/>
      <c r="B10" s="459"/>
      <c r="C10" s="121"/>
      <c r="D10" s="459"/>
      <c r="E10" s="459"/>
      <c r="F10" s="455"/>
      <c r="G10" s="455"/>
      <c r="H10" s="462"/>
      <c r="I10" s="462"/>
      <c r="J10" s="455"/>
      <c r="K10" s="462"/>
      <c r="L10" s="462"/>
      <c r="M10" s="457"/>
      <c r="N10" s="464"/>
    </row>
    <row r="11" spans="1:14" ht="21" customHeight="1">
      <c r="A11" s="459"/>
      <c r="B11" s="459"/>
      <c r="C11" s="122"/>
      <c r="D11" s="459"/>
      <c r="E11" s="459"/>
      <c r="F11" s="455"/>
      <c r="G11" s="455"/>
      <c r="H11" s="462" t="str">
        <f>IF(G11&lt;&gt;"",IF($K$1=3/4,ROUNDDOWN(G11*3/4,0),IF($K$1="定額(中小、小規模)",IF(M11=1,500000000+ROUNDDOWN((SUM($G$7:G12)-500000000)*3/4,0),IF(M11=2,ROUNDDOWN(G11*3/4,0),G11)),IF($K$1="定額(中堅、みなし中堅)",IF(M11=1,500000000+ROUNDDOWN((SUM($G$7:G12)-500000000)*1/2,0),IF(M11=2,ROUNDDOWN(G11*1/2,0),G11)),IF($K$1=1/2,ROUNDDOWN(G11*1/2,0),"")))),"")</f>
        <v/>
      </c>
      <c r="I11" s="462" t="str">
        <f>IF(G11="","",G11-H11)</f>
        <v/>
      </c>
      <c r="J11" s="455"/>
      <c r="K11" s="462" t="str">
        <f>IF(I11&gt;=J11,H11,IF(ROUNDDOWN(H11-0.5*(J11-I11),0)&gt;=0,ROUNDDOWN(H11-0.5*(J11-I11),0),0))</f>
        <v/>
      </c>
      <c r="L11" s="462" t="str">
        <f>IF(K11="","",F11-K11)</f>
        <v/>
      </c>
      <c r="M11" s="457">
        <f>IF(COUNTIF($K$1,"*定額*")&gt;0,IF(SUM($M$6:M10)&gt;0,2,IF(SUM($G$7:G12)&gt;500000000,1,0)),0)</f>
        <v>0</v>
      </c>
      <c r="N11" s="463"/>
    </row>
    <row r="12" spans="1:14" ht="21" customHeight="1">
      <c r="A12" s="459"/>
      <c r="B12" s="459"/>
      <c r="C12" s="121"/>
      <c r="D12" s="459"/>
      <c r="E12" s="459"/>
      <c r="F12" s="455"/>
      <c r="G12" s="455"/>
      <c r="H12" s="462"/>
      <c r="I12" s="462"/>
      <c r="J12" s="455"/>
      <c r="K12" s="462"/>
      <c r="L12" s="462"/>
      <c r="M12" s="457"/>
      <c r="N12" s="464"/>
    </row>
    <row r="13" spans="1:14" ht="21" customHeight="1">
      <c r="A13" s="459"/>
      <c r="B13" s="459"/>
      <c r="C13" s="123"/>
      <c r="D13" s="459"/>
      <c r="E13" s="459"/>
      <c r="F13" s="455"/>
      <c r="G13" s="455"/>
      <c r="H13" s="462" t="str">
        <f>IF(G13&lt;&gt;"",IF($K$1=3/4,ROUNDDOWN(G13*3/4,0),IF($K$1="定額(中小、小規模)",IF(M13=1,500000000+ROUNDDOWN((SUM($G$7:G14)-500000000)*3/4,0),IF(M13=2,ROUNDDOWN(G13*3/4,0),G13)),IF($K$1="定額(中堅、みなし中堅)",IF(M13=1,500000000+ROUNDDOWN((SUM($G$7:G14)-500000000)*1/2,0),IF(M13=2,ROUNDDOWN(G13*1/2,0),G13)),IF($K$1=1/2,ROUNDDOWN(G13*1/2,0),"")))),"")</f>
        <v/>
      </c>
      <c r="I13" s="462" t="str">
        <f>IF(G13="","",G13-H13)</f>
        <v/>
      </c>
      <c r="J13" s="455"/>
      <c r="K13" s="462" t="str">
        <f>IF(I13&gt;=J13,H13,IF(ROUNDDOWN(H13-0.5*(J13-I13),0)&gt;=0,ROUNDDOWN(H13-0.5*(J13-I13),0),0))</f>
        <v/>
      </c>
      <c r="L13" s="462" t="str">
        <f>IF(K13="","",F13-K13)</f>
        <v/>
      </c>
      <c r="M13" s="457">
        <f>IF(COUNTIF($K$1,"*定額*")&gt;0,IF(SUM($M$6:M12)&gt;0,2,IF(SUM($G$7:G14)&gt;500000000,1,0)),0)</f>
        <v>0</v>
      </c>
      <c r="N13" s="463"/>
    </row>
    <row r="14" spans="1:14" ht="21" customHeight="1">
      <c r="A14" s="459"/>
      <c r="B14" s="459"/>
      <c r="C14" s="121"/>
      <c r="D14" s="459"/>
      <c r="E14" s="459"/>
      <c r="F14" s="465"/>
      <c r="G14" s="455"/>
      <c r="H14" s="473"/>
      <c r="I14" s="473"/>
      <c r="J14" s="455"/>
      <c r="K14" s="462"/>
      <c r="L14" s="462"/>
      <c r="M14" s="457"/>
      <c r="N14" s="464"/>
    </row>
    <row r="15" spans="1:14" ht="21" customHeight="1">
      <c r="A15" s="459"/>
      <c r="B15" s="459"/>
      <c r="C15" s="123"/>
      <c r="D15" s="459"/>
      <c r="E15" s="459"/>
      <c r="F15" s="455"/>
      <c r="G15" s="455"/>
      <c r="H15" s="462" t="str">
        <f>IF(G15&lt;&gt;"",IF($K$1=3/4,ROUNDDOWN(G15*3/4,0),IF($K$1="定額(中小、小規模)",IF(M15=1,500000000+ROUNDDOWN((SUM($G$7:G16)-500000000)*3/4,0),IF(M15=2,ROUNDDOWN(G15*3/4,0),G15)),IF($K$1="定額(中堅、みなし中堅)",IF(M15=1,500000000+ROUNDDOWN((SUM($G$7:G16)-500000000)*1/2,0),IF(M15=2,ROUNDDOWN(G15*1/2,0),G15)),IF($K$1=1/2,ROUNDDOWN(G15*1/2,0),"")))),"")</f>
        <v/>
      </c>
      <c r="I15" s="462" t="str">
        <f>IF(G15="","",G15-H15)</f>
        <v/>
      </c>
      <c r="J15" s="455"/>
      <c r="K15" s="462" t="str">
        <f>IF(I15&gt;=J15,H15,IF(ROUNDDOWN(H15-0.5*(J15-I15),0)&gt;=0,ROUNDDOWN(H15-0.5*(J15-I15),0),0))</f>
        <v/>
      </c>
      <c r="L15" s="462" t="str">
        <f>IF(K15="","",F15-K15)</f>
        <v/>
      </c>
      <c r="M15" s="457">
        <f>IF(COUNTIF($K$1,"*定額*")&gt;0,IF(SUM($M$6:M14)&gt;0,2,IF(SUM($G$7:G16)&gt;500000000,1,0)),0)</f>
        <v>0</v>
      </c>
      <c r="N15" s="463"/>
    </row>
    <row r="16" spans="1:14" ht="21" customHeight="1" thickBot="1">
      <c r="A16" s="469"/>
      <c r="B16" s="469"/>
      <c r="C16" s="124"/>
      <c r="D16" s="469"/>
      <c r="E16" s="469"/>
      <c r="F16" s="470"/>
      <c r="G16" s="470"/>
      <c r="H16" s="471"/>
      <c r="I16" s="471"/>
      <c r="J16" s="472"/>
      <c r="K16" s="474"/>
      <c r="L16" s="474"/>
      <c r="M16" s="457"/>
      <c r="N16" s="464"/>
    </row>
    <row r="17" spans="1:13" ht="33.75" customHeight="1">
      <c r="A17" s="475" t="s">
        <v>97</v>
      </c>
      <c r="B17" s="476"/>
      <c r="C17" s="476"/>
      <c r="D17" s="476"/>
      <c r="E17" s="477"/>
      <c r="F17" s="125" t="str">
        <f>IF(SUMIFS(F7:F16,$D$7:$D$16,"施設",$E$7:$E$16,"×")&lt;&gt;0,SUMIFS(F7:F16,$D$7:$D$16,"施設",$E$7:$E$16,"×"),IF(COUNTA($E$7:$E$16)=0,"",0))</f>
        <v/>
      </c>
      <c r="G17" s="125" t="str">
        <f>IF(SUMIFS(G7:G16,$D$7:$D$16,"施設",$E$7:$E$16,"×")&lt;&gt;0,SUMIFS(G7:G16,$D$7:$D$16,"施設",$E$7:$E$16,"×"),IF(COUNTA($E$7:$E$16)=0,"",0))</f>
        <v/>
      </c>
      <c r="H17" s="125" t="str">
        <f>IF(SUMIFS(H7:H16,$D$7:$D$16,"施設",$E$7:$E$16,"×")&lt;&gt;0,ROUNDDOWN(SUMIFS(H7:H16,$D$7:$D$16,"施設",$E$7:$E$16,"×"),0),IF(COUNTA($E$7:$E$16)=0,"",0))</f>
        <v/>
      </c>
      <c r="I17" s="125" t="str">
        <f>IF(H17="","",G17-H17)</f>
        <v/>
      </c>
      <c r="J17" s="125" t="str">
        <f t="shared" ref="J17" si="0">IF(SUMIFS(J7:J16,$D$7:$D$16,"施設",$E$7:$E$16,"×")&lt;&gt;0,SUMIFS(J7:J16,$D$7:$D$16,"施設",$E$7:$E$16,"×"),IF(COUNTA($E$7:$E$16)=0,"",0))</f>
        <v/>
      </c>
      <c r="K17" s="125" t="str">
        <f>IF(SUMIFS(K7:K16,$D$7:$D$16,"施設",$E$7:$E$16,"×")&lt;&gt;0,ROUNDDOWN(SUMIFS(K7:K16,$D$7:$D$16,"施設",$E$7:$E$16,"×"),0),IF(COUNTA($E$7:$E$16)=0,"",0))</f>
        <v/>
      </c>
      <c r="L17" s="125" t="str">
        <f>IF(H17="","",F17-K17)</f>
        <v/>
      </c>
    </row>
    <row r="18" spans="1:13" ht="33.75" customHeight="1">
      <c r="A18" s="466" t="s">
        <v>159</v>
      </c>
      <c r="B18" s="467"/>
      <c r="C18" s="467"/>
      <c r="D18" s="467"/>
      <c r="E18" s="468"/>
      <c r="F18" s="126" t="str">
        <f>IF(SUMIFS(F7:F16,$D$7:$D$16,"設備",$E$7:$E$16,"×")&lt;&gt;0,SUMIFS(F7:F16,$D$7:$D$16,"設備",$E$7:$E$16,"×"),IF(COUNTA($E$7:$E$16)=0,"",0))</f>
        <v/>
      </c>
      <c r="G18" s="126" t="str">
        <f>IF(SUMIFS(G7:G16,$D$7:$D$16,"設備",$E$7:$E$16,"×")&lt;&gt;0,SUMIFS(G7:G16,$D$7:$D$16,"設備",$E$7:$E$16,"×"),IF(COUNTA($E$7:$E$16)=0,"",0))</f>
        <v/>
      </c>
      <c r="H18" s="126" t="str">
        <f>IF(SUMIFS(H8:H17,$D$7:$D$16,"施設",$E$7:$E$16,"〇")&lt;&gt;0,ROUNDDOWN(SUMIFS(H8:H17,$D$7:$D$16,"施設",$E$7:$E$16,"〇"),0),IF(COUNTA($E$7:$E$16)=0,"",0))</f>
        <v/>
      </c>
      <c r="I18" s="126" t="str">
        <f>IF(H18="","",G18-H18)</f>
        <v/>
      </c>
      <c r="J18" s="126" t="str">
        <f t="shared" ref="J18" si="1">IF(SUMIFS(J7:J16,$D$7:$D$16,"設備",$E$7:$E$16,"×")&lt;&gt;0,SUMIFS(J7:J16,$D$7:$D$16,"設備",$E$7:$E$16,"×"),IF(COUNTA($E$7:$E$16)=0,"",0))</f>
        <v/>
      </c>
      <c r="K18" s="126" t="str">
        <f>IF(SUMIFS(K7:K16,$D$7:$D$16,"設備",$E$7:$E$16,"×")&lt;&gt;0,ROUNDDOWN(SUMIFS(K7:K16,$D$7:$D$16,"設備",$E$7:$E$16,"×"),0),IF(COUNTA($E$7:$E$16)=0,"",0))</f>
        <v/>
      </c>
      <c r="L18" s="126" t="str">
        <f>IF(H18="","",F18-K18)</f>
        <v/>
      </c>
    </row>
    <row r="19" spans="1:13" ht="33.75" customHeight="1" thickBot="1">
      <c r="A19" s="480" t="s">
        <v>94</v>
      </c>
      <c r="B19" s="481"/>
      <c r="C19" s="481"/>
      <c r="D19" s="481"/>
      <c r="E19" s="482"/>
      <c r="F19" s="127" t="str">
        <f>IF(SUMIF($E$7:$E$16,"〇",F7:F16)&lt;&gt;0,SUMIF($E$7:$E$16,"〇",F7:F16),IF(COUNTA($E$7:$E$16)=0,"",0))</f>
        <v/>
      </c>
      <c r="G19" s="127" t="str">
        <f>IF(SUMIF($E$7:$E$16,"〇",G7:G16)&lt;&gt;0,SUMIF($E$7:$E$16,"〇",G7:G16),IF(COUNTA($E$7:$E$16)=0,"",0))</f>
        <v/>
      </c>
      <c r="H19" s="127" t="str">
        <f>IF(SUMIF($E$7:$E$16,"〇",H7:H16)&lt;&gt;0,ROUNDDOWN(SUMIF($E$7:$E$16,"〇",H7:H16),0),IF(COUNTA($E$7:$E$16)=0,"",0))</f>
        <v/>
      </c>
      <c r="I19" s="127" t="str">
        <f>IF(H19="","",G19-H19)</f>
        <v/>
      </c>
      <c r="J19" s="127" t="str">
        <f t="shared" ref="J19" si="2">IF(SUMIF($E$7:$E$16,"〇",J7:J16)&lt;&gt;0,SUMIF($E$7:$E$16,"〇",J7:J16),IF(COUNTA($E$7:$E$16)=0,"",0))</f>
        <v/>
      </c>
      <c r="K19" s="127" t="str">
        <f>IF(SUMIF($E$7:$E$16,"〇",K7:K16)&lt;&gt;0,ROUNDDOWN(SUMIF($E$7:$E$16,"〇",K7:K16),0),IF(COUNTA($E$7:$E$16)=0,"",0))</f>
        <v/>
      </c>
      <c r="L19" s="127" t="str">
        <f>IF(H19="","",F19-K19)</f>
        <v/>
      </c>
    </row>
    <row r="20" spans="1:13" ht="33.75" customHeight="1" thickBot="1">
      <c r="A20" s="483" t="s">
        <v>95</v>
      </c>
      <c r="B20" s="484"/>
      <c r="C20" s="484"/>
      <c r="D20" s="484"/>
      <c r="E20" s="485"/>
      <c r="F20" s="128" t="str">
        <f>IF(SUM(F17:F19)&lt;&gt;0,SUM(F17:F19),"")</f>
        <v/>
      </c>
      <c r="G20" s="128" t="str">
        <f t="shared" ref="G20" si="3">IF(SUM(G17:G19)&lt;&gt;0,SUM(G17:G19),"")</f>
        <v/>
      </c>
      <c r="H20" s="128" t="str">
        <f>IF(SUM(H17:H19)&lt;&gt;0,SUM(H17:H19),"")</f>
        <v/>
      </c>
      <c r="I20" s="128" t="str">
        <f>IF(SUM(I17:I19)&lt;&gt;0,SUM(I17:I19),"")</f>
        <v/>
      </c>
      <c r="J20" s="128" t="str">
        <f>IF(SUM(J17:J19)&lt;&gt;0,SUM(J17:J19),"")</f>
        <v/>
      </c>
      <c r="K20" s="128" t="str">
        <f>IF(AND(K17="",K18="",K19=""),"",IF(SUM(K17:K19)&gt;=1500000000,"1,500,000,000",SUM(K17:K19)))</f>
        <v/>
      </c>
      <c r="L20" s="128" t="str">
        <f>IF(AND(L17="",L18="",L19=""),"",IF(K20="1,500,000,000",F20-K20,SUM(L17:L19)))</f>
        <v/>
      </c>
    </row>
    <row r="21" spans="1:13" ht="18.75" customHeight="1">
      <c r="A21" s="486" t="s">
        <v>150</v>
      </c>
      <c r="B21" s="486"/>
      <c r="C21" s="487"/>
      <c r="D21" s="487"/>
      <c r="E21" s="487"/>
      <c r="F21" s="487"/>
      <c r="G21" s="487"/>
      <c r="H21" s="487"/>
      <c r="I21" s="487"/>
      <c r="J21" s="487"/>
      <c r="K21" s="487"/>
      <c r="L21" s="388"/>
    </row>
    <row r="22" spans="1:13" ht="24.75" customHeight="1">
      <c r="A22" s="30" t="s">
        <v>190</v>
      </c>
      <c r="B22" s="30"/>
      <c r="C22" s="30"/>
      <c r="D22" s="30"/>
      <c r="E22" s="30"/>
      <c r="F22" s="30"/>
      <c r="G22" s="30"/>
      <c r="H22" s="30"/>
      <c r="I22" s="30"/>
      <c r="J22" s="30"/>
      <c r="K22" s="30"/>
      <c r="L22" s="30"/>
      <c r="M22"/>
    </row>
    <row r="23" spans="1:13" ht="51" customHeight="1">
      <c r="A23" s="478" t="s">
        <v>59</v>
      </c>
      <c r="B23" s="478"/>
      <c r="C23" s="479"/>
      <c r="D23" s="479"/>
      <c r="E23" s="479"/>
      <c r="F23" s="479"/>
      <c r="G23" s="479"/>
      <c r="H23" s="479"/>
      <c r="I23" s="479"/>
      <c r="J23" s="479"/>
      <c r="K23" s="479"/>
      <c r="L23" s="378"/>
    </row>
    <row r="24" spans="1:13" ht="18.75" customHeight="1">
      <c r="A24" s="478" t="s">
        <v>151</v>
      </c>
      <c r="B24" s="478"/>
      <c r="C24" s="479"/>
      <c r="D24" s="479"/>
      <c r="E24" s="479"/>
      <c r="F24" s="479"/>
      <c r="G24" s="479"/>
      <c r="H24" s="479"/>
      <c r="I24" s="479"/>
      <c r="J24" s="479"/>
      <c r="K24" s="479"/>
      <c r="L24" s="378"/>
    </row>
    <row r="25" spans="1:13" ht="75" customHeight="1">
      <c r="A25" s="488" t="s">
        <v>199</v>
      </c>
      <c r="B25" s="478"/>
      <c r="C25" s="479"/>
      <c r="D25" s="479"/>
      <c r="E25" s="479"/>
      <c r="F25" s="479"/>
      <c r="G25" s="479"/>
      <c r="H25" s="479"/>
      <c r="I25" s="479"/>
      <c r="J25" s="479"/>
      <c r="K25" s="479"/>
      <c r="L25" s="378"/>
    </row>
    <row r="26" spans="1:13" ht="14.25">
      <c r="A26" s="29" t="s">
        <v>188</v>
      </c>
      <c r="B26" s="30"/>
    </row>
    <row r="28" spans="1:13" ht="18.75" customHeight="1" thickBot="1">
      <c r="A28" s="489" t="s">
        <v>60</v>
      </c>
      <c r="B28" s="489"/>
      <c r="C28" s="489"/>
      <c r="D28" s="489"/>
      <c r="E28" s="489"/>
      <c r="F28" s="489"/>
      <c r="G28" s="489"/>
      <c r="I28" s="21" t="s">
        <v>50</v>
      </c>
    </row>
    <row r="29" spans="1:13" ht="18.75" customHeight="1">
      <c r="A29" s="433" t="s">
        <v>61</v>
      </c>
      <c r="B29" s="490"/>
      <c r="C29" s="490"/>
      <c r="D29" s="490"/>
      <c r="E29" s="439"/>
      <c r="F29" s="27" t="s">
        <v>51</v>
      </c>
      <c r="G29" s="27" t="s">
        <v>160</v>
      </c>
      <c r="H29" s="27" t="s">
        <v>62</v>
      </c>
      <c r="I29" s="27" t="s">
        <v>62</v>
      </c>
    </row>
    <row r="30" spans="1:13" ht="18.75" customHeight="1">
      <c r="A30" s="491"/>
      <c r="B30" s="492"/>
      <c r="C30" s="492"/>
      <c r="D30" s="492"/>
      <c r="E30" s="493"/>
      <c r="F30" s="37" t="s">
        <v>92</v>
      </c>
      <c r="G30" s="37"/>
      <c r="H30" s="37" t="s">
        <v>63</v>
      </c>
      <c r="I30" s="37" t="s">
        <v>64</v>
      </c>
    </row>
    <row r="31" spans="1:13" ht="18.75" customHeight="1" thickBot="1">
      <c r="A31" s="435"/>
      <c r="B31" s="494"/>
      <c r="C31" s="494"/>
      <c r="D31" s="494"/>
      <c r="E31" s="440"/>
      <c r="F31" s="38" t="s">
        <v>56</v>
      </c>
      <c r="G31" s="38" t="s">
        <v>153</v>
      </c>
      <c r="H31" s="28" t="s">
        <v>96</v>
      </c>
      <c r="I31" s="38" t="s">
        <v>65</v>
      </c>
    </row>
    <row r="32" spans="1:13" ht="30" customHeight="1">
      <c r="A32" s="391" t="s">
        <v>66</v>
      </c>
      <c r="B32" s="392"/>
      <c r="C32" s="392"/>
      <c r="D32" s="392"/>
      <c r="E32" s="393"/>
      <c r="F32" s="129" t="str">
        <f t="shared" ref="F32:G34" si="4">F17</f>
        <v/>
      </c>
      <c r="G32" s="129" t="str">
        <f t="shared" si="4"/>
        <v/>
      </c>
      <c r="H32" s="129" t="str">
        <f t="shared" ref="H32:I34" si="5">K17</f>
        <v/>
      </c>
      <c r="I32" s="129" t="str">
        <f t="shared" si="5"/>
        <v/>
      </c>
    </row>
    <row r="33" spans="1:9" ht="30" customHeight="1">
      <c r="A33" s="495" t="s">
        <v>161</v>
      </c>
      <c r="B33" s="496"/>
      <c r="C33" s="496"/>
      <c r="D33" s="496"/>
      <c r="E33" s="497"/>
      <c r="F33" s="130" t="str">
        <f t="shared" si="4"/>
        <v/>
      </c>
      <c r="G33" s="130" t="str">
        <f t="shared" si="4"/>
        <v/>
      </c>
      <c r="H33" s="130" t="str">
        <f t="shared" si="5"/>
        <v/>
      </c>
      <c r="I33" s="130" t="str">
        <f t="shared" si="5"/>
        <v/>
      </c>
    </row>
    <row r="34" spans="1:9" ht="30" customHeight="1" thickBot="1">
      <c r="A34" s="480" t="s">
        <v>67</v>
      </c>
      <c r="B34" s="498"/>
      <c r="C34" s="498"/>
      <c r="D34" s="498"/>
      <c r="E34" s="499"/>
      <c r="F34" s="131" t="str">
        <f t="shared" si="4"/>
        <v/>
      </c>
      <c r="G34" s="131" t="str">
        <f t="shared" si="4"/>
        <v/>
      </c>
      <c r="H34" s="131" t="str">
        <f t="shared" si="5"/>
        <v/>
      </c>
      <c r="I34" s="131" t="str">
        <f t="shared" si="5"/>
        <v/>
      </c>
    </row>
    <row r="35" spans="1:9" ht="18.75" customHeight="1">
      <c r="A35" s="478" t="s">
        <v>68</v>
      </c>
      <c r="B35" s="478"/>
      <c r="C35" s="479"/>
      <c r="D35" s="479"/>
      <c r="E35" s="479"/>
      <c r="F35" s="479"/>
      <c r="G35" s="479"/>
      <c r="H35" s="479"/>
    </row>
  </sheetData>
  <sheetProtection sheet="1" objects="1" scenarios="1"/>
  <mergeCells count="88">
    <mergeCell ref="A35:H35"/>
    <mergeCell ref="A19:E19"/>
    <mergeCell ref="A20:E20"/>
    <mergeCell ref="A21:L21"/>
    <mergeCell ref="A23:L23"/>
    <mergeCell ref="A24:L24"/>
    <mergeCell ref="A25:L25"/>
    <mergeCell ref="A28:G28"/>
    <mergeCell ref="A29:E31"/>
    <mergeCell ref="A32:E32"/>
    <mergeCell ref="A33:E33"/>
    <mergeCell ref="A34:E34"/>
    <mergeCell ref="K15:K16"/>
    <mergeCell ref="L15:L16"/>
    <mergeCell ref="M15:M16"/>
    <mergeCell ref="N15:N16"/>
    <mergeCell ref="A17:E17"/>
    <mergeCell ref="A18:E18"/>
    <mergeCell ref="N13:N14"/>
    <mergeCell ref="A15:A16"/>
    <mergeCell ref="B15:B16"/>
    <mergeCell ref="D15:D16"/>
    <mergeCell ref="E15:E16"/>
    <mergeCell ref="F15:F16"/>
    <mergeCell ref="G15:G16"/>
    <mergeCell ref="H15:H16"/>
    <mergeCell ref="I15:I16"/>
    <mergeCell ref="J15:J16"/>
    <mergeCell ref="H13:H14"/>
    <mergeCell ref="I13:I14"/>
    <mergeCell ref="J13:J14"/>
    <mergeCell ref="K13:K14"/>
    <mergeCell ref="L13:L14"/>
    <mergeCell ref="M13:M14"/>
    <mergeCell ref="K11:K12"/>
    <mergeCell ref="L11:L12"/>
    <mergeCell ref="M11:M12"/>
    <mergeCell ref="N11:N12"/>
    <mergeCell ref="A13:A14"/>
    <mergeCell ref="B13:B14"/>
    <mergeCell ref="D13:D14"/>
    <mergeCell ref="E13:E14"/>
    <mergeCell ref="F13:F14"/>
    <mergeCell ref="G13:G14"/>
    <mergeCell ref="N9:N10"/>
    <mergeCell ref="A11:A12"/>
    <mergeCell ref="B11:B12"/>
    <mergeCell ref="D11:D12"/>
    <mergeCell ref="E11:E12"/>
    <mergeCell ref="F11:F12"/>
    <mergeCell ref="G11:G12"/>
    <mergeCell ref="H11:H12"/>
    <mergeCell ref="I11:I12"/>
    <mergeCell ref="J11:J12"/>
    <mergeCell ref="H9:H10"/>
    <mergeCell ref="I9:I10"/>
    <mergeCell ref="J9:J10"/>
    <mergeCell ref="K9:K10"/>
    <mergeCell ref="L9:L10"/>
    <mergeCell ref="M9:M10"/>
    <mergeCell ref="K7:K8"/>
    <mergeCell ref="L7:L8"/>
    <mergeCell ref="M7:M8"/>
    <mergeCell ref="N7:N8"/>
    <mergeCell ref="G9:G10"/>
    <mergeCell ref="M4:M6"/>
    <mergeCell ref="A7:A8"/>
    <mergeCell ref="B7:B8"/>
    <mergeCell ref="D7:D8"/>
    <mergeCell ref="E7:E8"/>
    <mergeCell ref="F7:F8"/>
    <mergeCell ref="G7:G8"/>
    <mergeCell ref="H7:H8"/>
    <mergeCell ref="I7:I8"/>
    <mergeCell ref="J7:J8"/>
    <mergeCell ref="A9:A10"/>
    <mergeCell ref="B9:B10"/>
    <mergeCell ref="D9:D10"/>
    <mergeCell ref="E9:E10"/>
    <mergeCell ref="F9:F10"/>
    <mergeCell ref="A1:E2"/>
    <mergeCell ref="J1:J2"/>
    <mergeCell ref="K1:K2"/>
    <mergeCell ref="A4:A6"/>
    <mergeCell ref="B4:B6"/>
    <mergeCell ref="C4:C5"/>
    <mergeCell ref="D4:D6"/>
    <mergeCell ref="E4:E6"/>
  </mergeCells>
  <phoneticPr fontId="2"/>
  <conditionalFormatting sqref="D7:E16">
    <cfRule type="expression" dxfId="2" priority="1">
      <formula>IF(E7&lt;&gt;"",D7="")</formula>
    </cfRule>
  </conditionalFormatting>
  <conditionalFormatting sqref="K1:K2">
    <cfRule type="expression" dxfId="1" priority="3">
      <formula>IF(COUNTA($F$7:$F$16)&gt;0,$K$1="")</formula>
    </cfRule>
  </conditionalFormatting>
  <conditionalFormatting sqref="K20:L20">
    <cfRule type="expression" dxfId="0" priority="2">
      <formula>SUM($K$17:$K$19)&gt;=1500000000</formula>
    </cfRule>
  </conditionalFormatting>
  <dataValidations count="3">
    <dataValidation type="list" allowBlank="1" showInputMessage="1" showErrorMessage="1" sqref="D7:D16" xr:uid="{45BEFA17-518A-4366-89F1-5082F457A2CC}">
      <formula1>"　,施設,設備"</formula1>
    </dataValidation>
    <dataValidation type="list" allowBlank="1" showInputMessage="1" showErrorMessage="1" sqref="E7:E16" xr:uid="{5B374D83-6EF4-4B01-ACAE-52FF32E9FAB8}">
      <formula1>"　,〇,×"</formula1>
    </dataValidation>
    <dataValidation type="list" showInputMessage="1" showErrorMessage="1" sqref="K1:K2" xr:uid="{E6F0ACCD-E7E4-4A81-8E8D-F5D10DB053F5}">
      <formula1>"　,3/4,1/2,定額(中小、小規模),,定額(中堅、みなし中堅)"</formula1>
    </dataValidation>
  </dataValidations>
  <pageMargins left="0.9055118110236221" right="0.31496062992125984" top="0.35433070866141736" bottom="0.35433070866141736" header="0.31496062992125984" footer="0.31496062992125984"/>
  <pageSetup paperSize="9" scale="69" orientation="landscape" r:id="rId1"/>
  <headerFooter differentFirst="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F822B-0EEB-4EC8-B6EE-2A922547B847}">
  <sheetPr codeName="Sheet7">
    <tabColor theme="0" tint="-0.499984740745262"/>
    <pageSetUpPr fitToPage="1"/>
  </sheetPr>
  <dimension ref="A2:J29"/>
  <sheetViews>
    <sheetView view="pageBreakPreview" zoomScale="85" zoomScaleNormal="100" zoomScaleSheetLayoutView="85" workbookViewId="0"/>
  </sheetViews>
  <sheetFormatPr defaultRowHeight="13.5"/>
  <cols>
    <col min="1" max="1" width="6.25" customWidth="1"/>
    <col min="2" max="2" width="7.125" bestFit="1" customWidth="1"/>
    <col min="3" max="3" width="36.125" customWidth="1"/>
    <col min="4" max="4" width="8.25" customWidth="1"/>
    <col min="5" max="5" width="12.625" customWidth="1"/>
    <col min="6" max="6" width="14.75" customWidth="1"/>
    <col min="7" max="7" width="12.25" customWidth="1"/>
    <col min="8" max="8" width="15.375" customWidth="1"/>
    <col min="9" max="9" width="9.75" customWidth="1"/>
    <col min="10" max="10" width="17.625" customWidth="1"/>
  </cols>
  <sheetData>
    <row r="2" spans="1:10" ht="21">
      <c r="A2" s="508" t="s">
        <v>125</v>
      </c>
      <c r="B2" s="508"/>
      <c r="C2" s="508"/>
      <c r="D2" s="508"/>
      <c r="E2" s="508"/>
      <c r="F2" s="508"/>
      <c r="G2" s="508"/>
      <c r="H2" s="508"/>
      <c r="I2" s="508"/>
      <c r="J2" s="71"/>
    </row>
    <row r="4" spans="1:10" ht="22.5" customHeight="1">
      <c r="F4" s="70" t="s">
        <v>23</v>
      </c>
      <c r="G4" s="509" t="s">
        <v>124</v>
      </c>
      <c r="H4" s="510"/>
      <c r="I4" s="510"/>
      <c r="J4" s="511"/>
    </row>
    <row r="5" spans="1:10" ht="22.5" customHeight="1">
      <c r="F5" s="70" t="s">
        <v>24</v>
      </c>
      <c r="G5" s="512"/>
      <c r="H5" s="513"/>
      <c r="I5" s="513"/>
      <c r="J5" s="514"/>
    </row>
    <row r="6" spans="1:10" ht="22.5" customHeight="1">
      <c r="F6" s="70" t="s">
        <v>25</v>
      </c>
      <c r="G6" s="512"/>
      <c r="H6" s="513"/>
      <c r="I6" s="513"/>
      <c r="J6" s="514"/>
    </row>
    <row r="7" spans="1:10" ht="8.25" customHeight="1"/>
    <row r="8" spans="1:10" ht="18" customHeight="1">
      <c r="A8" s="515" t="s">
        <v>123</v>
      </c>
      <c r="B8" s="517" t="s">
        <v>176</v>
      </c>
      <c r="C8" s="69" t="s">
        <v>122</v>
      </c>
      <c r="D8" s="517" t="s">
        <v>121</v>
      </c>
      <c r="E8" s="517" t="s">
        <v>177</v>
      </c>
      <c r="F8" s="517" t="s">
        <v>178</v>
      </c>
      <c r="G8" s="517" t="s">
        <v>179</v>
      </c>
      <c r="H8" s="517" t="s">
        <v>26</v>
      </c>
      <c r="I8" s="517" t="s">
        <v>120</v>
      </c>
      <c r="J8" s="517" t="s">
        <v>119</v>
      </c>
    </row>
    <row r="9" spans="1:10" ht="18" customHeight="1">
      <c r="A9" s="516"/>
      <c r="B9" s="516"/>
      <c r="C9" s="68" t="s">
        <v>180</v>
      </c>
      <c r="D9" s="518"/>
      <c r="E9" s="516"/>
      <c r="F9" s="518"/>
      <c r="G9" s="518"/>
      <c r="H9" s="518"/>
      <c r="I9" s="518"/>
      <c r="J9" s="518"/>
    </row>
    <row r="10" spans="1:10" ht="18" customHeight="1">
      <c r="A10" s="502">
        <v>1</v>
      </c>
      <c r="B10" s="502"/>
      <c r="C10" s="67"/>
      <c r="D10" s="502"/>
      <c r="E10" s="502"/>
      <c r="F10" s="504"/>
      <c r="G10" s="506"/>
      <c r="H10" s="504"/>
      <c r="I10" s="504"/>
      <c r="J10" s="502"/>
    </row>
    <row r="11" spans="1:10" ht="18" customHeight="1">
      <c r="A11" s="503"/>
      <c r="B11" s="503"/>
      <c r="C11" s="66"/>
      <c r="D11" s="503"/>
      <c r="E11" s="503"/>
      <c r="F11" s="505"/>
      <c r="G11" s="507"/>
      <c r="H11" s="505"/>
      <c r="I11" s="505"/>
      <c r="J11" s="503"/>
    </row>
    <row r="12" spans="1:10" ht="18" customHeight="1">
      <c r="A12" s="502">
        <v>2</v>
      </c>
      <c r="B12" s="502"/>
      <c r="C12" s="67"/>
      <c r="D12" s="502"/>
      <c r="E12" s="502"/>
      <c r="F12" s="504"/>
      <c r="G12" s="506"/>
      <c r="H12" s="504"/>
      <c r="I12" s="504"/>
      <c r="J12" s="502"/>
    </row>
    <row r="13" spans="1:10" ht="18" customHeight="1">
      <c r="A13" s="503"/>
      <c r="B13" s="503"/>
      <c r="C13" s="66"/>
      <c r="D13" s="503"/>
      <c r="E13" s="503"/>
      <c r="F13" s="505"/>
      <c r="G13" s="507"/>
      <c r="H13" s="505"/>
      <c r="I13" s="505"/>
      <c r="J13" s="503"/>
    </row>
    <row r="14" spans="1:10" ht="18" customHeight="1">
      <c r="A14" s="502">
        <v>3</v>
      </c>
      <c r="B14" s="502"/>
      <c r="C14" s="67"/>
      <c r="D14" s="502"/>
      <c r="E14" s="502"/>
      <c r="F14" s="504"/>
      <c r="G14" s="506"/>
      <c r="H14" s="504"/>
      <c r="I14" s="504"/>
      <c r="J14" s="502"/>
    </row>
    <row r="15" spans="1:10" ht="18" customHeight="1">
      <c r="A15" s="503"/>
      <c r="B15" s="503"/>
      <c r="C15" s="66"/>
      <c r="D15" s="503"/>
      <c r="E15" s="503"/>
      <c r="F15" s="505"/>
      <c r="G15" s="507"/>
      <c r="H15" s="505"/>
      <c r="I15" s="505"/>
      <c r="J15" s="503"/>
    </row>
    <row r="16" spans="1:10" ht="18" customHeight="1">
      <c r="A16" s="502">
        <v>4</v>
      </c>
      <c r="B16" s="502"/>
      <c r="C16" s="67"/>
      <c r="D16" s="502"/>
      <c r="E16" s="502"/>
      <c r="F16" s="504"/>
      <c r="G16" s="506"/>
      <c r="H16" s="504"/>
      <c r="I16" s="504"/>
      <c r="J16" s="502"/>
    </row>
    <row r="17" spans="1:10" ht="18" customHeight="1">
      <c r="A17" s="503"/>
      <c r="B17" s="503"/>
      <c r="C17" s="66"/>
      <c r="D17" s="503"/>
      <c r="E17" s="503"/>
      <c r="F17" s="505"/>
      <c r="G17" s="507"/>
      <c r="H17" s="505"/>
      <c r="I17" s="505"/>
      <c r="J17" s="503"/>
    </row>
    <row r="18" spans="1:10" ht="18" customHeight="1">
      <c r="A18" s="502">
        <v>5</v>
      </c>
      <c r="B18" s="502"/>
      <c r="C18" s="67"/>
      <c r="D18" s="502"/>
      <c r="E18" s="502"/>
      <c r="F18" s="504"/>
      <c r="G18" s="506"/>
      <c r="H18" s="504"/>
      <c r="I18" s="504"/>
      <c r="J18" s="502"/>
    </row>
    <row r="19" spans="1:10" ht="18" customHeight="1">
      <c r="A19" s="503"/>
      <c r="B19" s="503"/>
      <c r="C19" s="66"/>
      <c r="D19" s="503"/>
      <c r="E19" s="503"/>
      <c r="F19" s="505"/>
      <c r="G19" s="507"/>
      <c r="H19" s="505"/>
      <c r="I19" s="505"/>
      <c r="J19" s="503"/>
    </row>
    <row r="20" spans="1:10" ht="18" customHeight="1">
      <c r="A20" s="502">
        <v>6</v>
      </c>
      <c r="B20" s="502"/>
      <c r="C20" s="67"/>
      <c r="D20" s="502"/>
      <c r="E20" s="502"/>
      <c r="F20" s="504"/>
      <c r="G20" s="506"/>
      <c r="H20" s="504"/>
      <c r="I20" s="504"/>
      <c r="J20" s="502"/>
    </row>
    <row r="21" spans="1:10" ht="18" customHeight="1">
      <c r="A21" s="503"/>
      <c r="B21" s="503"/>
      <c r="C21" s="66"/>
      <c r="D21" s="503"/>
      <c r="E21" s="503"/>
      <c r="F21" s="505"/>
      <c r="G21" s="507"/>
      <c r="H21" s="505"/>
      <c r="I21" s="505"/>
      <c r="J21" s="503"/>
    </row>
    <row r="22" spans="1:10" ht="18" customHeight="1">
      <c r="A22" s="502">
        <v>7</v>
      </c>
      <c r="B22" s="502"/>
      <c r="C22" s="67"/>
      <c r="D22" s="502"/>
      <c r="E22" s="502"/>
      <c r="F22" s="504"/>
      <c r="G22" s="506"/>
      <c r="H22" s="504"/>
      <c r="I22" s="504"/>
      <c r="J22" s="502"/>
    </row>
    <row r="23" spans="1:10" ht="18" customHeight="1">
      <c r="A23" s="503"/>
      <c r="B23" s="503"/>
      <c r="C23" s="66"/>
      <c r="D23" s="503"/>
      <c r="E23" s="503"/>
      <c r="F23" s="505"/>
      <c r="G23" s="507"/>
      <c r="H23" s="505"/>
      <c r="I23" s="505"/>
      <c r="J23" s="503"/>
    </row>
    <row r="24" spans="1:10" ht="18" customHeight="1">
      <c r="A24" s="502">
        <v>8</v>
      </c>
      <c r="B24" s="502"/>
      <c r="C24" s="67"/>
      <c r="D24" s="502"/>
      <c r="E24" s="502"/>
      <c r="F24" s="504"/>
      <c r="G24" s="506"/>
      <c r="H24" s="504"/>
      <c r="I24" s="504"/>
      <c r="J24" s="502"/>
    </row>
    <row r="25" spans="1:10" ht="18" customHeight="1" thickBot="1">
      <c r="A25" s="503"/>
      <c r="B25" s="503"/>
      <c r="C25" s="66"/>
      <c r="D25" s="503"/>
      <c r="E25" s="503"/>
      <c r="F25" s="505"/>
      <c r="G25" s="507"/>
      <c r="H25" s="505"/>
      <c r="I25" s="505"/>
      <c r="J25" s="503"/>
    </row>
    <row r="26" spans="1:10" ht="29.25" customHeight="1" thickTop="1">
      <c r="A26" s="65"/>
      <c r="B26" s="65"/>
      <c r="C26" s="63" t="s">
        <v>21</v>
      </c>
      <c r="D26" s="65"/>
      <c r="E26" s="65">
        <f>SUM(E$10:E25)</f>
        <v>0</v>
      </c>
      <c r="F26" s="64">
        <f>SUM(F$10:F25)</f>
        <v>0</v>
      </c>
      <c r="G26" s="180"/>
      <c r="H26" s="64">
        <f>ROUNDDOWN(SUM(H$10:H25),-3)</f>
        <v>0</v>
      </c>
      <c r="I26" s="179"/>
      <c r="J26" s="180"/>
    </row>
    <row r="27" spans="1:10" ht="3.75" customHeight="1"/>
    <row r="28" spans="1:10" ht="199.5" customHeight="1">
      <c r="A28" s="500" t="s">
        <v>133</v>
      </c>
      <c r="B28" s="501"/>
      <c r="C28" s="501"/>
      <c r="D28" s="501"/>
      <c r="E28" s="501"/>
      <c r="F28" s="501"/>
      <c r="G28" s="501"/>
      <c r="H28" s="501"/>
      <c r="I28" s="501"/>
      <c r="J28" s="501"/>
    </row>
    <row r="29" spans="1:10" ht="8.25" customHeight="1"/>
  </sheetData>
  <mergeCells count="86">
    <mergeCell ref="I10:I11"/>
    <mergeCell ref="J10:J11"/>
    <mergeCell ref="A2:I2"/>
    <mergeCell ref="G4:J4"/>
    <mergeCell ref="G5:J5"/>
    <mergeCell ref="G6:J6"/>
    <mergeCell ref="A8:A9"/>
    <mergeCell ref="B8:B9"/>
    <mergeCell ref="D8:D9"/>
    <mergeCell ref="E8:E9"/>
    <mergeCell ref="F8:F9"/>
    <mergeCell ref="G8:G9"/>
    <mergeCell ref="H8:H9"/>
    <mergeCell ref="I8:I9"/>
    <mergeCell ref="J8:J9"/>
    <mergeCell ref="G12:G13"/>
    <mergeCell ref="H12:H13"/>
    <mergeCell ref="I12:I13"/>
    <mergeCell ref="J12:J13"/>
    <mergeCell ref="A10:A11"/>
    <mergeCell ref="B10:B11"/>
    <mergeCell ref="D10:D11"/>
    <mergeCell ref="E10:E11"/>
    <mergeCell ref="F10:F11"/>
    <mergeCell ref="G10:G11"/>
    <mergeCell ref="A12:A13"/>
    <mergeCell ref="B12:B13"/>
    <mergeCell ref="D12:D13"/>
    <mergeCell ref="E12:E13"/>
    <mergeCell ref="F12:F13"/>
    <mergeCell ref="H10:H11"/>
    <mergeCell ref="A14:A15"/>
    <mergeCell ref="B14:B15"/>
    <mergeCell ref="D14:D15"/>
    <mergeCell ref="E14:E15"/>
    <mergeCell ref="F14:F15"/>
    <mergeCell ref="J14:J15"/>
    <mergeCell ref="H16:H17"/>
    <mergeCell ref="I16:I17"/>
    <mergeCell ref="J16:J17"/>
    <mergeCell ref="G16:G17"/>
    <mergeCell ref="F18:F19"/>
    <mergeCell ref="G14:G15"/>
    <mergeCell ref="H14:H15"/>
    <mergeCell ref="I14:I15"/>
    <mergeCell ref="I18:I19"/>
    <mergeCell ref="A16:A17"/>
    <mergeCell ref="B16:B17"/>
    <mergeCell ref="D16:D17"/>
    <mergeCell ref="E16:E17"/>
    <mergeCell ref="F16:F17"/>
    <mergeCell ref="J18:J19"/>
    <mergeCell ref="A20:A21"/>
    <mergeCell ref="B20:B21"/>
    <mergeCell ref="D20:D21"/>
    <mergeCell ref="E20:E21"/>
    <mergeCell ref="F20:F21"/>
    <mergeCell ref="G20:G21"/>
    <mergeCell ref="H20:H21"/>
    <mergeCell ref="I20:I21"/>
    <mergeCell ref="J20:J21"/>
    <mergeCell ref="G18:G19"/>
    <mergeCell ref="H18:H19"/>
    <mergeCell ref="A18:A19"/>
    <mergeCell ref="B18:B19"/>
    <mergeCell ref="D18:D19"/>
    <mergeCell ref="E18:E19"/>
    <mergeCell ref="A22:A23"/>
    <mergeCell ref="B22:B23"/>
    <mergeCell ref="D22:D23"/>
    <mergeCell ref="E22:E23"/>
    <mergeCell ref="F22:F23"/>
    <mergeCell ref="G22:G23"/>
    <mergeCell ref="H22:H23"/>
    <mergeCell ref="I22:I23"/>
    <mergeCell ref="J22:J23"/>
    <mergeCell ref="H24:H25"/>
    <mergeCell ref="I24:I25"/>
    <mergeCell ref="J24:J25"/>
    <mergeCell ref="A28:J28"/>
    <mergeCell ref="A24:A25"/>
    <mergeCell ref="B24:B25"/>
    <mergeCell ref="D24:D25"/>
    <mergeCell ref="E24:E25"/>
    <mergeCell ref="F24:F25"/>
    <mergeCell ref="G24:G25"/>
  </mergeCells>
  <phoneticPr fontId="2"/>
  <pageMargins left="0.9055118110236221" right="0.31496062992125984" top="0.35433070866141736" bottom="0.35433070866141736" header="0.31496062992125984" footer="0.31496062992125984"/>
  <pageSetup paperSize="9" scale="87" orientation="landscape" r:id="rId1"/>
  <headerFooter differentFirst="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概要</vt:lpstr>
      <vt:lpstr>４（１）－ア　施設</vt:lpstr>
      <vt:lpstr>４（１）－イ　施設の事業費</vt:lpstr>
      <vt:lpstr>４（２）－ア　設備</vt:lpstr>
      <vt:lpstr>４（２）－イ　設備の事業費</vt:lpstr>
      <vt:lpstr>４（３）施設・設備の内訳なし</vt:lpstr>
      <vt:lpstr>５財産管理台帳</vt:lpstr>
      <vt:lpstr>'４（１）－ア　施設'!Print_Area</vt:lpstr>
      <vt:lpstr>'４（１）－イ　施設の事業費'!Print_Area</vt:lpstr>
      <vt:lpstr>'４（２）－イ　設備の事業費'!Print_Area</vt:lpstr>
      <vt:lpstr>'４（３）施設・設備の内訳なし'!Print_Area</vt:lpstr>
      <vt:lpstr>'５財産管理台帳'!Print_Area</vt:lpstr>
      <vt:lpstr>概要!Print_Area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雄毅</dc:creator>
  <cp:lastModifiedBy>石川県庁_越坂</cp:lastModifiedBy>
  <cp:lastPrinted>2024-10-01T10:19:57Z</cp:lastPrinted>
  <dcterms:created xsi:type="dcterms:W3CDTF">2018-10-11T04:42:00Z</dcterms:created>
  <dcterms:modified xsi:type="dcterms:W3CDTF">2025-05-01T05:16:27Z</dcterms:modified>
</cp:coreProperties>
</file>