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15.104\keieishien\（移行用）経営支援係\★R3年度\08_感染拡大防止協力金\09  大規模商業施設等協力金\要項・申請様式等\"/>
    </mc:Choice>
  </mc:AlternateContent>
  <bookViews>
    <workbookView xWindow="0" yWindow="0" windowWidth="20490" windowHeight="7530"/>
  </bookViews>
  <sheets>
    <sheet name="大規模施設" sheetId="4" r:id="rId1"/>
    <sheet name="テナント" sheetId="8" r:id="rId2"/>
    <sheet name="映画関係" sheetId="9" r:id="rId3"/>
    <sheet name="入力演算" sheetId="6" state="hidden" r:id="rId4"/>
  </sheets>
  <definedNames>
    <definedName name="_xlnm.Print_Area" localSheetId="1">テナント!$A$1:$V$83</definedName>
    <definedName name="_xlnm.Print_Area" localSheetId="2">映画関係!$A$1:$AB$63</definedName>
    <definedName name="_xlnm.Print_Area" localSheetId="0">大規模施設!$A$1:$V$83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2" i="9" l="1"/>
  <c r="I61" i="9"/>
  <c r="I60" i="9"/>
  <c r="I59" i="9"/>
  <c r="I58" i="9"/>
  <c r="I57" i="9"/>
  <c r="I56" i="9"/>
  <c r="I55" i="9"/>
  <c r="I54" i="9"/>
  <c r="I53" i="9"/>
  <c r="I52" i="9"/>
  <c r="I51" i="9"/>
  <c r="I50" i="9"/>
  <c r="I49" i="9"/>
  <c r="I48" i="9"/>
  <c r="I47" i="9"/>
  <c r="I46" i="9"/>
  <c r="I45" i="9"/>
  <c r="I44" i="9"/>
  <c r="I43" i="9"/>
  <c r="I42" i="9"/>
  <c r="I41" i="9"/>
  <c r="I40" i="9"/>
  <c r="I34" i="9"/>
  <c r="X45" i="4"/>
  <c r="X41" i="4"/>
  <c r="Q41" i="4" s="1"/>
  <c r="Q46" i="4"/>
  <c r="Q42" i="4"/>
  <c r="Q42" i="8"/>
  <c r="Q38" i="8"/>
  <c r="Q46" i="8"/>
  <c r="S42" i="4" l="1"/>
  <c r="X19" i="9"/>
  <c r="G53" i="4" l="1"/>
  <c r="X27" i="9" l="1"/>
  <c r="I36" i="9" s="1"/>
  <c r="X23" i="9"/>
  <c r="W11" i="9"/>
  <c r="K34" i="9" s="1"/>
  <c r="K43" i="9" l="1"/>
  <c r="K48" i="9"/>
  <c r="K47" i="9"/>
  <c r="K49" i="9"/>
  <c r="K51" i="9"/>
  <c r="K54" i="9"/>
  <c r="K56" i="9"/>
  <c r="K62" i="9"/>
  <c r="K61" i="9"/>
  <c r="K59" i="9"/>
  <c r="K52" i="9"/>
  <c r="K55" i="9"/>
  <c r="K53" i="9"/>
  <c r="K42" i="9"/>
  <c r="K58" i="9"/>
  <c r="K41" i="9"/>
  <c r="K44" i="9"/>
  <c r="K45" i="9"/>
  <c r="K50" i="9"/>
  <c r="K40" i="9"/>
  <c r="K57" i="9"/>
  <c r="K46" i="9"/>
  <c r="K60" i="9"/>
  <c r="K36" i="9"/>
  <c r="I38" i="9"/>
  <c r="K38" i="9" s="1"/>
  <c r="I37" i="9"/>
  <c r="K37" i="9" s="1"/>
  <c r="I39" i="9"/>
  <c r="K39" i="9" s="1"/>
  <c r="I35" i="9"/>
  <c r="K35" i="9" s="1"/>
  <c r="K22" i="8"/>
  <c r="O22" i="8" s="1"/>
  <c r="Q22" i="8" s="1"/>
  <c r="X45" i="8"/>
  <c r="Q45" i="8" s="1"/>
  <c r="X41" i="8"/>
  <c r="Q41" i="8" s="1"/>
  <c r="S42" i="8" s="1"/>
  <c r="X37" i="8"/>
  <c r="Q37" i="8" s="1"/>
  <c r="S38" i="8" s="1"/>
  <c r="Q38" i="4"/>
  <c r="K21" i="4"/>
  <c r="F80" i="8" l="1"/>
  <c r="G80" i="8" s="1"/>
  <c r="S46" i="8"/>
  <c r="F53" i="8"/>
  <c r="K63" i="9"/>
  <c r="F81" i="8"/>
  <c r="G81" i="8" s="1"/>
  <c r="F55" i="8"/>
  <c r="G55" i="8" s="1"/>
  <c r="F74" i="8"/>
  <c r="G74" i="8" s="1"/>
  <c r="F73" i="8"/>
  <c r="G73" i="8" s="1"/>
  <c r="F70" i="8"/>
  <c r="G70" i="8" s="1"/>
  <c r="F78" i="8"/>
  <c r="G78" i="8" s="1"/>
  <c r="G81" i="4"/>
  <c r="J81" i="4" s="1"/>
  <c r="F81" i="4"/>
  <c r="G80" i="4"/>
  <c r="G79" i="4"/>
  <c r="G78" i="4"/>
  <c r="G77" i="4"/>
  <c r="G76" i="4"/>
  <c r="G75" i="4"/>
  <c r="G74" i="4"/>
  <c r="G73" i="4"/>
  <c r="G72" i="4"/>
  <c r="G71" i="4"/>
  <c r="G70" i="4"/>
  <c r="G69" i="4"/>
  <c r="G68" i="4"/>
  <c r="G67" i="4"/>
  <c r="G66" i="4"/>
  <c r="G65" i="4"/>
  <c r="G64" i="4"/>
  <c r="G63" i="4"/>
  <c r="G62" i="4"/>
  <c r="G61" i="4"/>
  <c r="G60" i="4"/>
  <c r="G59" i="4"/>
  <c r="G58" i="4"/>
  <c r="G57" i="4"/>
  <c r="G56" i="4"/>
  <c r="G55" i="4"/>
  <c r="G54" i="4"/>
  <c r="Q45" i="4"/>
  <c r="S46" i="4" s="1"/>
  <c r="X37" i="4"/>
  <c r="Q37" i="4" s="1"/>
  <c r="S38" i="4" s="1"/>
  <c r="F79" i="4" l="1"/>
  <c r="F60" i="4"/>
  <c r="F66" i="4"/>
  <c r="F59" i="4"/>
  <c r="F63" i="4"/>
  <c r="F67" i="4"/>
  <c r="F71" i="4"/>
  <c r="F75" i="4"/>
  <c r="F57" i="4"/>
  <c r="F64" i="4"/>
  <c r="F68" i="4"/>
  <c r="F70" i="4"/>
  <c r="F72" i="4"/>
  <c r="F74" i="4"/>
  <c r="F76" i="4"/>
  <c r="F78" i="4"/>
  <c r="F80" i="4"/>
  <c r="F56" i="4"/>
  <c r="F62" i="4"/>
  <c r="F55" i="4"/>
  <c r="F61" i="4"/>
  <c r="F65" i="4"/>
  <c r="F69" i="4"/>
  <c r="F73" i="4"/>
  <c r="F77" i="4"/>
  <c r="F69" i="8"/>
  <c r="G69" i="8" s="1"/>
  <c r="F71" i="8"/>
  <c r="G71" i="8" s="1"/>
  <c r="F76" i="8"/>
  <c r="G76" i="8" s="1"/>
  <c r="G53" i="8"/>
  <c r="F64" i="8"/>
  <c r="G64" i="8" s="1"/>
  <c r="F59" i="8"/>
  <c r="G59" i="8" s="1"/>
  <c r="F63" i="8"/>
  <c r="G63" i="8" s="1"/>
  <c r="F61" i="8"/>
  <c r="G61" i="8" s="1"/>
  <c r="F60" i="8"/>
  <c r="G60" i="8" s="1"/>
  <c r="F75" i="8"/>
  <c r="G75" i="8" s="1"/>
  <c r="F77" i="8"/>
  <c r="G77" i="8" s="1"/>
  <c r="F67" i="8"/>
  <c r="G67" i="8" s="1"/>
  <c r="F79" i="8"/>
  <c r="G79" i="8" s="1"/>
  <c r="F62" i="8"/>
  <c r="G62" i="8" s="1"/>
  <c r="F58" i="8"/>
  <c r="G58" i="8" s="1"/>
  <c r="F54" i="8"/>
  <c r="G54" i="8" s="1"/>
  <c r="F65" i="8"/>
  <c r="G65" i="8" s="1"/>
  <c r="F57" i="8"/>
  <c r="G57" i="8" s="1"/>
  <c r="F56" i="8"/>
  <c r="G56" i="8" s="1"/>
  <c r="F72" i="8"/>
  <c r="G72" i="8" s="1"/>
  <c r="F66" i="8"/>
  <c r="G66" i="8" s="1"/>
  <c r="F68" i="8"/>
  <c r="G68" i="8" s="1"/>
  <c r="G82" i="8" l="1"/>
  <c r="F58" i="4"/>
  <c r="J58" i="4" s="1"/>
  <c r="F53" i="4"/>
  <c r="F54" i="4"/>
  <c r="O21" i="4"/>
  <c r="Q21" i="4" s="1"/>
  <c r="J73" i="4" l="1"/>
  <c r="J66" i="4"/>
  <c r="J60" i="4"/>
  <c r="J78" i="4"/>
  <c r="J63" i="4"/>
  <c r="J75" i="4"/>
  <c r="J64" i="4"/>
  <c r="J68" i="4"/>
  <c r="J65" i="4"/>
  <c r="J69" i="4"/>
  <c r="J76" i="4"/>
  <c r="J59" i="4"/>
  <c r="J62" i="4"/>
  <c r="J80" i="4"/>
  <c r="J61" i="4"/>
  <c r="J70" i="4"/>
  <c r="J77" i="4"/>
  <c r="J72" i="4"/>
  <c r="J67" i="4"/>
  <c r="J71" i="4"/>
  <c r="J74" i="4"/>
  <c r="J79" i="4"/>
  <c r="J53" i="4"/>
  <c r="J56" i="4"/>
  <c r="J57" i="4"/>
  <c r="J55" i="4"/>
  <c r="J54" i="4"/>
  <c r="J82" i="4" l="1"/>
</calcChain>
</file>

<file path=xl/comments1.xml><?xml version="1.0" encoding="utf-8"?>
<comments xmlns="http://schemas.openxmlformats.org/spreadsheetml/2006/main">
  <authors>
    <author>Administrator</author>
  </authors>
  <commentList>
    <comment ref="Q38" authorId="0" shapeId="0">
      <text>
        <r>
          <rPr>
            <sz val="9"/>
            <color indexed="81"/>
            <rFont val="MS P ゴシック"/>
            <family val="3"/>
            <charset val="128"/>
          </rPr>
          <t xml:space="preserve">最大7時間の関数設定
</t>
        </r>
      </text>
    </comment>
    <comment ref="Q42" authorId="0" shapeId="0">
      <text>
        <r>
          <rPr>
            <sz val="9"/>
            <color indexed="81"/>
            <rFont val="MS P ゴシック"/>
            <family val="3"/>
            <charset val="128"/>
          </rPr>
          <t xml:space="preserve">最大7時間の関数設定
</t>
        </r>
      </text>
    </comment>
    <comment ref="Q46" authorId="0" shapeId="0">
      <text>
        <r>
          <rPr>
            <sz val="9"/>
            <color indexed="81"/>
            <rFont val="MS P ゴシック"/>
            <family val="3"/>
            <charset val="128"/>
          </rPr>
          <t xml:space="preserve">最大7時間の関数設定
</t>
        </r>
      </text>
    </comment>
  </commentList>
</comments>
</file>

<file path=xl/sharedStrings.xml><?xml version="1.0" encoding="utf-8"?>
<sst xmlns="http://schemas.openxmlformats.org/spreadsheetml/2006/main" count="399" uniqueCount="128">
  <si>
    <t>日</t>
    <rPh sb="0" eb="1">
      <t>ニチ</t>
    </rPh>
    <phoneticPr fontId="1"/>
  </si>
  <si>
    <t>月</t>
    <rPh sb="0" eb="1">
      <t>ツキ</t>
    </rPh>
    <phoneticPr fontId="1"/>
  </si>
  <si>
    <t>申請施設名</t>
    <rPh sb="0" eb="2">
      <t>シンセイ</t>
    </rPh>
    <rPh sb="2" eb="4">
      <t>シセツ</t>
    </rPh>
    <rPh sb="4" eb="5">
      <t>メイ</t>
    </rPh>
    <phoneticPr fontId="1"/>
  </si>
  <si>
    <t>〇施設面積</t>
    <rPh sb="1" eb="3">
      <t>シセツ</t>
    </rPh>
    <rPh sb="3" eb="5">
      <t>メンセキ</t>
    </rPh>
    <phoneticPr fontId="1"/>
  </si>
  <si>
    <t>㎡</t>
    <phoneticPr fontId="1"/>
  </si>
  <si>
    <t>：</t>
    <phoneticPr fontId="1"/>
  </si>
  <si>
    <t>～</t>
    <phoneticPr fontId="1"/>
  </si>
  <si>
    <t>⇒</t>
    <phoneticPr fontId="1"/>
  </si>
  <si>
    <t>1,000㎡単位未満切り捨て</t>
    <rPh sb="6" eb="8">
      <t>タンイ</t>
    </rPh>
    <rPh sb="8" eb="10">
      <t>ミマン</t>
    </rPh>
    <rPh sb="10" eb="11">
      <t>キ</t>
    </rPh>
    <rPh sb="12" eb="13">
      <t>ス</t>
    </rPh>
    <phoneticPr fontId="1"/>
  </si>
  <si>
    <t>時間</t>
    <rPh sb="0" eb="2">
      <t>ジカン</t>
    </rPh>
    <phoneticPr fontId="1"/>
  </si>
  <si>
    <t>分</t>
    <rPh sb="0" eb="1">
      <t>フン</t>
    </rPh>
    <phoneticPr fontId="1"/>
  </si>
  <si>
    <t>00</t>
    <phoneticPr fontId="1"/>
  </si>
  <si>
    <t>時短日数</t>
    <rPh sb="0" eb="2">
      <t>ジタン</t>
    </rPh>
    <rPh sb="2" eb="4">
      <t>ニッスウ</t>
    </rPh>
    <phoneticPr fontId="1"/>
  </si>
  <si>
    <t>1,000㎡を1単位</t>
    <rPh sb="8" eb="10">
      <t>タンイ</t>
    </rPh>
    <phoneticPr fontId="1"/>
  </si>
  <si>
    <t>1,000㎡未満なら1,000㎡とする</t>
    <rPh sb="6" eb="8">
      <t>ミマン</t>
    </rPh>
    <phoneticPr fontId="1"/>
  </si>
  <si>
    <t>テナント</t>
    <phoneticPr fontId="1"/>
  </si>
  <si>
    <t>百貨店</t>
    <rPh sb="0" eb="3">
      <t>ヒャッカテン</t>
    </rPh>
    <phoneticPr fontId="1"/>
  </si>
  <si>
    <t>申請テナント名</t>
    <rPh sb="0" eb="2">
      <t>シンセイ</t>
    </rPh>
    <rPh sb="6" eb="7">
      <t>メイ</t>
    </rPh>
    <phoneticPr fontId="1"/>
  </si>
  <si>
    <t>100㎡単位未満切り捨て</t>
    <rPh sb="4" eb="6">
      <t>タンイ</t>
    </rPh>
    <rPh sb="6" eb="8">
      <t>ミマン</t>
    </rPh>
    <rPh sb="8" eb="9">
      <t>キ</t>
    </rPh>
    <rPh sb="10" eb="11">
      <t>ス</t>
    </rPh>
    <phoneticPr fontId="1"/>
  </si>
  <si>
    <t>100㎡未満なら100㎡とする</t>
    <rPh sb="4" eb="6">
      <t>ミマン</t>
    </rPh>
    <phoneticPr fontId="1"/>
  </si>
  <si>
    <t>うち自己利用部分</t>
    <rPh sb="2" eb="4">
      <t>ジコ</t>
    </rPh>
    <rPh sb="4" eb="6">
      <t>リヨウ</t>
    </rPh>
    <rPh sb="6" eb="8">
      <t>ブブン</t>
    </rPh>
    <phoneticPr fontId="1"/>
  </si>
  <si>
    <t>建築物の床面積</t>
    <rPh sb="0" eb="3">
      <t>ケンチクブツ</t>
    </rPh>
    <rPh sb="4" eb="7">
      <t>ユカメンセキ</t>
    </rPh>
    <phoneticPr fontId="1"/>
  </si>
  <si>
    <t>時短①</t>
    <rPh sb="0" eb="2">
      <t>ジタン</t>
    </rPh>
    <phoneticPr fontId="1"/>
  </si>
  <si>
    <t>開始</t>
    <rPh sb="0" eb="2">
      <t>カイシ</t>
    </rPh>
    <phoneticPr fontId="1"/>
  </si>
  <si>
    <t>終了</t>
    <rPh sb="0" eb="2">
      <t>シュウリョウ</t>
    </rPh>
    <phoneticPr fontId="1"/>
  </si>
  <si>
    <t>要請前</t>
    <rPh sb="0" eb="2">
      <t>ヨウセイ</t>
    </rPh>
    <rPh sb="2" eb="3">
      <t>マエ</t>
    </rPh>
    <phoneticPr fontId="1"/>
  </si>
  <si>
    <t>要請後</t>
    <rPh sb="0" eb="2">
      <t>ヨウセイ</t>
    </rPh>
    <rPh sb="2" eb="3">
      <t>ゴ</t>
    </rPh>
    <phoneticPr fontId="1"/>
  </si>
  <si>
    <t>分</t>
    <rPh sb="0" eb="1">
      <t>フン</t>
    </rPh>
    <phoneticPr fontId="1"/>
  </si>
  <si>
    <t>時間(終了)</t>
    <rPh sb="0" eb="2">
      <t>ジカン</t>
    </rPh>
    <rPh sb="3" eb="5">
      <t>シュウリョウ</t>
    </rPh>
    <phoneticPr fontId="1"/>
  </si>
  <si>
    <t>除外時間（要請前）</t>
    <rPh sb="0" eb="2">
      <t>ジョガイ</t>
    </rPh>
    <rPh sb="2" eb="4">
      <t>ジカン</t>
    </rPh>
    <rPh sb="5" eb="7">
      <t>ヨウセイ</t>
    </rPh>
    <rPh sb="7" eb="8">
      <t>マエ</t>
    </rPh>
    <phoneticPr fontId="1"/>
  </si>
  <si>
    <t>時短②</t>
    <rPh sb="0" eb="2">
      <t>ジタン</t>
    </rPh>
    <phoneticPr fontId="1"/>
  </si>
  <si>
    <t>時短③</t>
    <rPh sb="0" eb="2">
      <t>ジタン</t>
    </rPh>
    <phoneticPr fontId="1"/>
  </si>
  <si>
    <t>要請前営業時間</t>
    <rPh sb="0" eb="2">
      <t>ヨウセイ</t>
    </rPh>
    <rPh sb="2" eb="3">
      <t>マエ</t>
    </rPh>
    <rPh sb="3" eb="5">
      <t>エイギョウ</t>
    </rPh>
    <rPh sb="5" eb="7">
      <t>ジカン</t>
    </rPh>
    <phoneticPr fontId="1"/>
  </si>
  <si>
    <t>⇒</t>
    <phoneticPr fontId="1"/>
  </si>
  <si>
    <t>時短率①</t>
    <rPh sb="0" eb="2">
      <t>ジタン</t>
    </rPh>
    <rPh sb="2" eb="3">
      <t>リツ</t>
    </rPh>
    <phoneticPr fontId="1"/>
  </si>
  <si>
    <t>時短率②</t>
    <rPh sb="0" eb="2">
      <t>ジタン</t>
    </rPh>
    <rPh sb="2" eb="3">
      <t>リツ</t>
    </rPh>
    <phoneticPr fontId="1"/>
  </si>
  <si>
    <t>時短率③</t>
    <rPh sb="0" eb="2">
      <t>ジタン</t>
    </rPh>
    <rPh sb="2" eb="3">
      <t>リツ</t>
    </rPh>
    <phoneticPr fontId="1"/>
  </si>
  <si>
    <t>日</t>
  </si>
  <si>
    <t>月</t>
    <rPh sb="0" eb="1">
      <t>ツキ</t>
    </rPh>
    <phoneticPr fontId="1"/>
  </si>
  <si>
    <t>火</t>
  </si>
  <si>
    <t>水</t>
  </si>
  <si>
    <t>木</t>
  </si>
  <si>
    <t>金</t>
  </si>
  <si>
    <t>土</t>
  </si>
  <si>
    <t>月</t>
    <phoneticPr fontId="1"/>
  </si>
  <si>
    <t>区分</t>
    <rPh sb="0" eb="2">
      <t>クブン</t>
    </rPh>
    <phoneticPr fontId="1"/>
  </si>
  <si>
    <t>時短率</t>
    <rPh sb="0" eb="2">
      <t>ジタン</t>
    </rPh>
    <rPh sb="2" eb="3">
      <t>リツ</t>
    </rPh>
    <phoneticPr fontId="1"/>
  </si>
  <si>
    <t>テナント等</t>
    <rPh sb="4" eb="5">
      <t>ナド</t>
    </rPh>
    <phoneticPr fontId="1"/>
  </si>
  <si>
    <t>合計</t>
    <rPh sb="0" eb="2">
      <t>ゴウケイ</t>
    </rPh>
    <phoneticPr fontId="1"/>
  </si>
  <si>
    <t>テナント数</t>
    <rPh sb="4" eb="5">
      <t>スウ</t>
    </rPh>
    <phoneticPr fontId="1"/>
  </si>
  <si>
    <t>特定百貨店
店舗数</t>
    <rPh sb="0" eb="2">
      <t>トクテイ</t>
    </rPh>
    <rPh sb="2" eb="5">
      <t>ヒャッカテン</t>
    </rPh>
    <rPh sb="6" eb="9">
      <t>テンポスウ</t>
    </rPh>
    <phoneticPr fontId="1"/>
  </si>
  <si>
    <t>支給額
（千円未満切上）</t>
    <rPh sb="0" eb="3">
      <t>シキュウガク</t>
    </rPh>
    <rPh sb="5" eb="7">
      <t>センエン</t>
    </rPh>
    <rPh sb="7" eb="9">
      <t>ミマン</t>
    </rPh>
    <rPh sb="9" eb="11">
      <t>キリアゲ</t>
    </rPh>
    <phoneticPr fontId="1"/>
  </si>
  <si>
    <t>月日</t>
    <rPh sb="0" eb="2">
      <t>ツキヒ</t>
    </rPh>
    <phoneticPr fontId="1"/>
  </si>
  <si>
    <t>円/日</t>
    <rPh sb="0" eb="1">
      <t>エン</t>
    </rPh>
    <rPh sb="2" eb="3">
      <t>ニチ</t>
    </rPh>
    <phoneticPr fontId="1"/>
  </si>
  <si>
    <t>短縮した営業時間</t>
    <rPh sb="0" eb="2">
      <t>タンシュク</t>
    </rPh>
    <rPh sb="4" eb="6">
      <t>エイギョウ</t>
    </rPh>
    <rPh sb="6" eb="8">
      <t>ジカン</t>
    </rPh>
    <phoneticPr fontId="1"/>
  </si>
  <si>
    <t>〇時短率</t>
    <rPh sb="1" eb="3">
      <t>ジタン</t>
    </rPh>
    <rPh sb="3" eb="4">
      <t>リツ</t>
    </rPh>
    <phoneticPr fontId="1"/>
  </si>
  <si>
    <t>時短率　＝　要請に応じて短縮した時間　÷　要請前の営業時間　（小数点第3位以下切り上げ）</t>
    <rPh sb="0" eb="2">
      <t>ジタン</t>
    </rPh>
    <rPh sb="2" eb="3">
      <t>リツ</t>
    </rPh>
    <rPh sb="6" eb="8">
      <t>ヨウセイ</t>
    </rPh>
    <rPh sb="9" eb="10">
      <t>オウ</t>
    </rPh>
    <rPh sb="12" eb="14">
      <t>タンシュク</t>
    </rPh>
    <rPh sb="16" eb="18">
      <t>ジカン</t>
    </rPh>
    <rPh sb="21" eb="23">
      <t>ヨウセイ</t>
    </rPh>
    <rPh sb="23" eb="24">
      <t>マエ</t>
    </rPh>
    <rPh sb="25" eb="27">
      <t>エイギョウ</t>
    </rPh>
    <rPh sb="27" eb="29">
      <t>ジカン</t>
    </rPh>
    <rPh sb="31" eb="34">
      <t>ショウスウテン</t>
    </rPh>
    <rPh sb="34" eb="35">
      <t>ダイ</t>
    </rPh>
    <rPh sb="36" eb="37">
      <t>クライ</t>
    </rPh>
    <rPh sb="37" eb="39">
      <t>イカ</t>
    </rPh>
    <rPh sb="39" eb="40">
      <t>キ</t>
    </rPh>
    <rPh sb="41" eb="42">
      <t>ア</t>
    </rPh>
    <phoneticPr fontId="1"/>
  </si>
  <si>
    <t>・営業時間の短縮を要請された日について、要請前後の営業時間を記入して下さい</t>
    <rPh sb="1" eb="3">
      <t>エイギョウ</t>
    </rPh>
    <rPh sb="3" eb="5">
      <t>ジカン</t>
    </rPh>
    <rPh sb="6" eb="8">
      <t>タンシュク</t>
    </rPh>
    <rPh sb="9" eb="11">
      <t>ヨウセイ</t>
    </rPh>
    <rPh sb="14" eb="15">
      <t>ヒ</t>
    </rPh>
    <rPh sb="20" eb="22">
      <t>ヨウセイ</t>
    </rPh>
    <rPh sb="22" eb="24">
      <t>ゼンゴ</t>
    </rPh>
    <rPh sb="25" eb="27">
      <t>エイギョウ</t>
    </rPh>
    <rPh sb="27" eb="29">
      <t>ジカン</t>
    </rPh>
    <rPh sb="30" eb="32">
      <t>キニュウ</t>
    </rPh>
    <rPh sb="34" eb="35">
      <t>クダ</t>
    </rPh>
    <phoneticPr fontId="1"/>
  </si>
  <si>
    <t>・日によって営業時間が異なる場合は、適宜時短①～③にてすべてのパターンを記入してください</t>
    <rPh sb="1" eb="2">
      <t>ヒ</t>
    </rPh>
    <rPh sb="6" eb="8">
      <t>エイギョウ</t>
    </rPh>
    <rPh sb="8" eb="10">
      <t>ジカン</t>
    </rPh>
    <rPh sb="11" eb="12">
      <t>コト</t>
    </rPh>
    <rPh sb="14" eb="16">
      <t>バアイ</t>
    </rPh>
    <rPh sb="18" eb="20">
      <t>テキギ</t>
    </rPh>
    <rPh sb="20" eb="22">
      <t>ジタン</t>
    </rPh>
    <rPh sb="36" eb="38">
      <t>キニュウ</t>
    </rPh>
    <phoneticPr fontId="1"/>
  </si>
  <si>
    <t>・日中と夜間に分けて営業を行っている場合など、施設を閉じている時間があれば、除外時間に記入してください</t>
    <rPh sb="1" eb="3">
      <t>ニッチュウ</t>
    </rPh>
    <rPh sb="4" eb="6">
      <t>ヤカン</t>
    </rPh>
    <rPh sb="7" eb="8">
      <t>ワ</t>
    </rPh>
    <rPh sb="10" eb="12">
      <t>エイギョウ</t>
    </rPh>
    <rPh sb="13" eb="14">
      <t>オコナ</t>
    </rPh>
    <rPh sb="18" eb="20">
      <t>バアイ</t>
    </rPh>
    <rPh sb="23" eb="25">
      <t>シセツ</t>
    </rPh>
    <rPh sb="26" eb="27">
      <t>ト</t>
    </rPh>
    <rPh sb="31" eb="33">
      <t>ジカン</t>
    </rPh>
    <rPh sb="38" eb="40">
      <t>ジョガイ</t>
    </rPh>
    <rPh sb="40" eb="42">
      <t>ジカン</t>
    </rPh>
    <rPh sb="43" eb="45">
      <t>キニュウ</t>
    </rPh>
    <phoneticPr fontId="1"/>
  </si>
  <si>
    <t>・要請後の営業時間終了時刻は、20時（映画館やイベント開催の際は21時）以前とした場合でも、20時（21時）と記入してください</t>
    <rPh sb="1" eb="3">
      <t>ヨウセイ</t>
    </rPh>
    <rPh sb="3" eb="4">
      <t>ゴ</t>
    </rPh>
    <rPh sb="5" eb="7">
      <t>エイギョウ</t>
    </rPh>
    <rPh sb="7" eb="9">
      <t>ジカン</t>
    </rPh>
    <rPh sb="9" eb="11">
      <t>シュウリョウ</t>
    </rPh>
    <rPh sb="11" eb="13">
      <t>ジコク</t>
    </rPh>
    <rPh sb="17" eb="18">
      <t>ジ</t>
    </rPh>
    <rPh sb="19" eb="22">
      <t>エイガカン</t>
    </rPh>
    <rPh sb="27" eb="29">
      <t>カイサイ</t>
    </rPh>
    <rPh sb="30" eb="31">
      <t>サイ</t>
    </rPh>
    <rPh sb="34" eb="35">
      <t>ジ</t>
    </rPh>
    <rPh sb="36" eb="38">
      <t>イゼン</t>
    </rPh>
    <rPh sb="41" eb="43">
      <t>バアイ</t>
    </rPh>
    <rPh sb="48" eb="49">
      <t>ジ</t>
    </rPh>
    <rPh sb="52" eb="53">
      <t>ジ</t>
    </rPh>
    <rPh sb="55" eb="57">
      <t>キニュウ</t>
    </rPh>
    <phoneticPr fontId="1"/>
  </si>
  <si>
    <t>・時短営業の要請に対して休業した場合は、20時（映画館やイベント開催の際は21時）までの時短営業をしたものとして記入してください</t>
    <rPh sb="1" eb="3">
      <t>ジタン</t>
    </rPh>
    <rPh sb="3" eb="5">
      <t>エイギョウ</t>
    </rPh>
    <rPh sb="6" eb="8">
      <t>ヨウセイ</t>
    </rPh>
    <rPh sb="9" eb="10">
      <t>タイ</t>
    </rPh>
    <rPh sb="12" eb="14">
      <t>キュウギョウ</t>
    </rPh>
    <rPh sb="16" eb="18">
      <t>バアイ</t>
    </rPh>
    <rPh sb="44" eb="46">
      <t>ジタン</t>
    </rPh>
    <rPh sb="46" eb="48">
      <t>エイギョウ</t>
    </rPh>
    <phoneticPr fontId="1"/>
  </si>
  <si>
    <t>合計</t>
    <rPh sb="0" eb="2">
      <t>ゴウケイ</t>
    </rPh>
    <phoneticPr fontId="1"/>
  </si>
  <si>
    <t>・自らが一般消費者向け事業の用に直接供している部分で、要請に応じて営業時間短縮又は休業を行っている部分の面積</t>
    <rPh sb="1" eb="2">
      <t>ミズカ</t>
    </rPh>
    <rPh sb="4" eb="6">
      <t>イッパン</t>
    </rPh>
    <rPh sb="6" eb="9">
      <t>ショウヒシャ</t>
    </rPh>
    <rPh sb="9" eb="10">
      <t>ム</t>
    </rPh>
    <rPh sb="11" eb="13">
      <t>ジギョウ</t>
    </rPh>
    <rPh sb="14" eb="15">
      <t>ヨウ</t>
    </rPh>
    <rPh sb="16" eb="18">
      <t>チョクセツ</t>
    </rPh>
    <rPh sb="18" eb="19">
      <t>キョウ</t>
    </rPh>
    <rPh sb="23" eb="25">
      <t>ブブン</t>
    </rPh>
    <rPh sb="27" eb="29">
      <t>ヨウセイ</t>
    </rPh>
    <rPh sb="30" eb="31">
      <t>オウ</t>
    </rPh>
    <rPh sb="33" eb="35">
      <t>エイギョウ</t>
    </rPh>
    <rPh sb="35" eb="37">
      <t>ジカン</t>
    </rPh>
    <rPh sb="37" eb="39">
      <t>タンシュク</t>
    </rPh>
    <rPh sb="39" eb="40">
      <t>マタ</t>
    </rPh>
    <rPh sb="41" eb="43">
      <t>キュウギョウ</t>
    </rPh>
    <rPh sb="44" eb="45">
      <t>オコナ</t>
    </rPh>
    <rPh sb="49" eb="51">
      <t>ブブン</t>
    </rPh>
    <rPh sb="52" eb="54">
      <t>メンセキ</t>
    </rPh>
    <phoneticPr fontId="1"/>
  </si>
  <si>
    <t>・店舗棟面積に限る（大規模小売店舗立地法に定める「店舗面積」に加え、催事等に用いられる広場や通路の面積を含む）</t>
    <rPh sb="1" eb="3">
      <t>テンポ</t>
    </rPh>
    <rPh sb="3" eb="4">
      <t>トウ</t>
    </rPh>
    <rPh sb="4" eb="6">
      <t>メンセキ</t>
    </rPh>
    <rPh sb="7" eb="8">
      <t>カギ</t>
    </rPh>
    <rPh sb="10" eb="13">
      <t>ダイキボ</t>
    </rPh>
    <rPh sb="13" eb="15">
      <t>コウリ</t>
    </rPh>
    <rPh sb="15" eb="17">
      <t>テンポ</t>
    </rPh>
    <rPh sb="17" eb="19">
      <t>リッチ</t>
    </rPh>
    <rPh sb="19" eb="20">
      <t>ホウ</t>
    </rPh>
    <rPh sb="21" eb="22">
      <t>サダ</t>
    </rPh>
    <rPh sb="25" eb="27">
      <t>テンポ</t>
    </rPh>
    <rPh sb="27" eb="29">
      <t>メンセキ</t>
    </rPh>
    <rPh sb="31" eb="32">
      <t>クワ</t>
    </rPh>
    <rPh sb="34" eb="36">
      <t>サイジ</t>
    </rPh>
    <rPh sb="36" eb="37">
      <t>トウ</t>
    </rPh>
    <rPh sb="38" eb="39">
      <t>モチ</t>
    </rPh>
    <rPh sb="43" eb="45">
      <t>ヒロバ</t>
    </rPh>
    <rPh sb="46" eb="48">
      <t>ツウロ</t>
    </rPh>
    <rPh sb="49" eb="51">
      <t>メンセキ</t>
    </rPh>
    <rPh sb="52" eb="53">
      <t>フク</t>
    </rPh>
    <phoneticPr fontId="1"/>
  </si>
  <si>
    <t>・テナント事業者、生活必需品の販売等を行う店舗棟を有する事業者等に賃貸・分譲・分配している区画の面積を除く</t>
    <rPh sb="5" eb="8">
      <t>ジギョウシャ</t>
    </rPh>
    <rPh sb="9" eb="11">
      <t>セイカツ</t>
    </rPh>
    <rPh sb="11" eb="14">
      <t>ヒツジュヒン</t>
    </rPh>
    <rPh sb="15" eb="17">
      <t>ハンバイ</t>
    </rPh>
    <rPh sb="17" eb="18">
      <t>トウ</t>
    </rPh>
    <rPh sb="19" eb="20">
      <t>オコナ</t>
    </rPh>
    <rPh sb="21" eb="23">
      <t>テンポ</t>
    </rPh>
    <rPh sb="23" eb="24">
      <t>トウ</t>
    </rPh>
    <rPh sb="25" eb="26">
      <t>ユウ</t>
    </rPh>
    <rPh sb="28" eb="31">
      <t>ジギョウシャ</t>
    </rPh>
    <rPh sb="31" eb="32">
      <t>トウ</t>
    </rPh>
    <rPh sb="33" eb="35">
      <t>チンタイ</t>
    </rPh>
    <rPh sb="36" eb="38">
      <t>ブンジョウ</t>
    </rPh>
    <rPh sb="39" eb="41">
      <t>ブンパイ</t>
    </rPh>
    <rPh sb="45" eb="47">
      <t>クカク</t>
    </rPh>
    <rPh sb="48" eb="50">
      <t>メンセキ</t>
    </rPh>
    <rPh sb="51" eb="52">
      <t>ノゾ</t>
    </rPh>
    <phoneticPr fontId="1"/>
  </si>
  <si>
    <t>店舗等面積</t>
    <rPh sb="0" eb="2">
      <t>テンポ</t>
    </rPh>
    <rPh sb="2" eb="3">
      <t>ナド</t>
    </rPh>
    <rPh sb="3" eb="5">
      <t>メンセキ</t>
    </rPh>
    <phoneticPr fontId="1"/>
  </si>
  <si>
    <t>100㎡を1単位</t>
    <rPh sb="6" eb="8">
      <t>タンイ</t>
    </rPh>
    <phoneticPr fontId="1"/>
  </si>
  <si>
    <t>・店舗等面積は、大規模施設の区画を賃借し、分譲を受けて、自己の名義等で出店している区画の面積をいう。</t>
    <rPh sb="1" eb="4">
      <t>テンポナド</t>
    </rPh>
    <rPh sb="4" eb="6">
      <t>メンセキ</t>
    </rPh>
    <rPh sb="8" eb="11">
      <t>ダイキボ</t>
    </rPh>
    <rPh sb="11" eb="13">
      <t>シセツ</t>
    </rPh>
    <rPh sb="14" eb="16">
      <t>クカク</t>
    </rPh>
    <rPh sb="17" eb="19">
      <t>チンシャク</t>
    </rPh>
    <rPh sb="21" eb="23">
      <t>ブンジョウ</t>
    </rPh>
    <rPh sb="24" eb="25">
      <t>ウ</t>
    </rPh>
    <rPh sb="28" eb="30">
      <t>ジコ</t>
    </rPh>
    <rPh sb="31" eb="33">
      <t>メイギ</t>
    </rPh>
    <rPh sb="33" eb="34">
      <t>トウ</t>
    </rPh>
    <rPh sb="35" eb="37">
      <t>シュッテン</t>
    </rPh>
    <rPh sb="41" eb="43">
      <t>クカク</t>
    </rPh>
    <rPh sb="44" eb="46">
      <t>メンセキ</t>
    </rPh>
    <phoneticPr fontId="1"/>
  </si>
  <si>
    <t>・一般消費者が通常立ち入らない事務室や倉庫等のサービス等の提供を直接行っていない部分の面積は除く。</t>
    <rPh sb="1" eb="3">
      <t>イッパン</t>
    </rPh>
    <rPh sb="3" eb="6">
      <t>ショウヒシャ</t>
    </rPh>
    <rPh sb="7" eb="9">
      <t>ツウジョウ</t>
    </rPh>
    <rPh sb="9" eb="10">
      <t>タ</t>
    </rPh>
    <rPh sb="11" eb="12">
      <t>イ</t>
    </rPh>
    <rPh sb="15" eb="18">
      <t>ジムシツ</t>
    </rPh>
    <rPh sb="19" eb="21">
      <t>ソウコ</t>
    </rPh>
    <rPh sb="21" eb="22">
      <t>トウ</t>
    </rPh>
    <rPh sb="27" eb="28">
      <t>ナド</t>
    </rPh>
    <rPh sb="29" eb="31">
      <t>テイキョウ</t>
    </rPh>
    <rPh sb="32" eb="34">
      <t>チョクセツ</t>
    </rPh>
    <rPh sb="34" eb="35">
      <t>オコナ</t>
    </rPh>
    <rPh sb="40" eb="42">
      <t>ブブン</t>
    </rPh>
    <rPh sb="43" eb="45">
      <t>メンセキ</t>
    </rPh>
    <rPh sb="46" eb="47">
      <t>ノゾ</t>
    </rPh>
    <phoneticPr fontId="1"/>
  </si>
  <si>
    <t>・要請後の営業時間終了時刻は、20時（イベント開催の場合は21時）以前とした場合でも、20時（21時）と記入してください</t>
    <rPh sb="1" eb="3">
      <t>ヨウセイ</t>
    </rPh>
    <rPh sb="3" eb="4">
      <t>ゴ</t>
    </rPh>
    <rPh sb="5" eb="7">
      <t>エイギョウ</t>
    </rPh>
    <rPh sb="7" eb="9">
      <t>ジカン</t>
    </rPh>
    <rPh sb="9" eb="11">
      <t>シュウリョウ</t>
    </rPh>
    <rPh sb="11" eb="13">
      <t>ジコク</t>
    </rPh>
    <rPh sb="17" eb="18">
      <t>ジ</t>
    </rPh>
    <rPh sb="23" eb="25">
      <t>カイサイ</t>
    </rPh>
    <rPh sb="26" eb="28">
      <t>バアイ</t>
    </rPh>
    <rPh sb="31" eb="32">
      <t>ジ</t>
    </rPh>
    <rPh sb="33" eb="35">
      <t>イゼン</t>
    </rPh>
    <rPh sb="38" eb="40">
      <t>バアイ</t>
    </rPh>
    <rPh sb="45" eb="46">
      <t>ジ</t>
    </rPh>
    <rPh sb="49" eb="50">
      <t>ジ</t>
    </rPh>
    <rPh sb="52" eb="54">
      <t>キニュウ</t>
    </rPh>
    <phoneticPr fontId="1"/>
  </si>
  <si>
    <t>・時短営業の要請に対して休業した場合は、20時（イベント開催の場合は21時）までの時短営業をしたものとして記入してください</t>
    <rPh sb="1" eb="3">
      <t>ジタン</t>
    </rPh>
    <rPh sb="3" eb="5">
      <t>エイギョウ</t>
    </rPh>
    <rPh sb="6" eb="8">
      <t>ヨウセイ</t>
    </rPh>
    <rPh sb="9" eb="10">
      <t>タイ</t>
    </rPh>
    <rPh sb="12" eb="14">
      <t>キュウギョウ</t>
    </rPh>
    <rPh sb="16" eb="18">
      <t>バアイ</t>
    </rPh>
    <rPh sb="41" eb="43">
      <t>ジタン</t>
    </rPh>
    <rPh sb="43" eb="45">
      <t>エイギョウ</t>
    </rPh>
    <phoneticPr fontId="1"/>
  </si>
  <si>
    <t>１，０００㎡超の大規模施設の運営事業者及び映画館運営事業者は、本書の作成が必要です。</t>
    <rPh sb="6" eb="7">
      <t>コ</t>
    </rPh>
    <rPh sb="8" eb="11">
      <t>ダイキボ</t>
    </rPh>
    <rPh sb="11" eb="13">
      <t>シセツ</t>
    </rPh>
    <rPh sb="14" eb="16">
      <t>ウンエイ</t>
    </rPh>
    <rPh sb="16" eb="19">
      <t>ジギョウシャ</t>
    </rPh>
    <rPh sb="19" eb="20">
      <t>オヨ</t>
    </rPh>
    <rPh sb="21" eb="24">
      <t>エイガカン</t>
    </rPh>
    <rPh sb="24" eb="26">
      <t>ウンエイ</t>
    </rPh>
    <rPh sb="26" eb="29">
      <t>ジギョウシャ</t>
    </rPh>
    <rPh sb="31" eb="33">
      <t>ホンショ</t>
    </rPh>
    <rPh sb="34" eb="36">
      <t>サクセイ</t>
    </rPh>
    <rPh sb="37" eb="39">
      <t>ヒツヨウ</t>
    </rPh>
    <phoneticPr fontId="1"/>
  </si>
  <si>
    <t>１，０００㎡超の大規模施設に入居するテナント事業者は、本書の作成が必要です。</t>
    <rPh sb="6" eb="7">
      <t>コ</t>
    </rPh>
    <rPh sb="8" eb="11">
      <t>ダイキボ</t>
    </rPh>
    <rPh sb="11" eb="13">
      <t>シセツ</t>
    </rPh>
    <rPh sb="14" eb="16">
      <t>ニュウキョ</t>
    </rPh>
    <rPh sb="22" eb="25">
      <t>ジギョウシャ</t>
    </rPh>
    <rPh sb="27" eb="29">
      <t>ホンショ</t>
    </rPh>
    <rPh sb="30" eb="32">
      <t>サクセイ</t>
    </rPh>
    <rPh sb="33" eb="35">
      <t>ヒツヨウ</t>
    </rPh>
    <phoneticPr fontId="1"/>
  </si>
  <si>
    <t>※本書は申請するテナントごとに作成してください</t>
    <rPh sb="1" eb="3">
      <t>ホンショ</t>
    </rPh>
    <rPh sb="4" eb="6">
      <t>シンセイ</t>
    </rPh>
    <rPh sb="15" eb="17">
      <t>サクセイ</t>
    </rPh>
    <phoneticPr fontId="1"/>
  </si>
  <si>
    <t>※本書は申請する施設ごとに作成してください</t>
    <rPh sb="1" eb="3">
      <t>ホンショ</t>
    </rPh>
    <rPh sb="4" eb="6">
      <t>シンセイ</t>
    </rPh>
    <rPh sb="8" eb="10">
      <t>シセツ</t>
    </rPh>
    <rPh sb="13" eb="15">
      <t>サクセイ</t>
    </rPh>
    <phoneticPr fontId="1"/>
  </si>
  <si>
    <t xml:space="preserve"> </t>
    <phoneticPr fontId="1"/>
  </si>
  <si>
    <t>時短①</t>
    <rPh sb="0" eb="2">
      <t>ジタン</t>
    </rPh>
    <phoneticPr fontId="6"/>
  </si>
  <si>
    <t>定休</t>
    <rPh sb="0" eb="2">
      <t>テイキュウ</t>
    </rPh>
    <phoneticPr fontId="6"/>
  </si>
  <si>
    <t>時短②</t>
    <rPh sb="0" eb="2">
      <t>ジタン</t>
    </rPh>
    <phoneticPr fontId="6"/>
  </si>
  <si>
    <t>未実施</t>
    <rPh sb="0" eb="3">
      <t>ミジッシ</t>
    </rPh>
    <phoneticPr fontId="6"/>
  </si>
  <si>
    <t>映画館運営事業者及び映画配給会社は、本書の作成が必要です。</t>
    <rPh sb="0" eb="3">
      <t>エイガカン</t>
    </rPh>
    <rPh sb="3" eb="5">
      <t>ウンエイ</t>
    </rPh>
    <rPh sb="5" eb="8">
      <t>ジギョウシャ</t>
    </rPh>
    <rPh sb="8" eb="9">
      <t>オヨ</t>
    </rPh>
    <rPh sb="10" eb="12">
      <t>エイガ</t>
    </rPh>
    <rPh sb="12" eb="14">
      <t>ハイキュウ</t>
    </rPh>
    <rPh sb="14" eb="16">
      <t>カイシャ</t>
    </rPh>
    <rPh sb="18" eb="20">
      <t>ホンショ</t>
    </rPh>
    <rPh sb="21" eb="23">
      <t>サクセイ</t>
    </rPh>
    <rPh sb="24" eb="26">
      <t>ヒツヨウ</t>
    </rPh>
    <phoneticPr fontId="6"/>
  </si>
  <si>
    <t>時短③</t>
    <rPh sb="0" eb="2">
      <t>ジタン</t>
    </rPh>
    <phoneticPr fontId="6"/>
  </si>
  <si>
    <t>申請施設名称</t>
    <rPh sb="0" eb="2">
      <t>シンセイ</t>
    </rPh>
    <rPh sb="2" eb="4">
      <t>シセツ</t>
    </rPh>
    <rPh sb="4" eb="6">
      <t>メイショウ</t>
    </rPh>
    <phoneticPr fontId="6"/>
  </si>
  <si>
    <t>※本書は申請する施設ごとに作成してください。</t>
    <rPh sb="1" eb="3">
      <t>ホンショ</t>
    </rPh>
    <rPh sb="4" eb="6">
      <t>シンセイ</t>
    </rPh>
    <rPh sb="8" eb="10">
      <t>シセツ</t>
    </rPh>
    <rPh sb="13" eb="15">
      <t>サクセイ</t>
    </rPh>
    <phoneticPr fontId="6"/>
  </si>
  <si>
    <t>【スクリーン数】</t>
    <rPh sb="6" eb="7">
      <t>スウ</t>
    </rPh>
    <phoneticPr fontId="6"/>
  </si>
  <si>
    <t>映画を上映することとしている常設のスクリーン数を記入してください。</t>
    <rPh sb="0" eb="2">
      <t>エイガ</t>
    </rPh>
    <rPh sb="3" eb="5">
      <t>ジョウエイ</t>
    </rPh>
    <rPh sb="14" eb="16">
      <t>ジョウセツ</t>
    </rPh>
    <rPh sb="22" eb="23">
      <t>スウ</t>
    </rPh>
    <rPh sb="24" eb="26">
      <t>キニュウ</t>
    </rPh>
    <phoneticPr fontId="6"/>
  </si>
  <si>
    <t>１スクリーンあたり２万円</t>
    <rPh sb="10" eb="12">
      <t>マンエン</t>
    </rPh>
    <phoneticPr fontId="6"/>
  </si>
  <si>
    <t>常設のスクリーン数</t>
    <rPh sb="0" eb="2">
      <t>ジョウセツ</t>
    </rPh>
    <rPh sb="8" eb="9">
      <t>スウ</t>
    </rPh>
    <phoneticPr fontId="6"/>
  </si>
  <si>
    <t>スクリーン</t>
    <phoneticPr fontId="6"/>
  </si>
  <si>
    <t>円／日</t>
    <rPh sb="0" eb="1">
      <t>エン</t>
    </rPh>
    <rPh sb="2" eb="3">
      <t>ニチ</t>
    </rPh>
    <phoneticPr fontId="6"/>
  </si>
  <si>
    <t>【時短率】</t>
    <rPh sb="1" eb="3">
      <t>ジタン</t>
    </rPh>
    <rPh sb="3" eb="4">
      <t>リツ</t>
    </rPh>
    <phoneticPr fontId="6"/>
  </si>
  <si>
    <t>時短率＝営業時間短縮で上映できなくなった回数÷要請前の上映映画回数（小数点第３位以下切上げ）</t>
    <rPh sb="0" eb="2">
      <t>ジタン</t>
    </rPh>
    <rPh sb="2" eb="3">
      <t>リツ</t>
    </rPh>
    <rPh sb="4" eb="6">
      <t>エイギョウ</t>
    </rPh>
    <rPh sb="6" eb="8">
      <t>ジカン</t>
    </rPh>
    <rPh sb="8" eb="10">
      <t>タンシュク</t>
    </rPh>
    <rPh sb="11" eb="13">
      <t>ジョウエイ</t>
    </rPh>
    <rPh sb="20" eb="22">
      <t>カイスウ</t>
    </rPh>
    <rPh sb="23" eb="25">
      <t>ヨウセイ</t>
    </rPh>
    <rPh sb="25" eb="26">
      <t>マエ</t>
    </rPh>
    <rPh sb="27" eb="29">
      <t>ジョウエイ</t>
    </rPh>
    <rPh sb="29" eb="31">
      <t>エイガ</t>
    </rPh>
    <rPh sb="31" eb="33">
      <t>カイスウ</t>
    </rPh>
    <rPh sb="34" eb="37">
      <t>ショウスウテン</t>
    </rPh>
    <rPh sb="37" eb="38">
      <t>ダイ</t>
    </rPh>
    <rPh sb="39" eb="40">
      <t>イ</t>
    </rPh>
    <rPh sb="40" eb="42">
      <t>イカ</t>
    </rPh>
    <rPh sb="42" eb="44">
      <t>キリアゲ</t>
    </rPh>
    <phoneticPr fontId="6"/>
  </si>
  <si>
    <t>・時短営業の要請に対して休業した場合は、21時までの時短をしたものとして変更後の営業時間を記入してください。</t>
    <rPh sb="36" eb="39">
      <t>ヘンコウゴ</t>
    </rPh>
    <rPh sb="40" eb="42">
      <t>エイギョウ</t>
    </rPh>
    <rPh sb="42" eb="44">
      <t>ジカン</t>
    </rPh>
    <phoneticPr fontId="6"/>
  </si>
  <si>
    <t>・要請前の本来の上映回数と、営業時間を21時までに早めたことにより上映できなくなった回数を記入してください。</t>
    <rPh sb="1" eb="3">
      <t>ヨウセイ</t>
    </rPh>
    <rPh sb="3" eb="4">
      <t>マエ</t>
    </rPh>
    <rPh sb="5" eb="7">
      <t>ホンライ</t>
    </rPh>
    <rPh sb="8" eb="10">
      <t>ジョウエイ</t>
    </rPh>
    <rPh sb="10" eb="12">
      <t>カイスウ</t>
    </rPh>
    <rPh sb="14" eb="16">
      <t>エイギョウ</t>
    </rPh>
    <rPh sb="16" eb="18">
      <t>ジカン</t>
    </rPh>
    <rPh sb="21" eb="22">
      <t>ジ</t>
    </rPh>
    <rPh sb="25" eb="26">
      <t>ハヤ</t>
    </rPh>
    <rPh sb="33" eb="35">
      <t>ジョウエイ</t>
    </rPh>
    <rPh sb="42" eb="44">
      <t>カイスウ</t>
    </rPh>
    <rPh sb="45" eb="47">
      <t>キニュウ</t>
    </rPh>
    <phoneticPr fontId="6"/>
  </si>
  <si>
    <t>開始</t>
    <rPh sb="0" eb="2">
      <t>カイシ</t>
    </rPh>
    <phoneticPr fontId="6"/>
  </si>
  <si>
    <t>終了</t>
    <rPh sb="0" eb="2">
      <t>シュウリョウ</t>
    </rPh>
    <phoneticPr fontId="6"/>
  </si>
  <si>
    <t>要請前</t>
    <rPh sb="0" eb="2">
      <t>ヨウセイ</t>
    </rPh>
    <rPh sb="2" eb="3">
      <t>マエ</t>
    </rPh>
    <phoneticPr fontId="6"/>
  </si>
  <si>
    <t>時</t>
    <rPh sb="0" eb="1">
      <t>ジ</t>
    </rPh>
    <phoneticPr fontId="6"/>
  </si>
  <si>
    <t>分</t>
    <rPh sb="0" eb="1">
      <t>フン</t>
    </rPh>
    <phoneticPr fontId="6"/>
  </si>
  <si>
    <t>要請前の上映映画回数</t>
    <rPh sb="0" eb="2">
      <t>ヨウセイ</t>
    </rPh>
    <rPh sb="2" eb="3">
      <t>マエ</t>
    </rPh>
    <rPh sb="4" eb="6">
      <t>ジョウエイ</t>
    </rPh>
    <rPh sb="6" eb="8">
      <t>エイガ</t>
    </rPh>
    <rPh sb="8" eb="10">
      <t>カイスウ</t>
    </rPh>
    <phoneticPr fontId="6"/>
  </si>
  <si>
    <t>回</t>
    <rPh sb="0" eb="1">
      <t>カイ</t>
    </rPh>
    <phoneticPr fontId="6"/>
  </si>
  <si>
    <t>時短率①</t>
    <rPh sb="0" eb="2">
      <t>ジタン</t>
    </rPh>
    <rPh sb="2" eb="3">
      <t>リツ</t>
    </rPh>
    <phoneticPr fontId="6"/>
  </si>
  <si>
    <t>要請後</t>
    <rPh sb="0" eb="3">
      <t>ヨウセイゴ</t>
    </rPh>
    <phoneticPr fontId="6"/>
  </si>
  <si>
    <t>上映できなくなった回数</t>
    <rPh sb="0" eb="2">
      <t>ジョウエイ</t>
    </rPh>
    <rPh sb="9" eb="11">
      <t>カイスウ</t>
    </rPh>
    <phoneticPr fontId="6"/>
  </si>
  <si>
    <t>時短率②</t>
    <rPh sb="0" eb="2">
      <t>ジタン</t>
    </rPh>
    <rPh sb="2" eb="3">
      <t>リツ</t>
    </rPh>
    <phoneticPr fontId="6"/>
  </si>
  <si>
    <t>時短率③</t>
    <rPh sb="0" eb="2">
      <t>ジタン</t>
    </rPh>
    <rPh sb="2" eb="3">
      <t>リツ</t>
    </rPh>
    <phoneticPr fontId="6"/>
  </si>
  <si>
    <t>月日</t>
    <rPh sb="0" eb="2">
      <t>ツキヒ</t>
    </rPh>
    <phoneticPr fontId="6"/>
  </si>
  <si>
    <t>区分</t>
    <rPh sb="0" eb="2">
      <t>クブン</t>
    </rPh>
    <phoneticPr fontId="6"/>
  </si>
  <si>
    <t>時短率</t>
    <rPh sb="0" eb="2">
      <t>ジタン</t>
    </rPh>
    <rPh sb="2" eb="3">
      <t>リツ</t>
    </rPh>
    <phoneticPr fontId="6"/>
  </si>
  <si>
    <t>月</t>
    <rPh sb="0" eb="1">
      <t>ツキ</t>
    </rPh>
    <phoneticPr fontId="6"/>
  </si>
  <si>
    <t>日</t>
    <rPh sb="0" eb="1">
      <t>ヒ</t>
    </rPh>
    <phoneticPr fontId="6"/>
  </si>
  <si>
    <t>日</t>
    <rPh sb="0" eb="1">
      <t>ニチ</t>
    </rPh>
    <phoneticPr fontId="6"/>
  </si>
  <si>
    <t>月</t>
  </si>
  <si>
    <t>合計</t>
    <rPh sb="0" eb="2">
      <t>ゴウケイ</t>
    </rPh>
    <phoneticPr fontId="6"/>
  </si>
  <si>
    <t>日</t>
    <rPh sb="0" eb="1">
      <t>ニチ</t>
    </rPh>
    <phoneticPr fontId="1"/>
  </si>
  <si>
    <t>火</t>
    <rPh sb="0" eb="1">
      <t>カ</t>
    </rPh>
    <phoneticPr fontId="1"/>
  </si>
  <si>
    <t>1,000㎡ごとに20万円/日　×　短縮した営業時間　÷　本来の営業時間　</t>
    <rPh sb="11" eb="13">
      <t>マンエン</t>
    </rPh>
    <rPh sb="14" eb="15">
      <t>ニチ</t>
    </rPh>
    <rPh sb="18" eb="20">
      <t>タンシュク</t>
    </rPh>
    <rPh sb="22" eb="24">
      <t>エイギョウ</t>
    </rPh>
    <rPh sb="24" eb="26">
      <t>ジカン</t>
    </rPh>
    <rPh sb="29" eb="31">
      <t>ホンライ</t>
    </rPh>
    <rPh sb="32" eb="34">
      <t>エイギョウ</t>
    </rPh>
    <rPh sb="34" eb="36">
      <t>ジカン</t>
    </rPh>
    <phoneticPr fontId="1"/>
  </si>
  <si>
    <t>①算出に用いる面積・時短率について</t>
    <rPh sb="1" eb="3">
      <t>サンシュツ</t>
    </rPh>
    <rPh sb="4" eb="5">
      <t>モチ</t>
    </rPh>
    <rPh sb="7" eb="9">
      <t>メンセキ</t>
    </rPh>
    <rPh sb="10" eb="12">
      <t>ジタン</t>
    </rPh>
    <rPh sb="12" eb="13">
      <t>リツ</t>
    </rPh>
    <phoneticPr fontId="1"/>
  </si>
  <si>
    <r>
      <t xml:space="preserve">支給額
</t>
    </r>
    <r>
      <rPr>
        <sz val="10"/>
        <color theme="1"/>
        <rFont val="ＭＳ ゴシック"/>
        <family val="3"/>
        <charset val="128"/>
      </rPr>
      <t>(千円未満切上)</t>
    </r>
    <rPh sb="0" eb="3">
      <t>シキュウガク</t>
    </rPh>
    <rPh sb="5" eb="7">
      <t>センエン</t>
    </rPh>
    <rPh sb="7" eb="9">
      <t>ミマン</t>
    </rPh>
    <rPh sb="9" eb="10">
      <t>キ</t>
    </rPh>
    <rPh sb="10" eb="11">
      <t>ア</t>
    </rPh>
    <phoneticPr fontId="6"/>
  </si>
  <si>
    <r>
      <t>・要請前と要請後の営業時間を記入してください。</t>
    </r>
    <r>
      <rPr>
        <sz val="9"/>
        <color theme="1"/>
        <rFont val="ＭＳ ゴシック"/>
        <family val="3"/>
        <charset val="128"/>
      </rPr>
      <t>（日によって営業時間が異なる場合は、全てのパターンを記入してください。）</t>
    </r>
    <rPh sb="1" eb="3">
      <t>ヨウセイ</t>
    </rPh>
    <rPh sb="3" eb="4">
      <t>マエ</t>
    </rPh>
    <rPh sb="5" eb="8">
      <t>ヨウセイゴ</t>
    </rPh>
    <rPh sb="9" eb="11">
      <t>エイギョウ</t>
    </rPh>
    <rPh sb="11" eb="13">
      <t>ジカン</t>
    </rPh>
    <rPh sb="14" eb="16">
      <t>キニュウ</t>
    </rPh>
    <rPh sb="24" eb="25">
      <t>ヒ</t>
    </rPh>
    <rPh sb="29" eb="31">
      <t>エイギョウ</t>
    </rPh>
    <rPh sb="31" eb="33">
      <t>ジカン</t>
    </rPh>
    <rPh sb="34" eb="35">
      <t>コト</t>
    </rPh>
    <rPh sb="37" eb="39">
      <t>バアイ</t>
    </rPh>
    <rPh sb="41" eb="42">
      <t>スベ</t>
    </rPh>
    <rPh sb="49" eb="51">
      <t>キニュウ</t>
    </rPh>
    <phoneticPr fontId="6"/>
  </si>
  <si>
    <t>②協力金申請金額の計算について</t>
    <rPh sb="1" eb="4">
      <t>キョウリョクキン</t>
    </rPh>
    <rPh sb="4" eb="6">
      <t>シンセイ</t>
    </rPh>
    <rPh sb="6" eb="8">
      <t>キンガク</t>
    </rPh>
    <rPh sb="9" eb="11">
      <t>ケイサン</t>
    </rPh>
    <phoneticPr fontId="1"/>
  </si>
  <si>
    <t>②協力金申請金額の計算について</t>
    <rPh sb="1" eb="4">
      <t>キョウリョクキン</t>
    </rPh>
    <rPh sb="4" eb="6">
      <t>シンセイ</t>
    </rPh>
    <rPh sb="6" eb="8">
      <t>キンガク</t>
    </rPh>
    <rPh sb="9" eb="11">
      <t>ケイサン</t>
    </rPh>
    <phoneticPr fontId="1"/>
  </si>
  <si>
    <t>1単位あたり200,000円</t>
    <rPh sb="1" eb="3">
      <t>タンイ</t>
    </rPh>
    <rPh sb="13" eb="14">
      <t>エン</t>
    </rPh>
    <phoneticPr fontId="1"/>
  </si>
  <si>
    <t>単位</t>
    <rPh sb="0" eb="2">
      <t>タンイ</t>
    </rPh>
    <phoneticPr fontId="1"/>
  </si>
  <si>
    <t>100㎡ごとに2万円/日　×　短縮した営業時間　÷　本来の営業時間　</t>
    <rPh sb="8" eb="10">
      <t>マンエン</t>
    </rPh>
    <rPh sb="11" eb="12">
      <t>ニチ</t>
    </rPh>
    <rPh sb="15" eb="17">
      <t>タンシュク</t>
    </rPh>
    <rPh sb="19" eb="21">
      <t>エイギョウ</t>
    </rPh>
    <rPh sb="21" eb="23">
      <t>ジカン</t>
    </rPh>
    <rPh sb="26" eb="28">
      <t>ホンライ</t>
    </rPh>
    <rPh sb="29" eb="31">
      <t>エイギョウ</t>
    </rPh>
    <rPh sb="31" eb="33">
      <t>ジカン</t>
    </rPh>
    <phoneticPr fontId="1"/>
  </si>
  <si>
    <t>1単位あたり20,000円</t>
    <rPh sb="1" eb="3">
      <t>タンイ</t>
    </rPh>
    <rPh sb="12" eb="13">
      <t>エン</t>
    </rPh>
    <phoneticPr fontId="1"/>
  </si>
  <si>
    <t>・・・記入箇所</t>
    <rPh sb="3" eb="5">
      <t>キニュウ</t>
    </rPh>
    <rPh sb="5" eb="7">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</si>
</sst>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h]:mm"/>
    <numFmt numFmtId="178" formatCode="0_ "/>
    <numFmt numFmtId="179" formatCode="#,##0_ "/>
    <numFmt numFmtId="180" formatCode="00;\-00;00"/>
  </numFmts>
  <fonts count="45">
    <font>
      <sz val="11"/>
      <color theme="1"/>
      <name val="游ゴシック"/>
      <family val="2"/>
      <charset val="128"/>
      <scheme val="minor"/>
    </font>
    <font>
      <sz val="6"/>
      <name val="游ゴシック"/>
      <family val="2"/>
      <charset val="128"/>
      <scheme val="minor"/>
    </font>
    <font>
      <sz val="16"/>
      <color theme="1"/>
      <name val="BIZ UDPゴシック"/>
      <family val="3"/>
      <charset val="128"/>
    </font>
    <font>
      <sz val="9"/>
      <color indexed="81"/>
      <name val="MS P ゴシック"/>
      <family val="3"/>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BIZ UDPゴシック"/>
      <family val="3"/>
      <charset val="128"/>
    </font>
    <font>
      <sz val="22"/>
      <color theme="1"/>
      <name val="ＭＳ ゴシック"/>
      <family val="3"/>
      <charset val="128"/>
    </font>
    <font>
      <sz val="22"/>
      <color theme="1"/>
      <name val="ＭＳ Ｐゴシック"/>
      <family val="3"/>
      <charset val="128"/>
    </font>
    <font>
      <b/>
      <sz val="22"/>
      <color theme="1"/>
      <name val="ＭＳ Ｐゴシック"/>
      <family val="3"/>
      <charset val="128"/>
    </font>
    <font>
      <sz val="16"/>
      <color theme="1"/>
      <name val="ＭＳ Ｐゴシック"/>
      <family val="3"/>
      <charset val="128"/>
    </font>
    <font>
      <b/>
      <sz val="24"/>
      <color theme="1"/>
      <name val="ＭＳ Ｐゴシック"/>
      <family val="3"/>
      <charset val="128"/>
    </font>
    <font>
      <b/>
      <sz val="28"/>
      <color theme="1"/>
      <name val="ＭＳ Ｐゴシック"/>
      <family val="3"/>
      <charset val="128"/>
    </font>
    <font>
      <sz val="11"/>
      <color theme="1"/>
      <name val="ＭＳ Ｐゴシック"/>
      <family val="3"/>
      <charset val="128"/>
    </font>
    <font>
      <sz val="24"/>
      <color theme="1"/>
      <name val="ＭＳ Ｐゴシック"/>
      <family val="3"/>
      <charset val="128"/>
    </font>
    <font>
      <b/>
      <sz val="16"/>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6"/>
      <color theme="1"/>
      <name val="ＭＳ Ｐゴシック"/>
      <family val="3"/>
      <charset val="128"/>
    </font>
    <font>
      <sz val="26"/>
      <color theme="1"/>
      <name val="ＭＳ Ｐゴシック"/>
      <family val="3"/>
      <charset val="128"/>
    </font>
    <font>
      <u/>
      <sz val="24"/>
      <color theme="1"/>
      <name val="ＭＳ Ｐゴシック"/>
      <family val="3"/>
      <charset val="128"/>
    </font>
    <font>
      <u/>
      <sz val="16"/>
      <color theme="1"/>
      <name val="ＭＳ Ｐゴシック"/>
      <family val="3"/>
      <charset val="128"/>
    </font>
    <font>
      <sz val="16"/>
      <color theme="1"/>
      <name val="ＭＳ ゴシック"/>
      <family val="3"/>
      <charset val="128"/>
    </font>
    <font>
      <u/>
      <sz val="18"/>
      <color theme="1"/>
      <name val="ＭＳ ゴシック"/>
      <family val="3"/>
      <charset val="128"/>
    </font>
    <font>
      <b/>
      <sz val="24"/>
      <color theme="1"/>
      <name val="ＭＳ ゴシック"/>
      <family val="3"/>
      <charset val="128"/>
    </font>
    <font>
      <b/>
      <sz val="28"/>
      <color theme="1"/>
      <name val="ＭＳ ゴシック"/>
      <family val="3"/>
      <charset val="128"/>
    </font>
    <font>
      <b/>
      <sz val="22"/>
      <color theme="1"/>
      <name val="ＭＳ ゴシック"/>
      <family val="3"/>
      <charset val="128"/>
    </font>
    <font>
      <sz val="24"/>
      <color theme="1"/>
      <name val="ＭＳ ゴシック"/>
      <family val="3"/>
      <charset val="128"/>
    </font>
    <font>
      <b/>
      <sz val="16"/>
      <color theme="1"/>
      <name val="ＭＳ ゴシック"/>
      <family val="3"/>
      <charset val="128"/>
    </font>
    <font>
      <sz val="18"/>
      <color theme="1"/>
      <name val="ＭＳ ゴシック"/>
      <family val="3"/>
      <charset val="128"/>
    </font>
    <font>
      <b/>
      <sz val="18"/>
      <color theme="1"/>
      <name val="ＭＳ ゴシック"/>
      <family val="3"/>
      <charset val="128"/>
    </font>
    <font>
      <b/>
      <sz val="20"/>
      <color theme="1"/>
      <name val="ＭＳ ゴシック"/>
      <family val="3"/>
      <charset val="128"/>
    </font>
    <font>
      <sz val="11"/>
      <color theme="1"/>
      <name val="ＭＳ ゴシック"/>
      <family val="3"/>
      <charset val="128"/>
    </font>
    <font>
      <u/>
      <sz val="11"/>
      <color theme="1"/>
      <name val="ＭＳ ゴシック"/>
      <family val="3"/>
      <charset val="128"/>
    </font>
    <font>
      <sz val="14"/>
      <color theme="1"/>
      <name val="ＭＳ ゴシック"/>
      <family val="3"/>
      <charset val="128"/>
    </font>
    <font>
      <sz val="11"/>
      <name val="ＭＳ ゴシック"/>
      <family val="3"/>
      <charset val="128"/>
    </font>
    <font>
      <sz val="10"/>
      <color theme="1"/>
      <name val="ＭＳ ゴシック"/>
      <family val="3"/>
      <charset val="128"/>
    </font>
    <font>
      <b/>
      <sz val="11"/>
      <color theme="1"/>
      <name val="ＭＳ ゴシック"/>
      <family val="3"/>
      <charset val="128"/>
    </font>
    <font>
      <u/>
      <sz val="12"/>
      <color theme="1"/>
      <name val="ＭＳ ゴシック"/>
      <family val="3"/>
      <charset val="128"/>
    </font>
    <font>
      <sz val="12"/>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theme="5" tint="0.59999389629810485"/>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s>
  <cellStyleXfs count="3">
    <xf numFmtId="0" fontId="0" fillId="0" borderId="0">
      <alignment vertical="center"/>
    </xf>
    <xf numFmtId="9" fontId="4" fillId="0" borderId="0" applyFont="0" applyFill="0" applyBorder="0" applyAlignment="0" applyProtection="0">
      <alignment vertical="center"/>
    </xf>
    <xf numFmtId="0" fontId="5" fillId="0" borderId="0"/>
  </cellStyleXfs>
  <cellXfs count="355">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Fill="1" applyBorder="1" applyAlignment="1">
      <alignment horizontal="left" vertical="center"/>
    </xf>
    <xf numFmtId="0" fontId="2" fillId="0" borderId="0" xfId="0" quotePrefix="1" applyFont="1" applyBorder="1" applyAlignment="1">
      <alignment horizontal="center" vertical="center"/>
    </xf>
    <xf numFmtId="0" fontId="0" fillId="0" borderId="0" xfId="0" applyAlignment="1">
      <alignment horizontal="center" vertical="center"/>
    </xf>
    <xf numFmtId="0" fontId="0" fillId="0" borderId="0" xfId="0" quotePrefix="1" applyAlignment="1">
      <alignment horizontal="right" vertical="center"/>
    </xf>
    <xf numFmtId="14" fontId="0" fillId="0" borderId="0" xfId="0" applyNumberFormat="1">
      <alignment vertical="center"/>
    </xf>
    <xf numFmtId="0" fontId="0" fillId="0" borderId="0" xfId="0" applyAlignment="1">
      <alignment horizontal="right" vertical="center"/>
    </xf>
    <xf numFmtId="0" fontId="2" fillId="0" borderId="0" xfId="0" applyFont="1" applyFill="1" applyAlignment="1">
      <alignment horizontal="left" vertical="center"/>
    </xf>
    <xf numFmtId="9" fontId="2" fillId="0" borderId="0" xfId="1" applyFont="1" applyAlignment="1">
      <alignment horizontal="left" vertical="center"/>
    </xf>
    <xf numFmtId="177" fontId="2" fillId="0" borderId="0" xfId="0" applyNumberFormat="1" applyFont="1" applyAlignment="1">
      <alignment horizontal="right" vertical="center"/>
    </xf>
    <xf numFmtId="9" fontId="9" fillId="0" borderId="0" xfId="1" applyFont="1" applyBorder="1" applyAlignment="1">
      <alignment horizontal="left" vertical="center" indent="1"/>
    </xf>
    <xf numFmtId="0" fontId="10" fillId="0" borderId="0" xfId="0" applyFont="1" applyBorder="1" applyAlignment="1">
      <alignment horizontal="left" vertical="center"/>
    </xf>
    <xf numFmtId="0" fontId="11" fillId="0" borderId="0" xfId="0" applyFont="1" applyAlignment="1">
      <alignment horizontal="left" vertical="center"/>
    </xf>
    <xf numFmtId="9" fontId="11" fillId="0" borderId="0" xfId="1" applyFont="1" applyAlignment="1">
      <alignment horizontal="left" vertical="center"/>
    </xf>
    <xf numFmtId="0" fontId="11" fillId="0" borderId="0" xfId="0" applyFont="1" applyAlignment="1">
      <alignment horizontal="left" vertical="center" wrapText="1"/>
    </xf>
    <xf numFmtId="9" fontId="11" fillId="0" borderId="0" xfId="1" applyFont="1" applyAlignment="1">
      <alignment horizontal="left" vertical="center" wrapText="1"/>
    </xf>
    <xf numFmtId="0" fontId="12" fillId="0" borderId="0" xfId="0" applyFont="1" applyBorder="1" applyAlignment="1">
      <alignment vertical="center" wrapText="1"/>
    </xf>
    <xf numFmtId="0" fontId="11" fillId="0" borderId="0" xfId="0" applyFont="1" applyBorder="1" applyAlignment="1">
      <alignment horizontal="left" vertical="center"/>
    </xf>
    <xf numFmtId="9" fontId="11" fillId="0" borderId="0" xfId="1" applyFont="1" applyBorder="1" applyAlignment="1">
      <alignment horizontal="left" vertical="center"/>
    </xf>
    <xf numFmtId="0" fontId="11" fillId="2" borderId="10" xfId="0" applyFont="1" applyFill="1" applyBorder="1" applyAlignment="1">
      <alignment horizontal="left" vertical="center"/>
    </xf>
    <xf numFmtId="0" fontId="11" fillId="0" borderId="0" xfId="0" applyFont="1" applyBorder="1" applyAlignment="1">
      <alignment horizontal="centerContinuous" vertical="center"/>
    </xf>
    <xf numFmtId="0" fontId="16" fillId="0" borderId="0" xfId="0" applyFont="1" applyBorder="1" applyAlignment="1">
      <alignment horizontal="left" vertical="center"/>
    </xf>
    <xf numFmtId="9" fontId="11" fillId="0" borderId="0" xfId="1" applyFont="1" applyFill="1" applyBorder="1" applyAlignment="1">
      <alignment horizontal="left" vertical="center"/>
    </xf>
    <xf numFmtId="0" fontId="11" fillId="0" borderId="0" xfId="0" applyFont="1" applyFill="1" applyBorder="1" applyAlignment="1">
      <alignment horizontal="left" vertical="center"/>
    </xf>
    <xf numFmtId="9" fontId="11" fillId="0" borderId="0" xfId="1" applyFont="1" applyBorder="1" applyAlignment="1">
      <alignment horizontal="left" vertical="center" indent="1"/>
    </xf>
    <xf numFmtId="0" fontId="17"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Fill="1" applyBorder="1" applyAlignment="1">
      <alignment horizontal="centerContinuous" vertical="center"/>
    </xf>
    <xf numFmtId="3" fontId="11" fillId="0" borderId="0" xfId="0" applyNumberFormat="1" applyFont="1" applyFill="1" applyBorder="1" applyAlignment="1">
      <alignment horizontal="right" vertical="center"/>
    </xf>
    <xf numFmtId="0" fontId="11" fillId="0" borderId="0" xfId="0" applyFont="1" applyFill="1" applyBorder="1" applyAlignment="1">
      <alignment horizontal="center" vertical="center"/>
    </xf>
    <xf numFmtId="178" fontId="11" fillId="0" borderId="0" xfId="1" applyNumberFormat="1" applyFont="1" applyFill="1" applyBorder="1" applyAlignment="1">
      <alignment horizontal="right" vertical="center"/>
    </xf>
    <xf numFmtId="3" fontId="11" fillId="0" borderId="0" xfId="1" applyNumberFormat="1"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Alignment="1">
      <alignment horizontal="left" vertical="center"/>
    </xf>
    <xf numFmtId="3" fontId="11" fillId="0" borderId="0" xfId="0" applyNumberFormat="1" applyFont="1" applyBorder="1" applyAlignment="1">
      <alignment horizontal="right" vertical="center"/>
    </xf>
    <xf numFmtId="178" fontId="11" fillId="0" borderId="0" xfId="1" applyNumberFormat="1" applyFont="1" applyBorder="1" applyAlignment="1">
      <alignment horizontal="right" vertical="center"/>
    </xf>
    <xf numFmtId="3" fontId="11" fillId="0" borderId="0" xfId="1" applyNumberFormat="1" applyFont="1" applyBorder="1" applyAlignment="1">
      <alignment horizontal="right" vertical="center"/>
    </xf>
    <xf numFmtId="0" fontId="11" fillId="0" borderId="0" xfId="0" quotePrefix="1" applyFont="1" applyFill="1" applyBorder="1" applyAlignment="1">
      <alignment horizontal="center" vertical="center"/>
    </xf>
    <xf numFmtId="0" fontId="11" fillId="0" borderId="0" xfId="0" quotePrefix="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center"/>
    </xf>
    <xf numFmtId="0" fontId="11" fillId="0" borderId="25" xfId="0" applyFont="1" applyFill="1" applyBorder="1" applyAlignment="1">
      <alignment horizontal="centerContinuous" vertical="center"/>
    </xf>
    <xf numFmtId="9" fontId="11" fillId="0" borderId="0" xfId="1" applyFont="1" applyFill="1" applyAlignment="1">
      <alignment horizontal="left" vertical="center"/>
    </xf>
    <xf numFmtId="0" fontId="17" fillId="0" borderId="0" xfId="0" applyFont="1" applyBorder="1" applyAlignment="1">
      <alignment horizontal="centerContinuous" vertical="center"/>
    </xf>
    <xf numFmtId="0" fontId="19" fillId="0" borderId="0" xfId="0" applyFont="1" applyBorder="1" applyAlignment="1">
      <alignment horizontal="centerContinuous" vertical="center"/>
    </xf>
    <xf numFmtId="0" fontId="19" fillId="0" borderId="0" xfId="0" applyFont="1" applyBorder="1" applyAlignment="1">
      <alignment horizontal="left" vertical="center"/>
    </xf>
    <xf numFmtId="0" fontId="9" fillId="0" borderId="0" xfId="0" applyFont="1" applyBorder="1" applyAlignment="1">
      <alignment horizontal="centerContinuous" vertical="center"/>
    </xf>
    <xf numFmtId="0" fontId="12" fillId="0" borderId="0" xfId="0" applyFont="1" applyBorder="1" applyAlignment="1">
      <alignment horizontal="left" vertical="center"/>
    </xf>
    <xf numFmtId="0" fontId="15" fillId="0" borderId="0" xfId="0" applyFont="1" applyBorder="1" applyAlignment="1">
      <alignment horizontal="centerContinuous" vertical="center"/>
    </xf>
    <xf numFmtId="0" fontId="20" fillId="0" borderId="0" xfId="0" applyFont="1" applyBorder="1" applyAlignment="1">
      <alignment horizontal="left" vertical="center"/>
    </xf>
    <xf numFmtId="0" fontId="21" fillId="0" borderId="0" xfId="0" applyFont="1" applyBorder="1" applyAlignment="1">
      <alignment horizontal="centerContinuous" vertical="center"/>
    </xf>
    <xf numFmtId="0" fontId="21" fillId="0" borderId="0" xfId="0" applyFont="1" applyBorder="1" applyAlignment="1">
      <alignment horizontal="left" vertical="center"/>
    </xf>
    <xf numFmtId="0" fontId="22" fillId="0" borderId="0" xfId="0" applyNumberFormat="1" applyFont="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17"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right" vertical="center"/>
    </xf>
    <xf numFmtId="0" fontId="17" fillId="0" borderId="0" xfId="0" applyFont="1" applyFill="1" applyBorder="1" applyAlignment="1">
      <alignment horizontal="right" vertical="center"/>
    </xf>
    <xf numFmtId="9" fontId="17" fillId="0" borderId="0" xfId="1" applyFont="1" applyFill="1" applyBorder="1" applyAlignment="1">
      <alignment horizontal="left" vertical="center"/>
    </xf>
    <xf numFmtId="9" fontId="17" fillId="0" borderId="0" xfId="1" applyFont="1" applyBorder="1" applyAlignment="1">
      <alignment horizontal="left" vertical="center"/>
    </xf>
    <xf numFmtId="0" fontId="17" fillId="0" borderId="0" xfId="0" applyFont="1" applyBorder="1" applyAlignment="1">
      <alignment horizontal="left" vertical="center" indent="1"/>
    </xf>
    <xf numFmtId="9" fontId="17" fillId="0" borderId="0" xfId="1" applyFont="1" applyBorder="1" applyAlignment="1">
      <alignment horizontal="right" vertical="center"/>
    </xf>
    <xf numFmtId="9" fontId="17" fillId="0" borderId="0" xfId="1" applyFont="1" applyBorder="1" applyAlignment="1">
      <alignment horizontal="centerContinuous" vertical="center"/>
    </xf>
    <xf numFmtId="0" fontId="17" fillId="0" borderId="0" xfId="0" applyFont="1" applyBorder="1" applyAlignment="1">
      <alignment horizontal="center" vertical="center"/>
    </xf>
    <xf numFmtId="0" fontId="19" fillId="0" borderId="2" xfId="0" applyFont="1" applyBorder="1" applyAlignment="1">
      <alignment horizontal="center" vertical="center"/>
    </xf>
    <xf numFmtId="0" fontId="17" fillId="0" borderId="5" xfId="0" applyFont="1" applyBorder="1" applyAlignment="1">
      <alignment horizontal="center" vertical="center"/>
    </xf>
    <xf numFmtId="0" fontId="11" fillId="0" borderId="7" xfId="0" applyFont="1" applyBorder="1" applyAlignment="1">
      <alignment horizontal="center" vertical="top" wrapTex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7" fillId="0" borderId="25" xfId="0" applyFont="1" applyFill="1" applyBorder="1" applyAlignment="1">
      <alignment horizontal="centerContinuous" vertical="center"/>
    </xf>
    <xf numFmtId="0" fontId="17" fillId="0" borderId="26" xfId="0" applyFont="1" applyFill="1" applyBorder="1" applyAlignment="1">
      <alignment horizontal="centerContinuous" vertical="center"/>
    </xf>
    <xf numFmtId="56" fontId="9" fillId="0" borderId="24" xfId="0" applyNumberFormat="1" applyFont="1" applyFill="1" applyBorder="1" applyAlignment="1">
      <alignment horizontal="centerContinuous"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24" fillId="0" borderId="0" xfId="0" applyFont="1" applyAlignment="1">
      <alignment horizontal="left" vertical="center"/>
    </xf>
    <xf numFmtId="9" fontId="24" fillId="0" borderId="0" xfId="1" applyFont="1" applyAlignment="1">
      <alignment horizontal="left" vertical="center"/>
    </xf>
    <xf numFmtId="0" fontId="24" fillId="0" borderId="0" xfId="0" applyFont="1" applyAlignment="1">
      <alignment horizontal="left" vertical="center" wrapText="1"/>
    </xf>
    <xf numFmtId="9" fontId="24" fillId="0" borderId="0" xfId="1" applyFont="1" applyAlignment="1">
      <alignment horizontal="left" vertical="center" wrapText="1"/>
    </xf>
    <xf numFmtId="0" fontId="25" fillId="0" borderId="0" xfId="0" applyNumberFormat="1" applyFont="1" applyAlignment="1">
      <alignment vertical="center"/>
    </xf>
    <xf numFmtId="0" fontId="26" fillId="0" borderId="0" xfId="0" applyFont="1" applyBorder="1" applyAlignment="1">
      <alignment vertical="center" wrapText="1"/>
    </xf>
    <xf numFmtId="0" fontId="8" fillId="0" borderId="0" xfId="0" applyFont="1" applyFill="1" applyBorder="1" applyAlignment="1">
      <alignment vertical="center"/>
    </xf>
    <xf numFmtId="0" fontId="24" fillId="0" borderId="0" xfId="0" applyFont="1" applyBorder="1" applyAlignment="1">
      <alignment horizontal="left" vertical="center"/>
    </xf>
    <xf numFmtId="9" fontId="24" fillId="0" borderId="0" xfId="1" applyFont="1" applyBorder="1" applyAlignment="1">
      <alignment horizontal="left" vertical="center"/>
    </xf>
    <xf numFmtId="0" fontId="24" fillId="5" borderId="10" xfId="0" applyFont="1" applyFill="1" applyBorder="1" applyAlignment="1">
      <alignment horizontal="left" vertical="center"/>
    </xf>
    <xf numFmtId="9" fontId="24" fillId="0" borderId="0" xfId="1" applyFont="1" applyBorder="1" applyAlignment="1">
      <alignment horizontal="left" vertical="center" indent="1"/>
    </xf>
    <xf numFmtId="0" fontId="28" fillId="0" borderId="0" xfId="0" applyFont="1" applyBorder="1" applyAlignment="1">
      <alignment horizontal="left" vertical="center"/>
    </xf>
    <xf numFmtId="0" fontId="29" fillId="0" borderId="0" xfId="0" applyFont="1" applyBorder="1" applyAlignment="1">
      <alignment horizontal="centerContinuous" vertical="center"/>
    </xf>
    <xf numFmtId="0" fontId="24" fillId="0" borderId="0" xfId="0" applyFont="1" applyBorder="1" applyAlignment="1">
      <alignment horizontal="centerContinuous" vertical="center"/>
    </xf>
    <xf numFmtId="0" fontId="30" fillId="0" borderId="0" xfId="0" applyFont="1" applyBorder="1" applyAlignment="1">
      <alignment horizontal="left" vertical="center"/>
    </xf>
    <xf numFmtId="9" fontId="24" fillId="0" borderId="0" xfId="1" applyFont="1" applyFill="1" applyBorder="1" applyAlignment="1">
      <alignment horizontal="left" vertical="center"/>
    </xf>
    <xf numFmtId="0" fontId="24" fillId="0" borderId="0" xfId="0" applyFont="1" applyFill="1" applyBorder="1" applyAlignment="1">
      <alignment horizontal="left" vertical="center"/>
    </xf>
    <xf numFmtId="0" fontId="31" fillId="0" borderId="0" xfId="0" applyFont="1" applyBorder="1" applyAlignment="1">
      <alignment horizontal="left" vertical="center"/>
    </xf>
    <xf numFmtId="0" fontId="24" fillId="0" borderId="0" xfId="0" applyFont="1" applyBorder="1" applyAlignment="1">
      <alignment horizontal="center" vertical="center"/>
    </xf>
    <xf numFmtId="3" fontId="24" fillId="0" borderId="0" xfId="0" applyNumberFormat="1" applyFont="1" applyBorder="1" applyAlignment="1">
      <alignment horizontal="right" vertical="center"/>
    </xf>
    <xf numFmtId="178" fontId="24" fillId="0" borderId="0" xfId="1" applyNumberFormat="1" applyFont="1" applyBorder="1" applyAlignment="1">
      <alignment horizontal="right" vertical="center"/>
    </xf>
    <xf numFmtId="3" fontId="24" fillId="0" borderId="0" xfId="1" applyNumberFormat="1" applyFont="1" applyBorder="1" applyAlignment="1">
      <alignment horizontal="right" vertical="center"/>
    </xf>
    <xf numFmtId="0" fontId="24" fillId="0" borderId="0" xfId="0" applyFont="1" applyBorder="1" applyAlignment="1">
      <alignment horizontal="right" vertical="center"/>
    </xf>
    <xf numFmtId="0" fontId="24" fillId="0" borderId="0" xfId="0" applyFont="1" applyFill="1" applyBorder="1" applyAlignment="1">
      <alignment horizontal="centerContinuous" vertical="center"/>
    </xf>
    <xf numFmtId="3" fontId="24" fillId="0" borderId="0" xfId="0" applyNumberFormat="1" applyFont="1" applyFill="1" applyBorder="1" applyAlignment="1">
      <alignment horizontal="right" vertical="center"/>
    </xf>
    <xf numFmtId="0" fontId="24" fillId="0" borderId="0" xfId="0" applyFont="1" applyFill="1" applyBorder="1" applyAlignment="1">
      <alignment horizontal="center" vertical="center"/>
    </xf>
    <xf numFmtId="178" fontId="24" fillId="0" borderId="0" xfId="1" applyNumberFormat="1" applyFont="1" applyFill="1" applyBorder="1" applyAlignment="1">
      <alignment horizontal="right" vertical="center"/>
    </xf>
    <xf numFmtId="3" fontId="24" fillId="0" borderId="0" xfId="1" applyNumberFormat="1" applyFont="1" applyFill="1" applyBorder="1" applyAlignment="1">
      <alignment horizontal="right" vertical="center"/>
    </xf>
    <xf numFmtId="0" fontId="24" fillId="0" borderId="0" xfId="0" applyFont="1" applyFill="1" applyBorder="1" applyAlignment="1">
      <alignment horizontal="right" vertical="center"/>
    </xf>
    <xf numFmtId="0" fontId="24" fillId="0" borderId="0" xfId="0" applyFont="1" applyFill="1" applyAlignment="1">
      <alignment horizontal="left" vertical="center"/>
    </xf>
    <xf numFmtId="0" fontId="24" fillId="0" borderId="0" xfId="0" quotePrefix="1" applyFont="1" applyFill="1" applyBorder="1" applyAlignment="1">
      <alignment horizontal="center" vertical="center"/>
    </xf>
    <xf numFmtId="0" fontId="24" fillId="0" borderId="0" xfId="0" quotePrefix="1"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2" xfId="0" applyFont="1" applyBorder="1" applyAlignment="1">
      <alignment horizontal="center" vertical="center"/>
    </xf>
    <xf numFmtId="56" fontId="24" fillId="0" borderId="24" xfId="0" applyNumberFormat="1" applyFont="1" applyFill="1" applyBorder="1" applyAlignment="1">
      <alignment horizontal="centerContinuous" vertical="center"/>
    </xf>
    <xf numFmtId="0" fontId="24" fillId="0" borderId="25" xfId="0" applyFont="1" applyFill="1" applyBorder="1" applyAlignment="1">
      <alignment horizontal="centerContinuous" vertical="center"/>
    </xf>
    <xf numFmtId="9" fontId="24" fillId="0" borderId="0" xfId="1" applyFont="1" applyFill="1" applyAlignment="1">
      <alignment horizontal="left" vertical="center"/>
    </xf>
    <xf numFmtId="0" fontId="33" fillId="0" borderId="0" xfId="0" applyFont="1" applyBorder="1" applyAlignment="1">
      <alignment horizontal="left" vertical="center"/>
    </xf>
    <xf numFmtId="0" fontId="26" fillId="0" borderId="0" xfId="0" applyFont="1" applyBorder="1" applyAlignment="1">
      <alignment horizontal="left" vertical="center"/>
    </xf>
    <xf numFmtId="0" fontId="31" fillId="0" borderId="0" xfId="0" applyFont="1" applyBorder="1" applyAlignment="1">
      <alignment horizontal="centerContinuous" vertical="center"/>
    </xf>
    <xf numFmtId="0" fontId="31" fillId="0" borderId="0" xfId="0" applyFont="1" applyFill="1" applyBorder="1" applyAlignment="1">
      <alignment horizontal="left" vertical="center"/>
    </xf>
    <xf numFmtId="9" fontId="31" fillId="0" borderId="0" xfId="1" applyFont="1" applyBorder="1" applyAlignment="1">
      <alignment horizontal="right" vertical="center"/>
    </xf>
    <xf numFmtId="9" fontId="31" fillId="0" borderId="0" xfId="1" applyFont="1" applyBorder="1" applyAlignment="1">
      <alignment horizontal="left" vertical="center"/>
    </xf>
    <xf numFmtId="9" fontId="31" fillId="0" borderId="0" xfId="1" applyFont="1" applyBorder="1" applyAlignment="1">
      <alignment horizontal="centerContinuous" vertical="center"/>
    </xf>
    <xf numFmtId="0" fontId="31" fillId="0" borderId="0" xfId="0" applyFont="1" applyBorder="1" applyAlignment="1">
      <alignment horizontal="center" vertical="center"/>
    </xf>
    <xf numFmtId="0" fontId="31" fillId="0" borderId="0" xfId="0" applyFont="1" applyBorder="1" applyAlignment="1">
      <alignment horizontal="left" vertical="center" indent="1"/>
    </xf>
    <xf numFmtId="0" fontId="32" fillId="0" borderId="0" xfId="0" applyFont="1" applyBorder="1" applyAlignment="1">
      <alignment horizontal="left" vertical="center" indent="1"/>
    </xf>
    <xf numFmtId="0" fontId="31" fillId="0" borderId="0" xfId="0" applyFont="1" applyBorder="1" applyAlignment="1">
      <alignment horizontal="left" vertical="center" indent="2"/>
    </xf>
    <xf numFmtId="0" fontId="31" fillId="0" borderId="0" xfId="0" applyFont="1" applyBorder="1" applyAlignment="1">
      <alignment horizontal="right" vertical="center"/>
    </xf>
    <xf numFmtId="0" fontId="31" fillId="0" borderId="0" xfId="0" applyFont="1" applyFill="1" applyBorder="1" applyAlignment="1">
      <alignment horizontal="left" vertical="center" indent="2"/>
    </xf>
    <xf numFmtId="0" fontId="31" fillId="0" borderId="0" xfId="0" quotePrefix="1" applyFont="1" applyFill="1" applyBorder="1" applyAlignment="1">
      <alignment horizontal="center" vertical="center"/>
    </xf>
    <xf numFmtId="0" fontId="31" fillId="0" borderId="0" xfId="0" applyFont="1" applyFill="1" applyBorder="1" applyAlignment="1">
      <alignment horizontal="right" vertical="center"/>
    </xf>
    <xf numFmtId="9" fontId="31" fillId="0" borderId="0" xfId="1" applyFont="1" applyFill="1" applyBorder="1" applyAlignment="1">
      <alignment horizontal="left" vertical="center"/>
    </xf>
    <xf numFmtId="0" fontId="31" fillId="0" borderId="0" xfId="0" applyFont="1" applyFill="1" applyBorder="1" applyAlignment="1">
      <alignment horizontal="center" vertical="center"/>
    </xf>
    <xf numFmtId="3" fontId="17" fillId="0" borderId="10" xfId="0" applyNumberFormat="1" applyFont="1" applyBorder="1" applyAlignment="1">
      <alignment horizontal="right" vertical="center"/>
    </xf>
    <xf numFmtId="178" fontId="17" fillId="0" borderId="10" xfId="1" applyNumberFormat="1" applyFont="1" applyBorder="1" applyAlignment="1">
      <alignment horizontal="right" vertical="center"/>
    </xf>
    <xf numFmtId="3" fontId="17" fillId="0" borderId="10" xfId="1" applyNumberFormat="1" applyFont="1" applyBorder="1" applyAlignment="1">
      <alignment horizontal="right" vertical="center"/>
    </xf>
    <xf numFmtId="177" fontId="17" fillId="0" borderId="10" xfId="0" quotePrefix="1" applyNumberFormat="1" applyFont="1" applyBorder="1" applyAlignment="1">
      <alignment horizontal="center" vertical="center"/>
    </xf>
    <xf numFmtId="0" fontId="17" fillId="0" borderId="4" xfId="0" applyFont="1" applyBorder="1" applyAlignment="1">
      <alignment horizontal="centerContinuous" vertical="center"/>
    </xf>
    <xf numFmtId="0" fontId="17" fillId="0" borderId="6" xfId="0" applyFont="1" applyFill="1" applyBorder="1" applyAlignment="1">
      <alignment horizontal="centerContinuous" vertical="center"/>
    </xf>
    <xf numFmtId="0" fontId="17" fillId="0" borderId="7" xfId="0" applyFont="1" applyBorder="1" applyAlignment="1">
      <alignment horizontal="centerContinuous" vertical="center"/>
    </xf>
    <xf numFmtId="0" fontId="17" fillId="0" borderId="9" xfId="0" applyFont="1" applyBorder="1" applyAlignment="1">
      <alignment horizontal="centerContinuous" vertical="center"/>
    </xf>
    <xf numFmtId="0" fontId="17" fillId="0" borderId="9" xfId="0" applyFont="1" applyFill="1" applyBorder="1" applyAlignment="1">
      <alignment horizontal="centerContinuous" vertical="center"/>
    </xf>
    <xf numFmtId="3" fontId="31" fillId="0" borderId="10" xfId="0" applyNumberFormat="1" applyFont="1" applyBorder="1" applyAlignment="1">
      <alignment horizontal="right" vertical="center"/>
    </xf>
    <xf numFmtId="178" fontId="31" fillId="0" borderId="10" xfId="1" applyNumberFormat="1" applyFont="1" applyBorder="1" applyAlignment="1">
      <alignment horizontal="right" vertical="center"/>
    </xf>
    <xf numFmtId="3" fontId="31" fillId="0" borderId="10" xfId="1" applyNumberFormat="1" applyFont="1" applyBorder="1" applyAlignment="1">
      <alignment horizontal="right" vertical="center"/>
    </xf>
    <xf numFmtId="3" fontId="11" fillId="2" borderId="10" xfId="0" applyNumberFormat="1" applyFont="1" applyFill="1" applyBorder="1" applyAlignment="1" applyProtection="1">
      <alignment horizontal="right" vertical="center"/>
      <protection locked="0"/>
    </xf>
    <xf numFmtId="0" fontId="11" fillId="2" borderId="10" xfId="0" applyFont="1" applyFill="1" applyBorder="1" applyAlignment="1" applyProtection="1">
      <alignment horizontal="center" vertical="center"/>
      <protection locked="0"/>
    </xf>
    <xf numFmtId="0" fontId="11" fillId="2" borderId="10" xfId="0" quotePrefix="1" applyFont="1" applyFill="1" applyBorder="1" applyAlignment="1" applyProtection="1">
      <alignment horizontal="center" vertical="center"/>
      <protection locked="0"/>
    </xf>
    <xf numFmtId="0" fontId="11" fillId="2" borderId="10" xfId="0" applyFont="1" applyFill="1" applyBorder="1" applyAlignment="1" applyProtection="1">
      <alignment horizontal="right" vertical="center"/>
      <protection locked="0"/>
    </xf>
    <xf numFmtId="0" fontId="11" fillId="2" borderId="19"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56" fontId="19" fillId="3" borderId="30" xfId="0" applyNumberFormat="1" applyFont="1" applyFill="1" applyBorder="1" applyAlignment="1">
      <alignment horizontal="right" vertical="center"/>
    </xf>
    <xf numFmtId="0" fontId="19" fillId="3" borderId="31" xfId="0" applyFont="1" applyFill="1" applyBorder="1" applyAlignment="1">
      <alignment horizontal="center" vertical="center"/>
    </xf>
    <xf numFmtId="56" fontId="19" fillId="0" borderId="32" xfId="0" applyNumberFormat="1" applyFont="1" applyBorder="1" applyAlignment="1">
      <alignment horizontal="right" vertical="center"/>
    </xf>
    <xf numFmtId="0" fontId="19" fillId="0" borderId="33" xfId="0" applyFont="1" applyBorder="1" applyAlignment="1">
      <alignment horizontal="center" vertical="center"/>
    </xf>
    <xf numFmtId="56" fontId="19" fillId="4" borderId="32" xfId="0" applyNumberFormat="1" applyFont="1" applyFill="1" applyBorder="1" applyAlignment="1">
      <alignment horizontal="right" vertical="center"/>
    </xf>
    <xf numFmtId="0" fontId="19" fillId="4" borderId="33" xfId="0" applyFont="1" applyFill="1" applyBorder="1" applyAlignment="1">
      <alignment horizontal="center" vertical="center"/>
    </xf>
    <xf numFmtId="56" fontId="19" fillId="3" borderId="32" xfId="0" applyNumberFormat="1" applyFont="1" applyFill="1" applyBorder="1" applyAlignment="1">
      <alignment horizontal="right" vertical="center"/>
    </xf>
    <xf numFmtId="0" fontId="19" fillId="3" borderId="33" xfId="0" applyFont="1" applyFill="1" applyBorder="1" applyAlignment="1">
      <alignment horizontal="center" vertical="center"/>
    </xf>
    <xf numFmtId="56" fontId="19" fillId="3" borderId="34" xfId="0" applyNumberFormat="1" applyFont="1" applyFill="1" applyBorder="1" applyAlignment="1">
      <alignment horizontal="right" vertical="center"/>
    </xf>
    <xf numFmtId="0" fontId="19" fillId="3" borderId="35" xfId="0" applyFont="1" applyFill="1" applyBorder="1" applyAlignment="1">
      <alignment horizontal="center" vertical="center"/>
    </xf>
    <xf numFmtId="56" fontId="24" fillId="3" borderId="30" xfId="0" applyNumberFormat="1" applyFont="1" applyFill="1" applyBorder="1" applyAlignment="1">
      <alignment horizontal="center" vertical="center"/>
    </xf>
    <xf numFmtId="0" fontId="24" fillId="3" borderId="31" xfId="0" applyFont="1" applyFill="1" applyBorder="1" applyAlignment="1">
      <alignment horizontal="center" vertical="center"/>
    </xf>
    <xf numFmtId="56" fontId="24" fillId="0" borderId="32" xfId="0" applyNumberFormat="1" applyFont="1" applyBorder="1" applyAlignment="1">
      <alignment horizontal="center" vertical="center"/>
    </xf>
    <xf numFmtId="0" fontId="24" fillId="0" borderId="33" xfId="0" applyFont="1" applyBorder="1" applyAlignment="1">
      <alignment horizontal="center" vertical="center"/>
    </xf>
    <xf numFmtId="56" fontId="24" fillId="4" borderId="32" xfId="0" applyNumberFormat="1" applyFont="1" applyFill="1" applyBorder="1" applyAlignment="1">
      <alignment horizontal="center" vertical="center"/>
    </xf>
    <xf numFmtId="0" fontId="24" fillId="4" borderId="33" xfId="0" applyFont="1" applyFill="1" applyBorder="1" applyAlignment="1">
      <alignment horizontal="center" vertical="center"/>
    </xf>
    <xf numFmtId="56" fontId="24" fillId="3" borderId="32" xfId="0" applyNumberFormat="1" applyFont="1" applyFill="1" applyBorder="1" applyAlignment="1">
      <alignment horizontal="center" vertical="center"/>
    </xf>
    <xf numFmtId="0" fontId="24" fillId="3" borderId="33" xfId="0" applyFont="1" applyFill="1" applyBorder="1" applyAlignment="1">
      <alignment horizontal="center" vertical="center"/>
    </xf>
    <xf numFmtId="56" fontId="24" fillId="3" borderId="34" xfId="0" applyNumberFormat="1" applyFont="1" applyFill="1" applyBorder="1" applyAlignment="1">
      <alignment horizontal="center" vertical="center"/>
    </xf>
    <xf numFmtId="0" fontId="24" fillId="3" borderId="35" xfId="0" applyFont="1" applyFill="1" applyBorder="1" applyAlignment="1">
      <alignment horizontal="center" vertical="center"/>
    </xf>
    <xf numFmtId="3" fontId="24" fillId="5" borderId="10" xfId="0" applyNumberFormat="1" applyFont="1" applyFill="1" applyBorder="1" applyAlignment="1" applyProtection="1">
      <alignment horizontal="right" vertical="center"/>
      <protection locked="0"/>
    </xf>
    <xf numFmtId="0" fontId="31" fillId="5" borderId="10" xfId="0" applyFont="1" applyFill="1" applyBorder="1" applyAlignment="1" applyProtection="1">
      <alignment horizontal="center" vertical="center"/>
      <protection locked="0"/>
    </xf>
    <xf numFmtId="0" fontId="31" fillId="5" borderId="10" xfId="0" quotePrefix="1" applyFont="1" applyFill="1" applyBorder="1" applyAlignment="1" applyProtection="1">
      <alignment horizontal="center" vertical="center"/>
      <protection locked="0"/>
    </xf>
    <xf numFmtId="0" fontId="31" fillId="5" borderId="10" xfId="0" applyFont="1" applyFill="1" applyBorder="1" applyAlignment="1" applyProtection="1">
      <alignment horizontal="right" vertical="center"/>
      <protection locked="0"/>
    </xf>
    <xf numFmtId="0" fontId="24" fillId="5" borderId="19" xfId="0" applyFont="1" applyFill="1" applyBorder="1" applyAlignment="1" applyProtection="1">
      <alignment horizontal="center" vertical="center"/>
      <protection locked="0"/>
    </xf>
    <xf numFmtId="0" fontId="24" fillId="5" borderId="20" xfId="0" applyFont="1" applyFill="1" applyBorder="1" applyAlignment="1" applyProtection="1">
      <alignment horizontal="center" vertical="center"/>
      <protection locked="0"/>
    </xf>
    <xf numFmtId="0" fontId="24" fillId="5" borderId="22" xfId="0" applyFont="1" applyFill="1" applyBorder="1" applyAlignment="1" applyProtection="1">
      <alignment horizontal="center" vertical="center"/>
      <protection locked="0"/>
    </xf>
    <xf numFmtId="178" fontId="34" fillId="6" borderId="10" xfId="2" applyNumberFormat="1" applyFont="1" applyFill="1" applyBorder="1" applyAlignment="1" applyProtection="1">
      <alignment vertical="center" shrinkToFit="1"/>
      <protection locked="0"/>
    </xf>
    <xf numFmtId="0" fontId="34" fillId="6" borderId="10" xfId="2" applyFont="1" applyFill="1" applyBorder="1" applyAlignment="1" applyProtection="1">
      <alignment horizontal="center" vertical="center" shrinkToFit="1"/>
      <protection locked="0"/>
    </xf>
    <xf numFmtId="180" fontId="34" fillId="6" borderId="10" xfId="2" applyNumberFormat="1" applyFont="1" applyFill="1" applyBorder="1" applyAlignment="1" applyProtection="1">
      <alignment horizontal="center" vertical="center" shrinkToFit="1"/>
      <protection locked="0"/>
    </xf>
    <xf numFmtId="0" fontId="24" fillId="0" borderId="0" xfId="0" applyFont="1" applyAlignment="1" applyProtection="1">
      <alignment horizontal="left" vertical="center"/>
    </xf>
    <xf numFmtId="0" fontId="34" fillId="0" borderId="0" xfId="2" applyFont="1" applyAlignment="1" applyProtection="1">
      <alignment vertical="center"/>
    </xf>
    <xf numFmtId="0" fontId="7" fillId="0" borderId="0" xfId="2" applyFont="1" applyAlignment="1" applyProtection="1">
      <alignment vertical="center"/>
    </xf>
    <xf numFmtId="0" fontId="40" fillId="0" borderId="0" xfId="2" applyFont="1" applyAlignment="1" applyProtection="1">
      <alignment vertical="center"/>
    </xf>
    <xf numFmtId="0" fontId="38" fillId="0" borderId="0" xfId="2" applyFont="1" applyAlignment="1" applyProtection="1">
      <alignment vertical="center"/>
    </xf>
    <xf numFmtId="0" fontId="7" fillId="0" borderId="0" xfId="2" applyFont="1" applyFill="1" applyAlignment="1" applyProtection="1">
      <alignment vertical="center"/>
    </xf>
    <xf numFmtId="0" fontId="34" fillId="0" borderId="0" xfId="2" applyFont="1" applyFill="1" applyBorder="1" applyAlignment="1" applyProtection="1">
      <alignment horizontal="center" vertical="center"/>
    </xf>
    <xf numFmtId="0" fontId="34" fillId="0" borderId="2" xfId="2" applyFont="1" applyBorder="1" applyAlignment="1" applyProtection="1">
      <alignment vertical="center"/>
    </xf>
    <xf numFmtId="0" fontId="34" fillId="0" borderId="0" xfId="2" applyFont="1" applyAlignment="1" applyProtection="1">
      <alignment vertical="center" shrinkToFit="1"/>
    </xf>
    <xf numFmtId="0" fontId="36" fillId="0" borderId="0" xfId="2" applyFont="1" applyFill="1" applyBorder="1" applyAlignment="1" applyProtection="1">
      <alignment horizontal="center" vertical="center"/>
    </xf>
    <xf numFmtId="0" fontId="34" fillId="0" borderId="0" xfId="2" applyFont="1" applyFill="1" applyBorder="1" applyAlignment="1" applyProtection="1">
      <alignment horizontal="left" vertical="center" shrinkToFit="1"/>
    </xf>
    <xf numFmtId="0" fontId="34" fillId="0" borderId="0" xfId="2" applyFont="1" applyFill="1" applyAlignment="1" applyProtection="1">
      <alignment horizontal="left" vertical="center" shrinkToFit="1"/>
    </xf>
    <xf numFmtId="0" fontId="24" fillId="6" borderId="10" xfId="0" applyFont="1" applyFill="1" applyBorder="1" applyAlignment="1" applyProtection="1">
      <alignment horizontal="left" vertical="center"/>
    </xf>
    <xf numFmtId="9" fontId="34" fillId="0" borderId="0" xfId="1" applyFont="1" applyBorder="1" applyAlignment="1" applyProtection="1">
      <alignment horizontal="left" vertical="center" indent="1"/>
    </xf>
    <xf numFmtId="0" fontId="24" fillId="0" borderId="0" xfId="0" applyFont="1" applyBorder="1" applyAlignment="1" applyProtection="1">
      <alignment horizontal="left" vertical="center"/>
    </xf>
    <xf numFmtId="0" fontId="34" fillId="0" borderId="0" xfId="2" applyFont="1" applyBorder="1" applyAlignment="1" applyProtection="1">
      <alignment vertical="center"/>
    </xf>
    <xf numFmtId="0" fontId="36" fillId="0" borderId="0" xfId="2" applyFont="1" applyAlignment="1" applyProtection="1">
      <alignment vertical="center"/>
    </xf>
    <xf numFmtId="0" fontId="34" fillId="0" borderId="8" xfId="2" applyFont="1" applyFill="1" applyBorder="1" applyAlignment="1" applyProtection="1">
      <alignment horizontal="center" vertical="center"/>
    </xf>
    <xf numFmtId="0" fontId="34" fillId="0" borderId="9" xfId="2" applyFont="1" applyFill="1" applyBorder="1" applyAlignment="1" applyProtection="1">
      <alignment horizontal="center" vertical="center"/>
    </xf>
    <xf numFmtId="0" fontId="34" fillId="0" borderId="0" xfId="2" applyFont="1" applyFill="1" applyAlignment="1" applyProtection="1">
      <alignment vertical="center"/>
    </xf>
    <xf numFmtId="0" fontId="34" fillId="0" borderId="0" xfId="2" applyFont="1" applyFill="1" applyBorder="1" applyAlignment="1" applyProtection="1">
      <alignment horizontal="left" vertical="center"/>
    </xf>
    <xf numFmtId="0" fontId="34" fillId="0" borderId="0" xfId="2" applyFont="1" applyFill="1" applyBorder="1" applyAlignment="1" applyProtection="1">
      <alignment vertical="center"/>
    </xf>
    <xf numFmtId="0" fontId="36" fillId="0" borderId="0" xfId="2" applyFont="1" applyBorder="1" applyAlignment="1" applyProtection="1">
      <alignment horizontal="left" vertical="center"/>
    </xf>
    <xf numFmtId="0" fontId="34" fillId="0" borderId="0" xfId="2" applyFont="1" applyBorder="1" applyAlignment="1" applyProtection="1">
      <alignment horizontal="center" vertical="center"/>
    </xf>
    <xf numFmtId="0" fontId="43" fillId="0" borderId="0" xfId="2" applyFont="1" applyBorder="1" applyAlignment="1" applyProtection="1">
      <alignment horizontal="left" vertical="center"/>
    </xf>
    <xf numFmtId="0" fontId="34" fillId="0" borderId="0" xfId="2" applyFont="1" applyBorder="1" applyAlignment="1" applyProtection="1">
      <alignment horizontal="left" vertical="center"/>
    </xf>
    <xf numFmtId="0" fontId="41" fillId="0" borderId="0" xfId="2" applyFont="1" applyBorder="1" applyAlignment="1" applyProtection="1">
      <alignment vertical="center"/>
    </xf>
    <xf numFmtId="0" fontId="41" fillId="0" borderId="0" xfId="2" applyFont="1" applyBorder="1" applyAlignment="1" applyProtection="1">
      <alignment horizontal="center" vertical="center"/>
    </xf>
    <xf numFmtId="0" fontId="41" fillId="0" borderId="0" xfId="2" applyFont="1" applyAlignment="1" applyProtection="1">
      <alignment vertical="center"/>
    </xf>
    <xf numFmtId="0" fontId="34" fillId="0" borderId="9" xfId="2" applyFont="1" applyBorder="1" applyAlignment="1" applyProtection="1">
      <alignment horizontal="center" vertical="center"/>
    </xf>
    <xf numFmtId="0" fontId="34" fillId="0" borderId="8" xfId="2" applyFont="1" applyBorder="1" applyAlignment="1" applyProtection="1">
      <alignment horizontal="center" vertical="center"/>
    </xf>
    <xf numFmtId="0" fontId="34" fillId="0" borderId="9" xfId="2" applyFont="1" applyBorder="1" applyAlignment="1" applyProtection="1">
      <alignment vertical="center"/>
    </xf>
    <xf numFmtId="0" fontId="34" fillId="0" borderId="0" xfId="2" applyFont="1" applyBorder="1" applyAlignment="1" applyProtection="1">
      <alignment horizontal="left" vertical="center" shrinkToFit="1"/>
    </xf>
    <xf numFmtId="0" fontId="34" fillId="3" borderId="10" xfId="2" applyFont="1" applyFill="1" applyBorder="1" applyAlignment="1" applyProtection="1">
      <alignment horizontal="center" vertical="center"/>
    </xf>
    <xf numFmtId="0" fontId="34" fillId="0" borderId="10" xfId="2" applyFont="1" applyBorder="1" applyAlignment="1" applyProtection="1">
      <alignment horizontal="center" vertical="center"/>
    </xf>
    <xf numFmtId="0" fontId="34" fillId="0" borderId="10" xfId="2" applyFont="1" applyFill="1" applyBorder="1" applyAlignment="1" applyProtection="1">
      <alignment horizontal="center" vertical="center"/>
    </xf>
    <xf numFmtId="0" fontId="34" fillId="4" borderId="10" xfId="2" applyFont="1" applyFill="1" applyBorder="1" applyAlignment="1" applyProtection="1">
      <alignment horizontal="center" vertical="center"/>
    </xf>
    <xf numFmtId="0" fontId="34" fillId="0" borderId="0" xfId="2" applyFont="1" applyBorder="1" applyAlignment="1" applyProtection="1">
      <alignment vertical="center" shrinkToFit="1"/>
    </xf>
    <xf numFmtId="0" fontId="34" fillId="3" borderId="7" xfId="2" applyFont="1" applyFill="1" applyBorder="1" applyAlignment="1" applyProtection="1">
      <alignment vertical="center"/>
    </xf>
    <xf numFmtId="0" fontId="34" fillId="3" borderId="8" xfId="2" applyFont="1" applyFill="1" applyBorder="1" applyAlignment="1" applyProtection="1">
      <alignment horizontal="center" vertical="center"/>
    </xf>
    <xf numFmtId="0" fontId="34" fillId="3" borderId="8" xfId="2" applyFont="1" applyFill="1" applyBorder="1" applyAlignment="1" applyProtection="1">
      <alignment vertical="center"/>
    </xf>
    <xf numFmtId="0" fontId="34" fillId="3" borderId="9" xfId="2" applyFont="1" applyFill="1" applyBorder="1" applyAlignment="1" applyProtection="1">
      <alignment horizontal="center" vertical="center"/>
    </xf>
    <xf numFmtId="0" fontId="34" fillId="0" borderId="7" xfId="2" applyFont="1" applyBorder="1" applyAlignment="1" applyProtection="1">
      <alignment vertical="center"/>
    </xf>
    <xf numFmtId="0" fontId="34" fillId="0" borderId="8" xfId="2" applyFont="1" applyBorder="1" applyAlignment="1" applyProtection="1">
      <alignment vertical="center"/>
    </xf>
    <xf numFmtId="0" fontId="34" fillId="0" borderId="7" xfId="2" applyFont="1" applyFill="1" applyBorder="1" applyAlignment="1" applyProtection="1">
      <alignment vertical="center"/>
    </xf>
    <xf numFmtId="0" fontId="34" fillId="0" borderId="8" xfId="2" applyFont="1" applyFill="1" applyBorder="1" applyAlignment="1" applyProtection="1">
      <alignment vertical="center"/>
    </xf>
    <xf numFmtId="0" fontId="34" fillId="4" borderId="7" xfId="2" applyFont="1" applyFill="1" applyBorder="1" applyAlignment="1" applyProtection="1">
      <alignment vertical="center"/>
    </xf>
    <xf numFmtId="0" fontId="34" fillId="4" borderId="8" xfId="2" applyFont="1" applyFill="1" applyBorder="1" applyAlignment="1" applyProtection="1">
      <alignment horizontal="center" vertical="center"/>
    </xf>
    <xf numFmtId="0" fontId="34" fillId="4" borderId="8" xfId="2" applyFont="1" applyFill="1" applyBorder="1" applyAlignment="1" applyProtection="1">
      <alignment vertical="center"/>
    </xf>
    <xf numFmtId="0" fontId="34" fillId="4" borderId="9" xfId="2" applyFont="1" applyFill="1" applyBorder="1" applyAlignment="1" applyProtection="1">
      <alignment horizontal="center" vertical="center"/>
    </xf>
    <xf numFmtId="0" fontId="31" fillId="0" borderId="7" xfId="0" applyFont="1" applyBorder="1" applyAlignment="1">
      <alignment horizontal="centerContinuous" vertical="center"/>
    </xf>
    <xf numFmtId="0" fontId="31" fillId="0" borderId="9" xfId="0" applyFont="1" applyBorder="1" applyAlignment="1">
      <alignment horizontal="centerContinuous" vertical="center"/>
    </xf>
    <xf numFmtId="0" fontId="31" fillId="0" borderId="9" xfId="0" applyFont="1" applyFill="1" applyBorder="1" applyAlignment="1">
      <alignment horizontal="centerContinuous" vertical="center"/>
    </xf>
    <xf numFmtId="177" fontId="31" fillId="0" borderId="10" xfId="0" quotePrefix="1" applyNumberFormat="1" applyFont="1" applyBorder="1" applyAlignment="1">
      <alignment horizontal="center" vertical="center"/>
    </xf>
    <xf numFmtId="176" fontId="31" fillId="0" borderId="10" xfId="0" applyNumberFormat="1" applyFont="1" applyBorder="1" applyAlignment="1">
      <alignment horizontal="center" vertical="center"/>
    </xf>
    <xf numFmtId="3" fontId="17" fillId="0" borderId="17" xfId="0" applyNumberFormat="1" applyFont="1" applyBorder="1" applyAlignment="1">
      <alignment horizontal="right" vertical="center"/>
    </xf>
    <xf numFmtId="3" fontId="17" fillId="0" borderId="18" xfId="0" applyNumberFormat="1" applyFont="1" applyBorder="1" applyAlignment="1">
      <alignment horizontal="right" vertical="center"/>
    </xf>
    <xf numFmtId="0" fontId="13" fillId="0" borderId="1" xfId="0" applyFont="1" applyBorder="1" applyAlignment="1">
      <alignment horizontal="center"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14" fillId="0" borderId="5" xfId="0" applyFont="1" applyBorder="1" applyAlignment="1" applyProtection="1">
      <alignment vertical="center"/>
      <protection locked="0"/>
    </xf>
    <xf numFmtId="0" fontId="14" fillId="0" borderId="6" xfId="0" applyFont="1" applyBorder="1" applyAlignment="1" applyProtection="1">
      <alignment vertical="center"/>
      <protection locked="0"/>
    </xf>
    <xf numFmtId="3" fontId="17" fillId="0" borderId="24" xfId="0" applyNumberFormat="1" applyFont="1" applyFill="1" applyBorder="1" applyAlignment="1">
      <alignment horizontal="right" vertical="center"/>
    </xf>
    <xf numFmtId="3" fontId="17" fillId="0" borderId="25" xfId="0" applyNumberFormat="1" applyFont="1" applyFill="1" applyBorder="1" applyAlignment="1">
      <alignment horizontal="right" vertical="center"/>
    </xf>
    <xf numFmtId="3" fontId="17" fillId="0" borderId="26" xfId="0" applyNumberFormat="1" applyFont="1" applyFill="1" applyBorder="1" applyAlignment="1">
      <alignment horizontal="right" vertical="center"/>
    </xf>
    <xf numFmtId="3" fontId="17" fillId="0" borderId="21" xfId="0" applyNumberFormat="1" applyFont="1" applyBorder="1" applyAlignment="1">
      <alignment horizontal="right" vertical="center"/>
    </xf>
    <xf numFmtId="3" fontId="17" fillId="0" borderId="23" xfId="0" applyNumberFormat="1" applyFont="1" applyBorder="1" applyAlignment="1">
      <alignment horizontal="right" vertical="center"/>
    </xf>
    <xf numFmtId="0" fontId="20"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0" xfId="0" applyAlignment="1">
      <alignment horizontal="left" vertical="center" shrinkToFit="1"/>
    </xf>
    <xf numFmtId="0" fontId="20" fillId="0" borderId="0" xfId="0" applyFont="1" applyBorder="1" applyAlignment="1">
      <alignment horizontal="left" vertical="center"/>
    </xf>
    <xf numFmtId="0" fontId="0" fillId="0" borderId="0" xfId="0" applyBorder="1" applyAlignment="1">
      <alignment horizontal="left" vertical="center"/>
    </xf>
    <xf numFmtId="3" fontId="17" fillId="0" borderId="14" xfId="0" applyNumberFormat="1" applyFont="1" applyBorder="1" applyAlignment="1">
      <alignment horizontal="right" vertical="center"/>
    </xf>
    <xf numFmtId="3" fontId="17" fillId="0" borderId="15" xfId="0" applyNumberFormat="1" applyFont="1" applyBorder="1" applyAlignment="1">
      <alignment horizontal="righ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3" fontId="24" fillId="0" borderId="16" xfId="0" applyNumberFormat="1" applyFont="1" applyBorder="1" applyAlignment="1">
      <alignment horizontal="right" vertical="center"/>
    </xf>
    <xf numFmtId="3" fontId="24" fillId="0" borderId="17" xfId="0" applyNumberFormat="1" applyFont="1" applyBorder="1" applyAlignment="1">
      <alignment horizontal="right" vertical="center"/>
    </xf>
    <xf numFmtId="3" fontId="24" fillId="0" borderId="18" xfId="0" applyNumberFormat="1" applyFont="1" applyBorder="1" applyAlignment="1">
      <alignment horizontal="right" vertical="center"/>
    </xf>
    <xf numFmtId="0" fontId="8" fillId="5"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5" borderId="12" xfId="0" applyFont="1" applyFill="1" applyBorder="1" applyAlignment="1">
      <alignment horizontal="center" vertical="center"/>
    </xf>
    <xf numFmtId="0" fontId="8" fillId="2" borderId="11" xfId="0" applyFont="1" applyFill="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3" fontId="24" fillId="0" borderId="13" xfId="0" applyNumberFormat="1" applyFont="1" applyBorder="1" applyAlignment="1">
      <alignment horizontal="right" vertical="center"/>
    </xf>
    <xf numFmtId="3" fontId="24" fillId="0" borderId="14" xfId="0" applyNumberFormat="1" applyFont="1" applyBorder="1" applyAlignment="1">
      <alignment horizontal="right" vertical="center"/>
    </xf>
    <xf numFmtId="3" fontId="24" fillId="0" borderId="15" xfId="0" applyNumberFormat="1" applyFont="1" applyBorder="1" applyAlignment="1">
      <alignment horizontal="right" vertical="center"/>
    </xf>
    <xf numFmtId="3" fontId="24" fillId="0" borderId="24" xfId="0" applyNumberFormat="1" applyFont="1" applyFill="1" applyBorder="1" applyAlignment="1">
      <alignment horizontal="right" vertical="center"/>
    </xf>
    <xf numFmtId="3" fontId="24" fillId="0" borderId="25" xfId="0" applyNumberFormat="1" applyFont="1" applyFill="1" applyBorder="1" applyAlignment="1">
      <alignment horizontal="right" vertical="center"/>
    </xf>
    <xf numFmtId="3" fontId="24" fillId="0" borderId="26" xfId="0" applyNumberFormat="1" applyFont="1" applyFill="1" applyBorder="1" applyAlignment="1">
      <alignment horizontal="right" vertical="center"/>
    </xf>
    <xf numFmtId="3" fontId="24" fillId="0" borderId="27" xfId="0" applyNumberFormat="1" applyFont="1" applyBorder="1" applyAlignment="1">
      <alignment horizontal="right" vertical="center"/>
    </xf>
    <xf numFmtId="3" fontId="24" fillId="0" borderId="28" xfId="0" applyNumberFormat="1" applyFont="1" applyBorder="1" applyAlignment="1">
      <alignment horizontal="right" vertical="center"/>
    </xf>
    <xf numFmtId="3" fontId="24" fillId="0" borderId="29" xfId="0" applyNumberFormat="1" applyFont="1" applyBorder="1" applyAlignment="1">
      <alignment horizontal="right" vertical="center"/>
    </xf>
    <xf numFmtId="0" fontId="44" fillId="6" borderId="10" xfId="2" applyFont="1" applyFill="1" applyBorder="1" applyAlignment="1" applyProtection="1">
      <alignment horizontal="center" vertical="center"/>
      <protection locked="0"/>
    </xf>
    <xf numFmtId="0" fontId="34" fillId="0" borderId="7" xfId="2" applyFont="1" applyFill="1" applyBorder="1" applyAlignment="1" applyProtection="1">
      <alignment horizontal="center" vertical="center"/>
    </xf>
    <xf numFmtId="0" fontId="34" fillId="0" borderId="9" xfId="2" applyFont="1" applyFill="1" applyBorder="1" applyAlignment="1" applyProtection="1">
      <alignment horizontal="center" vertical="center"/>
    </xf>
    <xf numFmtId="179" fontId="34" fillId="0" borderId="10" xfId="2" applyNumberFormat="1" applyFont="1" applyFill="1" applyBorder="1" applyAlignment="1" applyProtection="1">
      <alignment horizontal="right" vertical="center"/>
    </xf>
    <xf numFmtId="0" fontId="34" fillId="0" borderId="7" xfId="2" applyFont="1" applyBorder="1" applyAlignment="1" applyProtection="1">
      <alignment horizontal="center" vertical="center"/>
    </xf>
    <xf numFmtId="0" fontId="34" fillId="0" borderId="8" xfId="2" applyFont="1" applyBorder="1" applyAlignment="1" applyProtection="1">
      <alignment horizontal="center" vertical="center"/>
    </xf>
    <xf numFmtId="0" fontId="34" fillId="0" borderId="9" xfId="2" applyFont="1" applyBorder="1" applyAlignment="1" applyProtection="1">
      <alignment horizontal="center" vertical="center"/>
    </xf>
    <xf numFmtId="179" fontId="34" fillId="0" borderId="10" xfId="2" applyNumberFormat="1" applyFont="1" applyBorder="1" applyAlignment="1" applyProtection="1">
      <alignment horizontal="right" vertical="center"/>
    </xf>
    <xf numFmtId="0" fontId="39" fillId="0" borderId="0" xfId="2" applyFont="1" applyBorder="1" applyAlignment="1" applyProtection="1">
      <alignment horizontal="right" vertical="center" textRotation="255" shrinkToFit="1"/>
    </xf>
    <xf numFmtId="0" fontId="34" fillId="0" borderId="7" xfId="2" applyFont="1" applyBorder="1" applyAlignment="1" applyProtection="1">
      <alignment horizontal="center" vertical="center" shrinkToFit="1"/>
    </xf>
    <xf numFmtId="0" fontId="34" fillId="0" borderId="8" xfId="2" applyFont="1" applyBorder="1" applyAlignment="1" applyProtection="1">
      <alignment horizontal="center" vertical="center" shrinkToFit="1"/>
    </xf>
    <xf numFmtId="0" fontId="34" fillId="0" borderId="9" xfId="2" applyFont="1" applyBorder="1" applyAlignment="1" applyProtection="1">
      <alignment horizontal="center" vertical="center" shrinkToFit="1"/>
    </xf>
    <xf numFmtId="2" fontId="34" fillId="0" borderId="10" xfId="2" applyNumberFormat="1" applyFont="1" applyBorder="1" applyAlignment="1" applyProtection="1">
      <alignment horizontal="center" vertical="center"/>
    </xf>
    <xf numFmtId="0" fontId="34" fillId="0" borderId="2" xfId="2" applyFont="1" applyBorder="1" applyAlignment="1" applyProtection="1">
      <alignment horizontal="left" vertical="center" shrinkToFit="1"/>
    </xf>
    <xf numFmtId="0" fontId="34" fillId="0" borderId="1" xfId="2" applyFont="1" applyBorder="1" applyAlignment="1" applyProtection="1">
      <alignment horizontal="center" vertical="center"/>
    </xf>
    <xf numFmtId="0" fontId="34" fillId="0" borderId="2" xfId="2" applyFont="1" applyBorder="1" applyAlignment="1" applyProtection="1">
      <alignment horizontal="center" vertical="center"/>
    </xf>
    <xf numFmtId="0" fontId="34" fillId="0" borderId="3" xfId="2" applyFont="1" applyBorder="1" applyAlignment="1" applyProtection="1">
      <alignment horizontal="center" vertical="center"/>
    </xf>
    <xf numFmtId="0" fontId="34" fillId="0" borderId="4" xfId="2" applyFont="1" applyBorder="1" applyAlignment="1" applyProtection="1">
      <alignment horizontal="center" vertical="center"/>
    </xf>
    <xf numFmtId="0" fontId="34" fillId="0" borderId="5" xfId="2" applyFont="1" applyBorder="1" applyAlignment="1" applyProtection="1">
      <alignment horizontal="center" vertical="center"/>
    </xf>
    <xf numFmtId="0" fontId="34" fillId="0" borderId="6" xfId="2" applyFont="1" applyBorder="1" applyAlignment="1" applyProtection="1">
      <alignment horizontal="center" vertical="center"/>
    </xf>
    <xf numFmtId="0" fontId="34" fillId="6" borderId="10" xfId="2" applyFont="1" applyFill="1" applyBorder="1" applyAlignment="1" applyProtection="1">
      <alignment horizontal="center" vertical="center"/>
    </xf>
    <xf numFmtId="0" fontId="34" fillId="0" borderId="10" xfId="2" applyFont="1" applyBorder="1" applyAlignment="1" applyProtection="1">
      <alignment horizontal="center" vertical="center"/>
    </xf>
    <xf numFmtId="0" fontId="34" fillId="0" borderId="10" xfId="2" applyFont="1" applyBorder="1" applyAlignment="1" applyProtection="1">
      <alignment horizontal="center" vertical="center" wrapText="1"/>
    </xf>
    <xf numFmtId="0" fontId="41" fillId="0" borderId="0" xfId="2" applyFont="1" applyBorder="1" applyAlignment="1" applyProtection="1">
      <alignment vertical="center"/>
    </xf>
    <xf numFmtId="0" fontId="35" fillId="0" borderId="0" xfId="2" applyFont="1" applyBorder="1" applyAlignment="1" applyProtection="1">
      <alignment horizontal="right" vertical="center"/>
    </xf>
    <xf numFmtId="0" fontId="34" fillId="0" borderId="10" xfId="2" applyFont="1" applyFill="1" applyBorder="1" applyAlignment="1" applyProtection="1">
      <alignment horizontal="center" vertical="center"/>
    </xf>
    <xf numFmtId="179" fontId="37" fillId="6" borderId="10" xfId="2" applyNumberFormat="1" applyFont="1" applyFill="1" applyBorder="1" applyAlignment="1" applyProtection="1">
      <alignment horizontal="center" vertical="center"/>
      <protection locked="0"/>
    </xf>
    <xf numFmtId="0" fontId="34" fillId="0" borderId="8" xfId="2" applyFont="1" applyFill="1" applyBorder="1" applyAlignment="1" applyProtection="1">
      <alignment horizontal="center" vertical="center"/>
    </xf>
    <xf numFmtId="179" fontId="34" fillId="0" borderId="7" xfId="2" applyNumberFormat="1" applyFont="1" applyFill="1" applyBorder="1" applyAlignment="1" applyProtection="1">
      <alignment horizontal="center" vertical="center"/>
    </xf>
    <xf numFmtId="179" fontId="34" fillId="0" borderId="8" xfId="2" applyNumberFormat="1" applyFont="1" applyFill="1" applyBorder="1" applyAlignment="1" applyProtection="1">
      <alignment horizontal="center" vertical="center"/>
    </xf>
    <xf numFmtId="179" fontId="34" fillId="0" borderId="8" xfId="2" applyNumberFormat="1" applyFont="1" applyFill="1" applyBorder="1" applyAlignment="1" applyProtection="1">
      <alignment horizontal="left" vertical="center"/>
    </xf>
    <xf numFmtId="179" fontId="34" fillId="0" borderId="9" xfId="2" applyNumberFormat="1" applyFont="1" applyFill="1" applyBorder="1" applyAlignment="1" applyProtection="1">
      <alignment horizontal="left" vertical="center"/>
    </xf>
    <xf numFmtId="0" fontId="36" fillId="6" borderId="7" xfId="2" applyFont="1" applyFill="1" applyBorder="1" applyAlignment="1" applyProtection="1">
      <alignment horizontal="center" vertical="center"/>
      <protection locked="0"/>
    </xf>
    <xf numFmtId="0" fontId="36" fillId="6" borderId="8" xfId="2" applyFont="1" applyFill="1" applyBorder="1" applyAlignment="1" applyProtection="1">
      <alignment horizontal="center" vertical="center"/>
      <protection locked="0"/>
    </xf>
    <xf numFmtId="0" fontId="36" fillId="6" borderId="9" xfId="2" applyFont="1" applyFill="1" applyBorder="1" applyAlignment="1" applyProtection="1">
      <alignment horizontal="center" vertical="center"/>
      <protection locked="0"/>
    </xf>
  </cellXfs>
  <cellStyles count="3">
    <cellStyle name="パーセント" xfId="1" builtinId="5"/>
    <cellStyle name="標準" xfId="0" builtinId="0"/>
    <cellStyle name="標準 2" xfId="2"/>
  </cellStyles>
  <dxfs count="6">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2F2F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244055</xdr:colOff>
      <xdr:row>0</xdr:row>
      <xdr:rowOff>199668</xdr:rowOff>
    </xdr:from>
    <xdr:to>
      <xdr:col>21</xdr:col>
      <xdr:colOff>380999</xdr:colOff>
      <xdr:row>2</xdr:row>
      <xdr:rowOff>103909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8999646" y="199668"/>
          <a:ext cx="2007308" cy="51037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latin typeface="ＭＳ Ｐゴシック" panose="020B0600070205080204" pitchFamily="50" charset="-128"/>
              <a:ea typeface="ＭＳ Ｐゴシック" panose="020B0600070205080204" pitchFamily="50" charset="-128"/>
            </a:rPr>
            <a:t>別紙１</a:t>
          </a:r>
        </a:p>
      </xdr:txBody>
    </xdr:sp>
    <xdr:clientData/>
  </xdr:twoCellAnchor>
  <xdr:twoCellAnchor>
    <xdr:from>
      <xdr:col>3</xdr:col>
      <xdr:colOff>502227</xdr:colOff>
      <xdr:row>0</xdr:row>
      <xdr:rowOff>175727</xdr:rowOff>
    </xdr:from>
    <xdr:to>
      <xdr:col>16</xdr:col>
      <xdr:colOff>1686741</xdr:colOff>
      <xdr:row>3</xdr:row>
      <xdr:rowOff>0</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2857500" y="175727"/>
          <a:ext cx="13930696" cy="67286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chemeClr val="bg1"/>
              </a:solidFill>
              <a:latin typeface="ＭＳ Ｐゴシック" panose="020B0600070205080204" pitchFamily="50" charset="-128"/>
              <a:ea typeface="ＭＳ Ｐゴシック" panose="020B0600070205080204" pitchFamily="50" charset="-128"/>
            </a:rPr>
            <a:t>計算シート（１，０００㎡超の大規模施設運営事業者向け）</a:t>
          </a:r>
          <a:endParaRPr kumimoji="1" lang="en-US" altLang="ja-JP" sz="40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1056411</xdr:colOff>
      <xdr:row>18</xdr:row>
      <xdr:rowOff>173181</xdr:rowOff>
    </xdr:from>
    <xdr:to>
      <xdr:col>12</xdr:col>
      <xdr:colOff>655929</xdr:colOff>
      <xdr:row>19</xdr:row>
      <xdr:rowOff>359352</xdr:rowOff>
    </xdr:to>
    <xdr:sp macro="" textlink="">
      <xdr:nvSpPr>
        <xdr:cNvPr id="64" name="大かっこ 63"/>
        <xdr:cNvSpPr/>
      </xdr:nvSpPr>
      <xdr:spPr>
        <a:xfrm>
          <a:off x="8780320" y="6251863"/>
          <a:ext cx="3478791" cy="4978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389661</xdr:colOff>
      <xdr:row>22</xdr:row>
      <xdr:rowOff>28142</xdr:rowOff>
    </xdr:from>
    <xdr:to>
      <xdr:col>14</xdr:col>
      <xdr:colOff>997959</xdr:colOff>
      <xdr:row>25</xdr:row>
      <xdr:rowOff>2</xdr:rowOff>
    </xdr:to>
    <xdr:sp macro="" textlink="">
      <xdr:nvSpPr>
        <xdr:cNvPr id="17" name="大かっこ 16"/>
        <xdr:cNvSpPr/>
      </xdr:nvSpPr>
      <xdr:spPr>
        <a:xfrm>
          <a:off x="2723286" y="6838517"/>
          <a:ext cx="11921401" cy="9005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437286</xdr:colOff>
      <xdr:row>29</xdr:row>
      <xdr:rowOff>171016</xdr:rowOff>
    </xdr:from>
    <xdr:to>
      <xdr:col>15</xdr:col>
      <xdr:colOff>651595</xdr:colOff>
      <xdr:row>33</xdr:row>
      <xdr:rowOff>238123</xdr:rowOff>
    </xdr:to>
    <xdr:sp macro="" textlink="">
      <xdr:nvSpPr>
        <xdr:cNvPr id="18" name="大かっこ 17"/>
        <xdr:cNvSpPr/>
      </xdr:nvSpPr>
      <xdr:spPr>
        <a:xfrm>
          <a:off x="2770911" y="9148329"/>
          <a:ext cx="13635901" cy="130535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443348</xdr:colOff>
      <xdr:row>54</xdr:row>
      <xdr:rowOff>138546</xdr:rowOff>
    </xdr:from>
    <xdr:to>
      <xdr:col>24</xdr:col>
      <xdr:colOff>623457</xdr:colOff>
      <xdr:row>58</xdr:row>
      <xdr:rowOff>311727</xdr:rowOff>
    </xdr:to>
    <xdr:sp macro="" textlink="">
      <xdr:nvSpPr>
        <xdr:cNvPr id="4" name="テキスト ボックス 3"/>
        <xdr:cNvSpPr txBox="1"/>
      </xdr:nvSpPr>
      <xdr:spPr>
        <a:xfrm>
          <a:off x="11284530" y="20089091"/>
          <a:ext cx="12805063" cy="2320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latin typeface="ＭＳ Ｐゴシック" panose="020B0600070205080204" pitchFamily="50" charset="-128"/>
              <a:ea typeface="ＭＳ Ｐゴシック" panose="020B0600070205080204" pitchFamily="50" charset="-128"/>
            </a:rPr>
            <a:t>テナント事業者等把握管理等に係る追加支給分</a:t>
          </a:r>
          <a:endParaRPr kumimoji="1" lang="en-US" altLang="ja-JP" sz="2400" b="1">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営業時間短縮の対象となるテナント店舗及び特定百貨店店舗数の合計が１０以上の場合　　</a:t>
          </a:r>
          <a:r>
            <a:rPr kumimoji="1" lang="ja-JP" altLang="en-US" sz="2400">
              <a:latin typeface="ＭＳ Ｐゴシック" panose="020B0600070205080204" pitchFamily="50" charset="-128"/>
              <a:ea typeface="ＭＳ Ｐゴシック" panose="020B0600070205080204" pitchFamily="50" charset="-128"/>
            </a:rPr>
            <a:t>　</a:t>
          </a:r>
          <a:endParaRPr kumimoji="1" lang="en-US" altLang="ja-JP" sz="2400">
            <a:latin typeface="ＭＳ Ｐゴシック" panose="020B0600070205080204" pitchFamily="50" charset="-128"/>
            <a:ea typeface="ＭＳ Ｐゴシック" panose="020B0600070205080204" pitchFamily="50" charset="-128"/>
          </a:endParaRPr>
        </a:p>
        <a:p>
          <a:r>
            <a:rPr kumimoji="1" lang="ja-JP" altLang="en-US" sz="2400">
              <a:latin typeface="ＭＳ Ｐゴシック" panose="020B0600070205080204" pitchFamily="50" charset="-128"/>
              <a:ea typeface="ＭＳ Ｐゴシック" panose="020B0600070205080204" pitchFamily="50" charset="-128"/>
            </a:rPr>
            <a:t>　　　　　　　　</a:t>
          </a:r>
          <a:r>
            <a:rPr kumimoji="1" lang="ja-JP" altLang="en-US" sz="2400" b="1">
              <a:latin typeface="ＭＳ Ｐゴシック" panose="020B0600070205080204" pitchFamily="50" charset="-128"/>
              <a:ea typeface="ＭＳ Ｐゴシック" panose="020B0600070205080204" pitchFamily="50" charset="-128"/>
            </a:rPr>
            <a:t>２，０００円　</a:t>
          </a:r>
          <a:r>
            <a:rPr kumimoji="1" lang="en-US" altLang="ja-JP" sz="2400" b="1">
              <a:latin typeface="ＭＳ Ｐゴシック" panose="020B0600070205080204" pitchFamily="50" charset="-128"/>
              <a:ea typeface="ＭＳ Ｐゴシック" panose="020B0600070205080204" pitchFamily="50" charset="-128"/>
            </a:rPr>
            <a:t>×</a:t>
          </a:r>
          <a:r>
            <a:rPr kumimoji="1" lang="ja-JP" altLang="en-US" sz="2400" b="1">
              <a:latin typeface="ＭＳ Ｐゴシック" panose="020B0600070205080204" pitchFamily="50" charset="-128"/>
              <a:ea typeface="ＭＳ Ｐゴシック" panose="020B0600070205080204" pitchFamily="50" charset="-128"/>
            </a:rPr>
            <a:t>　店舗数　</a:t>
          </a:r>
          <a:r>
            <a:rPr kumimoji="1" lang="en-US" altLang="ja-JP" sz="2400" b="1">
              <a:latin typeface="ＭＳ Ｐゴシック" panose="020B0600070205080204" pitchFamily="50" charset="-128"/>
              <a:ea typeface="ＭＳ Ｐゴシック" panose="020B0600070205080204" pitchFamily="50" charset="-128"/>
            </a:rPr>
            <a:t>×</a:t>
          </a:r>
          <a:r>
            <a:rPr kumimoji="1" lang="ja-JP" altLang="en-US" sz="2400" b="1">
              <a:latin typeface="ＭＳ Ｐゴシック" panose="020B0600070205080204" pitchFamily="50" charset="-128"/>
              <a:ea typeface="ＭＳ Ｐゴシック" panose="020B0600070205080204" pitchFamily="50" charset="-128"/>
            </a:rPr>
            <a:t>　時短率　　を日ごとに算出して支給</a:t>
          </a:r>
        </a:p>
      </xdr:txBody>
    </xdr:sp>
    <xdr:clientData/>
  </xdr:twoCellAnchor>
  <xdr:twoCellAnchor>
    <xdr:from>
      <xdr:col>12</xdr:col>
      <xdr:colOff>412172</xdr:colOff>
      <xdr:row>59</xdr:row>
      <xdr:rowOff>346364</xdr:rowOff>
    </xdr:from>
    <xdr:to>
      <xdr:col>24</xdr:col>
      <xdr:colOff>554181</xdr:colOff>
      <xdr:row>65</xdr:row>
      <xdr:rowOff>0</xdr:rowOff>
    </xdr:to>
    <xdr:sp macro="" textlink="">
      <xdr:nvSpPr>
        <xdr:cNvPr id="12" name="テキスト ボックス 11"/>
        <xdr:cNvSpPr txBox="1"/>
      </xdr:nvSpPr>
      <xdr:spPr>
        <a:xfrm>
          <a:off x="11253354" y="22981228"/>
          <a:ext cx="12766963" cy="2874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latin typeface="ＭＳ Ｐゴシック" panose="020B0600070205080204" pitchFamily="50" charset="-128"/>
              <a:ea typeface="ＭＳ Ｐゴシック" panose="020B0600070205080204" pitchFamily="50" charset="-128"/>
            </a:rPr>
            <a:t>特定百貨店等の一定の店舗に係る追加支給分</a:t>
          </a:r>
          <a:endParaRPr kumimoji="1" lang="en-US" altLang="ja-JP" sz="2400" b="1">
            <a:latin typeface="ＭＳ Ｐゴシック" panose="020B0600070205080204" pitchFamily="50" charset="-128"/>
            <a:ea typeface="ＭＳ Ｐゴシック" panose="020B0600070205080204" pitchFamily="50" charset="-128"/>
          </a:endParaRPr>
        </a:p>
        <a:p>
          <a:r>
            <a:rPr kumimoji="1" lang="ja-JP" altLang="en-US" sz="2400">
              <a:latin typeface="ＭＳ Ｐゴシック" panose="020B0600070205080204" pitchFamily="50" charset="-128"/>
              <a:ea typeface="ＭＳ Ｐゴシック" panose="020B0600070205080204" pitchFamily="50" charset="-128"/>
            </a:rPr>
            <a:t>　　　</a:t>
          </a:r>
          <a:endParaRPr kumimoji="1" lang="en-US" altLang="ja-JP" sz="2400">
            <a:latin typeface="ＭＳ Ｐゴシック" panose="020B0600070205080204" pitchFamily="50" charset="-128"/>
            <a:ea typeface="ＭＳ Ｐゴシック" panose="020B0600070205080204" pitchFamily="50" charset="-128"/>
          </a:endParaRPr>
        </a:p>
        <a:p>
          <a:r>
            <a:rPr kumimoji="1" lang="ja-JP" altLang="en-US" sz="2400">
              <a:latin typeface="ＭＳ Ｐゴシック" panose="020B0600070205080204" pitchFamily="50" charset="-128"/>
              <a:ea typeface="ＭＳ Ｐゴシック" panose="020B0600070205080204" pitchFamily="50" charset="-128"/>
            </a:rPr>
            <a:t>　　　　　　　　</a:t>
          </a:r>
          <a:r>
            <a:rPr kumimoji="1" lang="ja-JP" altLang="en-US" sz="2400" b="1">
              <a:latin typeface="ＭＳ Ｐゴシック" panose="020B0600070205080204" pitchFamily="50" charset="-128"/>
              <a:ea typeface="ＭＳ Ｐゴシック" panose="020B0600070205080204" pitchFamily="50" charset="-128"/>
            </a:rPr>
            <a:t>２０，０００円　</a:t>
          </a:r>
          <a:r>
            <a:rPr kumimoji="1" lang="en-US" altLang="ja-JP" sz="2400" b="1">
              <a:latin typeface="ＭＳ Ｐゴシック" panose="020B0600070205080204" pitchFamily="50" charset="-128"/>
              <a:ea typeface="ＭＳ Ｐゴシック" panose="020B0600070205080204" pitchFamily="50" charset="-128"/>
            </a:rPr>
            <a:t>×</a:t>
          </a:r>
          <a:r>
            <a:rPr kumimoji="1" lang="ja-JP" altLang="en-US" sz="2400" b="1">
              <a:latin typeface="ＭＳ Ｐゴシック" panose="020B0600070205080204" pitchFamily="50" charset="-128"/>
              <a:ea typeface="ＭＳ Ｐゴシック" panose="020B0600070205080204" pitchFamily="50" charset="-128"/>
            </a:rPr>
            <a:t>　店舗数　</a:t>
          </a:r>
          <a:r>
            <a:rPr kumimoji="1" lang="en-US" altLang="ja-JP" sz="2400" b="1">
              <a:latin typeface="ＭＳ Ｐゴシック" panose="020B0600070205080204" pitchFamily="50" charset="-128"/>
              <a:ea typeface="ＭＳ Ｐゴシック" panose="020B0600070205080204" pitchFamily="50" charset="-128"/>
            </a:rPr>
            <a:t>×</a:t>
          </a:r>
          <a:r>
            <a:rPr kumimoji="1" lang="ja-JP" altLang="en-US" sz="2400" b="1">
              <a:latin typeface="ＭＳ Ｐゴシック" panose="020B0600070205080204" pitchFamily="50" charset="-128"/>
              <a:ea typeface="ＭＳ Ｐゴシック" panose="020B0600070205080204" pitchFamily="50" charset="-128"/>
            </a:rPr>
            <a:t>　時短率　を日ごとに算出して支給</a:t>
          </a:r>
        </a:p>
      </xdr:txBody>
    </xdr:sp>
    <xdr:clientData/>
  </xdr:twoCellAnchor>
  <xdr:twoCellAnchor>
    <xdr:from>
      <xdr:col>12</xdr:col>
      <xdr:colOff>479713</xdr:colOff>
      <xdr:row>54</xdr:row>
      <xdr:rowOff>69273</xdr:rowOff>
    </xdr:from>
    <xdr:to>
      <xdr:col>17</xdr:col>
      <xdr:colOff>363683</xdr:colOff>
      <xdr:row>55</xdr:row>
      <xdr:rowOff>129019</xdr:rowOff>
    </xdr:to>
    <xdr:sp macro="" textlink="">
      <xdr:nvSpPr>
        <xdr:cNvPr id="5" name="正方形/長方形 4"/>
        <xdr:cNvSpPr/>
      </xdr:nvSpPr>
      <xdr:spPr>
        <a:xfrm>
          <a:off x="11320895" y="20019818"/>
          <a:ext cx="6274379" cy="5966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393122</xdr:colOff>
      <xdr:row>59</xdr:row>
      <xdr:rowOff>277091</xdr:rowOff>
    </xdr:from>
    <xdr:to>
      <xdr:col>17</xdr:col>
      <xdr:colOff>277092</xdr:colOff>
      <xdr:row>60</xdr:row>
      <xdr:rowOff>346363</xdr:rowOff>
    </xdr:to>
    <xdr:sp macro="" textlink="">
      <xdr:nvSpPr>
        <xdr:cNvPr id="15" name="正方形/長方形 14"/>
        <xdr:cNvSpPr/>
      </xdr:nvSpPr>
      <xdr:spPr>
        <a:xfrm>
          <a:off x="11234304" y="22911955"/>
          <a:ext cx="6274379" cy="6061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344631</xdr:colOff>
      <xdr:row>11</xdr:row>
      <xdr:rowOff>242455</xdr:rowOff>
    </xdr:from>
    <xdr:to>
      <xdr:col>7</xdr:col>
      <xdr:colOff>190500</xdr:colOff>
      <xdr:row>13</xdr:row>
      <xdr:rowOff>34636</xdr:rowOff>
    </xdr:to>
    <xdr:sp macro="" textlink="">
      <xdr:nvSpPr>
        <xdr:cNvPr id="19" name="正方形/長方形 18"/>
        <xdr:cNvSpPr/>
      </xdr:nvSpPr>
      <xdr:spPr>
        <a:xfrm>
          <a:off x="344631" y="3740728"/>
          <a:ext cx="5786005" cy="5541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138545</xdr:colOff>
      <xdr:row>50</xdr:row>
      <xdr:rowOff>69273</xdr:rowOff>
    </xdr:from>
    <xdr:to>
      <xdr:col>21</xdr:col>
      <xdr:colOff>467591</xdr:colOff>
      <xdr:row>63</xdr:row>
      <xdr:rowOff>398318</xdr:rowOff>
    </xdr:to>
    <xdr:sp macro="" textlink="">
      <xdr:nvSpPr>
        <xdr:cNvPr id="6" name="正方形/長方形 5"/>
        <xdr:cNvSpPr/>
      </xdr:nvSpPr>
      <xdr:spPr>
        <a:xfrm>
          <a:off x="10979727" y="18149455"/>
          <a:ext cx="10338955" cy="70311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138545</xdr:colOff>
      <xdr:row>50</xdr:row>
      <xdr:rowOff>69273</xdr:rowOff>
    </xdr:from>
    <xdr:to>
      <xdr:col>14</xdr:col>
      <xdr:colOff>1385454</xdr:colOff>
      <xdr:row>52</xdr:row>
      <xdr:rowOff>155864</xdr:rowOff>
    </xdr:to>
    <xdr:sp macro="" textlink="">
      <xdr:nvSpPr>
        <xdr:cNvPr id="7" name="正方形/長方形 6"/>
        <xdr:cNvSpPr/>
      </xdr:nvSpPr>
      <xdr:spPr>
        <a:xfrm>
          <a:off x="10979727" y="18149455"/>
          <a:ext cx="3065318" cy="8832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latin typeface="ＭＳ ゴシック" panose="020B0609070205080204" pitchFamily="49" charset="-128"/>
              <a:ea typeface="ＭＳ ゴシック" panose="020B0609070205080204" pitchFamily="49" charset="-128"/>
            </a:rPr>
            <a:t>追加支給分について</a:t>
          </a:r>
        </a:p>
      </xdr:txBody>
    </xdr:sp>
    <xdr:clientData/>
  </xdr:twoCellAnchor>
  <xdr:twoCellAnchor>
    <xdr:from>
      <xdr:col>12</xdr:col>
      <xdr:colOff>363682</xdr:colOff>
      <xdr:row>65</xdr:row>
      <xdr:rowOff>346363</xdr:rowOff>
    </xdr:from>
    <xdr:to>
      <xdr:col>14</xdr:col>
      <xdr:colOff>1610591</xdr:colOff>
      <xdr:row>67</xdr:row>
      <xdr:rowOff>155862</xdr:rowOff>
    </xdr:to>
    <xdr:sp macro="" textlink="">
      <xdr:nvSpPr>
        <xdr:cNvPr id="20" name="正方形/長方形 19"/>
        <xdr:cNvSpPr/>
      </xdr:nvSpPr>
      <xdr:spPr>
        <a:xfrm>
          <a:off x="11204864" y="26202408"/>
          <a:ext cx="3065318" cy="8832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2400" b="1">
              <a:solidFill>
                <a:schemeClr val="tx1"/>
              </a:solidFill>
              <a:effectLst/>
              <a:latin typeface="ＭＳ ゴシック" panose="020B0609070205080204" pitchFamily="49" charset="-128"/>
              <a:ea typeface="ＭＳ ゴシック" panose="020B0609070205080204" pitchFamily="49" charset="-128"/>
              <a:cs typeface="+mn-cs"/>
            </a:rPr>
            <a:t>表の入力方法</a:t>
          </a:r>
          <a:endParaRPr lang="ja-JP" altLang="ja-JP" sz="4800" b="1">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17317</xdr:colOff>
      <xdr:row>11</xdr:row>
      <xdr:rowOff>242454</xdr:rowOff>
    </xdr:from>
    <xdr:to>
      <xdr:col>20</xdr:col>
      <xdr:colOff>34637</xdr:colOff>
      <xdr:row>47</xdr:row>
      <xdr:rowOff>17318</xdr:rowOff>
    </xdr:to>
    <xdr:sp macro="" textlink="">
      <xdr:nvSpPr>
        <xdr:cNvPr id="23" name="正方形/長方形 22"/>
        <xdr:cNvSpPr/>
      </xdr:nvSpPr>
      <xdr:spPr>
        <a:xfrm>
          <a:off x="363681" y="3740727"/>
          <a:ext cx="19898592" cy="132310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11256</xdr:colOff>
      <xdr:row>48</xdr:row>
      <xdr:rowOff>0</xdr:rowOff>
    </xdr:from>
    <xdr:to>
      <xdr:col>6</xdr:col>
      <xdr:colOff>809626</xdr:colOff>
      <xdr:row>49</xdr:row>
      <xdr:rowOff>23812</xdr:rowOff>
    </xdr:to>
    <xdr:sp macro="" textlink="">
      <xdr:nvSpPr>
        <xdr:cNvPr id="24" name="正方形/長方形 23"/>
        <xdr:cNvSpPr/>
      </xdr:nvSpPr>
      <xdr:spPr>
        <a:xfrm>
          <a:off x="344631" y="17311688"/>
          <a:ext cx="4989370" cy="50006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363681</xdr:colOff>
      <xdr:row>65</xdr:row>
      <xdr:rowOff>346364</xdr:rowOff>
    </xdr:from>
    <xdr:to>
      <xdr:col>21</xdr:col>
      <xdr:colOff>183146</xdr:colOff>
      <xdr:row>73</xdr:row>
      <xdr:rowOff>295275</xdr:rowOff>
    </xdr:to>
    <xdr:sp macro="" textlink="">
      <xdr:nvSpPr>
        <xdr:cNvPr id="25" name="正方形/長方形 24"/>
        <xdr:cNvSpPr/>
      </xdr:nvSpPr>
      <xdr:spPr>
        <a:xfrm>
          <a:off x="11274136" y="26358273"/>
          <a:ext cx="9967919" cy="4243820"/>
        </a:xfrm>
        <a:prstGeom prst="rect">
          <a:avLst/>
        </a:prstGeom>
        <a:solidFill>
          <a:srgbClr val="F2F2F2">
            <a:alpha val="50196"/>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t"/>
        <a:lstStyle/>
        <a:p>
          <a:pPr algn="l"/>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800">
              <a:solidFill>
                <a:schemeClr val="tx1"/>
              </a:solidFill>
              <a:latin typeface="ＭＳ ゴシック" panose="020B0609070205080204" pitchFamily="49" charset="-128"/>
              <a:ea typeface="ＭＳ ゴシック" panose="020B0609070205080204" pitchFamily="49" charset="-128"/>
            </a:rPr>
            <a:t>（</a:t>
          </a:r>
          <a:r>
            <a:rPr kumimoji="1" lang="en-US" altLang="ja-JP" sz="1800">
              <a:solidFill>
                <a:schemeClr val="tx1"/>
              </a:solidFill>
              <a:latin typeface="ＭＳ ゴシック" panose="020B0609070205080204" pitchFamily="49" charset="-128"/>
              <a:ea typeface="ＭＳ ゴシック" panose="020B0609070205080204" pitchFamily="49" charset="-128"/>
            </a:rPr>
            <a:t>1</a:t>
          </a:r>
          <a:r>
            <a:rPr kumimoji="1" lang="ja-JP" altLang="en-US" sz="1800">
              <a:solidFill>
                <a:schemeClr val="tx1"/>
              </a:solidFill>
              <a:latin typeface="ＭＳ ゴシック" panose="020B0609070205080204" pitchFamily="49" charset="-128"/>
              <a:ea typeface="ＭＳ ゴシック" panose="020B0609070205080204" pitchFamily="49" charset="-128"/>
            </a:rPr>
            <a:t>）期間中の要請への対応状況を「区分」欄に記入してください。</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1" algn="l"/>
          <a:r>
            <a:rPr kumimoji="1" lang="ja-JP" altLang="en-US" sz="1800">
              <a:solidFill>
                <a:schemeClr val="tx1"/>
              </a:solidFill>
              <a:latin typeface="ＭＳ ゴシック" panose="020B0609070205080204" pitchFamily="49" charset="-128"/>
              <a:ea typeface="ＭＳ ゴシック" panose="020B0609070205080204" pitchFamily="49" charset="-128"/>
            </a:rPr>
            <a:t>「区分」欄の選択肢について</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1" algn="l"/>
          <a:r>
            <a:rPr kumimoji="1" lang="ja-JP" altLang="en-US" sz="1800">
              <a:solidFill>
                <a:schemeClr val="tx1"/>
              </a:solidFill>
              <a:latin typeface="ＭＳ ゴシック" panose="020B0609070205080204" pitchFamily="49" charset="-128"/>
              <a:ea typeface="ＭＳ ゴシック" panose="020B0609070205080204" pitchFamily="49" charset="-128"/>
            </a:rPr>
            <a:t>・時短①～③</a:t>
          </a:r>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kumimoji="1" lang="ja-JP" altLang="en-US" sz="1800">
              <a:solidFill>
                <a:schemeClr val="tx1"/>
              </a:solidFill>
              <a:latin typeface="ＭＳ ゴシック" panose="020B0609070205080204" pitchFamily="49" charset="-128"/>
              <a:ea typeface="ＭＳ ゴシック" panose="020B0609070205080204" pitchFamily="49" charset="-128"/>
            </a:rPr>
            <a:t>上記で計算した時短率①～③に対応します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1" algn="l"/>
          <a:r>
            <a:rPr kumimoji="1" lang="ja-JP" altLang="en-US" sz="1800">
              <a:solidFill>
                <a:schemeClr val="tx1"/>
              </a:solidFill>
              <a:latin typeface="ＭＳ ゴシック" panose="020B0609070205080204" pitchFamily="49" charset="-128"/>
              <a:ea typeface="ＭＳ ゴシック" panose="020B0609070205080204" pitchFamily="49" charset="-128"/>
            </a:rPr>
            <a:t>・休業</a:t>
          </a:r>
          <a:r>
            <a:rPr kumimoji="1" lang="en-US" altLang="ja-JP" sz="1800">
              <a:solidFill>
                <a:schemeClr val="tx1"/>
              </a:solidFill>
              <a:latin typeface="ＭＳ ゴシック" panose="020B0609070205080204" pitchFamily="49" charset="-128"/>
              <a:ea typeface="ＭＳ ゴシック" panose="020B0609070205080204" pitchFamily="49" charset="-128"/>
            </a:rPr>
            <a:t>/</a:t>
          </a:r>
          <a:r>
            <a:rPr kumimoji="1" lang="ja-JP" altLang="en-US" sz="1800">
              <a:solidFill>
                <a:schemeClr val="tx1"/>
              </a:solidFill>
              <a:latin typeface="ＭＳ ゴシック" panose="020B0609070205080204" pitchFamily="49" charset="-128"/>
              <a:ea typeface="ＭＳ ゴシック" panose="020B0609070205080204" pitchFamily="49" charset="-128"/>
            </a:rPr>
            <a:t>定休</a:t>
          </a:r>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kumimoji="1" lang="ja-JP" altLang="en-US" sz="1800">
              <a:solidFill>
                <a:schemeClr val="tx1"/>
              </a:solidFill>
              <a:latin typeface="ＭＳ ゴシック" panose="020B0609070205080204" pitchFamily="49" charset="-128"/>
              <a:ea typeface="ＭＳ ゴシック" panose="020B0609070205080204" pitchFamily="49" charset="-128"/>
            </a:rPr>
            <a:t>時短率①～③の中で最も高い時短率を記入</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1" algn="l"/>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0" algn="l"/>
          <a:r>
            <a:rPr kumimoji="1" lang="ja-JP" altLang="en-US" sz="1800">
              <a:solidFill>
                <a:schemeClr val="tx1"/>
              </a:solidFill>
              <a:latin typeface="ＭＳ ゴシック" panose="020B0609070205080204" pitchFamily="49" charset="-128"/>
              <a:ea typeface="ＭＳ ゴシック" panose="020B0609070205080204" pitchFamily="49" charset="-128"/>
            </a:rPr>
            <a:t>（</a:t>
          </a:r>
          <a:r>
            <a:rPr kumimoji="1" lang="en-US" altLang="ja-JP" sz="1800">
              <a:solidFill>
                <a:schemeClr val="tx1"/>
              </a:solidFill>
              <a:latin typeface="ＭＳ ゴシック" panose="020B0609070205080204" pitchFamily="49" charset="-128"/>
              <a:ea typeface="ＭＳ ゴシック" panose="020B0609070205080204" pitchFamily="49" charset="-128"/>
            </a:rPr>
            <a:t>2</a:t>
          </a:r>
          <a:r>
            <a:rPr kumimoji="1" lang="ja-JP" altLang="en-US" sz="1800">
              <a:solidFill>
                <a:schemeClr val="tx1"/>
              </a:solidFill>
              <a:latin typeface="ＭＳ ゴシック" panose="020B0609070205080204" pitchFamily="49" charset="-128"/>
              <a:ea typeface="ＭＳ ゴシック" panose="020B0609070205080204" pitchFamily="49" charset="-128"/>
            </a:rPr>
            <a:t>）施設内のテナント数及び特定百貨店店舗数を記入してください。</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0" algn="l"/>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0" algn="l"/>
          <a:r>
            <a:rPr kumimoji="1" lang="en-US" altLang="ja-JP" sz="1800">
              <a:solidFill>
                <a:schemeClr val="tx1"/>
              </a:solidFill>
              <a:latin typeface="ＭＳ ゴシック" panose="020B0609070205080204" pitchFamily="49" charset="-128"/>
              <a:ea typeface="ＭＳ ゴシック" panose="020B0609070205080204" pitchFamily="49" charset="-128"/>
            </a:rPr>
            <a:t> (3)</a:t>
          </a:r>
          <a:r>
            <a:rPr kumimoji="1" lang="ja-JP" altLang="en-US" sz="1800">
              <a:solidFill>
                <a:schemeClr val="tx1"/>
              </a:solidFill>
              <a:latin typeface="ＭＳ ゴシック" panose="020B0609070205080204" pitchFamily="49" charset="-128"/>
              <a:ea typeface="ＭＳ ゴシック" panose="020B0609070205080204" pitchFamily="49" charset="-128"/>
            </a:rPr>
            <a:t>支給額欄には追加支給分も含めて記入してください。</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lang="ja-JP" altLang="ja-JP" sz="1800">
              <a:solidFill>
                <a:schemeClr val="tx1"/>
              </a:solidFill>
              <a:effectLst/>
              <a:latin typeface="ＭＳ ゴシック" panose="020B0609070205080204" pitchFamily="49" charset="-128"/>
              <a:ea typeface="ＭＳ ゴシック" panose="020B0609070205080204" pitchFamily="49" charset="-128"/>
              <a:cs typeface="+mn-cs"/>
            </a:rPr>
            <a:t>（エクセルで記入いただいている場合</a:t>
          </a:r>
          <a:r>
            <a:rPr lang="ja-JP" altLang="en-US" sz="18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800">
              <a:solidFill>
                <a:schemeClr val="tx1"/>
              </a:solidFill>
              <a:effectLst/>
              <a:latin typeface="ＭＳ ゴシック" panose="020B0609070205080204" pitchFamily="49" charset="-128"/>
              <a:ea typeface="ＭＳ ゴシック" panose="020B0609070205080204" pitchFamily="49" charset="-128"/>
              <a:cs typeface="+mn-cs"/>
            </a:rPr>
            <a:t>計算式が入っているため、自動で計算されます。</a:t>
          </a:r>
          <a:r>
            <a:rPr lang="en-US" altLang="ja-JP" sz="18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1800">
            <a:solidFill>
              <a:schemeClr val="tx1"/>
            </a:solidFill>
            <a:effectLst/>
            <a:latin typeface="ＭＳ ゴシック" panose="020B0609070205080204" pitchFamily="49" charset="-128"/>
            <a:ea typeface="ＭＳ ゴシック" panose="020B0609070205080204" pitchFamily="49" charset="-128"/>
          </a:endParaRPr>
        </a:p>
        <a:p>
          <a:pPr lvl="0" algn="l"/>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296011</xdr:colOff>
      <xdr:row>0</xdr:row>
      <xdr:rowOff>113078</xdr:rowOff>
    </xdr:from>
    <xdr:to>
      <xdr:col>21</xdr:col>
      <xdr:colOff>81643</xdr:colOff>
      <xdr:row>1</xdr:row>
      <xdr:rowOff>204107</xdr:rowOff>
    </xdr:to>
    <xdr:sp macro="" textlink="">
      <xdr:nvSpPr>
        <xdr:cNvPr id="2" name="正方形/長方形 1">
          <a:extLst>
            <a:ext uri="{FF2B5EF4-FFF2-40B4-BE49-F238E27FC236}">
              <a16:creationId xmlns:a16="http://schemas.microsoft.com/office/drawing/2014/main" id="{00000000-0008-0000-0000-000008000000}"/>
            </a:ext>
          </a:extLst>
        </xdr:cNvPr>
        <xdr:cNvSpPr/>
      </xdr:nvSpPr>
      <xdr:spPr>
        <a:xfrm>
          <a:off x="17890047" y="113078"/>
          <a:ext cx="1663417" cy="4584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latin typeface="ＭＳ Ｐゴシック" panose="020B0600070205080204" pitchFamily="50" charset="-128"/>
              <a:ea typeface="ＭＳ Ｐゴシック" panose="020B0600070205080204" pitchFamily="50" charset="-128"/>
            </a:rPr>
            <a:t>別紙２</a:t>
          </a:r>
        </a:p>
      </xdr:txBody>
    </xdr:sp>
    <xdr:clientData/>
  </xdr:twoCellAnchor>
  <xdr:twoCellAnchor>
    <xdr:from>
      <xdr:col>5</xdr:col>
      <xdr:colOff>358189</xdr:colOff>
      <xdr:row>2</xdr:row>
      <xdr:rowOff>11204</xdr:rowOff>
    </xdr:from>
    <xdr:to>
      <xdr:col>16</xdr:col>
      <xdr:colOff>258535</xdr:colOff>
      <xdr:row>4</xdr:row>
      <xdr:rowOff>44822</xdr:rowOff>
    </xdr:to>
    <xdr:sp macro="" textlink="">
      <xdr:nvSpPr>
        <xdr:cNvPr id="3" name="正方形/長方形 2">
          <a:extLst>
            <a:ext uri="{FF2B5EF4-FFF2-40B4-BE49-F238E27FC236}">
              <a16:creationId xmlns:a16="http://schemas.microsoft.com/office/drawing/2014/main" id="{00000000-0008-0000-0000-000030000000}"/>
            </a:ext>
          </a:extLst>
        </xdr:cNvPr>
        <xdr:cNvSpPr/>
      </xdr:nvSpPr>
      <xdr:spPr>
        <a:xfrm>
          <a:off x="4453939" y="623525"/>
          <a:ext cx="10949346" cy="523476"/>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latin typeface="ＭＳ Ｐゴシック" panose="020B0600070205080204" pitchFamily="50" charset="-128"/>
              <a:ea typeface="ＭＳ Ｐゴシック" panose="020B0600070205080204" pitchFamily="50" charset="-128"/>
            </a:rPr>
            <a:t>計算シート（一般テナント運営事業者向け）</a:t>
          </a:r>
          <a:endParaRPr kumimoji="1" lang="en-US" altLang="ja-JP" sz="32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1056410</xdr:colOff>
      <xdr:row>19</xdr:row>
      <xdr:rowOff>51954</xdr:rowOff>
    </xdr:from>
    <xdr:to>
      <xdr:col>12</xdr:col>
      <xdr:colOff>802820</xdr:colOff>
      <xdr:row>20</xdr:row>
      <xdr:rowOff>214313</xdr:rowOff>
    </xdr:to>
    <xdr:sp macro="" textlink="">
      <xdr:nvSpPr>
        <xdr:cNvPr id="11" name="大かっこ 10"/>
        <xdr:cNvSpPr/>
      </xdr:nvSpPr>
      <xdr:spPr>
        <a:xfrm>
          <a:off x="8240981" y="5998275"/>
          <a:ext cx="3229839" cy="4753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346300</xdr:colOff>
      <xdr:row>56</xdr:row>
      <xdr:rowOff>119742</xdr:rowOff>
    </xdr:from>
    <xdr:to>
      <xdr:col>18</xdr:col>
      <xdr:colOff>51026</xdr:colOff>
      <xdr:row>63</xdr:row>
      <xdr:rowOff>353786</xdr:rowOff>
    </xdr:to>
    <xdr:sp macro="" textlink="">
      <xdr:nvSpPr>
        <xdr:cNvPr id="13" name="正方形/長方形 12"/>
        <xdr:cNvSpPr/>
      </xdr:nvSpPr>
      <xdr:spPr>
        <a:xfrm>
          <a:off x="9272586" y="18775135"/>
          <a:ext cx="8372476" cy="3948794"/>
        </a:xfrm>
        <a:prstGeom prst="rect">
          <a:avLst/>
        </a:prstGeom>
        <a:solidFill>
          <a:srgbClr val="F2F2F2">
            <a:alpha val="50196"/>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lstStyle/>
        <a:p>
          <a:pPr algn="l"/>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ＭＳ ゴシック" panose="020B0609070205080204" pitchFamily="49" charset="-128"/>
              <a:ea typeface="ＭＳ ゴシック" panose="020B0609070205080204" pitchFamily="49" charset="-128"/>
            </a:rPr>
            <a:t>期間中の要請への対応状況を「区分」欄に記入してください。</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1" algn="l"/>
          <a:r>
            <a:rPr kumimoji="1" lang="ja-JP" altLang="en-US" sz="1800">
              <a:solidFill>
                <a:schemeClr val="tx1"/>
              </a:solidFill>
              <a:latin typeface="ＭＳ ゴシック" panose="020B0609070205080204" pitchFamily="49" charset="-128"/>
              <a:ea typeface="ＭＳ ゴシック" panose="020B0609070205080204" pitchFamily="49" charset="-128"/>
            </a:rPr>
            <a:t>「区分」欄の選択肢について</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1" algn="l"/>
          <a:r>
            <a:rPr kumimoji="1" lang="ja-JP" altLang="en-US" sz="1800">
              <a:solidFill>
                <a:schemeClr val="tx1"/>
              </a:solidFill>
              <a:latin typeface="ＭＳ ゴシック" panose="020B0609070205080204" pitchFamily="49" charset="-128"/>
              <a:ea typeface="ＭＳ ゴシック" panose="020B0609070205080204" pitchFamily="49" charset="-128"/>
            </a:rPr>
            <a:t>・時短①～③</a:t>
          </a:r>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kumimoji="1" lang="ja-JP" altLang="en-US" sz="1800">
              <a:solidFill>
                <a:schemeClr val="tx1"/>
              </a:solidFill>
              <a:latin typeface="ＭＳ ゴシック" panose="020B0609070205080204" pitchFamily="49" charset="-128"/>
              <a:ea typeface="ＭＳ ゴシック" panose="020B0609070205080204" pitchFamily="49" charset="-128"/>
            </a:rPr>
            <a:t>上記で計算した時短率①～③に対応します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pPr lvl="1" algn="l"/>
          <a:r>
            <a:rPr kumimoji="1" lang="ja-JP" altLang="en-US" sz="1800">
              <a:solidFill>
                <a:schemeClr val="tx1"/>
              </a:solidFill>
              <a:latin typeface="ＭＳ ゴシック" panose="020B0609070205080204" pitchFamily="49" charset="-128"/>
              <a:ea typeface="ＭＳ ゴシック" panose="020B0609070205080204" pitchFamily="49" charset="-128"/>
            </a:rPr>
            <a:t>・休業</a:t>
          </a:r>
          <a:r>
            <a:rPr kumimoji="1" lang="en-US" altLang="ja-JP" sz="1800">
              <a:solidFill>
                <a:schemeClr val="tx1"/>
              </a:solidFill>
              <a:latin typeface="ＭＳ ゴシック" panose="020B0609070205080204" pitchFamily="49" charset="-128"/>
              <a:ea typeface="ＭＳ ゴシック" panose="020B0609070205080204" pitchFamily="49" charset="-128"/>
            </a:rPr>
            <a:t>/</a:t>
          </a:r>
          <a:r>
            <a:rPr kumimoji="1" lang="ja-JP" altLang="en-US" sz="1800">
              <a:solidFill>
                <a:schemeClr val="tx1"/>
              </a:solidFill>
              <a:latin typeface="ＭＳ ゴシック" panose="020B0609070205080204" pitchFamily="49" charset="-128"/>
              <a:ea typeface="ＭＳ ゴシック" panose="020B0609070205080204" pitchFamily="49" charset="-128"/>
            </a:rPr>
            <a:t>定休</a:t>
          </a:r>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kumimoji="1" lang="ja-JP" altLang="en-US" sz="1800">
              <a:solidFill>
                <a:schemeClr val="tx1"/>
              </a:solidFill>
              <a:latin typeface="ＭＳ ゴシック" panose="020B0609070205080204" pitchFamily="49" charset="-128"/>
              <a:ea typeface="ＭＳ ゴシック" panose="020B0609070205080204" pitchFamily="49" charset="-128"/>
            </a:rPr>
            <a:t>時短率①～③の中で最も高い時短率を記入</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3</xdr:col>
      <xdr:colOff>389661</xdr:colOff>
      <xdr:row>23</xdr:row>
      <xdr:rowOff>28141</xdr:rowOff>
    </xdr:from>
    <xdr:to>
      <xdr:col>15</xdr:col>
      <xdr:colOff>721179</xdr:colOff>
      <xdr:row>24</xdr:row>
      <xdr:rowOff>238125</xdr:rowOff>
    </xdr:to>
    <xdr:sp macro="" textlink="">
      <xdr:nvSpPr>
        <xdr:cNvPr id="16" name="大かっこ 15"/>
        <xdr:cNvSpPr/>
      </xdr:nvSpPr>
      <xdr:spPr>
        <a:xfrm>
          <a:off x="2743697" y="7226320"/>
          <a:ext cx="12496303" cy="52294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437286</xdr:colOff>
      <xdr:row>29</xdr:row>
      <xdr:rowOff>171016</xdr:rowOff>
    </xdr:from>
    <xdr:to>
      <xdr:col>18</xdr:col>
      <xdr:colOff>95250</xdr:colOff>
      <xdr:row>33</xdr:row>
      <xdr:rowOff>272143</xdr:rowOff>
    </xdr:to>
    <xdr:sp macro="" textlink="">
      <xdr:nvSpPr>
        <xdr:cNvPr id="17" name="大かっこ 16"/>
        <xdr:cNvSpPr/>
      </xdr:nvSpPr>
      <xdr:spPr>
        <a:xfrm>
          <a:off x="2791322" y="9246980"/>
          <a:ext cx="15020428" cy="13529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40822</xdr:colOff>
      <xdr:row>13</xdr:row>
      <xdr:rowOff>13608</xdr:rowOff>
    </xdr:from>
    <xdr:to>
      <xdr:col>21</xdr:col>
      <xdr:colOff>68036</xdr:colOff>
      <xdr:row>46</xdr:row>
      <xdr:rowOff>312965</xdr:rowOff>
    </xdr:to>
    <xdr:sp macro="" textlink="">
      <xdr:nvSpPr>
        <xdr:cNvPr id="4" name="正方形/長方形 3"/>
        <xdr:cNvSpPr/>
      </xdr:nvSpPr>
      <xdr:spPr>
        <a:xfrm>
          <a:off x="1292679" y="3959679"/>
          <a:ext cx="18247178" cy="107768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40821</xdr:colOff>
      <xdr:row>13</xdr:row>
      <xdr:rowOff>13608</xdr:rowOff>
    </xdr:from>
    <xdr:to>
      <xdr:col>7</xdr:col>
      <xdr:colOff>244929</xdr:colOff>
      <xdr:row>14</xdr:row>
      <xdr:rowOff>95250</xdr:rowOff>
    </xdr:to>
    <xdr:sp macro="" textlink="">
      <xdr:nvSpPr>
        <xdr:cNvPr id="10" name="正方形/長方形 9"/>
        <xdr:cNvSpPr/>
      </xdr:nvSpPr>
      <xdr:spPr>
        <a:xfrm>
          <a:off x="1292678" y="3959679"/>
          <a:ext cx="5048251" cy="394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ＭＳ ゴシック" panose="020B0609070205080204" pitchFamily="49" charset="-128"/>
              <a:ea typeface="ＭＳ ゴシック" panose="020B0609070205080204" pitchFamily="49" charset="-128"/>
            </a:rPr>
            <a:t>①算出に用いる面積・時短率について</a:t>
          </a:r>
        </a:p>
      </xdr:txBody>
    </xdr:sp>
    <xdr:clientData/>
  </xdr:twoCellAnchor>
  <xdr:twoCellAnchor>
    <xdr:from>
      <xdr:col>2</xdr:col>
      <xdr:colOff>27213</xdr:colOff>
      <xdr:row>47</xdr:row>
      <xdr:rowOff>204108</xdr:rowOff>
    </xdr:from>
    <xdr:to>
      <xdr:col>6</xdr:col>
      <xdr:colOff>1115785</xdr:colOff>
      <xdr:row>49</xdr:row>
      <xdr:rowOff>132360</xdr:rowOff>
    </xdr:to>
    <xdr:sp macro="" textlink="">
      <xdr:nvSpPr>
        <xdr:cNvPr id="14" name="正方形/長方形 13"/>
        <xdr:cNvSpPr/>
      </xdr:nvSpPr>
      <xdr:spPr>
        <a:xfrm>
          <a:off x="1279070" y="14995072"/>
          <a:ext cx="4816929" cy="5541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339496</xdr:colOff>
      <xdr:row>56</xdr:row>
      <xdr:rowOff>116340</xdr:rowOff>
    </xdr:from>
    <xdr:to>
      <xdr:col>13</xdr:col>
      <xdr:colOff>299357</xdr:colOff>
      <xdr:row>58</xdr:row>
      <xdr:rowOff>44593</xdr:rowOff>
    </xdr:to>
    <xdr:sp macro="" textlink="">
      <xdr:nvSpPr>
        <xdr:cNvPr id="18" name="正方形/長方形 17"/>
        <xdr:cNvSpPr/>
      </xdr:nvSpPr>
      <xdr:spPr>
        <a:xfrm>
          <a:off x="9265782" y="17900876"/>
          <a:ext cx="2817361" cy="5541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ＭＳ ゴシック" panose="020B0609070205080204" pitchFamily="49" charset="-128"/>
              <a:ea typeface="ＭＳ ゴシック" panose="020B0609070205080204" pitchFamily="49" charset="-128"/>
            </a:rPr>
            <a:t>表の入力方法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153284</xdr:colOff>
      <xdr:row>4</xdr:row>
      <xdr:rowOff>180975</xdr:rowOff>
    </xdr:from>
    <xdr:to>
      <xdr:col>43</xdr:col>
      <xdr:colOff>222154</xdr:colOff>
      <xdr:row>8</xdr:row>
      <xdr:rowOff>5984</xdr:rowOff>
    </xdr:to>
    <xdr:sp macro="" textlink="">
      <xdr:nvSpPr>
        <xdr:cNvPr id="4" name="正方形/長方形 3">
          <a:extLst>
            <a:ext uri="{FF2B5EF4-FFF2-40B4-BE49-F238E27FC236}">
              <a16:creationId xmlns:a16="http://schemas.microsoft.com/office/drawing/2014/main" id="{00000000-0008-0000-0000-000008000000}"/>
            </a:ext>
          </a:extLst>
        </xdr:cNvPr>
        <xdr:cNvSpPr/>
      </xdr:nvSpPr>
      <xdr:spPr>
        <a:xfrm>
          <a:off x="12411959" y="981075"/>
          <a:ext cx="1011845" cy="3869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ＭＳ Ｐゴシック" panose="020B0600070205080204" pitchFamily="50" charset="-128"/>
              <a:ea typeface="ＭＳ Ｐゴシック" panose="020B0600070205080204" pitchFamily="50" charset="-128"/>
            </a:rPr>
            <a:t>別紙２</a:t>
          </a:r>
        </a:p>
      </xdr:txBody>
    </xdr:sp>
    <xdr:clientData/>
  </xdr:twoCellAnchor>
  <xdr:twoCellAnchor>
    <xdr:from>
      <xdr:col>1</xdr:col>
      <xdr:colOff>222538</xdr:colOff>
      <xdr:row>0</xdr:row>
      <xdr:rowOff>77066</xdr:rowOff>
    </xdr:from>
    <xdr:to>
      <xdr:col>24</xdr:col>
      <xdr:colOff>95250</xdr:colOff>
      <xdr:row>1</xdr:row>
      <xdr:rowOff>244187</xdr:rowOff>
    </xdr:to>
    <xdr:sp macro="" textlink="">
      <xdr:nvSpPr>
        <xdr:cNvPr id="5" name="正方形/長方形 4">
          <a:extLst>
            <a:ext uri="{FF2B5EF4-FFF2-40B4-BE49-F238E27FC236}">
              <a16:creationId xmlns:a16="http://schemas.microsoft.com/office/drawing/2014/main" id="{00000000-0008-0000-0000-000030000000}"/>
            </a:ext>
          </a:extLst>
        </xdr:cNvPr>
        <xdr:cNvSpPr/>
      </xdr:nvSpPr>
      <xdr:spPr>
        <a:xfrm>
          <a:off x="536863" y="77066"/>
          <a:ext cx="7102187" cy="4147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bg1"/>
              </a:solidFill>
              <a:latin typeface="ＭＳ Ｐゴシック" panose="020B0600070205080204" pitchFamily="50" charset="-128"/>
              <a:ea typeface="ＭＳ Ｐゴシック" panose="020B0600070205080204" pitchFamily="50" charset="-128"/>
            </a:rPr>
            <a:t>計算シート（映画館テナント運営事業者向け）</a:t>
          </a:r>
          <a:endParaRPr kumimoji="1" lang="en-US" altLang="ja-JP"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25</xdr:col>
      <xdr:colOff>276225</xdr:colOff>
      <xdr:row>0</xdr:row>
      <xdr:rowOff>19050</xdr:rowOff>
    </xdr:from>
    <xdr:to>
      <xdr:col>28</xdr:col>
      <xdr:colOff>8788</xdr:colOff>
      <xdr:row>1</xdr:row>
      <xdr:rowOff>114300</xdr:rowOff>
    </xdr:to>
    <xdr:sp macro="" textlink="">
      <xdr:nvSpPr>
        <xdr:cNvPr id="6" name="正方形/長方形 5">
          <a:extLst>
            <a:ext uri="{FF2B5EF4-FFF2-40B4-BE49-F238E27FC236}">
              <a16:creationId xmlns:a16="http://schemas.microsoft.com/office/drawing/2014/main" id="{00000000-0008-0000-0000-000008000000}"/>
            </a:ext>
          </a:extLst>
        </xdr:cNvPr>
        <xdr:cNvSpPr/>
      </xdr:nvSpPr>
      <xdr:spPr>
        <a:xfrm>
          <a:off x="8134350" y="19050"/>
          <a:ext cx="904138" cy="3429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Ｐゴシック" panose="020B0600070205080204" pitchFamily="50" charset="-128"/>
              <a:ea typeface="ＭＳ Ｐゴシック" panose="020B0600070205080204" pitchFamily="50" charset="-128"/>
            </a:rPr>
            <a:t>別紙３</a:t>
          </a:r>
        </a:p>
      </xdr:txBody>
    </xdr:sp>
    <xdr:clientData/>
  </xdr:twoCellAnchor>
  <xdr:twoCellAnchor>
    <xdr:from>
      <xdr:col>0</xdr:col>
      <xdr:colOff>114301</xdr:colOff>
      <xdr:row>7</xdr:row>
      <xdr:rowOff>104775</xdr:rowOff>
    </xdr:from>
    <xdr:to>
      <xdr:col>10</xdr:col>
      <xdr:colOff>276225</xdr:colOff>
      <xdr:row>8</xdr:row>
      <xdr:rowOff>152401</xdr:rowOff>
    </xdr:to>
    <xdr:sp macro="" textlink="">
      <xdr:nvSpPr>
        <xdr:cNvPr id="7" name="正方形/長方形 6"/>
        <xdr:cNvSpPr/>
      </xdr:nvSpPr>
      <xdr:spPr>
        <a:xfrm>
          <a:off x="114301" y="1847850"/>
          <a:ext cx="3305174" cy="2952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latin typeface="ＭＳ ゴシック" panose="020B0609070205080204" pitchFamily="49" charset="-128"/>
              <a:ea typeface="ＭＳ ゴシック" panose="020B0609070205080204" pitchFamily="49" charset="-128"/>
            </a:rPr>
            <a:t>①算出に用いる時短率等について</a:t>
          </a:r>
        </a:p>
      </xdr:txBody>
    </xdr:sp>
    <xdr:clientData/>
  </xdr:twoCellAnchor>
  <xdr:twoCellAnchor>
    <xdr:from>
      <xdr:col>0</xdr:col>
      <xdr:colOff>114300</xdr:colOff>
      <xdr:row>7</xdr:row>
      <xdr:rowOff>104775</xdr:rowOff>
    </xdr:from>
    <xdr:to>
      <xdr:col>27</xdr:col>
      <xdr:colOff>209550</xdr:colOff>
      <xdr:row>27</xdr:row>
      <xdr:rowOff>200025</xdr:rowOff>
    </xdr:to>
    <xdr:sp macro="" textlink="">
      <xdr:nvSpPr>
        <xdr:cNvPr id="8" name="正方形/長方形 7"/>
        <xdr:cNvSpPr/>
      </xdr:nvSpPr>
      <xdr:spPr>
        <a:xfrm>
          <a:off x="114300" y="1771650"/>
          <a:ext cx="8877300" cy="5048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266700</xdr:colOff>
      <xdr:row>28</xdr:row>
      <xdr:rowOff>152400</xdr:rowOff>
    </xdr:from>
    <xdr:to>
      <xdr:col>11</xdr:col>
      <xdr:colOff>85725</xdr:colOff>
      <xdr:row>30</xdr:row>
      <xdr:rowOff>85725</xdr:rowOff>
    </xdr:to>
    <xdr:sp macro="" textlink="">
      <xdr:nvSpPr>
        <xdr:cNvPr id="10" name="正方形/長方形 9"/>
        <xdr:cNvSpPr/>
      </xdr:nvSpPr>
      <xdr:spPr>
        <a:xfrm>
          <a:off x="266700" y="7019925"/>
          <a:ext cx="3276600" cy="4286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②協力金申請金額の計算について</a:t>
          </a:r>
        </a:p>
      </xdr:txBody>
    </xdr:sp>
    <xdr:clientData/>
  </xdr:twoCellAnchor>
  <xdr:twoCellAnchor>
    <xdr:from>
      <xdr:col>14</xdr:col>
      <xdr:colOff>9525</xdr:colOff>
      <xdr:row>36</xdr:row>
      <xdr:rowOff>57150</xdr:rowOff>
    </xdr:from>
    <xdr:to>
      <xdr:col>26</xdr:col>
      <xdr:colOff>269625</xdr:colOff>
      <xdr:row>46</xdr:row>
      <xdr:rowOff>188817</xdr:rowOff>
    </xdr:to>
    <xdr:sp macro="" textlink="">
      <xdr:nvSpPr>
        <xdr:cNvPr id="11" name="テキスト ボックス 10"/>
        <xdr:cNvSpPr txBox="1"/>
      </xdr:nvSpPr>
      <xdr:spPr>
        <a:xfrm>
          <a:off x="4410075" y="8905875"/>
          <a:ext cx="4032000" cy="26081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＜表の入力方法＞</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次の地域区分に応じて、期間中の要請への対応状況を</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「区分」欄に記入してください</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0"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「区分」欄の選択肢</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時短①～③→上記で計算した時短率①～③を記入</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定休→時短率①～③のうち、</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最も</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高い時短率を記入</a:t>
          </a:r>
          <a:endParaRPr lang="ja-JP" altLang="ja-JP">
            <a:effectLst/>
            <a:latin typeface="ＭＳ ゴシック" panose="020B0609070205080204" pitchFamily="49" charset="-128"/>
            <a:ea typeface="ＭＳ ゴシック" panose="020B0609070205080204" pitchFamily="49" charset="-128"/>
          </a:endParaRPr>
        </a:p>
        <a:p>
          <a:endParaRPr lang="en-US" altLang="ja-JP">
            <a:effectLst/>
            <a:latin typeface="ＭＳ ゴシック" panose="020B0609070205080204" pitchFamily="49" charset="-128"/>
            <a:ea typeface="ＭＳ ゴシック" panose="020B0609070205080204" pitchFamily="49" charset="-128"/>
          </a:endParaRPr>
        </a:p>
        <a:p>
          <a:r>
            <a:rPr lang="en-US" altLang="ja-JP">
              <a:effectLst/>
              <a:latin typeface="ＭＳ ゴシック" panose="020B0609070205080204" pitchFamily="49" charset="-128"/>
              <a:ea typeface="ＭＳ ゴシック" panose="020B0609070205080204" pitchFamily="49" charset="-128"/>
            </a:rPr>
            <a:t>(3)</a:t>
          </a:r>
          <a:r>
            <a:rPr lang="ja-JP" altLang="en-US">
              <a:effectLst/>
              <a:latin typeface="ＭＳ ゴシック" panose="020B0609070205080204" pitchFamily="49" charset="-128"/>
              <a:ea typeface="ＭＳ ゴシック" panose="020B0609070205080204" pitchFamily="49" charset="-128"/>
            </a:rPr>
            <a:t>支給額については、映画配給会社分</a:t>
          </a:r>
          <a:endParaRPr lang="en-US" altLang="ja-JP">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　（算出された金額の２倍）を記入してください。</a:t>
          </a:r>
          <a:endParaRPr lang="en-US" altLang="ja-JP">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　　（エクセルで記入いただいている場合、</a:t>
          </a:r>
          <a:endParaRPr lang="en-US" altLang="ja-JP">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　　　計算式が入っているため、自動で計算されます。）</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tables/table1.xml><?xml version="1.0" encoding="utf-8"?>
<table xmlns="http://schemas.openxmlformats.org/spreadsheetml/2006/main" id="1" name="テーブル1" displayName="テーブル1" ref="B2:C39" totalsRowShown="0" headerRowDxfId="5">
  <autoFilter ref="B2:C39"/>
  <tableColumns count="2">
    <tableColumn id="1" name="時間"/>
    <tableColumn id="2" name="時間(終了)"/>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D2:D35" totalsRowShown="0" headerRowDxfId="4">
  <autoFilter ref="D2:D35"/>
  <tableColumns count="1">
    <tableColumn id="1" name="分"/>
  </tableColumns>
  <tableStyleInfo name="TableStyleMedium2" showFirstColumn="0" showLastColumn="0" showRowStripes="1" showColumnStripes="0"/>
</table>
</file>

<file path=xl/tables/table3.xml><?xml version="1.0" encoding="utf-8"?>
<table xmlns="http://schemas.openxmlformats.org/spreadsheetml/2006/main" id="3" name="テーブル3" displayName="テーブル3" ref="F2:G101" totalsRowShown="0" headerRowDxfId="3" dataDxfId="2">
  <autoFilter ref="F2:G101"/>
  <tableColumns count="2">
    <tableColumn id="1" name="テナント" dataDxfId="1"/>
    <tableColumn id="2" name="百貨店"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84"/>
  <sheetViews>
    <sheetView tabSelected="1" showWhiteSpace="0" view="pageBreakPreview" topLeftCell="B1" zoomScale="55" zoomScaleNormal="40" zoomScaleSheetLayoutView="55" zoomScalePageLayoutView="55" workbookViewId="0">
      <selection activeCell="J7" sqref="J7:U8"/>
    </sheetView>
  </sheetViews>
  <sheetFormatPr defaultColWidth="9" defaultRowHeight="18.75"/>
  <cols>
    <col min="1" max="1" width="8.125" style="3" hidden="1" customWidth="1"/>
    <col min="2" max="2" width="4.5" style="3" customWidth="1"/>
    <col min="3" max="3" width="14.5" style="3" customWidth="1"/>
    <col min="4" max="4" width="8.125" style="3" customWidth="1"/>
    <col min="5" max="5" width="19.125" style="3" customWidth="1"/>
    <col min="6" max="6" width="13.5" style="3" customWidth="1"/>
    <col min="7" max="7" width="18.25" style="3" customWidth="1"/>
    <col min="8" max="8" width="14.25" style="3" bestFit="1" customWidth="1"/>
    <col min="9" max="9" width="17.375" style="3" customWidth="1"/>
    <col min="10" max="10" width="8.125" style="3" customWidth="1"/>
    <col min="11" max="11" width="17.375" style="3" customWidth="1"/>
    <col min="12" max="12" width="8.125" style="3" customWidth="1"/>
    <col min="13" max="13" width="15.75" style="3" customWidth="1"/>
    <col min="14" max="14" width="8.125" style="3" customWidth="1"/>
    <col min="15" max="15" width="27.625" style="3" bestFit="1" customWidth="1"/>
    <col min="16" max="16" width="10" style="11" customWidth="1"/>
    <col min="17" max="17" width="24" style="11" customWidth="1"/>
    <col min="18" max="18" width="23" style="3" customWidth="1"/>
    <col min="19" max="22" width="8.125" style="3" customWidth="1"/>
    <col min="23" max="23" width="9" style="3"/>
    <col min="24" max="24" width="17.125" style="3" bestFit="1" customWidth="1"/>
    <col min="25" max="16384" width="9" style="3"/>
  </cols>
  <sheetData>
    <row r="1" spans="1:22" ht="29.25" customHeight="1">
      <c r="B1" s="15"/>
      <c r="C1" s="15"/>
      <c r="D1" s="15"/>
      <c r="E1" s="15"/>
      <c r="F1" s="15"/>
      <c r="G1" s="15"/>
      <c r="H1" s="15"/>
      <c r="I1" s="15"/>
      <c r="J1" s="15"/>
      <c r="K1" s="15"/>
      <c r="L1" s="15"/>
      <c r="M1" s="15"/>
      <c r="N1" s="15"/>
      <c r="O1" s="15"/>
      <c r="P1" s="16"/>
      <c r="Q1" s="16"/>
      <c r="R1" s="15"/>
      <c r="S1" s="15"/>
      <c r="T1" s="15"/>
      <c r="U1" s="15"/>
      <c r="V1" s="15"/>
    </row>
    <row r="2" spans="1:22">
      <c r="B2" s="15"/>
      <c r="C2" s="15"/>
      <c r="D2" s="15"/>
      <c r="E2" s="15"/>
      <c r="F2" s="15"/>
      <c r="G2" s="15"/>
      <c r="H2" s="15"/>
      <c r="I2" s="15"/>
      <c r="J2" s="15"/>
      <c r="K2" s="15"/>
      <c r="L2" s="15"/>
      <c r="M2" s="15"/>
      <c r="N2" s="15"/>
      <c r="O2" s="15"/>
      <c r="P2" s="16"/>
      <c r="Q2" s="16"/>
      <c r="R2" s="15"/>
      <c r="S2" s="15"/>
      <c r="T2" s="15"/>
      <c r="U2" s="15"/>
      <c r="V2" s="15"/>
    </row>
    <row r="3" spans="1:22">
      <c r="B3" s="15"/>
      <c r="C3" s="15"/>
      <c r="D3" s="15"/>
      <c r="E3" s="15"/>
      <c r="F3" s="15"/>
      <c r="G3" s="15"/>
      <c r="H3" s="15"/>
      <c r="I3" s="15"/>
      <c r="J3" s="15"/>
      <c r="K3" s="15"/>
      <c r="L3" s="15"/>
      <c r="M3" s="15"/>
      <c r="N3" s="15"/>
      <c r="O3" s="15"/>
      <c r="P3" s="16"/>
      <c r="Q3" s="16"/>
      <c r="R3" s="15"/>
      <c r="S3" s="15"/>
      <c r="T3" s="15"/>
      <c r="U3" s="15"/>
      <c r="V3" s="15"/>
    </row>
    <row r="4" spans="1:22" ht="24.95" customHeight="1">
      <c r="B4" s="15"/>
      <c r="C4" s="57"/>
      <c r="D4" s="58"/>
      <c r="E4" s="58"/>
      <c r="F4" s="58"/>
      <c r="G4" s="57"/>
      <c r="H4" s="57"/>
      <c r="I4" s="57"/>
      <c r="J4" s="57"/>
      <c r="K4" s="57"/>
      <c r="L4" s="57"/>
      <c r="M4" s="57"/>
      <c r="N4" s="57"/>
      <c r="O4" s="57"/>
      <c r="P4" s="18"/>
      <c r="Q4" s="18"/>
      <c r="R4" s="17"/>
      <c r="S4" s="17"/>
      <c r="T4" s="17"/>
      <c r="U4" s="17"/>
      <c r="V4" s="15"/>
    </row>
    <row r="5" spans="1:22" ht="35.25" customHeight="1">
      <c r="B5" s="15"/>
      <c r="C5" s="56" t="s">
        <v>72</v>
      </c>
      <c r="D5" s="58"/>
      <c r="E5" s="58"/>
      <c r="F5" s="58"/>
      <c r="G5" s="57"/>
      <c r="H5" s="57"/>
      <c r="I5" s="57"/>
      <c r="J5" s="57"/>
      <c r="K5" s="57"/>
      <c r="L5" s="57"/>
      <c r="M5" s="57"/>
      <c r="N5" s="57"/>
      <c r="O5" s="57"/>
      <c r="P5" s="18"/>
      <c r="Q5" s="18"/>
      <c r="R5" s="17"/>
      <c r="S5" s="17"/>
      <c r="T5" s="17"/>
      <c r="U5" s="17"/>
      <c r="V5" s="15"/>
    </row>
    <row r="6" spans="1:22" ht="24.95" customHeight="1">
      <c r="B6" s="15"/>
      <c r="C6" s="17"/>
      <c r="D6" s="17"/>
      <c r="E6" s="17"/>
      <c r="F6" s="17"/>
      <c r="G6" s="17"/>
      <c r="H6" s="17"/>
      <c r="I6" s="17"/>
      <c r="J6" s="17"/>
      <c r="K6" s="17"/>
      <c r="L6" s="17"/>
      <c r="M6" s="17"/>
      <c r="N6" s="17"/>
      <c r="O6" s="17"/>
      <c r="P6" s="18"/>
      <c r="Q6" s="18"/>
      <c r="R6" s="17"/>
      <c r="S6" s="17"/>
      <c r="T6" s="17"/>
      <c r="U6" s="17"/>
      <c r="V6" s="15"/>
    </row>
    <row r="7" spans="1:22" ht="21" customHeight="1">
      <c r="B7" s="19"/>
      <c r="C7" s="246" t="s">
        <v>2</v>
      </c>
      <c r="D7" s="247"/>
      <c r="E7" s="247"/>
      <c r="F7" s="247"/>
      <c r="G7" s="247"/>
      <c r="H7" s="247"/>
      <c r="I7" s="248"/>
      <c r="J7" s="252"/>
      <c r="K7" s="253"/>
      <c r="L7" s="253"/>
      <c r="M7" s="253"/>
      <c r="N7" s="253"/>
      <c r="O7" s="253"/>
      <c r="P7" s="253"/>
      <c r="Q7" s="253"/>
      <c r="R7" s="253"/>
      <c r="S7" s="253"/>
      <c r="T7" s="254"/>
      <c r="U7" s="255"/>
      <c r="V7" s="15"/>
    </row>
    <row r="8" spans="1:22" ht="30" customHeight="1">
      <c r="B8" s="19"/>
      <c r="C8" s="249"/>
      <c r="D8" s="250"/>
      <c r="E8" s="250"/>
      <c r="F8" s="250"/>
      <c r="G8" s="250"/>
      <c r="H8" s="250"/>
      <c r="I8" s="251"/>
      <c r="J8" s="256"/>
      <c r="K8" s="257"/>
      <c r="L8" s="257"/>
      <c r="M8" s="257"/>
      <c r="N8" s="257"/>
      <c r="O8" s="257"/>
      <c r="P8" s="257"/>
      <c r="Q8" s="257"/>
      <c r="R8" s="257"/>
      <c r="S8" s="257"/>
      <c r="T8" s="258"/>
      <c r="U8" s="259"/>
      <c r="V8" s="15"/>
    </row>
    <row r="9" spans="1:22" ht="24.95" customHeight="1">
      <c r="B9" s="20"/>
      <c r="C9" s="20"/>
      <c r="D9" s="20" t="s">
        <v>75</v>
      </c>
      <c r="E9" s="20"/>
      <c r="F9" s="20"/>
      <c r="G9" s="20"/>
      <c r="H9" s="20"/>
      <c r="I9" s="20" t="s">
        <v>76</v>
      </c>
      <c r="J9" s="20"/>
      <c r="K9" s="20"/>
      <c r="L9" s="20"/>
      <c r="M9" s="20"/>
      <c r="N9" s="20"/>
      <c r="O9" s="20"/>
      <c r="P9" s="21"/>
      <c r="Q9" s="21"/>
      <c r="R9" s="20"/>
      <c r="S9" s="20"/>
      <c r="T9" s="20"/>
      <c r="U9" s="20"/>
      <c r="V9" s="15"/>
    </row>
    <row r="10" spans="1:22" ht="24.95" customHeight="1">
      <c r="B10" s="20"/>
      <c r="C10" s="20"/>
      <c r="D10" s="20"/>
      <c r="E10" s="20"/>
      <c r="F10" s="20"/>
      <c r="G10" s="20"/>
      <c r="H10" s="20"/>
      <c r="I10" s="20"/>
      <c r="J10" s="20"/>
      <c r="K10" s="20"/>
      <c r="L10" s="20"/>
      <c r="M10" s="20"/>
      <c r="N10" s="20"/>
      <c r="O10" s="20"/>
      <c r="P10" s="21"/>
      <c r="Q10" s="15"/>
      <c r="R10" s="22"/>
      <c r="S10" s="13" t="s">
        <v>127</v>
      </c>
      <c r="T10" s="20"/>
      <c r="U10" s="20"/>
      <c r="V10" s="15"/>
    </row>
    <row r="11" spans="1:22" ht="24.95" customHeight="1">
      <c r="B11" s="20"/>
      <c r="C11" s="20"/>
      <c r="D11" s="20"/>
      <c r="E11" s="20"/>
      <c r="F11" s="20"/>
      <c r="G11" s="20"/>
      <c r="H11" s="20"/>
      <c r="I11" s="20"/>
      <c r="J11" s="20"/>
      <c r="K11" s="20"/>
      <c r="L11" s="20"/>
      <c r="M11" s="20"/>
      <c r="N11" s="20"/>
      <c r="O11" s="20"/>
      <c r="P11" s="21"/>
      <c r="Q11" s="21"/>
      <c r="R11" s="20"/>
      <c r="S11" s="20"/>
      <c r="T11" s="20"/>
      <c r="U11" s="20"/>
      <c r="V11" s="15"/>
    </row>
    <row r="12" spans="1:22" ht="24.95" customHeight="1">
      <c r="B12" s="20"/>
      <c r="C12" s="20"/>
      <c r="D12" s="20"/>
      <c r="E12" s="20"/>
      <c r="F12" s="20"/>
      <c r="G12" s="20"/>
      <c r="H12" s="20"/>
      <c r="I12" s="20"/>
      <c r="J12" s="20"/>
      <c r="K12" s="20"/>
      <c r="L12" s="20"/>
      <c r="M12" s="20"/>
      <c r="N12" s="20"/>
      <c r="O12" s="20"/>
      <c r="P12" s="21"/>
      <c r="Q12" s="21"/>
      <c r="R12" s="20"/>
      <c r="S12" s="20"/>
      <c r="T12" s="20"/>
      <c r="U12" s="20"/>
      <c r="V12" s="15"/>
    </row>
    <row r="13" spans="1:22" ht="36" customHeight="1">
      <c r="B13" s="20"/>
      <c r="C13" s="265" t="s">
        <v>118</v>
      </c>
      <c r="D13" s="266"/>
      <c r="E13" s="266"/>
      <c r="F13" s="266"/>
      <c r="G13" s="267"/>
      <c r="H13" s="20"/>
      <c r="I13" s="20"/>
      <c r="J13" s="20"/>
      <c r="K13" s="20"/>
      <c r="L13" s="20"/>
      <c r="M13" s="20"/>
      <c r="N13" s="20"/>
      <c r="O13" s="20"/>
      <c r="P13" s="21"/>
      <c r="Q13" s="21"/>
      <c r="R13" s="20"/>
      <c r="S13" s="20"/>
      <c r="T13" s="20"/>
      <c r="U13" s="20"/>
      <c r="V13" s="15"/>
    </row>
    <row r="14" spans="1:22" ht="28.5">
      <c r="B14" s="52"/>
      <c r="C14" s="23"/>
      <c r="D14" s="23"/>
      <c r="E14" s="23"/>
      <c r="F14" s="20"/>
      <c r="G14" s="20"/>
      <c r="H14" s="20"/>
      <c r="I14" s="20"/>
      <c r="J14" s="20"/>
      <c r="K14" s="20"/>
      <c r="L14" s="20"/>
      <c r="M14" s="20"/>
      <c r="N14" s="20"/>
      <c r="O14" s="20"/>
      <c r="P14" s="21"/>
      <c r="Q14" s="20"/>
      <c r="R14" s="20"/>
      <c r="S14" s="20"/>
      <c r="T14" s="20"/>
      <c r="U14" s="20"/>
      <c r="V14" s="15"/>
    </row>
    <row r="15" spans="1:22" ht="30" customHeight="1">
      <c r="B15" s="52"/>
      <c r="C15" s="23"/>
      <c r="D15" s="53" t="s">
        <v>117</v>
      </c>
      <c r="E15" s="54"/>
      <c r="F15" s="55"/>
      <c r="G15" s="55"/>
      <c r="H15" s="55"/>
      <c r="I15" s="55"/>
      <c r="J15" s="55"/>
      <c r="K15" s="55"/>
      <c r="L15" s="20"/>
      <c r="M15" s="20"/>
      <c r="N15" s="20"/>
      <c r="O15" s="20"/>
      <c r="P15" s="25"/>
      <c r="Q15" s="26"/>
      <c r="R15" s="27"/>
      <c r="S15" s="20"/>
      <c r="T15" s="20"/>
      <c r="U15" s="20"/>
      <c r="V15" s="15"/>
    </row>
    <row r="16" spans="1:22" ht="24.95" customHeight="1">
      <c r="A16" s="1"/>
      <c r="B16" s="20"/>
      <c r="C16" s="28"/>
      <c r="D16" s="20"/>
      <c r="E16" s="26"/>
      <c r="F16" s="20"/>
      <c r="G16" s="20"/>
      <c r="H16" s="20"/>
      <c r="I16" s="20"/>
      <c r="J16" s="20"/>
      <c r="K16" s="20"/>
      <c r="L16" s="20"/>
      <c r="M16" s="20"/>
      <c r="N16" s="20"/>
      <c r="O16" s="20"/>
      <c r="P16" s="25"/>
      <c r="Q16" s="25"/>
      <c r="R16" s="20"/>
      <c r="S16" s="20"/>
      <c r="T16" s="20"/>
      <c r="U16" s="20"/>
      <c r="V16" s="15"/>
    </row>
    <row r="17" spans="1:24" ht="36" customHeight="1">
      <c r="A17" s="1"/>
      <c r="B17" s="20"/>
      <c r="C17" s="51" t="s">
        <v>3</v>
      </c>
      <c r="D17" s="20"/>
      <c r="E17" s="20"/>
      <c r="F17" s="20"/>
      <c r="G17" s="20"/>
      <c r="H17" s="20"/>
      <c r="I17" s="20"/>
      <c r="J17" s="20"/>
      <c r="K17" s="20"/>
      <c r="L17" s="20"/>
      <c r="M17" s="20"/>
      <c r="N17" s="20"/>
      <c r="O17" s="20"/>
      <c r="P17" s="21"/>
      <c r="Q17" s="21"/>
      <c r="R17" s="20"/>
      <c r="S17" s="20"/>
      <c r="T17" s="20"/>
      <c r="U17" s="20"/>
      <c r="V17" s="15"/>
    </row>
    <row r="18" spans="1:24" ht="24.95" customHeight="1">
      <c r="A18" s="1"/>
      <c r="B18" s="20"/>
      <c r="C18" s="28"/>
      <c r="D18" s="20"/>
      <c r="E18" s="20"/>
      <c r="F18" s="20"/>
      <c r="G18" s="20"/>
      <c r="H18" s="20"/>
      <c r="I18" s="20"/>
      <c r="J18" s="20"/>
      <c r="K18" s="20"/>
      <c r="L18" s="20"/>
      <c r="M18" s="20"/>
      <c r="N18" s="20"/>
      <c r="O18" s="20"/>
      <c r="P18" s="21"/>
      <c r="Q18" s="21"/>
      <c r="R18" s="20"/>
      <c r="S18" s="20"/>
      <c r="T18" s="20"/>
      <c r="U18" s="20"/>
      <c r="V18" s="15"/>
    </row>
    <row r="19" spans="1:24" ht="24.95" customHeight="1">
      <c r="A19" s="1"/>
      <c r="B19" s="20"/>
      <c r="C19" s="20"/>
      <c r="D19" s="20"/>
      <c r="E19" s="20"/>
      <c r="F19" s="20"/>
      <c r="G19" s="20"/>
      <c r="H19" s="20"/>
      <c r="I19" s="20"/>
      <c r="J19" s="28" t="s">
        <v>8</v>
      </c>
      <c r="K19" s="20"/>
      <c r="L19" s="20"/>
      <c r="M19" s="20"/>
      <c r="N19" s="20"/>
      <c r="O19" s="20"/>
      <c r="P19" s="21"/>
      <c r="Q19" s="21"/>
      <c r="R19" s="20"/>
      <c r="S19" s="20"/>
      <c r="T19" s="20"/>
      <c r="U19" s="20"/>
      <c r="V19" s="15"/>
    </row>
    <row r="20" spans="1:24" ht="42" customHeight="1">
      <c r="A20" s="1"/>
      <c r="B20" s="20"/>
      <c r="C20" s="20"/>
      <c r="D20" s="50" t="s">
        <v>21</v>
      </c>
      <c r="E20" s="47"/>
      <c r="F20" s="23"/>
      <c r="G20" s="148"/>
      <c r="H20" s="20" t="s">
        <v>4</v>
      </c>
      <c r="I20" s="20"/>
      <c r="J20" s="28" t="s">
        <v>14</v>
      </c>
      <c r="K20" s="20"/>
      <c r="L20" s="20"/>
      <c r="M20" s="20"/>
      <c r="N20" s="20"/>
      <c r="O20" s="67" t="s">
        <v>13</v>
      </c>
      <c r="P20" s="21"/>
      <c r="Q20" s="68" t="s">
        <v>123</v>
      </c>
      <c r="R20" s="20"/>
      <c r="S20" s="23"/>
      <c r="T20" s="20"/>
      <c r="U20" s="20"/>
      <c r="V20" s="15"/>
    </row>
    <row r="21" spans="1:24" ht="42.75" customHeight="1">
      <c r="A21" s="1"/>
      <c r="B21" s="20"/>
      <c r="C21" s="20"/>
      <c r="D21" s="20"/>
      <c r="E21" s="50" t="s">
        <v>20</v>
      </c>
      <c r="F21" s="23"/>
      <c r="G21" s="148"/>
      <c r="H21" s="20" t="s">
        <v>4</v>
      </c>
      <c r="I21" s="29" t="s">
        <v>7</v>
      </c>
      <c r="J21" s="20"/>
      <c r="K21" s="136">
        <f>IF($G$21&gt;1000,ROUNDDOWN($G$21,-3),IF(G21="",0,1000))</f>
        <v>0</v>
      </c>
      <c r="L21" s="28" t="s">
        <v>4</v>
      </c>
      <c r="M21" s="69"/>
      <c r="N21" s="69" t="s">
        <v>33</v>
      </c>
      <c r="O21" s="137">
        <f>K21/1000</f>
        <v>0</v>
      </c>
      <c r="P21" s="65" t="s">
        <v>124</v>
      </c>
      <c r="Q21" s="138">
        <f>O21*200000</f>
        <v>0</v>
      </c>
      <c r="R21" s="28" t="s">
        <v>53</v>
      </c>
      <c r="S21" s="30"/>
      <c r="T21" s="20"/>
      <c r="U21" s="20"/>
      <c r="V21" s="15"/>
    </row>
    <row r="22" spans="1:24" s="10" customFormat="1" ht="24.95" customHeight="1">
      <c r="A22" s="4"/>
      <c r="B22" s="26"/>
      <c r="C22" s="26"/>
      <c r="D22" s="26"/>
      <c r="E22" s="31"/>
      <c r="F22" s="31"/>
      <c r="G22" s="32"/>
      <c r="H22" s="26"/>
      <c r="I22" s="33"/>
      <c r="J22" s="26"/>
      <c r="K22" s="32"/>
      <c r="L22" s="26"/>
      <c r="M22" s="33"/>
      <c r="N22" s="33"/>
      <c r="O22" s="34"/>
      <c r="P22" s="25"/>
      <c r="Q22" s="35"/>
      <c r="R22" s="26"/>
      <c r="S22" s="36"/>
      <c r="T22" s="26"/>
      <c r="U22" s="26"/>
      <c r="V22" s="37"/>
    </row>
    <row r="23" spans="1:24" s="10" customFormat="1" ht="24.95" customHeight="1">
      <c r="A23" s="4"/>
      <c r="B23" s="26"/>
      <c r="C23" s="26"/>
      <c r="D23" s="26"/>
      <c r="E23" s="59" t="s">
        <v>63</v>
      </c>
      <c r="F23" s="31"/>
      <c r="G23" s="32"/>
      <c r="H23" s="26"/>
      <c r="I23" s="33"/>
      <c r="J23" s="26"/>
      <c r="K23" s="32"/>
      <c r="L23" s="26"/>
      <c r="M23" s="33"/>
      <c r="N23" s="33"/>
      <c r="O23" s="34"/>
      <c r="P23" s="25"/>
      <c r="Q23" s="35"/>
      <c r="R23" s="26"/>
      <c r="S23" s="36"/>
      <c r="T23" s="26"/>
      <c r="U23" s="26"/>
      <c r="V23" s="37"/>
    </row>
    <row r="24" spans="1:24" s="10" customFormat="1" ht="24.95" customHeight="1">
      <c r="A24" s="4"/>
      <c r="B24" s="26"/>
      <c r="C24" s="26"/>
      <c r="D24" s="26"/>
      <c r="E24" s="59" t="s">
        <v>64</v>
      </c>
      <c r="F24" s="31"/>
      <c r="G24" s="32"/>
      <c r="H24" s="26"/>
      <c r="I24" s="33"/>
      <c r="J24" s="26"/>
      <c r="K24" s="32"/>
      <c r="L24" s="26"/>
      <c r="M24" s="33"/>
      <c r="N24" s="33"/>
      <c r="O24" s="34"/>
      <c r="P24" s="25"/>
      <c r="Q24" s="35"/>
      <c r="R24" s="26"/>
      <c r="S24" s="36"/>
      <c r="T24" s="26"/>
      <c r="U24" s="26"/>
      <c r="V24" s="37"/>
    </row>
    <row r="25" spans="1:24" s="10" customFormat="1" ht="24.95" customHeight="1">
      <c r="A25" s="4"/>
      <c r="B25" s="26"/>
      <c r="C25" s="26"/>
      <c r="D25" s="26"/>
      <c r="E25" s="59" t="s">
        <v>65</v>
      </c>
      <c r="F25" s="31"/>
      <c r="G25" s="32"/>
      <c r="H25" s="26"/>
      <c r="I25" s="33"/>
      <c r="J25" s="26"/>
      <c r="K25" s="32"/>
      <c r="L25" s="26"/>
      <c r="M25" s="33"/>
      <c r="N25" s="33"/>
      <c r="O25" s="34"/>
      <c r="P25" s="25"/>
      <c r="Q25" s="35"/>
      <c r="R25" s="26"/>
      <c r="S25" s="36"/>
      <c r="T25" s="26"/>
      <c r="U25" s="26"/>
      <c r="V25" s="37"/>
    </row>
    <row r="26" spans="1:24" ht="24.95" customHeight="1">
      <c r="A26" s="1"/>
      <c r="B26" s="20"/>
      <c r="C26" s="20"/>
      <c r="D26" s="20"/>
      <c r="E26" s="23"/>
      <c r="F26" s="23"/>
      <c r="G26" s="32"/>
      <c r="H26" s="20"/>
      <c r="I26" s="29"/>
      <c r="J26" s="20"/>
      <c r="K26" s="38"/>
      <c r="L26" s="20"/>
      <c r="M26" s="29"/>
      <c r="N26" s="29"/>
      <c r="O26" s="39"/>
      <c r="P26" s="21"/>
      <c r="Q26" s="40"/>
      <c r="R26" s="20"/>
      <c r="S26" s="30"/>
      <c r="T26" s="20"/>
      <c r="U26" s="20"/>
      <c r="V26" s="15"/>
    </row>
    <row r="27" spans="1:24" ht="34.5" customHeight="1">
      <c r="A27" s="1"/>
      <c r="B27" s="20"/>
      <c r="C27" s="51" t="s">
        <v>55</v>
      </c>
      <c r="D27" s="20"/>
      <c r="E27" s="20"/>
      <c r="F27" s="20"/>
      <c r="G27" s="20"/>
      <c r="H27" s="20"/>
      <c r="I27" s="20"/>
      <c r="J27" s="20"/>
      <c r="K27" s="20"/>
      <c r="L27" s="20"/>
      <c r="M27" s="20"/>
      <c r="N27" s="20"/>
      <c r="O27" s="20"/>
      <c r="P27" s="21"/>
      <c r="Q27" s="21"/>
      <c r="R27" s="20"/>
      <c r="S27" s="20"/>
      <c r="T27" s="20"/>
      <c r="U27" s="20"/>
      <c r="V27" s="15"/>
    </row>
    <row r="28" spans="1:24" ht="24.95" customHeight="1">
      <c r="A28" s="1"/>
      <c r="B28" s="20"/>
      <c r="C28" s="20"/>
      <c r="D28" s="14" t="s">
        <v>56</v>
      </c>
      <c r="E28" s="24"/>
      <c r="F28" s="24"/>
      <c r="G28" s="24"/>
      <c r="H28" s="24"/>
      <c r="I28" s="24"/>
      <c r="J28" s="24"/>
      <c r="K28" s="24"/>
      <c r="L28" s="24"/>
      <c r="M28" s="24"/>
      <c r="N28" s="24"/>
      <c r="O28" s="20"/>
      <c r="P28" s="21"/>
      <c r="Q28" s="21"/>
      <c r="R28" s="20"/>
      <c r="S28" s="20"/>
      <c r="T28" s="20"/>
      <c r="U28" s="20"/>
      <c r="V28" s="15"/>
      <c r="X28" s="1"/>
    </row>
    <row r="29" spans="1:24" ht="24.95" customHeight="1">
      <c r="A29" s="1"/>
      <c r="B29" s="20"/>
      <c r="C29" s="20"/>
      <c r="D29" s="20"/>
      <c r="E29" s="20"/>
      <c r="F29" s="20"/>
      <c r="G29" s="20"/>
      <c r="H29" s="20"/>
      <c r="I29" s="20"/>
      <c r="J29" s="20"/>
      <c r="K29" s="20"/>
      <c r="L29" s="20"/>
      <c r="M29" s="20"/>
      <c r="N29" s="20"/>
      <c r="O29" s="20"/>
      <c r="P29" s="21"/>
      <c r="Q29" s="21"/>
      <c r="R29" s="20"/>
      <c r="S29" s="20"/>
      <c r="T29" s="20"/>
      <c r="U29" s="20"/>
      <c r="V29" s="15"/>
      <c r="X29" s="1"/>
    </row>
    <row r="30" spans="1:24" ht="24.95" customHeight="1">
      <c r="A30" s="1"/>
      <c r="B30" s="20"/>
      <c r="C30" s="20"/>
      <c r="D30" s="20"/>
      <c r="E30" s="66" t="s">
        <v>57</v>
      </c>
      <c r="F30" s="20"/>
      <c r="G30" s="20"/>
      <c r="H30" s="20"/>
      <c r="I30" s="20"/>
      <c r="J30" s="20"/>
      <c r="K30" s="20"/>
      <c r="L30" s="20"/>
      <c r="M30" s="20"/>
      <c r="N30" s="20"/>
      <c r="O30" s="20"/>
      <c r="P30" s="21"/>
      <c r="Q30" s="21"/>
      <c r="R30" s="20"/>
      <c r="S30" s="20"/>
      <c r="T30" s="20"/>
      <c r="U30" s="20"/>
      <c r="V30" s="15"/>
      <c r="X30" s="1"/>
    </row>
    <row r="31" spans="1:24" ht="24.95" customHeight="1">
      <c r="A31" s="1"/>
      <c r="B31" s="20"/>
      <c r="C31" s="20"/>
      <c r="D31" s="20"/>
      <c r="E31" s="66" t="s">
        <v>58</v>
      </c>
      <c r="F31" s="20"/>
      <c r="G31" s="20"/>
      <c r="H31" s="20"/>
      <c r="I31" s="20"/>
      <c r="J31" s="20"/>
      <c r="K31" s="20"/>
      <c r="L31" s="20"/>
      <c r="M31" s="20"/>
      <c r="N31" s="20"/>
      <c r="O31" s="20"/>
      <c r="P31" s="21"/>
      <c r="Q31" s="21"/>
      <c r="R31" s="20"/>
      <c r="S31" s="20"/>
      <c r="T31" s="20"/>
      <c r="U31" s="20"/>
      <c r="V31" s="15"/>
      <c r="X31" s="1"/>
    </row>
    <row r="32" spans="1:24" ht="24.95" customHeight="1">
      <c r="A32" s="1"/>
      <c r="B32" s="20"/>
      <c r="C32" s="20"/>
      <c r="D32" s="20"/>
      <c r="E32" s="66" t="s">
        <v>59</v>
      </c>
      <c r="F32" s="20"/>
      <c r="G32" s="20"/>
      <c r="H32" s="20"/>
      <c r="I32" s="20"/>
      <c r="J32" s="20"/>
      <c r="K32" s="20"/>
      <c r="L32" s="20"/>
      <c r="M32" s="20"/>
      <c r="N32" s="20"/>
      <c r="O32" s="20"/>
      <c r="P32" s="21"/>
      <c r="Q32" s="21"/>
      <c r="R32" s="20"/>
      <c r="S32" s="20"/>
      <c r="T32" s="20"/>
      <c r="U32" s="20"/>
      <c r="V32" s="15"/>
      <c r="X32" s="1"/>
    </row>
    <row r="33" spans="1:24" ht="24.95" customHeight="1">
      <c r="A33" s="1"/>
      <c r="B33" s="20"/>
      <c r="C33" s="20"/>
      <c r="D33" s="20"/>
      <c r="E33" s="66" t="s">
        <v>60</v>
      </c>
      <c r="F33" s="20"/>
      <c r="G33" s="20"/>
      <c r="H33" s="20"/>
      <c r="I33" s="20"/>
      <c r="J33" s="20"/>
      <c r="K33" s="20"/>
      <c r="L33" s="20"/>
      <c r="M33" s="20"/>
      <c r="N33" s="20"/>
      <c r="O33" s="20"/>
      <c r="P33" s="21"/>
      <c r="Q33" s="21"/>
      <c r="R33" s="20"/>
      <c r="S33" s="20"/>
      <c r="T33" s="20"/>
      <c r="U33" s="20"/>
      <c r="V33" s="15"/>
      <c r="X33" s="1"/>
    </row>
    <row r="34" spans="1:24" ht="24.95" customHeight="1">
      <c r="A34" s="1"/>
      <c r="B34" s="20"/>
      <c r="C34" s="20"/>
      <c r="D34" s="20"/>
      <c r="E34" s="66" t="s">
        <v>61</v>
      </c>
      <c r="F34" s="20"/>
      <c r="G34" s="20"/>
      <c r="H34" s="20"/>
      <c r="I34" s="20"/>
      <c r="J34" s="20"/>
      <c r="K34" s="20"/>
      <c r="L34" s="20"/>
      <c r="M34" s="20"/>
      <c r="N34" s="20"/>
      <c r="O34" s="20"/>
      <c r="P34" s="21"/>
      <c r="Q34" s="21"/>
      <c r="R34" s="20"/>
      <c r="S34" s="20"/>
      <c r="T34" s="20"/>
      <c r="U34" s="20"/>
      <c r="V34" s="15"/>
      <c r="X34" s="1"/>
    </row>
    <row r="35" spans="1:24" ht="26.25" customHeight="1">
      <c r="A35" s="1"/>
      <c r="B35" s="20"/>
      <c r="C35" s="20"/>
      <c r="D35" s="20"/>
      <c r="E35" s="20"/>
      <c r="F35" s="20"/>
      <c r="G35" s="20"/>
      <c r="H35" s="20"/>
      <c r="I35" s="20"/>
      <c r="J35" s="20"/>
      <c r="K35" s="20"/>
      <c r="L35" s="20"/>
      <c r="M35" s="20"/>
      <c r="N35" s="20"/>
      <c r="O35" s="20"/>
      <c r="P35" s="21"/>
      <c r="Q35" s="21"/>
      <c r="R35" s="20"/>
      <c r="S35" s="20"/>
      <c r="T35" s="20"/>
      <c r="U35" s="20"/>
      <c r="V35" s="15"/>
      <c r="X35" s="1"/>
    </row>
    <row r="36" spans="1:24" ht="24.95" customHeight="1">
      <c r="A36" s="1"/>
      <c r="B36" s="20"/>
      <c r="C36" s="79" t="s">
        <v>22</v>
      </c>
      <c r="D36" s="20"/>
      <c r="E36" s="23" t="s">
        <v>23</v>
      </c>
      <c r="F36" s="47"/>
      <c r="G36" s="23"/>
      <c r="H36" s="20"/>
      <c r="I36" s="23" t="s">
        <v>24</v>
      </c>
      <c r="J36" s="48"/>
      <c r="K36" s="23"/>
      <c r="L36" s="20"/>
      <c r="M36" s="49" t="s">
        <v>29</v>
      </c>
      <c r="N36" s="20"/>
      <c r="O36" s="20"/>
      <c r="P36" s="21"/>
      <c r="Q36" s="21"/>
      <c r="R36" s="20"/>
      <c r="S36" s="20"/>
      <c r="T36" s="20"/>
      <c r="U36" s="20"/>
      <c r="V36" s="15"/>
      <c r="X36" s="1"/>
    </row>
    <row r="37" spans="1:24" ht="42.75" customHeight="1">
      <c r="A37" s="1"/>
      <c r="B37" s="20"/>
      <c r="C37" s="80" t="s">
        <v>25</v>
      </c>
      <c r="D37" s="20"/>
      <c r="E37" s="149"/>
      <c r="F37" s="80" t="s">
        <v>5</v>
      </c>
      <c r="G37" s="150"/>
      <c r="H37" s="29" t="s">
        <v>6</v>
      </c>
      <c r="I37" s="149"/>
      <c r="J37" s="80" t="s">
        <v>5</v>
      </c>
      <c r="K37" s="149"/>
      <c r="L37" s="20"/>
      <c r="M37" s="151"/>
      <c r="N37" s="20" t="s">
        <v>27</v>
      </c>
      <c r="O37" s="62" t="s">
        <v>32</v>
      </c>
      <c r="P37" s="21"/>
      <c r="Q37" s="139" t="e">
        <f>(I37&amp;"："&amp;K37)-(E37&amp;"："&amp;G37)-X37</f>
        <v>#VALUE!</v>
      </c>
      <c r="R37" s="20"/>
      <c r="S37" s="142" t="s">
        <v>34</v>
      </c>
      <c r="T37" s="143"/>
      <c r="U37" s="20"/>
      <c r="V37" s="15"/>
      <c r="X37" s="12">
        <f>TIME(0,M37,0)</f>
        <v>0</v>
      </c>
    </row>
    <row r="38" spans="1:24" s="10" customFormat="1" ht="42" customHeight="1">
      <c r="A38" s="4"/>
      <c r="B38" s="26"/>
      <c r="C38" s="60" t="s">
        <v>26</v>
      </c>
      <c r="D38" s="26"/>
      <c r="E38" s="149"/>
      <c r="F38" s="80" t="s">
        <v>5</v>
      </c>
      <c r="G38" s="150"/>
      <c r="H38" s="29" t="s">
        <v>6</v>
      </c>
      <c r="I38" s="149"/>
      <c r="J38" s="80" t="s">
        <v>5</v>
      </c>
      <c r="K38" s="149"/>
      <c r="L38" s="26"/>
      <c r="M38" s="26"/>
      <c r="N38" s="26"/>
      <c r="O38" s="63" t="s">
        <v>54</v>
      </c>
      <c r="P38" s="25"/>
      <c r="Q38" s="139" t="e">
        <f>($I$37&amp;":"&amp;$K$37)-($I$38&amp;":"&amp;$K$38)</f>
        <v>#VALUE!</v>
      </c>
      <c r="R38" s="20"/>
      <c r="S38" s="140">
        <f>IFERROR(ROUNDUP(Q38/Q37,2),0)</f>
        <v>0</v>
      </c>
      <c r="T38" s="141"/>
      <c r="U38" s="26"/>
      <c r="V38" s="37"/>
    </row>
    <row r="39" spans="1:24" s="10" customFormat="1" ht="24.95" customHeight="1">
      <c r="A39" s="4"/>
      <c r="B39" s="26"/>
      <c r="C39" s="60"/>
      <c r="D39" s="26"/>
      <c r="E39" s="33"/>
      <c r="F39" s="60"/>
      <c r="G39" s="41"/>
      <c r="H39" s="33"/>
      <c r="I39" s="33"/>
      <c r="J39" s="60"/>
      <c r="K39" s="33"/>
      <c r="L39" s="26"/>
      <c r="M39" s="26"/>
      <c r="N39" s="26"/>
      <c r="O39" s="59"/>
      <c r="P39" s="25"/>
      <c r="Q39" s="64"/>
      <c r="R39" s="26"/>
      <c r="S39" s="59"/>
      <c r="T39" s="59"/>
      <c r="U39" s="26"/>
      <c r="V39" s="37"/>
    </row>
    <row r="40" spans="1:24" ht="24.95" customHeight="1">
      <c r="A40" s="1"/>
      <c r="B40" s="20"/>
      <c r="C40" s="79" t="s">
        <v>30</v>
      </c>
      <c r="D40" s="20"/>
      <c r="E40" s="23" t="s">
        <v>23</v>
      </c>
      <c r="F40" s="48"/>
      <c r="G40" s="23"/>
      <c r="H40" s="20"/>
      <c r="I40" s="23" t="s">
        <v>24</v>
      </c>
      <c r="J40" s="48"/>
      <c r="K40" s="23"/>
      <c r="L40" s="20"/>
      <c r="M40" s="28" t="s">
        <v>29</v>
      </c>
      <c r="N40" s="20"/>
      <c r="O40" s="28"/>
      <c r="P40" s="21"/>
      <c r="Q40" s="65"/>
      <c r="R40" s="20"/>
      <c r="S40" s="28"/>
      <c r="T40" s="28"/>
      <c r="U40" s="20"/>
      <c r="V40" s="15"/>
      <c r="X40" s="1"/>
    </row>
    <row r="41" spans="1:24" ht="42" customHeight="1">
      <c r="A41" s="1"/>
      <c r="B41" s="20"/>
      <c r="C41" s="80" t="s">
        <v>25</v>
      </c>
      <c r="D41" s="20"/>
      <c r="E41" s="149"/>
      <c r="F41" s="80" t="s">
        <v>5</v>
      </c>
      <c r="G41" s="150"/>
      <c r="H41" s="29" t="s">
        <v>6</v>
      </c>
      <c r="I41" s="149"/>
      <c r="J41" s="80" t="s">
        <v>5</v>
      </c>
      <c r="K41" s="149"/>
      <c r="L41" s="20"/>
      <c r="M41" s="151"/>
      <c r="N41" s="20" t="s">
        <v>10</v>
      </c>
      <c r="O41" s="62" t="s">
        <v>32</v>
      </c>
      <c r="P41" s="21"/>
      <c r="Q41" s="139" t="e">
        <f>(I41&amp;"："&amp;K41)-(E41&amp;"："&amp;G41)-X41</f>
        <v>#VALUE!</v>
      </c>
      <c r="R41" s="20"/>
      <c r="S41" s="142" t="s">
        <v>35</v>
      </c>
      <c r="T41" s="143"/>
      <c r="U41" s="20"/>
      <c r="V41" s="15"/>
      <c r="X41" s="12">
        <f>TIME(0,M41,0)</f>
        <v>0</v>
      </c>
    </row>
    <row r="42" spans="1:24" s="10" customFormat="1" ht="42" customHeight="1">
      <c r="A42" s="4"/>
      <c r="B42" s="26"/>
      <c r="C42" s="60" t="s">
        <v>26</v>
      </c>
      <c r="D42" s="26"/>
      <c r="E42" s="149"/>
      <c r="F42" s="80" t="s">
        <v>5</v>
      </c>
      <c r="G42" s="150"/>
      <c r="H42" s="29" t="s">
        <v>6</v>
      </c>
      <c r="I42" s="149"/>
      <c r="J42" s="80" t="s">
        <v>5</v>
      </c>
      <c r="K42" s="149"/>
      <c r="L42" s="26"/>
      <c r="M42" s="26"/>
      <c r="N42" s="26"/>
      <c r="O42" s="63" t="s">
        <v>54</v>
      </c>
      <c r="P42" s="25"/>
      <c r="Q42" s="139" t="e">
        <f>($I$41&amp;":"&amp;$K$41)-($I$42&amp;":"&amp;$K$42)</f>
        <v>#VALUE!</v>
      </c>
      <c r="R42" s="20"/>
      <c r="S42" s="140">
        <f>IFERROR(ROUNDUP(Q42/Q41,2),0)</f>
        <v>0</v>
      </c>
      <c r="T42" s="141"/>
      <c r="U42" s="26"/>
      <c r="V42" s="37"/>
    </row>
    <row r="43" spans="1:24" s="10" customFormat="1" ht="24.95" customHeight="1">
      <c r="A43" s="4"/>
      <c r="B43" s="26"/>
      <c r="C43" s="60"/>
      <c r="D43" s="26"/>
      <c r="E43" s="33"/>
      <c r="F43" s="60"/>
      <c r="G43" s="41"/>
      <c r="H43" s="33"/>
      <c r="I43" s="33"/>
      <c r="J43" s="60"/>
      <c r="K43" s="33"/>
      <c r="L43" s="26"/>
      <c r="M43" s="26"/>
      <c r="N43" s="26"/>
      <c r="O43" s="59"/>
      <c r="P43" s="25"/>
      <c r="Q43" s="64"/>
      <c r="R43" s="26"/>
      <c r="S43" s="59"/>
      <c r="T43" s="59"/>
      <c r="U43" s="26"/>
      <c r="V43" s="37"/>
    </row>
    <row r="44" spans="1:24" ht="24.95" customHeight="1">
      <c r="A44" s="1"/>
      <c r="B44" s="20"/>
      <c r="C44" s="79" t="s">
        <v>31</v>
      </c>
      <c r="D44" s="20"/>
      <c r="E44" s="23" t="s">
        <v>23</v>
      </c>
      <c r="F44" s="48"/>
      <c r="G44" s="23"/>
      <c r="H44" s="20"/>
      <c r="I44" s="23" t="s">
        <v>24</v>
      </c>
      <c r="J44" s="48"/>
      <c r="K44" s="23"/>
      <c r="L44" s="20"/>
      <c r="M44" s="28" t="s">
        <v>29</v>
      </c>
      <c r="N44" s="20"/>
      <c r="O44" s="28"/>
      <c r="P44" s="21"/>
      <c r="Q44" s="65"/>
      <c r="R44" s="20"/>
      <c r="S44" s="28"/>
      <c r="T44" s="28"/>
      <c r="U44" s="20"/>
      <c r="V44" s="15"/>
      <c r="X44" s="1"/>
    </row>
    <row r="45" spans="1:24" ht="42" customHeight="1">
      <c r="A45" s="1"/>
      <c r="B45" s="20"/>
      <c r="C45" s="80" t="s">
        <v>25</v>
      </c>
      <c r="D45" s="20"/>
      <c r="E45" s="149"/>
      <c r="F45" s="80" t="s">
        <v>5</v>
      </c>
      <c r="G45" s="150"/>
      <c r="H45" s="29" t="s">
        <v>6</v>
      </c>
      <c r="I45" s="149"/>
      <c r="J45" s="80" t="s">
        <v>5</v>
      </c>
      <c r="K45" s="149"/>
      <c r="L45" s="20"/>
      <c r="M45" s="151"/>
      <c r="N45" s="20" t="s">
        <v>10</v>
      </c>
      <c r="O45" s="62" t="s">
        <v>32</v>
      </c>
      <c r="P45" s="21"/>
      <c r="Q45" s="139" t="e">
        <f>(I45&amp;"："&amp;K45)-(E45&amp;"："&amp;G45)-X45</f>
        <v>#VALUE!</v>
      </c>
      <c r="R45" s="20"/>
      <c r="S45" s="142" t="s">
        <v>36</v>
      </c>
      <c r="T45" s="143"/>
      <c r="U45" s="20"/>
      <c r="V45" s="15"/>
      <c r="X45" s="12">
        <f>TIME(0,M45,0)</f>
        <v>0</v>
      </c>
    </row>
    <row r="46" spans="1:24" s="10" customFormat="1" ht="42" customHeight="1">
      <c r="A46" s="4"/>
      <c r="B46" s="26"/>
      <c r="C46" s="60" t="s">
        <v>26</v>
      </c>
      <c r="D46" s="26"/>
      <c r="E46" s="149"/>
      <c r="F46" s="80" t="s">
        <v>5</v>
      </c>
      <c r="G46" s="150"/>
      <c r="H46" s="29" t="s">
        <v>6</v>
      </c>
      <c r="I46" s="149"/>
      <c r="J46" s="80" t="s">
        <v>5</v>
      </c>
      <c r="K46" s="149"/>
      <c r="L46" s="26"/>
      <c r="M46" s="26"/>
      <c r="N46" s="26"/>
      <c r="O46" s="63" t="s">
        <v>54</v>
      </c>
      <c r="P46" s="25"/>
      <c r="Q46" s="139" t="e">
        <f>($I$45&amp;":"&amp;$K$45)-($I$46&amp;":"&amp;$K$46)</f>
        <v>#VALUE!</v>
      </c>
      <c r="R46" s="20"/>
      <c r="S46" s="140">
        <f>IFERROR(ROUNDUP(Q46/Q45,2),0)</f>
        <v>0</v>
      </c>
      <c r="T46" s="144"/>
      <c r="U46" s="26"/>
      <c r="V46" s="37"/>
    </row>
    <row r="47" spans="1:24" s="10" customFormat="1" ht="15.75" customHeight="1">
      <c r="A47" s="4"/>
      <c r="B47" s="26"/>
      <c r="C47" s="26"/>
      <c r="D47" s="26"/>
      <c r="E47" s="33"/>
      <c r="F47" s="33"/>
      <c r="G47" s="41"/>
      <c r="H47" s="33"/>
      <c r="I47" s="33"/>
      <c r="J47" s="33"/>
      <c r="K47" s="33"/>
      <c r="L47" s="26"/>
      <c r="M47" s="26"/>
      <c r="N47" s="26"/>
      <c r="O47" s="26"/>
      <c r="P47" s="25"/>
      <c r="Q47" s="25"/>
      <c r="R47" s="26"/>
      <c r="S47" s="26"/>
      <c r="T47" s="26"/>
      <c r="U47" s="26"/>
      <c r="V47" s="37"/>
    </row>
    <row r="48" spans="1:24" s="10" customFormat="1" ht="37.5" customHeight="1">
      <c r="A48" s="4"/>
      <c r="B48" s="26"/>
      <c r="C48" s="26"/>
      <c r="D48" s="26"/>
      <c r="E48" s="33"/>
      <c r="F48" s="33"/>
      <c r="G48" s="41"/>
      <c r="H48" s="33"/>
      <c r="I48" s="33"/>
      <c r="J48" s="33"/>
      <c r="K48" s="33"/>
      <c r="L48" s="26"/>
      <c r="M48" s="26"/>
      <c r="N48" s="26"/>
      <c r="O48" s="26"/>
      <c r="P48" s="25"/>
      <c r="Q48" s="25"/>
      <c r="R48" s="26"/>
      <c r="S48" s="26"/>
      <c r="T48" s="26"/>
      <c r="U48" s="26"/>
      <c r="V48" s="37"/>
    </row>
    <row r="49" spans="1:22" s="10" customFormat="1" ht="37.5" customHeight="1">
      <c r="A49" s="4"/>
      <c r="B49" s="26"/>
      <c r="C49" s="51" t="s">
        <v>121</v>
      </c>
      <c r="D49" s="51"/>
      <c r="E49" s="51"/>
      <c r="F49" s="33"/>
      <c r="G49" s="41"/>
      <c r="H49" s="33"/>
      <c r="I49" s="33"/>
      <c r="J49" s="33"/>
      <c r="K49" s="33"/>
      <c r="L49" s="26"/>
      <c r="M49" s="26"/>
      <c r="N49" s="26"/>
      <c r="O49" s="26"/>
      <c r="P49" s="25"/>
      <c r="Q49" s="25"/>
      <c r="R49" s="26"/>
      <c r="S49" s="26"/>
      <c r="T49" s="26"/>
      <c r="U49" s="26"/>
      <c r="V49" s="37"/>
    </row>
    <row r="50" spans="1:22" ht="24" customHeight="1">
      <c r="B50" s="15"/>
      <c r="C50" s="51"/>
      <c r="D50" s="20"/>
      <c r="E50" s="20"/>
      <c r="F50" s="20"/>
      <c r="G50" s="268"/>
      <c r="H50" s="269"/>
      <c r="I50" s="269"/>
      <c r="J50" s="269"/>
      <c r="K50" s="42"/>
      <c r="L50" s="15"/>
      <c r="M50" s="20"/>
      <c r="N50" s="15"/>
      <c r="O50" s="15"/>
      <c r="P50" s="16"/>
      <c r="Q50" s="16"/>
      <c r="R50" s="15"/>
      <c r="S50" s="15"/>
      <c r="T50" s="15"/>
      <c r="U50" s="15"/>
      <c r="V50" s="15"/>
    </row>
    <row r="51" spans="1:22" ht="24.95" customHeight="1">
      <c r="B51" s="15"/>
      <c r="C51" s="280" t="s">
        <v>52</v>
      </c>
      <c r="D51" s="281"/>
      <c r="E51" s="278" t="s">
        <v>45</v>
      </c>
      <c r="F51" s="274" t="s">
        <v>46</v>
      </c>
      <c r="G51" s="70" t="s">
        <v>47</v>
      </c>
      <c r="H51" s="44"/>
      <c r="I51" s="43"/>
      <c r="J51" s="272" t="s">
        <v>51</v>
      </c>
      <c r="K51" s="273"/>
      <c r="L51" s="274"/>
      <c r="M51" s="20"/>
      <c r="N51" s="15"/>
      <c r="O51" s="15"/>
      <c r="P51" s="16"/>
      <c r="Q51" s="16"/>
      <c r="R51" s="15"/>
      <c r="S51" s="15"/>
      <c r="T51" s="15"/>
      <c r="U51" s="15"/>
      <c r="V51" s="15"/>
    </row>
    <row r="52" spans="1:22" ht="38.25" customHeight="1">
      <c r="B52" s="15"/>
      <c r="C52" s="282"/>
      <c r="D52" s="283"/>
      <c r="E52" s="279"/>
      <c r="F52" s="277"/>
      <c r="G52" s="71" t="s">
        <v>48</v>
      </c>
      <c r="H52" s="61" t="s">
        <v>49</v>
      </c>
      <c r="I52" s="72" t="s">
        <v>50</v>
      </c>
      <c r="J52" s="275"/>
      <c r="K52" s="276"/>
      <c r="L52" s="277"/>
      <c r="M52" s="20"/>
      <c r="N52" s="15"/>
      <c r="O52" s="15"/>
      <c r="P52" s="16"/>
      <c r="Q52" s="16"/>
      <c r="R52" s="15"/>
      <c r="S52" s="15"/>
      <c r="T52" s="15"/>
      <c r="U52" s="15"/>
      <c r="V52" s="15"/>
    </row>
    <row r="53" spans="1:22" ht="42" customHeight="1">
      <c r="B53" s="15"/>
      <c r="C53" s="159">
        <v>44332</v>
      </c>
      <c r="D53" s="160" t="s">
        <v>0</v>
      </c>
      <c r="E53" s="152"/>
      <c r="F53" s="73" t="str">
        <f>IF(E53="時短①",$S$38,IF(E53="時短②",$S$42,IF(E53="時短③",$S$46,IF(E53="","0",MAX($S$38,$S$42,$S$46)))))</f>
        <v>0</v>
      </c>
      <c r="G53" s="73">
        <f>SUM(H53:I53)</f>
        <v>0</v>
      </c>
      <c r="H53" s="153"/>
      <c r="I53" s="154"/>
      <c r="J53" s="270">
        <f>IF(E53="",0,ROUNDUP((($Q$21+IF(G53&gt;9,2000*G53,"0")+IF(I53&gt;0,20000*I53,0))*F53),-3))</f>
        <v>0</v>
      </c>
      <c r="K53" s="270"/>
      <c r="L53" s="271"/>
      <c r="M53" s="20"/>
      <c r="N53" s="15"/>
      <c r="O53" s="15"/>
      <c r="P53" s="16"/>
      <c r="Q53" s="16"/>
      <c r="R53" s="15"/>
      <c r="S53" s="15"/>
      <c r="T53" s="15"/>
      <c r="U53" s="15"/>
      <c r="V53" s="15"/>
    </row>
    <row r="54" spans="1:22" ht="42" customHeight="1">
      <c r="B54" s="15"/>
      <c r="C54" s="161">
        <v>44333</v>
      </c>
      <c r="D54" s="162" t="s">
        <v>38</v>
      </c>
      <c r="E54" s="152"/>
      <c r="F54" s="74" t="str">
        <f t="shared" ref="F54:F68" si="0">IF(E54="時短①",$S$38,IF(E54="時短②",$S$42,IF(E54="時短③",$S$46,IF(E54="","0",MAX($S$38,$S$42,$S$46)))))</f>
        <v>0</v>
      </c>
      <c r="G54" s="74">
        <f t="shared" ref="G54:G68" si="1">SUM(H54:I54)</f>
        <v>0</v>
      </c>
      <c r="H54" s="155"/>
      <c r="I54" s="156"/>
      <c r="J54" s="244">
        <f t="shared" ref="J54:J68" si="2">IF(E54="",0,ROUNDUP((($Q$21+IF(G54&gt;9,2000*G54,"0")+IF(I54&gt;0,20000*I54,0))*F54),-3))</f>
        <v>0</v>
      </c>
      <c r="K54" s="244"/>
      <c r="L54" s="245"/>
      <c r="M54" s="20"/>
      <c r="N54" s="15"/>
      <c r="O54" s="15"/>
      <c r="P54" s="16"/>
      <c r="Q54" s="16"/>
      <c r="R54" s="15"/>
      <c r="S54" s="15"/>
      <c r="T54" s="15"/>
      <c r="U54" s="15"/>
      <c r="V54" s="15"/>
    </row>
    <row r="55" spans="1:22" ht="42" customHeight="1">
      <c r="B55" s="15"/>
      <c r="C55" s="161">
        <v>44334</v>
      </c>
      <c r="D55" s="162" t="s">
        <v>39</v>
      </c>
      <c r="E55" s="152"/>
      <c r="F55" s="74" t="str">
        <f t="shared" si="0"/>
        <v>0</v>
      </c>
      <c r="G55" s="74">
        <f t="shared" si="1"/>
        <v>0</v>
      </c>
      <c r="H55" s="155"/>
      <c r="I55" s="156"/>
      <c r="J55" s="244">
        <f t="shared" si="2"/>
        <v>0</v>
      </c>
      <c r="K55" s="244"/>
      <c r="L55" s="245"/>
      <c r="M55" s="20"/>
      <c r="N55" s="15"/>
      <c r="O55" s="15"/>
      <c r="P55" s="16"/>
      <c r="Q55" s="16"/>
      <c r="R55" s="15"/>
      <c r="S55" s="15"/>
      <c r="T55" s="15"/>
      <c r="U55" s="15"/>
      <c r="V55" s="15"/>
    </row>
    <row r="56" spans="1:22" ht="42" customHeight="1">
      <c r="B56" s="15"/>
      <c r="C56" s="161">
        <v>44335</v>
      </c>
      <c r="D56" s="162" t="s">
        <v>40</v>
      </c>
      <c r="E56" s="152"/>
      <c r="F56" s="74" t="str">
        <f t="shared" si="0"/>
        <v>0</v>
      </c>
      <c r="G56" s="74">
        <f t="shared" si="1"/>
        <v>0</v>
      </c>
      <c r="H56" s="155"/>
      <c r="I56" s="156"/>
      <c r="J56" s="244">
        <f t="shared" si="2"/>
        <v>0</v>
      </c>
      <c r="K56" s="244"/>
      <c r="L56" s="245"/>
      <c r="M56" s="20"/>
      <c r="N56" s="15"/>
      <c r="O56" s="15"/>
      <c r="P56" s="16"/>
      <c r="Q56" s="16"/>
      <c r="R56" s="15"/>
      <c r="S56" s="15"/>
      <c r="T56" s="15"/>
      <c r="U56" s="15"/>
      <c r="V56" s="15"/>
    </row>
    <row r="57" spans="1:22" ht="42" customHeight="1">
      <c r="B57" s="15"/>
      <c r="C57" s="161">
        <v>44336</v>
      </c>
      <c r="D57" s="162" t="s">
        <v>41</v>
      </c>
      <c r="E57" s="152"/>
      <c r="F57" s="74" t="str">
        <f t="shared" si="0"/>
        <v>0</v>
      </c>
      <c r="G57" s="74">
        <f t="shared" si="1"/>
        <v>0</v>
      </c>
      <c r="H57" s="155"/>
      <c r="I57" s="156"/>
      <c r="J57" s="244">
        <f t="shared" si="2"/>
        <v>0</v>
      </c>
      <c r="K57" s="244"/>
      <c r="L57" s="245"/>
      <c r="M57" s="20"/>
      <c r="N57" s="15"/>
      <c r="O57" s="15"/>
      <c r="P57" s="16"/>
      <c r="Q57" s="16"/>
      <c r="R57" s="15"/>
      <c r="S57" s="15"/>
      <c r="T57" s="15"/>
      <c r="U57" s="15"/>
      <c r="V57" s="15"/>
    </row>
    <row r="58" spans="1:22" ht="42" customHeight="1">
      <c r="B58" s="15"/>
      <c r="C58" s="161">
        <v>44337</v>
      </c>
      <c r="D58" s="162" t="s">
        <v>42</v>
      </c>
      <c r="E58" s="152"/>
      <c r="F58" s="74" t="str">
        <f t="shared" si="0"/>
        <v>0</v>
      </c>
      <c r="G58" s="74">
        <f t="shared" si="1"/>
        <v>0</v>
      </c>
      <c r="H58" s="155"/>
      <c r="I58" s="156"/>
      <c r="J58" s="244">
        <f t="shared" si="2"/>
        <v>0</v>
      </c>
      <c r="K58" s="244"/>
      <c r="L58" s="245"/>
      <c r="M58" s="20"/>
      <c r="N58" s="15"/>
      <c r="O58" s="15"/>
      <c r="P58" s="16"/>
      <c r="Q58" s="16"/>
      <c r="R58" s="15"/>
      <c r="S58" s="15"/>
      <c r="T58" s="15"/>
      <c r="U58" s="15"/>
      <c r="V58" s="15"/>
    </row>
    <row r="59" spans="1:22" ht="42" customHeight="1">
      <c r="B59" s="15"/>
      <c r="C59" s="163">
        <v>44338</v>
      </c>
      <c r="D59" s="164" t="s">
        <v>43</v>
      </c>
      <c r="E59" s="152"/>
      <c r="F59" s="74" t="str">
        <f t="shared" si="0"/>
        <v>0</v>
      </c>
      <c r="G59" s="74">
        <f t="shared" si="1"/>
        <v>0</v>
      </c>
      <c r="H59" s="155"/>
      <c r="I59" s="156"/>
      <c r="J59" s="244">
        <f t="shared" si="2"/>
        <v>0</v>
      </c>
      <c r="K59" s="244"/>
      <c r="L59" s="245"/>
      <c r="M59" s="20"/>
      <c r="N59" s="15"/>
      <c r="O59" s="15"/>
      <c r="P59" s="16"/>
      <c r="Q59" s="16"/>
      <c r="R59" s="15"/>
      <c r="S59" s="15"/>
      <c r="T59" s="15"/>
      <c r="U59" s="15"/>
      <c r="V59" s="15"/>
    </row>
    <row r="60" spans="1:22" ht="42" customHeight="1">
      <c r="B60" s="15"/>
      <c r="C60" s="165">
        <v>44339</v>
      </c>
      <c r="D60" s="166" t="s">
        <v>37</v>
      </c>
      <c r="E60" s="152"/>
      <c r="F60" s="74" t="str">
        <f t="shared" si="0"/>
        <v>0</v>
      </c>
      <c r="G60" s="74">
        <f t="shared" si="1"/>
        <v>0</v>
      </c>
      <c r="H60" s="155"/>
      <c r="I60" s="156"/>
      <c r="J60" s="244">
        <f t="shared" si="2"/>
        <v>0</v>
      </c>
      <c r="K60" s="244"/>
      <c r="L60" s="245"/>
      <c r="M60" s="20"/>
      <c r="N60" s="15"/>
      <c r="O60" s="15"/>
      <c r="P60" s="16"/>
      <c r="Q60" s="16"/>
      <c r="R60" s="15"/>
      <c r="S60" s="15"/>
      <c r="T60" s="15"/>
      <c r="U60" s="15"/>
      <c r="V60" s="15"/>
    </row>
    <row r="61" spans="1:22" ht="42" customHeight="1">
      <c r="B61" s="15"/>
      <c r="C61" s="161">
        <v>44340</v>
      </c>
      <c r="D61" s="162" t="s">
        <v>44</v>
      </c>
      <c r="E61" s="152"/>
      <c r="F61" s="74" t="str">
        <f t="shared" si="0"/>
        <v>0</v>
      </c>
      <c r="G61" s="74">
        <f t="shared" si="1"/>
        <v>0</v>
      </c>
      <c r="H61" s="155"/>
      <c r="I61" s="156"/>
      <c r="J61" s="244">
        <f t="shared" si="2"/>
        <v>0</v>
      </c>
      <c r="K61" s="244"/>
      <c r="L61" s="245"/>
      <c r="M61" s="20"/>
      <c r="N61" s="15"/>
      <c r="O61" s="15"/>
      <c r="P61" s="16"/>
      <c r="Q61" s="16"/>
      <c r="R61" s="15"/>
      <c r="S61" s="15"/>
      <c r="T61" s="15"/>
      <c r="U61" s="15"/>
      <c r="V61" s="15"/>
    </row>
    <row r="62" spans="1:22" ht="42" customHeight="1">
      <c r="B62" s="15"/>
      <c r="C62" s="161">
        <v>44341</v>
      </c>
      <c r="D62" s="162" t="s">
        <v>39</v>
      </c>
      <c r="E62" s="152"/>
      <c r="F62" s="74" t="str">
        <f t="shared" si="0"/>
        <v>0</v>
      </c>
      <c r="G62" s="74">
        <f t="shared" si="1"/>
        <v>0</v>
      </c>
      <c r="H62" s="155"/>
      <c r="I62" s="156"/>
      <c r="J62" s="244">
        <f t="shared" si="2"/>
        <v>0</v>
      </c>
      <c r="K62" s="244"/>
      <c r="L62" s="245"/>
      <c r="M62" s="20"/>
      <c r="N62" s="15"/>
      <c r="O62" s="15"/>
      <c r="P62" s="16"/>
      <c r="Q62" s="16"/>
      <c r="R62" s="15"/>
      <c r="S62" s="15"/>
      <c r="T62" s="15"/>
      <c r="U62" s="15"/>
      <c r="V62" s="15"/>
    </row>
    <row r="63" spans="1:22" ht="42" customHeight="1">
      <c r="B63" s="15"/>
      <c r="C63" s="161">
        <v>44342</v>
      </c>
      <c r="D63" s="162" t="s">
        <v>40</v>
      </c>
      <c r="E63" s="152"/>
      <c r="F63" s="74" t="str">
        <f t="shared" si="0"/>
        <v>0</v>
      </c>
      <c r="G63" s="74">
        <f t="shared" si="1"/>
        <v>0</v>
      </c>
      <c r="H63" s="155"/>
      <c r="I63" s="156"/>
      <c r="J63" s="244">
        <f t="shared" si="2"/>
        <v>0</v>
      </c>
      <c r="K63" s="244"/>
      <c r="L63" s="245"/>
      <c r="M63" s="20"/>
      <c r="N63" s="15"/>
      <c r="O63" s="15"/>
      <c r="P63" s="16"/>
      <c r="Q63" s="16"/>
      <c r="R63" s="15"/>
      <c r="S63" s="15"/>
      <c r="T63" s="15"/>
      <c r="U63" s="15"/>
      <c r="V63" s="15"/>
    </row>
    <row r="64" spans="1:22" ht="42" customHeight="1">
      <c r="B64" s="15"/>
      <c r="C64" s="161">
        <v>44343</v>
      </c>
      <c r="D64" s="162" t="s">
        <v>41</v>
      </c>
      <c r="E64" s="152"/>
      <c r="F64" s="74" t="str">
        <f t="shared" si="0"/>
        <v>0</v>
      </c>
      <c r="G64" s="74">
        <f t="shared" si="1"/>
        <v>0</v>
      </c>
      <c r="H64" s="155"/>
      <c r="I64" s="156"/>
      <c r="J64" s="244">
        <f t="shared" si="2"/>
        <v>0</v>
      </c>
      <c r="K64" s="244"/>
      <c r="L64" s="245"/>
      <c r="M64" s="20"/>
      <c r="N64" s="15"/>
      <c r="O64" s="15"/>
      <c r="P64" s="16"/>
      <c r="Q64" s="16"/>
      <c r="R64" s="15"/>
      <c r="S64" s="15"/>
      <c r="T64" s="15"/>
      <c r="U64" s="15"/>
      <c r="V64" s="15"/>
    </row>
    <row r="65" spans="2:22" ht="42" customHeight="1">
      <c r="B65" s="15"/>
      <c r="C65" s="161">
        <v>44344</v>
      </c>
      <c r="D65" s="162" t="s">
        <v>42</v>
      </c>
      <c r="E65" s="152"/>
      <c r="F65" s="74" t="str">
        <f t="shared" si="0"/>
        <v>0</v>
      </c>
      <c r="G65" s="74">
        <f t="shared" si="1"/>
        <v>0</v>
      </c>
      <c r="H65" s="155"/>
      <c r="I65" s="156"/>
      <c r="J65" s="244">
        <f t="shared" si="2"/>
        <v>0</v>
      </c>
      <c r="K65" s="244"/>
      <c r="L65" s="245"/>
      <c r="M65" s="20"/>
      <c r="N65" s="15"/>
      <c r="O65" s="15"/>
      <c r="P65" s="16"/>
      <c r="Q65" s="16"/>
      <c r="R65" s="15"/>
      <c r="S65" s="15"/>
      <c r="T65" s="15"/>
      <c r="U65" s="15"/>
      <c r="V65" s="15"/>
    </row>
    <row r="66" spans="2:22" ht="42" customHeight="1">
      <c r="B66" s="15"/>
      <c r="C66" s="163">
        <v>44345</v>
      </c>
      <c r="D66" s="164" t="s">
        <v>43</v>
      </c>
      <c r="E66" s="152"/>
      <c r="F66" s="74" t="str">
        <f t="shared" si="0"/>
        <v>0</v>
      </c>
      <c r="G66" s="74">
        <f t="shared" si="1"/>
        <v>0</v>
      </c>
      <c r="H66" s="155"/>
      <c r="I66" s="156"/>
      <c r="J66" s="244">
        <f>IF(E66="",0,ROUNDUP((($Q$21+IF(G66&gt;9,2000*G66,"0")+IF(I66&gt;0,20000*I66,0))*F66),-3))</f>
        <v>0</v>
      </c>
      <c r="K66" s="244"/>
      <c r="L66" s="245"/>
      <c r="M66" s="20"/>
      <c r="N66" s="15"/>
      <c r="O66" s="15"/>
      <c r="P66" s="16"/>
      <c r="Q66" s="16"/>
      <c r="R66" s="15"/>
      <c r="S66" s="15"/>
      <c r="T66" s="15"/>
      <c r="U66" s="15"/>
      <c r="V66" s="15"/>
    </row>
    <row r="67" spans="2:22" ht="42" customHeight="1">
      <c r="B67" s="15"/>
      <c r="C67" s="165">
        <v>44346</v>
      </c>
      <c r="D67" s="166" t="s">
        <v>37</v>
      </c>
      <c r="E67" s="152"/>
      <c r="F67" s="74" t="str">
        <f t="shared" si="0"/>
        <v>0</v>
      </c>
      <c r="G67" s="74">
        <f t="shared" si="1"/>
        <v>0</v>
      </c>
      <c r="H67" s="155"/>
      <c r="I67" s="156"/>
      <c r="J67" s="244">
        <f t="shared" si="2"/>
        <v>0</v>
      </c>
      <c r="K67" s="244"/>
      <c r="L67" s="245"/>
      <c r="M67" s="20"/>
      <c r="N67" s="15"/>
      <c r="O67" s="15"/>
      <c r="P67" s="16"/>
      <c r="Q67" s="16"/>
      <c r="R67" s="15"/>
      <c r="S67" s="15"/>
      <c r="T67" s="15"/>
      <c r="U67" s="15"/>
      <c r="V67" s="15"/>
    </row>
    <row r="68" spans="2:22" ht="42" customHeight="1">
      <c r="B68" s="15"/>
      <c r="C68" s="161">
        <v>44347</v>
      </c>
      <c r="D68" s="162" t="s">
        <v>44</v>
      </c>
      <c r="E68" s="152"/>
      <c r="F68" s="74" t="str">
        <f t="shared" si="0"/>
        <v>0</v>
      </c>
      <c r="G68" s="74">
        <f t="shared" si="1"/>
        <v>0</v>
      </c>
      <c r="H68" s="155"/>
      <c r="I68" s="156"/>
      <c r="J68" s="244">
        <f t="shared" si="2"/>
        <v>0</v>
      </c>
      <c r="K68" s="244"/>
      <c r="L68" s="245"/>
      <c r="M68" s="20"/>
      <c r="N68" s="15"/>
      <c r="O68" s="15"/>
      <c r="P68" s="16"/>
      <c r="Q68" s="16"/>
      <c r="R68" s="15"/>
      <c r="S68" s="15"/>
      <c r="T68" s="15"/>
      <c r="U68" s="15"/>
      <c r="V68" s="15"/>
    </row>
    <row r="69" spans="2:22" ht="42" customHeight="1">
      <c r="B69" s="15"/>
      <c r="C69" s="161">
        <v>44348</v>
      </c>
      <c r="D69" s="162" t="s">
        <v>39</v>
      </c>
      <c r="E69" s="152"/>
      <c r="F69" s="74" t="str">
        <f t="shared" ref="F69:F81" si="3">IF(E69="時短①",$S$38,IF(E69="時短②",$S$42,IF(E69="時短③",$S$46,IF(E69="","0",MAX($S$38,$S$42,$S$46)))))</f>
        <v>0</v>
      </c>
      <c r="G69" s="74">
        <f t="shared" ref="G69:G81" si="4">SUM(H69:I69)</f>
        <v>0</v>
      </c>
      <c r="H69" s="155"/>
      <c r="I69" s="156"/>
      <c r="J69" s="244">
        <f t="shared" ref="J69:J81" si="5">IF(E69="",0,ROUNDUP((($Q$21+IF(G69&gt;9,2000*G69,"0")+IF(I69&gt;0,20000*I69,0))*F69),-3))</f>
        <v>0</v>
      </c>
      <c r="K69" s="244"/>
      <c r="L69" s="245"/>
      <c r="M69" s="20"/>
      <c r="N69" s="15"/>
      <c r="O69" s="15"/>
      <c r="P69" s="16"/>
      <c r="Q69" s="16"/>
      <c r="R69" s="15"/>
      <c r="S69" s="15"/>
      <c r="T69" s="15"/>
      <c r="U69" s="15"/>
      <c r="V69" s="15"/>
    </row>
    <row r="70" spans="2:22" ht="42" customHeight="1">
      <c r="B70" s="15"/>
      <c r="C70" s="161">
        <v>44349</v>
      </c>
      <c r="D70" s="162" t="s">
        <v>40</v>
      </c>
      <c r="E70" s="152"/>
      <c r="F70" s="74" t="str">
        <f t="shared" si="3"/>
        <v>0</v>
      </c>
      <c r="G70" s="74">
        <f t="shared" si="4"/>
        <v>0</v>
      </c>
      <c r="H70" s="155"/>
      <c r="I70" s="156"/>
      <c r="J70" s="244">
        <f t="shared" si="5"/>
        <v>0</v>
      </c>
      <c r="K70" s="244"/>
      <c r="L70" s="245"/>
      <c r="M70" s="20"/>
      <c r="N70" s="15"/>
      <c r="O70" s="15"/>
      <c r="P70" s="16"/>
      <c r="Q70" s="16"/>
      <c r="R70" s="15"/>
      <c r="S70" s="15"/>
      <c r="T70" s="15"/>
      <c r="U70" s="15"/>
      <c r="V70" s="15"/>
    </row>
    <row r="71" spans="2:22" ht="42" customHeight="1">
      <c r="B71" s="15"/>
      <c r="C71" s="161">
        <v>44350</v>
      </c>
      <c r="D71" s="162" t="s">
        <v>41</v>
      </c>
      <c r="E71" s="152"/>
      <c r="F71" s="74" t="str">
        <f t="shared" si="3"/>
        <v>0</v>
      </c>
      <c r="G71" s="74">
        <f t="shared" si="4"/>
        <v>0</v>
      </c>
      <c r="H71" s="155"/>
      <c r="I71" s="156"/>
      <c r="J71" s="244">
        <f t="shared" si="5"/>
        <v>0</v>
      </c>
      <c r="K71" s="244"/>
      <c r="L71" s="245"/>
      <c r="M71" s="20"/>
      <c r="N71" s="15"/>
      <c r="O71" s="15"/>
      <c r="P71" s="16"/>
      <c r="Q71" s="16"/>
      <c r="R71" s="15"/>
      <c r="S71" s="15"/>
      <c r="T71" s="15"/>
      <c r="U71" s="15"/>
      <c r="V71" s="15"/>
    </row>
    <row r="72" spans="2:22" ht="42" customHeight="1">
      <c r="B72" s="15"/>
      <c r="C72" s="161">
        <v>44351</v>
      </c>
      <c r="D72" s="162" t="s">
        <v>42</v>
      </c>
      <c r="E72" s="152"/>
      <c r="F72" s="74" t="str">
        <f t="shared" si="3"/>
        <v>0</v>
      </c>
      <c r="G72" s="74">
        <f t="shared" si="4"/>
        <v>0</v>
      </c>
      <c r="H72" s="155"/>
      <c r="I72" s="156"/>
      <c r="J72" s="244">
        <f t="shared" si="5"/>
        <v>0</v>
      </c>
      <c r="K72" s="244"/>
      <c r="L72" s="245"/>
      <c r="M72" s="20"/>
      <c r="N72" s="15"/>
      <c r="O72" s="15"/>
      <c r="P72" s="16"/>
      <c r="Q72" s="16"/>
      <c r="R72" s="15"/>
      <c r="S72" s="15"/>
      <c r="T72" s="15"/>
      <c r="U72" s="15"/>
      <c r="V72" s="15"/>
    </row>
    <row r="73" spans="2:22" ht="42" customHeight="1">
      <c r="B73" s="15"/>
      <c r="C73" s="163">
        <v>44352</v>
      </c>
      <c r="D73" s="164" t="s">
        <v>43</v>
      </c>
      <c r="E73" s="152"/>
      <c r="F73" s="74" t="str">
        <f t="shared" si="3"/>
        <v>0</v>
      </c>
      <c r="G73" s="74">
        <f t="shared" si="4"/>
        <v>0</v>
      </c>
      <c r="H73" s="155"/>
      <c r="I73" s="156"/>
      <c r="J73" s="244">
        <f t="shared" si="5"/>
        <v>0</v>
      </c>
      <c r="K73" s="244"/>
      <c r="L73" s="245"/>
      <c r="M73" s="20"/>
      <c r="N73" s="15"/>
      <c r="O73" s="15"/>
      <c r="P73" s="16"/>
      <c r="Q73" s="16"/>
      <c r="R73" s="15"/>
      <c r="S73" s="15"/>
      <c r="T73" s="15"/>
      <c r="U73" s="15"/>
      <c r="V73" s="15"/>
    </row>
    <row r="74" spans="2:22" ht="42" customHeight="1">
      <c r="B74" s="15"/>
      <c r="C74" s="165">
        <v>44353</v>
      </c>
      <c r="D74" s="166" t="s">
        <v>37</v>
      </c>
      <c r="E74" s="152"/>
      <c r="F74" s="74" t="str">
        <f t="shared" si="3"/>
        <v>0</v>
      </c>
      <c r="G74" s="74">
        <f t="shared" si="4"/>
        <v>0</v>
      </c>
      <c r="H74" s="155"/>
      <c r="I74" s="156"/>
      <c r="J74" s="244">
        <f t="shared" si="5"/>
        <v>0</v>
      </c>
      <c r="K74" s="244"/>
      <c r="L74" s="245"/>
      <c r="M74" s="20"/>
      <c r="N74" s="15"/>
      <c r="O74" s="15"/>
      <c r="P74" s="16"/>
      <c r="Q74" s="16"/>
      <c r="R74" s="15"/>
      <c r="S74" s="15"/>
      <c r="T74" s="15"/>
      <c r="U74" s="15"/>
      <c r="V74" s="15"/>
    </row>
    <row r="75" spans="2:22" ht="42" customHeight="1">
      <c r="B75" s="15"/>
      <c r="C75" s="161">
        <v>44354</v>
      </c>
      <c r="D75" s="162" t="s">
        <v>44</v>
      </c>
      <c r="E75" s="152"/>
      <c r="F75" s="74" t="str">
        <f t="shared" si="3"/>
        <v>0</v>
      </c>
      <c r="G75" s="74">
        <f t="shared" si="4"/>
        <v>0</v>
      </c>
      <c r="H75" s="155"/>
      <c r="I75" s="156"/>
      <c r="J75" s="244">
        <f t="shared" si="5"/>
        <v>0</v>
      </c>
      <c r="K75" s="244"/>
      <c r="L75" s="245"/>
      <c r="M75" s="20"/>
      <c r="N75" s="15"/>
      <c r="O75" s="15"/>
      <c r="P75" s="16"/>
      <c r="Q75" s="16"/>
      <c r="R75" s="15"/>
      <c r="S75" s="15"/>
      <c r="T75" s="15"/>
      <c r="U75" s="15"/>
      <c r="V75" s="15"/>
    </row>
    <row r="76" spans="2:22" ht="42" customHeight="1">
      <c r="B76" s="15"/>
      <c r="C76" s="161">
        <v>44355</v>
      </c>
      <c r="D76" s="162" t="s">
        <v>39</v>
      </c>
      <c r="E76" s="152"/>
      <c r="F76" s="74" t="str">
        <f t="shared" si="3"/>
        <v>0</v>
      </c>
      <c r="G76" s="74">
        <f t="shared" si="4"/>
        <v>0</v>
      </c>
      <c r="H76" s="155"/>
      <c r="I76" s="156"/>
      <c r="J76" s="244">
        <f t="shared" si="5"/>
        <v>0</v>
      </c>
      <c r="K76" s="244"/>
      <c r="L76" s="245"/>
      <c r="M76" s="20"/>
      <c r="N76" s="15"/>
      <c r="O76" s="15"/>
      <c r="P76" s="16"/>
      <c r="Q76" s="16"/>
      <c r="R76" s="15"/>
      <c r="S76" s="15"/>
      <c r="T76" s="15"/>
      <c r="U76" s="15"/>
      <c r="V76" s="15"/>
    </row>
    <row r="77" spans="2:22" ht="42" customHeight="1">
      <c r="B77" s="15"/>
      <c r="C77" s="161">
        <v>44356</v>
      </c>
      <c r="D77" s="162" t="s">
        <v>40</v>
      </c>
      <c r="E77" s="152"/>
      <c r="F77" s="74" t="str">
        <f t="shared" si="3"/>
        <v>0</v>
      </c>
      <c r="G77" s="74">
        <f t="shared" si="4"/>
        <v>0</v>
      </c>
      <c r="H77" s="155"/>
      <c r="I77" s="156"/>
      <c r="J77" s="244">
        <f t="shared" si="5"/>
        <v>0</v>
      </c>
      <c r="K77" s="244"/>
      <c r="L77" s="245"/>
      <c r="M77" s="20"/>
      <c r="N77" s="15"/>
      <c r="O77" s="15"/>
      <c r="P77" s="16"/>
      <c r="Q77" s="16"/>
      <c r="R77" s="15"/>
      <c r="S77" s="15"/>
      <c r="T77" s="15"/>
      <c r="U77" s="15"/>
      <c r="V77" s="15"/>
    </row>
    <row r="78" spans="2:22" ht="42" customHeight="1">
      <c r="B78" s="15"/>
      <c r="C78" s="161">
        <v>44357</v>
      </c>
      <c r="D78" s="162" t="s">
        <v>41</v>
      </c>
      <c r="E78" s="152"/>
      <c r="F78" s="74" t="str">
        <f t="shared" si="3"/>
        <v>0</v>
      </c>
      <c r="G78" s="74">
        <f t="shared" si="4"/>
        <v>0</v>
      </c>
      <c r="H78" s="155"/>
      <c r="I78" s="156"/>
      <c r="J78" s="244">
        <f t="shared" si="5"/>
        <v>0</v>
      </c>
      <c r="K78" s="244"/>
      <c r="L78" s="245"/>
      <c r="M78" s="20"/>
      <c r="N78" s="15"/>
      <c r="O78" s="15"/>
      <c r="P78" s="16"/>
      <c r="Q78" s="16"/>
      <c r="R78" s="15"/>
      <c r="S78" s="15"/>
      <c r="T78" s="15"/>
      <c r="U78" s="15"/>
      <c r="V78" s="15"/>
    </row>
    <row r="79" spans="2:22" ht="42" customHeight="1">
      <c r="B79" s="15"/>
      <c r="C79" s="161">
        <v>44358</v>
      </c>
      <c r="D79" s="162" t="s">
        <v>42</v>
      </c>
      <c r="E79" s="152"/>
      <c r="F79" s="74" t="str">
        <f t="shared" si="3"/>
        <v>0</v>
      </c>
      <c r="G79" s="74">
        <f t="shared" si="4"/>
        <v>0</v>
      </c>
      <c r="H79" s="155"/>
      <c r="I79" s="156"/>
      <c r="J79" s="244">
        <f t="shared" si="5"/>
        <v>0</v>
      </c>
      <c r="K79" s="244"/>
      <c r="L79" s="245"/>
      <c r="M79" s="20"/>
      <c r="N79" s="15"/>
      <c r="O79" s="15"/>
      <c r="P79" s="16"/>
      <c r="Q79" s="16"/>
      <c r="R79" s="15"/>
      <c r="S79" s="15"/>
      <c r="T79" s="15"/>
      <c r="U79" s="15"/>
      <c r="V79" s="15"/>
    </row>
    <row r="80" spans="2:22" ht="42" customHeight="1">
      <c r="B80" s="15"/>
      <c r="C80" s="163">
        <v>44359</v>
      </c>
      <c r="D80" s="164" t="s">
        <v>43</v>
      </c>
      <c r="E80" s="152"/>
      <c r="F80" s="74" t="str">
        <f t="shared" si="3"/>
        <v>0</v>
      </c>
      <c r="G80" s="74">
        <f t="shared" si="4"/>
        <v>0</v>
      </c>
      <c r="H80" s="155"/>
      <c r="I80" s="156"/>
      <c r="J80" s="244">
        <f t="shared" si="5"/>
        <v>0</v>
      </c>
      <c r="K80" s="244"/>
      <c r="L80" s="245"/>
      <c r="M80" s="20"/>
      <c r="N80" s="15"/>
      <c r="O80" s="15"/>
      <c r="P80" s="16"/>
      <c r="Q80" s="16"/>
      <c r="R80" s="15"/>
      <c r="S80" s="15"/>
      <c r="T80" s="15"/>
      <c r="U80" s="15"/>
      <c r="V80" s="15"/>
    </row>
    <row r="81" spans="2:22" ht="42" customHeight="1" thickBot="1">
      <c r="B81" s="15"/>
      <c r="C81" s="167">
        <v>44360</v>
      </c>
      <c r="D81" s="168" t="s">
        <v>37</v>
      </c>
      <c r="E81" s="152"/>
      <c r="F81" s="75" t="str">
        <f t="shared" si="3"/>
        <v>0</v>
      </c>
      <c r="G81" s="75">
        <f t="shared" si="4"/>
        <v>0</v>
      </c>
      <c r="H81" s="157"/>
      <c r="I81" s="158"/>
      <c r="J81" s="263">
        <f t="shared" si="5"/>
        <v>0</v>
      </c>
      <c r="K81" s="263"/>
      <c r="L81" s="264"/>
      <c r="M81" s="20"/>
      <c r="N81" s="15"/>
      <c r="O81" s="15"/>
      <c r="P81" s="16"/>
      <c r="Q81" s="16"/>
      <c r="R81" s="15"/>
      <c r="S81" s="15"/>
      <c r="T81" s="15"/>
      <c r="U81" s="15"/>
      <c r="V81" s="15"/>
    </row>
    <row r="82" spans="2:22" s="10" customFormat="1" ht="45" customHeight="1" thickTop="1">
      <c r="B82" s="37"/>
      <c r="C82" s="78" t="s">
        <v>62</v>
      </c>
      <c r="D82" s="45"/>
      <c r="E82" s="76"/>
      <c r="F82" s="76"/>
      <c r="G82" s="76"/>
      <c r="H82" s="76"/>
      <c r="I82" s="77"/>
      <c r="J82" s="260">
        <f>SUM(J53:L81)</f>
        <v>0</v>
      </c>
      <c r="K82" s="261"/>
      <c r="L82" s="262"/>
      <c r="M82" s="26"/>
      <c r="N82" s="37"/>
      <c r="O82" s="37"/>
      <c r="P82" s="46"/>
      <c r="Q82" s="46"/>
      <c r="R82" s="37"/>
      <c r="S82" s="37"/>
      <c r="T82" s="37"/>
      <c r="U82" s="37"/>
      <c r="V82" s="37"/>
    </row>
    <row r="83" spans="2:22" ht="24.95" customHeight="1">
      <c r="C83" s="1"/>
      <c r="D83" s="1"/>
      <c r="E83" s="1"/>
      <c r="F83" s="1"/>
      <c r="G83" s="1"/>
      <c r="H83" s="1"/>
      <c r="I83" s="2"/>
      <c r="J83" s="2"/>
      <c r="K83" s="5"/>
      <c r="M83" s="1"/>
    </row>
    <row r="84" spans="2:22" ht="27" customHeight="1">
      <c r="C84" s="1"/>
      <c r="D84" s="1"/>
      <c r="E84" s="1"/>
      <c r="F84" s="1"/>
      <c r="G84" s="1"/>
      <c r="H84" s="1"/>
      <c r="I84" s="2"/>
      <c r="J84" s="2"/>
      <c r="K84" s="5"/>
      <c r="M84" s="1"/>
    </row>
  </sheetData>
  <sheetProtection sheet="1" objects="1" scenarios="1"/>
  <mergeCells count="38">
    <mergeCell ref="C13:G13"/>
    <mergeCell ref="G50:J50"/>
    <mergeCell ref="J58:L58"/>
    <mergeCell ref="J53:L53"/>
    <mergeCell ref="J54:L54"/>
    <mergeCell ref="J55:L55"/>
    <mergeCell ref="J56:L56"/>
    <mergeCell ref="J57:L57"/>
    <mergeCell ref="J51:L52"/>
    <mergeCell ref="E51:E52"/>
    <mergeCell ref="F51:F52"/>
    <mergeCell ref="C51:D52"/>
    <mergeCell ref="C7:I8"/>
    <mergeCell ref="J7:U8"/>
    <mergeCell ref="J78:L78"/>
    <mergeCell ref="J82:L82"/>
    <mergeCell ref="J64:L64"/>
    <mergeCell ref="J65:L65"/>
    <mergeCell ref="J66:L66"/>
    <mergeCell ref="J67:L67"/>
    <mergeCell ref="J79:L79"/>
    <mergeCell ref="J80:L80"/>
    <mergeCell ref="J81:L81"/>
    <mergeCell ref="J73:L73"/>
    <mergeCell ref="J74:L74"/>
    <mergeCell ref="J75:L75"/>
    <mergeCell ref="J76:L76"/>
    <mergeCell ref="J63:L63"/>
    <mergeCell ref="J59:L59"/>
    <mergeCell ref="J77:L77"/>
    <mergeCell ref="J68:L68"/>
    <mergeCell ref="J69:L69"/>
    <mergeCell ref="J70:L70"/>
    <mergeCell ref="J71:L71"/>
    <mergeCell ref="J72:L72"/>
    <mergeCell ref="J60:L60"/>
    <mergeCell ref="J61:L61"/>
    <mergeCell ref="J62:L62"/>
  </mergeCells>
  <phoneticPr fontId="1"/>
  <dataValidations count="1">
    <dataValidation type="list" allowBlank="1" showInputMessage="1" showErrorMessage="1" sqref="E53:E82">
      <formula1>"時短①,時短②,時短③,休業/定休"</formula1>
    </dataValidation>
  </dataValidations>
  <printOptions horizontalCentered="1" verticalCentered="1"/>
  <pageMargins left="0" right="0" top="0" bottom="0"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入力演算!$D$3:$D$6</xm:f>
          </x14:formula1>
          <xm:sqref>G37:G38 K37:K38 G41:G42 K41:K42 G45:G46 K45:K46</xm:sqref>
        </x14:dataValidation>
        <x14:dataValidation type="list" allowBlank="1" showInputMessage="1" showErrorMessage="1">
          <x14:formula1>
            <xm:f>入力演算!$B$3:$B$27</xm:f>
          </x14:formula1>
          <xm:sqref>E37:E38 E41:E42 E45:E46</xm:sqref>
        </x14:dataValidation>
        <x14:dataValidation type="list" allowBlank="1" showInputMessage="1" showErrorMessage="1">
          <x14:formula1>
            <xm:f>入力演算!$D$3:$D$35</xm:f>
          </x14:formula1>
          <xm:sqref>M37 M41 M45</xm:sqref>
        </x14:dataValidation>
        <x14:dataValidation type="list" allowBlank="1" showInputMessage="1" showErrorMessage="1">
          <x14:formula1>
            <xm:f>入力演算!$B$6:$B$7</xm:f>
          </x14:formula1>
          <xm:sqref>I38 I42 I46</xm:sqref>
        </x14:dataValidation>
        <x14:dataValidation type="list" allowBlank="1" showInputMessage="1" showErrorMessage="1">
          <x14:formula1>
            <xm:f>入力演算!$C$3:$C$12</xm:f>
          </x14:formula1>
          <xm:sqref>I37 I41 I45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X85"/>
  <sheetViews>
    <sheetView view="pageBreakPreview" zoomScale="55" zoomScaleNormal="40" zoomScaleSheetLayoutView="55" zoomScalePageLayoutView="40" workbookViewId="0">
      <selection activeCell="J8" sqref="J8:S9"/>
    </sheetView>
  </sheetViews>
  <sheetFormatPr defaultColWidth="9" defaultRowHeight="18.75"/>
  <cols>
    <col min="1" max="2" width="8.125" style="3" customWidth="1"/>
    <col min="3" max="3" width="14.5" style="3" customWidth="1"/>
    <col min="4" max="4" width="8.125" style="3" customWidth="1"/>
    <col min="5" max="5" width="14.625" style="3" customWidth="1"/>
    <col min="6" max="6" width="11.625" style="3" customWidth="1"/>
    <col min="7" max="7" width="14.625" style="3" customWidth="1"/>
    <col min="8" max="8" width="14.25" style="3" bestFit="1" customWidth="1"/>
    <col min="9" max="9" width="14.625" style="3" customWidth="1"/>
    <col min="10" max="10" width="8.125" style="3" customWidth="1"/>
    <col min="11" max="11" width="14.625" style="3" customWidth="1"/>
    <col min="12" max="12" width="8.125" style="3" customWidth="1"/>
    <col min="13" max="13" width="14.625" style="3" customWidth="1"/>
    <col min="14" max="14" width="8.125" style="3" customWidth="1"/>
    <col min="15" max="15" width="27.625" style="3" bestFit="1" customWidth="1"/>
    <col min="16" max="16" width="9.75" style="11" customWidth="1"/>
    <col min="17" max="17" width="24" style="11" customWidth="1"/>
    <col min="18" max="22" width="8.125" style="3" customWidth="1"/>
    <col min="23" max="23" width="9" style="3"/>
    <col min="24" max="24" width="17.125" style="3" bestFit="1" customWidth="1"/>
    <col min="25" max="16384" width="9" style="3"/>
  </cols>
  <sheetData>
    <row r="1" spans="1:22" ht="29.25" customHeight="1">
      <c r="A1" s="81"/>
      <c r="B1" s="81"/>
      <c r="C1" s="81"/>
      <c r="D1" s="81"/>
      <c r="E1" s="81"/>
      <c r="F1" s="81"/>
      <c r="G1" s="81"/>
      <c r="H1" s="81"/>
      <c r="I1" s="81"/>
      <c r="J1" s="81"/>
      <c r="K1" s="81"/>
      <c r="L1" s="81"/>
      <c r="M1" s="81"/>
      <c r="N1" s="81"/>
      <c r="O1" s="81"/>
      <c r="P1" s="82"/>
      <c r="Q1" s="82"/>
      <c r="R1" s="81"/>
      <c r="S1" s="81"/>
      <c r="T1" s="81"/>
      <c r="U1" s="81"/>
      <c r="V1" s="81"/>
    </row>
    <row r="2" spans="1:22">
      <c r="A2" s="81"/>
      <c r="B2" s="81"/>
      <c r="C2" s="81"/>
      <c r="D2" s="81"/>
      <c r="E2" s="81"/>
      <c r="F2" s="81"/>
      <c r="G2" s="81"/>
      <c r="H2" s="81"/>
      <c r="I2" s="81"/>
      <c r="J2" s="81"/>
      <c r="K2" s="81"/>
      <c r="L2" s="81"/>
      <c r="M2" s="81"/>
      <c r="N2" s="81"/>
      <c r="O2" s="81"/>
      <c r="P2" s="82"/>
      <c r="Q2" s="82"/>
      <c r="R2" s="81"/>
      <c r="S2" s="81"/>
      <c r="T2" s="81"/>
      <c r="U2" s="81"/>
      <c r="V2" s="81"/>
    </row>
    <row r="3" spans="1:22">
      <c r="A3" s="81"/>
      <c r="B3" s="81"/>
      <c r="C3" s="81"/>
      <c r="D3" s="81"/>
      <c r="E3" s="81"/>
      <c r="F3" s="81"/>
      <c r="G3" s="81"/>
      <c r="H3" s="81"/>
      <c r="I3" s="81"/>
      <c r="J3" s="81"/>
      <c r="K3" s="81"/>
      <c r="L3" s="81"/>
      <c r="M3" s="81"/>
      <c r="N3" s="81"/>
      <c r="O3" s="81"/>
      <c r="P3" s="82"/>
      <c r="Q3" s="82"/>
      <c r="R3" s="81"/>
      <c r="S3" s="81"/>
      <c r="T3" s="81"/>
      <c r="U3" s="81"/>
      <c r="V3" s="81"/>
    </row>
    <row r="4" spans="1:22">
      <c r="A4" s="81"/>
      <c r="B4" s="81"/>
      <c r="C4" s="81"/>
      <c r="D4" s="81"/>
      <c r="E4" s="81"/>
      <c r="F4" s="81"/>
      <c r="G4" s="81"/>
      <c r="H4" s="81"/>
      <c r="I4" s="81"/>
      <c r="J4" s="81"/>
      <c r="K4" s="81"/>
      <c r="L4" s="81"/>
      <c r="M4" s="81"/>
      <c r="N4" s="81"/>
      <c r="O4" s="81"/>
      <c r="P4" s="82"/>
      <c r="Q4" s="82"/>
      <c r="R4" s="81"/>
      <c r="S4" s="81"/>
      <c r="T4" s="81"/>
      <c r="U4" s="81"/>
      <c r="V4" s="81"/>
    </row>
    <row r="5" spans="1:22" ht="24.95" customHeight="1">
      <c r="A5" s="81"/>
      <c r="B5" s="81"/>
      <c r="C5" s="83"/>
      <c r="D5" s="81"/>
      <c r="E5" s="81"/>
      <c r="F5" s="81"/>
      <c r="G5" s="83"/>
      <c r="H5" s="83"/>
      <c r="I5" s="83"/>
      <c r="J5" s="83"/>
      <c r="K5" s="83"/>
      <c r="L5" s="83"/>
      <c r="M5" s="83"/>
      <c r="N5" s="83"/>
      <c r="O5" s="83"/>
      <c r="P5" s="84"/>
      <c r="Q5" s="84"/>
      <c r="R5" s="83"/>
      <c r="S5" s="83"/>
      <c r="T5" s="83"/>
      <c r="U5" s="83"/>
      <c r="V5" s="81"/>
    </row>
    <row r="6" spans="1:22" ht="24.95" customHeight="1">
      <c r="A6" s="81"/>
      <c r="B6" s="81"/>
      <c r="C6" s="85" t="s">
        <v>73</v>
      </c>
      <c r="D6" s="81"/>
      <c r="E6" s="81"/>
      <c r="F6" s="81"/>
      <c r="G6" s="83"/>
      <c r="H6" s="83"/>
      <c r="I6" s="83"/>
      <c r="J6" s="83"/>
      <c r="K6" s="83"/>
      <c r="L6" s="83"/>
      <c r="M6" s="83"/>
      <c r="N6" s="83"/>
      <c r="O6" s="83"/>
      <c r="P6" s="84"/>
      <c r="Q6" s="84"/>
      <c r="R6" s="83"/>
      <c r="S6" s="83"/>
      <c r="T6" s="83"/>
      <c r="U6" s="83"/>
      <c r="V6" s="81"/>
    </row>
    <row r="7" spans="1:22" ht="24.95" customHeight="1">
      <c r="A7" s="81"/>
      <c r="B7" s="81"/>
      <c r="C7" s="83"/>
      <c r="D7" s="83"/>
      <c r="E7" s="83"/>
      <c r="F7" s="83"/>
      <c r="G7" s="83"/>
      <c r="H7" s="83"/>
      <c r="I7" s="83"/>
      <c r="J7" s="83"/>
      <c r="K7" s="83"/>
      <c r="L7" s="83"/>
      <c r="M7" s="83"/>
      <c r="N7" s="83"/>
      <c r="O7" s="83"/>
      <c r="P7" s="84"/>
      <c r="Q7" s="84"/>
      <c r="R7" s="83"/>
      <c r="S7" s="83"/>
      <c r="T7" s="83"/>
      <c r="U7" s="83"/>
      <c r="V7" s="81"/>
    </row>
    <row r="8" spans="1:22" ht="21" customHeight="1">
      <c r="A8" s="81"/>
      <c r="B8" s="86"/>
      <c r="C8" s="86"/>
      <c r="D8" s="305" t="s">
        <v>17</v>
      </c>
      <c r="E8" s="306"/>
      <c r="F8" s="306"/>
      <c r="G8" s="306"/>
      <c r="H8" s="306"/>
      <c r="I8" s="307"/>
      <c r="J8" s="287"/>
      <c r="K8" s="288"/>
      <c r="L8" s="288"/>
      <c r="M8" s="288"/>
      <c r="N8" s="288"/>
      <c r="O8" s="288"/>
      <c r="P8" s="288"/>
      <c r="Q8" s="288"/>
      <c r="R8" s="288"/>
      <c r="S8" s="289"/>
      <c r="T8" s="87"/>
      <c r="U8" s="87"/>
      <c r="V8" s="81"/>
    </row>
    <row r="9" spans="1:22" ht="30" customHeight="1">
      <c r="A9" s="81"/>
      <c r="B9" s="86"/>
      <c r="C9" s="86"/>
      <c r="D9" s="308"/>
      <c r="E9" s="309"/>
      <c r="F9" s="309"/>
      <c r="G9" s="309"/>
      <c r="H9" s="309"/>
      <c r="I9" s="310"/>
      <c r="J9" s="290"/>
      <c r="K9" s="291"/>
      <c r="L9" s="291"/>
      <c r="M9" s="291"/>
      <c r="N9" s="291"/>
      <c r="O9" s="291"/>
      <c r="P9" s="291"/>
      <c r="Q9" s="291"/>
      <c r="R9" s="291"/>
      <c r="S9" s="292"/>
      <c r="T9" s="87"/>
      <c r="U9" s="87"/>
      <c r="V9" s="81"/>
    </row>
    <row r="10" spans="1:22" ht="24.95" customHeight="1">
      <c r="A10" s="81"/>
      <c r="B10" s="88"/>
      <c r="C10" s="88"/>
      <c r="D10" s="98" t="s">
        <v>74</v>
      </c>
      <c r="E10" s="88"/>
      <c r="F10" s="88"/>
      <c r="G10" s="88"/>
      <c r="H10" s="88"/>
      <c r="I10" s="88"/>
      <c r="J10" s="88"/>
      <c r="K10" s="88"/>
      <c r="L10" s="88"/>
      <c r="M10" s="88"/>
      <c r="N10" s="88"/>
      <c r="O10" s="88"/>
      <c r="P10" s="89"/>
      <c r="Q10" s="89"/>
      <c r="R10" s="88"/>
      <c r="S10" s="88"/>
      <c r="T10" s="88"/>
      <c r="U10" s="88"/>
      <c r="V10" s="81"/>
    </row>
    <row r="11" spans="1:22" ht="24.95" customHeight="1">
      <c r="A11" s="81"/>
      <c r="B11" s="88"/>
      <c r="C11" s="88"/>
      <c r="D11" s="88"/>
      <c r="E11" s="88"/>
      <c r="F11" s="88"/>
      <c r="G11" s="88"/>
      <c r="H11" s="88"/>
      <c r="I11" s="88"/>
      <c r="J11" s="88"/>
      <c r="K11" s="88"/>
      <c r="L11" s="88"/>
      <c r="M11" s="88"/>
      <c r="N11" s="88"/>
      <c r="O11" s="88"/>
      <c r="P11" s="89"/>
      <c r="Q11" s="81"/>
      <c r="R11" s="90"/>
      <c r="S11" s="91" t="s">
        <v>127</v>
      </c>
      <c r="T11" s="88"/>
      <c r="U11" s="88"/>
      <c r="V11" s="81"/>
    </row>
    <row r="12" spans="1:22" ht="24.95" customHeight="1">
      <c r="A12" s="81"/>
      <c r="B12" s="88"/>
      <c r="C12" s="88"/>
      <c r="D12" s="88"/>
      <c r="E12" s="88"/>
      <c r="F12" s="88"/>
      <c r="G12" s="88"/>
      <c r="H12" s="88"/>
      <c r="I12" s="88"/>
      <c r="J12" s="88"/>
      <c r="K12" s="88"/>
      <c r="L12" s="88"/>
      <c r="M12" s="88"/>
      <c r="N12" s="88"/>
      <c r="O12" s="88"/>
      <c r="P12" s="89"/>
      <c r="Q12" s="89"/>
      <c r="R12" s="88"/>
      <c r="S12" s="88"/>
      <c r="T12" s="88"/>
      <c r="U12" s="88"/>
      <c r="V12" s="81"/>
    </row>
    <row r="13" spans="1:22" ht="24.95" customHeight="1">
      <c r="A13" s="81"/>
      <c r="B13" s="88"/>
      <c r="C13" s="88"/>
      <c r="D13" s="88"/>
      <c r="E13" s="88"/>
      <c r="F13" s="88"/>
      <c r="G13" s="88"/>
      <c r="H13" s="88"/>
      <c r="I13" s="88"/>
      <c r="J13" s="88"/>
      <c r="K13" s="88"/>
      <c r="L13" s="88"/>
      <c r="M13" s="88"/>
      <c r="N13" s="88"/>
      <c r="O13" s="88"/>
      <c r="P13" s="89"/>
      <c r="Q13" s="89"/>
      <c r="R13" s="88"/>
      <c r="S13" s="88"/>
      <c r="T13" s="88"/>
      <c r="U13" s="88"/>
      <c r="V13" s="81"/>
    </row>
    <row r="14" spans="1:22" ht="24.95" customHeight="1">
      <c r="A14" s="81"/>
      <c r="B14" s="88"/>
      <c r="C14" s="92"/>
      <c r="D14" s="88"/>
      <c r="E14" s="88"/>
      <c r="F14" s="88"/>
      <c r="G14" s="88"/>
      <c r="H14" s="88"/>
      <c r="I14" s="88"/>
      <c r="J14" s="88"/>
      <c r="K14" s="88"/>
      <c r="L14" s="88"/>
      <c r="M14" s="88"/>
      <c r="N14" s="88"/>
      <c r="O14" s="88"/>
      <c r="P14" s="89"/>
      <c r="Q14" s="89"/>
      <c r="R14" s="88"/>
      <c r="S14" s="88"/>
      <c r="T14" s="88"/>
      <c r="U14" s="88"/>
      <c r="V14" s="81"/>
    </row>
    <row r="15" spans="1:22" ht="28.5">
      <c r="A15" s="81"/>
      <c r="B15" s="93"/>
      <c r="C15" s="94"/>
      <c r="D15" s="94"/>
      <c r="E15" s="94"/>
      <c r="F15" s="88"/>
      <c r="G15" s="88"/>
      <c r="H15" s="88"/>
      <c r="I15" s="88"/>
      <c r="J15" s="88"/>
      <c r="K15" s="88"/>
      <c r="L15" s="88"/>
      <c r="M15" s="88"/>
      <c r="N15" s="88"/>
      <c r="O15" s="88"/>
      <c r="P15" s="89"/>
      <c r="Q15" s="88"/>
      <c r="R15" s="88"/>
      <c r="S15" s="88"/>
      <c r="T15" s="88"/>
      <c r="U15" s="88"/>
      <c r="V15" s="81"/>
    </row>
    <row r="16" spans="1:22" ht="30" customHeight="1">
      <c r="A16" s="81"/>
      <c r="B16" s="93"/>
      <c r="C16" s="94"/>
      <c r="D16" s="119" t="s">
        <v>125</v>
      </c>
      <c r="E16" s="94"/>
      <c r="F16" s="88"/>
      <c r="G16" s="88"/>
      <c r="H16" s="88"/>
      <c r="I16" s="88"/>
      <c r="J16" s="88"/>
      <c r="K16" s="88"/>
      <c r="L16" s="88"/>
      <c r="M16" s="88"/>
      <c r="N16" s="88"/>
      <c r="O16" s="88"/>
      <c r="P16" s="96"/>
      <c r="Q16" s="97"/>
      <c r="R16" s="91"/>
      <c r="S16" s="88"/>
      <c r="T16" s="88"/>
      <c r="U16" s="88"/>
      <c r="V16" s="81"/>
    </row>
    <row r="17" spans="1:24" ht="24.95" customHeight="1">
      <c r="A17" s="88"/>
      <c r="B17" s="88"/>
      <c r="C17" s="98"/>
      <c r="D17" s="88"/>
      <c r="E17" s="97"/>
      <c r="F17" s="88"/>
      <c r="G17" s="88"/>
      <c r="H17" s="88"/>
      <c r="I17" s="88"/>
      <c r="J17" s="88"/>
      <c r="K17" s="88"/>
      <c r="L17" s="88"/>
      <c r="M17" s="88"/>
      <c r="N17" s="88"/>
      <c r="O17" s="88"/>
      <c r="P17" s="96"/>
      <c r="Q17" s="96"/>
      <c r="R17" s="88"/>
      <c r="S17" s="88"/>
      <c r="T17" s="88"/>
      <c r="U17" s="88"/>
      <c r="V17" s="81"/>
    </row>
    <row r="18" spans="1:24" ht="24.95" customHeight="1">
      <c r="A18" s="88"/>
      <c r="B18" s="88"/>
      <c r="C18" s="92" t="s">
        <v>3</v>
      </c>
      <c r="D18" s="88"/>
      <c r="E18" s="88"/>
      <c r="F18" s="88"/>
      <c r="G18" s="88"/>
      <c r="H18" s="88"/>
      <c r="I18" s="88"/>
      <c r="J18" s="88"/>
      <c r="K18" s="88"/>
      <c r="L18" s="88"/>
      <c r="M18" s="88"/>
      <c r="N18" s="88"/>
      <c r="O18" s="88"/>
      <c r="P18" s="89"/>
      <c r="Q18" s="89"/>
      <c r="R18" s="88"/>
      <c r="S18" s="88"/>
      <c r="T18" s="88"/>
      <c r="U18" s="88"/>
      <c r="V18" s="81"/>
    </row>
    <row r="19" spans="1:24" ht="24.95" customHeight="1">
      <c r="A19" s="88"/>
      <c r="B19" s="88"/>
      <c r="C19" s="98"/>
      <c r="D19" s="88"/>
      <c r="E19" s="88"/>
      <c r="F19" s="88"/>
      <c r="G19" s="88"/>
      <c r="H19" s="88"/>
      <c r="I19" s="88"/>
      <c r="J19" s="88"/>
      <c r="K19" s="88"/>
      <c r="L19" s="88"/>
      <c r="M19" s="88"/>
      <c r="N19" s="88"/>
      <c r="O19" s="88"/>
      <c r="P19" s="89"/>
      <c r="Q19" s="89"/>
      <c r="R19" s="88"/>
      <c r="S19" s="88"/>
      <c r="T19" s="88"/>
      <c r="U19" s="88"/>
      <c r="V19" s="81"/>
    </row>
    <row r="20" spans="1:24" ht="24.95" customHeight="1">
      <c r="A20" s="88"/>
      <c r="B20" s="88"/>
      <c r="C20" s="88"/>
      <c r="D20" s="88"/>
      <c r="E20" s="88"/>
      <c r="F20" s="88"/>
      <c r="G20" s="88"/>
      <c r="H20" s="88"/>
      <c r="I20" s="88"/>
      <c r="J20" s="98" t="s">
        <v>18</v>
      </c>
      <c r="K20" s="88"/>
      <c r="L20" s="88"/>
      <c r="M20" s="88"/>
      <c r="N20" s="88"/>
      <c r="O20" s="88"/>
      <c r="P20" s="89"/>
      <c r="Q20" s="89"/>
      <c r="R20" s="88"/>
      <c r="S20" s="88"/>
      <c r="T20" s="88"/>
      <c r="U20" s="88"/>
      <c r="V20" s="81"/>
    </row>
    <row r="21" spans="1:24" ht="24.95" customHeight="1">
      <c r="A21" s="88"/>
      <c r="B21" s="88"/>
      <c r="C21" s="88"/>
      <c r="D21" s="88"/>
      <c r="E21" s="94"/>
      <c r="F21" s="94"/>
      <c r="G21" s="94"/>
      <c r="H21" s="88"/>
      <c r="I21" s="88"/>
      <c r="J21" s="98" t="s">
        <v>19</v>
      </c>
      <c r="K21" s="88"/>
      <c r="L21" s="88"/>
      <c r="M21" s="88"/>
      <c r="N21" s="88"/>
      <c r="O21" s="123" t="s">
        <v>67</v>
      </c>
      <c r="P21" s="124"/>
      <c r="Q21" s="125" t="s">
        <v>126</v>
      </c>
      <c r="R21" s="98"/>
      <c r="S21" s="94"/>
      <c r="T21" s="88"/>
      <c r="U21" s="88"/>
      <c r="V21" s="81"/>
    </row>
    <row r="22" spans="1:24" ht="24.95" customHeight="1">
      <c r="A22" s="88"/>
      <c r="B22" s="88"/>
      <c r="C22" s="88"/>
      <c r="D22" s="94" t="s">
        <v>66</v>
      </c>
      <c r="E22" s="121"/>
      <c r="F22" s="94"/>
      <c r="G22" s="179"/>
      <c r="H22" s="98" t="s">
        <v>4</v>
      </c>
      <c r="I22" s="126" t="s">
        <v>7</v>
      </c>
      <c r="J22" s="88"/>
      <c r="K22" s="145">
        <f>IF($G$22&gt;100,ROUNDDOWN($G$22,-2),IF(G22="",0,100))</f>
        <v>0</v>
      </c>
      <c r="L22" s="98" t="s">
        <v>4</v>
      </c>
      <c r="M22" s="99"/>
      <c r="N22" s="126" t="s">
        <v>7</v>
      </c>
      <c r="O22" s="146">
        <f>K22/100</f>
        <v>0</v>
      </c>
      <c r="P22" s="124" t="s">
        <v>124</v>
      </c>
      <c r="Q22" s="147">
        <f>O22*20000</f>
        <v>0</v>
      </c>
      <c r="R22" s="98" t="s">
        <v>53</v>
      </c>
      <c r="S22" s="103"/>
      <c r="T22" s="88"/>
      <c r="U22" s="88"/>
      <c r="V22" s="81"/>
    </row>
    <row r="23" spans="1:24" s="10" customFormat="1" ht="24.95" customHeight="1">
      <c r="A23" s="97"/>
      <c r="B23" s="97"/>
      <c r="C23" s="97"/>
      <c r="D23" s="97"/>
      <c r="E23" s="104"/>
      <c r="F23" s="104"/>
      <c r="G23" s="105"/>
      <c r="H23" s="97"/>
      <c r="I23" s="106"/>
      <c r="J23" s="97"/>
      <c r="K23" s="105"/>
      <c r="L23" s="97"/>
      <c r="M23" s="106"/>
      <c r="N23" s="106"/>
      <c r="O23" s="107"/>
      <c r="P23" s="96"/>
      <c r="Q23" s="108"/>
      <c r="R23" s="97"/>
      <c r="S23" s="109"/>
      <c r="T23" s="97"/>
      <c r="U23" s="97"/>
      <c r="V23" s="110"/>
    </row>
    <row r="24" spans="1:24" s="10" customFormat="1" ht="24.95" customHeight="1">
      <c r="A24" s="97"/>
      <c r="B24" s="97"/>
      <c r="C24" s="97"/>
      <c r="D24" s="97"/>
      <c r="E24" s="122" t="s">
        <v>68</v>
      </c>
      <c r="F24" s="104"/>
      <c r="G24" s="105"/>
      <c r="H24" s="97"/>
      <c r="I24" s="106"/>
      <c r="J24" s="97"/>
      <c r="K24" s="105"/>
      <c r="L24" s="97"/>
      <c r="M24" s="106"/>
      <c r="N24" s="106"/>
      <c r="O24" s="107"/>
      <c r="P24" s="96"/>
      <c r="Q24" s="108"/>
      <c r="R24" s="97"/>
      <c r="S24" s="109"/>
      <c r="T24" s="97"/>
      <c r="U24" s="97"/>
      <c r="V24" s="110"/>
    </row>
    <row r="25" spans="1:24" s="10" customFormat="1" ht="24.95" customHeight="1">
      <c r="A25" s="97"/>
      <c r="B25" s="97"/>
      <c r="C25" s="97"/>
      <c r="D25" s="97"/>
      <c r="E25" s="122" t="s">
        <v>69</v>
      </c>
      <c r="F25" s="104"/>
      <c r="G25" s="105"/>
      <c r="H25" s="97"/>
      <c r="I25" s="106"/>
      <c r="J25" s="97"/>
      <c r="K25" s="105"/>
      <c r="L25" s="97"/>
      <c r="M25" s="106"/>
      <c r="N25" s="106"/>
      <c r="O25" s="107"/>
      <c r="P25" s="96"/>
      <c r="Q25" s="108"/>
      <c r="R25" s="97"/>
      <c r="S25" s="109"/>
      <c r="T25" s="97"/>
      <c r="U25" s="97"/>
      <c r="V25" s="110"/>
    </row>
    <row r="26" spans="1:24" ht="24.95" customHeight="1">
      <c r="A26" s="88"/>
      <c r="B26" s="88"/>
      <c r="C26" s="88"/>
      <c r="D26" s="88"/>
      <c r="E26" s="94"/>
      <c r="F26" s="94"/>
      <c r="G26" s="105"/>
      <c r="H26" s="88"/>
      <c r="I26" s="99"/>
      <c r="J26" s="88"/>
      <c r="K26" s="100"/>
      <c r="L26" s="88"/>
      <c r="M26" s="99"/>
      <c r="N26" s="99"/>
      <c r="O26" s="101"/>
      <c r="P26" s="89"/>
      <c r="Q26" s="102"/>
      <c r="R26" s="88"/>
      <c r="S26" s="103"/>
      <c r="T26" s="88"/>
      <c r="U26" s="88"/>
      <c r="V26" s="81"/>
    </row>
    <row r="27" spans="1:24" ht="24.95" customHeight="1">
      <c r="A27" s="88"/>
      <c r="B27" s="88"/>
      <c r="C27" s="92" t="s">
        <v>55</v>
      </c>
      <c r="D27" s="88"/>
      <c r="E27" s="88"/>
      <c r="F27" s="88"/>
      <c r="G27" s="88"/>
      <c r="H27" s="88"/>
      <c r="I27" s="88"/>
      <c r="J27" s="88"/>
      <c r="K27" s="88"/>
      <c r="L27" s="88"/>
      <c r="M27" s="88"/>
      <c r="N27" s="88"/>
      <c r="O27" s="88"/>
      <c r="P27" s="89"/>
      <c r="Q27" s="89"/>
      <c r="R27" s="88"/>
      <c r="S27" s="88"/>
      <c r="T27" s="88"/>
      <c r="U27" s="88"/>
      <c r="V27" s="81"/>
    </row>
    <row r="28" spans="1:24" ht="24.95" customHeight="1">
      <c r="A28" s="88"/>
      <c r="B28" s="88"/>
      <c r="C28" s="88"/>
      <c r="D28" s="98" t="s">
        <v>56</v>
      </c>
      <c r="E28" s="88"/>
      <c r="F28" s="88"/>
      <c r="G28" s="88"/>
      <c r="H28" s="88"/>
      <c r="I28" s="88"/>
      <c r="J28" s="88"/>
      <c r="K28" s="88"/>
      <c r="L28" s="88"/>
      <c r="M28" s="88"/>
      <c r="N28" s="88"/>
      <c r="O28" s="88"/>
      <c r="P28" s="89"/>
      <c r="Q28" s="89"/>
      <c r="R28" s="88"/>
      <c r="S28" s="88"/>
      <c r="T28" s="88"/>
      <c r="U28" s="88"/>
      <c r="V28" s="81"/>
      <c r="X28" s="1"/>
    </row>
    <row r="29" spans="1:24" ht="24.95" customHeight="1">
      <c r="A29" s="88"/>
      <c r="B29" s="88"/>
      <c r="C29" s="88"/>
      <c r="D29" s="88"/>
      <c r="E29" s="88"/>
      <c r="F29" s="88"/>
      <c r="G29" s="88"/>
      <c r="H29" s="88"/>
      <c r="I29" s="88"/>
      <c r="J29" s="88"/>
      <c r="K29" s="88"/>
      <c r="L29" s="88"/>
      <c r="M29" s="88"/>
      <c r="N29" s="88"/>
      <c r="O29" s="88"/>
      <c r="P29" s="89"/>
      <c r="Q29" s="89"/>
      <c r="R29" s="88"/>
      <c r="S29" s="88"/>
      <c r="T29" s="88"/>
      <c r="U29" s="88"/>
      <c r="V29" s="81"/>
      <c r="X29" s="1"/>
    </row>
    <row r="30" spans="1:24" ht="24.95" customHeight="1">
      <c r="A30" s="88"/>
      <c r="B30" s="88"/>
      <c r="C30" s="88"/>
      <c r="D30" s="88"/>
      <c r="E30" s="127" t="s">
        <v>57</v>
      </c>
      <c r="F30" s="98"/>
      <c r="G30" s="98"/>
      <c r="H30" s="98"/>
      <c r="I30" s="98"/>
      <c r="J30" s="98"/>
      <c r="K30" s="98"/>
      <c r="L30" s="98"/>
      <c r="M30" s="98"/>
      <c r="N30" s="98"/>
      <c r="O30" s="98"/>
      <c r="P30" s="124"/>
      <c r="Q30" s="124"/>
      <c r="R30" s="88"/>
      <c r="S30" s="88"/>
      <c r="T30" s="88"/>
      <c r="U30" s="88"/>
      <c r="V30" s="81"/>
      <c r="X30" s="1"/>
    </row>
    <row r="31" spans="1:24" ht="24.95" customHeight="1">
      <c r="A31" s="88"/>
      <c r="B31" s="88"/>
      <c r="C31" s="88"/>
      <c r="D31" s="88"/>
      <c r="E31" s="127" t="s">
        <v>58</v>
      </c>
      <c r="F31" s="98"/>
      <c r="G31" s="98"/>
      <c r="H31" s="98"/>
      <c r="I31" s="98"/>
      <c r="J31" s="98"/>
      <c r="K31" s="98"/>
      <c r="L31" s="98"/>
      <c r="M31" s="98"/>
      <c r="N31" s="98"/>
      <c r="O31" s="98"/>
      <c r="P31" s="124"/>
      <c r="Q31" s="124"/>
      <c r="R31" s="88"/>
      <c r="S31" s="88"/>
      <c r="T31" s="88"/>
      <c r="U31" s="88"/>
      <c r="V31" s="81"/>
      <c r="X31" s="1"/>
    </row>
    <row r="32" spans="1:24" ht="24.95" customHeight="1">
      <c r="A32" s="88"/>
      <c r="B32" s="88"/>
      <c r="C32" s="88"/>
      <c r="D32" s="88"/>
      <c r="E32" s="127" t="s">
        <v>59</v>
      </c>
      <c r="F32" s="98"/>
      <c r="G32" s="98"/>
      <c r="H32" s="98"/>
      <c r="I32" s="98"/>
      <c r="J32" s="98"/>
      <c r="K32" s="98"/>
      <c r="L32" s="98"/>
      <c r="M32" s="98"/>
      <c r="N32" s="98"/>
      <c r="O32" s="98"/>
      <c r="P32" s="124"/>
      <c r="Q32" s="124"/>
      <c r="R32" s="88"/>
      <c r="S32" s="88"/>
      <c r="T32" s="88"/>
      <c r="U32" s="88"/>
      <c r="V32" s="81"/>
      <c r="X32" s="1"/>
    </row>
    <row r="33" spans="1:24" ht="24.95" customHeight="1">
      <c r="A33" s="88"/>
      <c r="B33" s="88"/>
      <c r="C33" s="88"/>
      <c r="D33" s="88"/>
      <c r="E33" s="127" t="s">
        <v>70</v>
      </c>
      <c r="F33" s="98"/>
      <c r="G33" s="98"/>
      <c r="H33" s="98"/>
      <c r="I33" s="98"/>
      <c r="J33" s="98"/>
      <c r="K33" s="98"/>
      <c r="L33" s="98"/>
      <c r="M33" s="98"/>
      <c r="N33" s="98"/>
      <c r="O33" s="98"/>
      <c r="P33" s="124"/>
      <c r="Q33" s="124"/>
      <c r="R33" s="88"/>
      <c r="S33" s="88"/>
      <c r="T33" s="88"/>
      <c r="U33" s="88"/>
      <c r="V33" s="81"/>
      <c r="X33" s="1"/>
    </row>
    <row r="34" spans="1:24" ht="24.95" customHeight="1">
      <c r="A34" s="88"/>
      <c r="B34" s="88"/>
      <c r="C34" s="88"/>
      <c r="D34" s="88"/>
      <c r="E34" s="127" t="s">
        <v>71</v>
      </c>
      <c r="F34" s="98"/>
      <c r="G34" s="98"/>
      <c r="H34" s="98"/>
      <c r="I34" s="98"/>
      <c r="J34" s="98"/>
      <c r="K34" s="98"/>
      <c r="L34" s="98"/>
      <c r="M34" s="98"/>
      <c r="N34" s="98"/>
      <c r="O34" s="98"/>
      <c r="P34" s="124"/>
      <c r="Q34" s="124"/>
      <c r="R34" s="88"/>
      <c r="S34" s="88"/>
      <c r="T34" s="88"/>
      <c r="U34" s="88"/>
      <c r="V34" s="81"/>
      <c r="X34" s="1"/>
    </row>
    <row r="35" spans="1:24" ht="26.25" customHeight="1">
      <c r="A35" s="88"/>
      <c r="B35" s="88"/>
      <c r="C35" s="88"/>
      <c r="D35" s="88"/>
      <c r="E35" s="88"/>
      <c r="F35" s="88"/>
      <c r="G35" s="88"/>
      <c r="H35" s="88"/>
      <c r="I35" s="88"/>
      <c r="J35" s="88"/>
      <c r="K35" s="88"/>
      <c r="L35" s="88"/>
      <c r="M35" s="88"/>
      <c r="N35" s="88"/>
      <c r="O35" s="88"/>
      <c r="P35" s="89"/>
      <c r="Q35" s="89"/>
      <c r="R35" s="88"/>
      <c r="S35" s="88"/>
      <c r="T35" s="88"/>
      <c r="U35" s="88"/>
      <c r="V35" s="81"/>
      <c r="X35" s="1"/>
    </row>
    <row r="36" spans="1:24" ht="24.95" customHeight="1">
      <c r="A36" s="88"/>
      <c r="B36" s="88"/>
      <c r="C36" s="128" t="s">
        <v>22</v>
      </c>
      <c r="D36" s="98"/>
      <c r="E36" s="121" t="s">
        <v>23</v>
      </c>
      <c r="F36" s="121"/>
      <c r="G36" s="121"/>
      <c r="H36" s="98"/>
      <c r="I36" s="121" t="s">
        <v>24</v>
      </c>
      <c r="J36" s="121"/>
      <c r="K36" s="121"/>
      <c r="L36" s="98"/>
      <c r="M36" s="98" t="s">
        <v>29</v>
      </c>
      <c r="N36" s="98"/>
      <c r="O36" s="98"/>
      <c r="P36" s="124"/>
      <c r="Q36" s="124"/>
      <c r="R36" s="98"/>
      <c r="S36" s="98"/>
      <c r="T36" s="98"/>
      <c r="U36" s="88"/>
      <c r="V36" s="81"/>
      <c r="X36" s="1"/>
    </row>
    <row r="37" spans="1:24" ht="24.95" customHeight="1">
      <c r="A37" s="88"/>
      <c r="B37" s="88"/>
      <c r="C37" s="129" t="s">
        <v>25</v>
      </c>
      <c r="D37" s="98"/>
      <c r="E37" s="180"/>
      <c r="F37" s="126" t="s">
        <v>5</v>
      </c>
      <c r="G37" s="181"/>
      <c r="H37" s="126" t="s">
        <v>6</v>
      </c>
      <c r="I37" s="180"/>
      <c r="J37" s="126" t="s">
        <v>5</v>
      </c>
      <c r="K37" s="181"/>
      <c r="L37" s="98"/>
      <c r="M37" s="182"/>
      <c r="N37" s="98" t="s">
        <v>10</v>
      </c>
      <c r="O37" s="130" t="s">
        <v>32</v>
      </c>
      <c r="P37" s="124"/>
      <c r="Q37" s="242" t="e">
        <f>(I37&amp;"："&amp;K37)-(E37&amp;"："&amp;G37)-X37</f>
        <v>#VALUE!</v>
      </c>
      <c r="R37" s="98"/>
      <c r="S37" s="239" t="s">
        <v>34</v>
      </c>
      <c r="T37" s="240"/>
      <c r="U37" s="88"/>
      <c r="V37" s="81"/>
      <c r="X37" s="12">
        <f>TIME(0,M37,0)</f>
        <v>0</v>
      </c>
    </row>
    <row r="38" spans="1:24" s="10" customFormat="1" ht="24.95" customHeight="1">
      <c r="A38" s="97"/>
      <c r="B38" s="97"/>
      <c r="C38" s="131" t="s">
        <v>26</v>
      </c>
      <c r="D38" s="122"/>
      <c r="E38" s="180"/>
      <c r="F38" s="126" t="s">
        <v>5</v>
      </c>
      <c r="G38" s="181"/>
      <c r="H38" s="126" t="s">
        <v>6</v>
      </c>
      <c r="I38" s="180"/>
      <c r="J38" s="126" t="s">
        <v>5</v>
      </c>
      <c r="K38" s="180"/>
      <c r="L38" s="122"/>
      <c r="M38" s="122"/>
      <c r="N38" s="122"/>
      <c r="O38" s="133" t="s">
        <v>54</v>
      </c>
      <c r="P38" s="134"/>
      <c r="Q38" s="243" t="e">
        <f>($I$37&amp;":"&amp;$K$37)-($I$38&amp;":"&amp;$K$38)</f>
        <v>#VALUE!</v>
      </c>
      <c r="R38" s="98"/>
      <c r="S38" s="239">
        <f>IFERROR(ROUNDUP(Q38/Q37,2),0)</f>
        <v>0</v>
      </c>
      <c r="T38" s="241"/>
      <c r="U38" s="97"/>
      <c r="V38" s="110"/>
    </row>
    <row r="39" spans="1:24" s="10" customFormat="1" ht="24.95" customHeight="1">
      <c r="A39" s="97"/>
      <c r="B39" s="97"/>
      <c r="C39" s="122"/>
      <c r="D39" s="122"/>
      <c r="E39" s="135"/>
      <c r="F39" s="135"/>
      <c r="G39" s="132"/>
      <c r="H39" s="135"/>
      <c r="I39" s="135"/>
      <c r="J39" s="135"/>
      <c r="K39" s="135"/>
      <c r="L39" s="122"/>
      <c r="M39" s="122"/>
      <c r="N39" s="122"/>
      <c r="O39" s="122"/>
      <c r="P39" s="134"/>
      <c r="Q39" s="134"/>
      <c r="R39" s="122"/>
      <c r="S39" s="122"/>
      <c r="T39" s="122"/>
      <c r="U39" s="97"/>
      <c r="V39" s="110"/>
    </row>
    <row r="40" spans="1:24" ht="24.95" customHeight="1">
      <c r="A40" s="88"/>
      <c r="B40" s="88"/>
      <c r="C40" s="128" t="s">
        <v>30</v>
      </c>
      <c r="D40" s="98"/>
      <c r="E40" s="121" t="s">
        <v>23</v>
      </c>
      <c r="F40" s="121"/>
      <c r="G40" s="121"/>
      <c r="H40" s="98"/>
      <c r="I40" s="121" t="s">
        <v>24</v>
      </c>
      <c r="J40" s="121"/>
      <c r="K40" s="121"/>
      <c r="L40" s="98"/>
      <c r="M40" s="98" t="s">
        <v>29</v>
      </c>
      <c r="N40" s="98"/>
      <c r="O40" s="98"/>
      <c r="P40" s="124"/>
      <c r="Q40" s="124"/>
      <c r="R40" s="98"/>
      <c r="S40" s="98"/>
      <c r="T40" s="98"/>
      <c r="U40" s="88"/>
      <c r="V40" s="81"/>
      <c r="X40" s="1"/>
    </row>
    <row r="41" spans="1:24" ht="24.95" customHeight="1">
      <c r="A41" s="88"/>
      <c r="B41" s="88"/>
      <c r="C41" s="129" t="s">
        <v>25</v>
      </c>
      <c r="D41" s="98"/>
      <c r="E41" s="180"/>
      <c r="F41" s="126" t="s">
        <v>5</v>
      </c>
      <c r="G41" s="181"/>
      <c r="H41" s="126" t="s">
        <v>6</v>
      </c>
      <c r="I41" s="180"/>
      <c r="J41" s="126" t="s">
        <v>5</v>
      </c>
      <c r="K41" s="180"/>
      <c r="L41" s="98"/>
      <c r="M41" s="182"/>
      <c r="N41" s="98" t="s">
        <v>10</v>
      </c>
      <c r="O41" s="130" t="s">
        <v>32</v>
      </c>
      <c r="P41" s="124"/>
      <c r="Q41" s="242" t="e">
        <f>(I41&amp;"："&amp;K41)-(E41&amp;"："&amp;G41)-X41</f>
        <v>#VALUE!</v>
      </c>
      <c r="R41" s="98"/>
      <c r="S41" s="239" t="s">
        <v>35</v>
      </c>
      <c r="T41" s="240"/>
      <c r="U41" s="88"/>
      <c r="V41" s="81"/>
      <c r="X41" s="12">
        <f>TIME(0,M41,0)</f>
        <v>0</v>
      </c>
    </row>
    <row r="42" spans="1:24" s="10" customFormat="1" ht="24.95" customHeight="1">
      <c r="A42" s="97"/>
      <c r="B42" s="97"/>
      <c r="C42" s="131" t="s">
        <v>26</v>
      </c>
      <c r="D42" s="122"/>
      <c r="E42" s="180"/>
      <c r="F42" s="126" t="s">
        <v>5</v>
      </c>
      <c r="G42" s="181"/>
      <c r="H42" s="126" t="s">
        <v>6</v>
      </c>
      <c r="I42" s="180"/>
      <c r="J42" s="126" t="s">
        <v>5</v>
      </c>
      <c r="K42" s="180"/>
      <c r="L42" s="122"/>
      <c r="M42" s="122"/>
      <c r="N42" s="122"/>
      <c r="O42" s="133" t="s">
        <v>54</v>
      </c>
      <c r="P42" s="134"/>
      <c r="Q42" s="243" t="e">
        <f>($I$41&amp;":"&amp;$K$41)-($I$42&amp;":"&amp;$K$42)</f>
        <v>#VALUE!</v>
      </c>
      <c r="R42" s="98"/>
      <c r="S42" s="239">
        <f>IFERROR(ROUNDUP(Q42/Q41,2),0)</f>
        <v>0</v>
      </c>
      <c r="T42" s="241"/>
      <c r="U42" s="97"/>
      <c r="V42" s="110"/>
    </row>
    <row r="43" spans="1:24" s="10" customFormat="1" ht="24.95" customHeight="1">
      <c r="A43" s="97"/>
      <c r="B43" s="97"/>
      <c r="C43" s="122"/>
      <c r="D43" s="122"/>
      <c r="E43" s="135"/>
      <c r="F43" s="135"/>
      <c r="G43" s="132"/>
      <c r="H43" s="135"/>
      <c r="I43" s="135"/>
      <c r="J43" s="135"/>
      <c r="K43" s="135"/>
      <c r="L43" s="122"/>
      <c r="M43" s="122"/>
      <c r="N43" s="122"/>
      <c r="O43" s="122"/>
      <c r="P43" s="134"/>
      <c r="Q43" s="134"/>
      <c r="R43" s="122"/>
      <c r="S43" s="122"/>
      <c r="T43" s="122"/>
      <c r="U43" s="97"/>
      <c r="V43" s="110"/>
    </row>
    <row r="44" spans="1:24" ht="24.95" customHeight="1">
      <c r="A44" s="88"/>
      <c r="B44" s="88"/>
      <c r="C44" s="128" t="s">
        <v>31</v>
      </c>
      <c r="D44" s="98"/>
      <c r="E44" s="121" t="s">
        <v>23</v>
      </c>
      <c r="F44" s="121"/>
      <c r="G44" s="121"/>
      <c r="H44" s="98"/>
      <c r="I44" s="121" t="s">
        <v>24</v>
      </c>
      <c r="J44" s="121"/>
      <c r="K44" s="121"/>
      <c r="L44" s="98"/>
      <c r="M44" s="98" t="s">
        <v>29</v>
      </c>
      <c r="N44" s="98"/>
      <c r="O44" s="98"/>
      <c r="P44" s="124"/>
      <c r="Q44" s="124"/>
      <c r="R44" s="98"/>
      <c r="S44" s="98"/>
      <c r="T44" s="98"/>
      <c r="U44" s="88"/>
      <c r="V44" s="81"/>
      <c r="X44" s="1"/>
    </row>
    <row r="45" spans="1:24" ht="24.95" customHeight="1">
      <c r="A45" s="88"/>
      <c r="B45" s="88"/>
      <c r="C45" s="129" t="s">
        <v>25</v>
      </c>
      <c r="D45" s="98"/>
      <c r="E45" s="180"/>
      <c r="F45" s="126" t="s">
        <v>5</v>
      </c>
      <c r="G45" s="181"/>
      <c r="H45" s="126" t="s">
        <v>6</v>
      </c>
      <c r="I45" s="180"/>
      <c r="J45" s="126" t="s">
        <v>5</v>
      </c>
      <c r="K45" s="180"/>
      <c r="L45" s="98"/>
      <c r="M45" s="182"/>
      <c r="N45" s="98" t="s">
        <v>10</v>
      </c>
      <c r="O45" s="130" t="s">
        <v>32</v>
      </c>
      <c r="P45" s="124"/>
      <c r="Q45" s="242" t="e">
        <f>(I45&amp;"："&amp;K45)-(E45&amp;"："&amp;G45)-X45</f>
        <v>#VALUE!</v>
      </c>
      <c r="R45" s="98"/>
      <c r="S45" s="239" t="s">
        <v>36</v>
      </c>
      <c r="T45" s="240"/>
      <c r="U45" s="88"/>
      <c r="V45" s="81"/>
      <c r="X45" s="12">
        <f>TIME(0,M45,0)</f>
        <v>0</v>
      </c>
    </row>
    <row r="46" spans="1:24" s="10" customFormat="1" ht="24.95" customHeight="1">
      <c r="A46" s="97"/>
      <c r="B46" s="97"/>
      <c r="C46" s="131" t="s">
        <v>26</v>
      </c>
      <c r="D46" s="122"/>
      <c r="E46" s="180"/>
      <c r="F46" s="126" t="s">
        <v>5</v>
      </c>
      <c r="G46" s="181"/>
      <c r="H46" s="126" t="s">
        <v>6</v>
      </c>
      <c r="I46" s="180"/>
      <c r="J46" s="126" t="s">
        <v>5</v>
      </c>
      <c r="K46" s="180"/>
      <c r="L46" s="122"/>
      <c r="M46" s="122"/>
      <c r="N46" s="122"/>
      <c r="O46" s="133" t="s">
        <v>54</v>
      </c>
      <c r="P46" s="134"/>
      <c r="Q46" s="243" t="e">
        <f>($I$45&amp;":"&amp;$K$45)-($I$46&amp;":"&amp;$K$46)</f>
        <v>#VALUE!</v>
      </c>
      <c r="R46" s="98"/>
      <c r="S46" s="239">
        <f>IFERROR(ROUNDUP(Q46/Q45,2),0)</f>
        <v>0</v>
      </c>
      <c r="T46" s="241"/>
      <c r="U46" s="97"/>
      <c r="V46" s="110"/>
    </row>
    <row r="47" spans="1:24" s="10" customFormat="1" ht="28.5" customHeight="1">
      <c r="A47" s="97"/>
      <c r="B47" s="97"/>
      <c r="C47" s="97"/>
      <c r="D47" s="97"/>
      <c r="E47" s="106"/>
      <c r="F47" s="106"/>
      <c r="G47" s="111"/>
      <c r="H47" s="106"/>
      <c r="I47" s="106"/>
      <c r="J47" s="106"/>
      <c r="K47" s="106"/>
      <c r="L47" s="97"/>
      <c r="M47" s="97"/>
      <c r="N47" s="97"/>
      <c r="O47" s="97"/>
      <c r="P47" s="96"/>
      <c r="Q47" s="96"/>
      <c r="R47" s="97"/>
      <c r="S47" s="97"/>
      <c r="T47" s="97"/>
      <c r="U47" s="97"/>
      <c r="V47" s="110"/>
    </row>
    <row r="48" spans="1:24" ht="24.95" customHeight="1">
      <c r="A48" s="81"/>
      <c r="B48" s="88"/>
      <c r="C48" s="88"/>
      <c r="D48" s="88"/>
      <c r="E48" s="88"/>
      <c r="F48" s="88"/>
      <c r="G48" s="88"/>
      <c r="H48" s="88"/>
      <c r="I48" s="99"/>
      <c r="J48" s="99"/>
      <c r="K48" s="112"/>
      <c r="L48" s="88"/>
      <c r="M48" s="88"/>
      <c r="N48" s="88"/>
      <c r="O48" s="88"/>
      <c r="P48" s="89"/>
      <c r="Q48" s="89"/>
      <c r="R48" s="88"/>
      <c r="S48" s="88"/>
      <c r="T48" s="88"/>
      <c r="U48" s="88"/>
      <c r="V48" s="81"/>
    </row>
    <row r="49" spans="1:22" ht="24.95" customHeight="1">
      <c r="A49" s="81"/>
      <c r="B49" s="81"/>
      <c r="C49" s="120" t="s">
        <v>122</v>
      </c>
      <c r="D49" s="88"/>
      <c r="E49" s="88"/>
      <c r="F49" s="88"/>
      <c r="G49" s="88"/>
      <c r="H49" s="88"/>
      <c r="I49" s="99"/>
      <c r="J49" s="99"/>
      <c r="K49" s="112"/>
      <c r="L49" s="81"/>
      <c r="M49" s="88"/>
      <c r="N49" s="81"/>
      <c r="O49" s="81"/>
      <c r="P49" s="82"/>
      <c r="Q49" s="82"/>
      <c r="R49" s="81"/>
      <c r="S49" s="81"/>
      <c r="T49" s="81"/>
      <c r="U49" s="81"/>
      <c r="V49" s="81"/>
    </row>
    <row r="50" spans="1:22" ht="24.95" customHeight="1">
      <c r="A50" s="81"/>
      <c r="B50" s="81"/>
      <c r="C50" s="95"/>
      <c r="D50" s="88"/>
      <c r="E50" s="88"/>
      <c r="F50" s="88"/>
      <c r="G50" s="88"/>
      <c r="H50" s="88"/>
      <c r="I50" s="99"/>
      <c r="J50" s="99"/>
      <c r="K50" s="112"/>
      <c r="L50" s="81"/>
      <c r="M50" s="88"/>
      <c r="N50" s="81"/>
      <c r="O50" s="81"/>
      <c r="P50" s="82"/>
      <c r="Q50" s="82"/>
      <c r="R50" s="81"/>
      <c r="S50" s="81"/>
      <c r="T50" s="81"/>
      <c r="U50" s="81"/>
      <c r="V50" s="81"/>
    </row>
    <row r="51" spans="1:22" ht="24.95" customHeight="1">
      <c r="A51" s="81"/>
      <c r="B51" s="81"/>
      <c r="C51" s="293" t="s">
        <v>52</v>
      </c>
      <c r="D51" s="294"/>
      <c r="E51" s="297" t="s">
        <v>45</v>
      </c>
      <c r="F51" s="299" t="s">
        <v>46</v>
      </c>
      <c r="G51" s="301" t="s">
        <v>51</v>
      </c>
      <c r="H51" s="302"/>
      <c r="I51" s="299"/>
      <c r="J51" s="88"/>
      <c r="K51" s="81"/>
      <c r="L51" s="81"/>
      <c r="M51" s="82"/>
      <c r="N51" s="82"/>
      <c r="O51" s="81"/>
      <c r="P51" s="81"/>
      <c r="Q51" s="81"/>
      <c r="R51" s="81"/>
      <c r="S51" s="81"/>
      <c r="T51" s="81"/>
      <c r="U51" s="81"/>
      <c r="V51" s="81"/>
    </row>
    <row r="52" spans="1:22" ht="38.25" customHeight="1">
      <c r="A52" s="81"/>
      <c r="B52" s="81"/>
      <c r="C52" s="295"/>
      <c r="D52" s="296"/>
      <c r="E52" s="298"/>
      <c r="F52" s="300"/>
      <c r="G52" s="303"/>
      <c r="H52" s="304"/>
      <c r="I52" s="300"/>
      <c r="J52" s="88"/>
      <c r="K52" s="81"/>
      <c r="L52" s="81"/>
      <c r="M52" s="82"/>
      <c r="N52" s="82"/>
      <c r="O52" s="81"/>
      <c r="P52" s="81"/>
      <c r="Q52" s="81"/>
      <c r="R52" s="81"/>
      <c r="S52" s="81"/>
      <c r="T52" s="81"/>
      <c r="U52" s="81"/>
      <c r="V52" s="81"/>
    </row>
    <row r="53" spans="1:22" ht="42" customHeight="1">
      <c r="A53" s="81"/>
      <c r="B53" s="81"/>
      <c r="C53" s="169">
        <v>44332</v>
      </c>
      <c r="D53" s="170" t="s">
        <v>0</v>
      </c>
      <c r="E53" s="183"/>
      <c r="F53" s="113" t="str">
        <f>IF(E53="時短①",$S$38,IF(E53="時短②",$S$42,IF(E53="時短③",$S$46,IF(E53="","0",MAX($S$38,$S$42,$S$46)))))</f>
        <v>0</v>
      </c>
      <c r="G53" s="311">
        <f>IF(E53="",0,ROUNDUP(F53*$Q$22,-3))</f>
        <v>0</v>
      </c>
      <c r="H53" s="312"/>
      <c r="I53" s="313"/>
      <c r="J53" s="88"/>
      <c r="K53" s="81"/>
      <c r="L53" s="81"/>
      <c r="M53" s="82"/>
      <c r="N53" s="82"/>
      <c r="O53" s="81"/>
      <c r="P53" s="81"/>
      <c r="Q53" s="81"/>
      <c r="R53" s="81"/>
      <c r="S53" s="81"/>
      <c r="T53" s="81"/>
      <c r="U53" s="81"/>
      <c r="V53" s="81"/>
    </row>
    <row r="54" spans="1:22" ht="42" customHeight="1">
      <c r="A54" s="81"/>
      <c r="B54" s="81"/>
      <c r="C54" s="171">
        <v>44333</v>
      </c>
      <c r="D54" s="172" t="s">
        <v>1</v>
      </c>
      <c r="E54" s="184"/>
      <c r="F54" s="114" t="str">
        <f t="shared" ref="F54:F81" si="0">IF(E54="時短①",$S$38,IF(E54="時短②",$S$42,IF(E54="時短③",$S$46,IF(E54="","0",MAX($S$38,$S$42,$S$46)))))</f>
        <v>0</v>
      </c>
      <c r="G54" s="284">
        <f t="shared" ref="G54:G81" si="1">IF(E54="",0,ROUNDUP(F54*$Q$22,-3))</f>
        <v>0</v>
      </c>
      <c r="H54" s="285"/>
      <c r="I54" s="286"/>
      <c r="J54" s="88"/>
      <c r="K54" s="189"/>
      <c r="L54" s="81"/>
      <c r="M54" s="82"/>
      <c r="N54" s="82"/>
      <c r="O54" s="81"/>
      <c r="P54" s="81"/>
      <c r="Q54" s="81"/>
      <c r="R54" s="81"/>
      <c r="S54" s="81"/>
      <c r="T54" s="81"/>
      <c r="U54" s="81"/>
      <c r="V54" s="81"/>
    </row>
    <row r="55" spans="1:22" ht="42" customHeight="1">
      <c r="A55" s="81"/>
      <c r="B55" s="81"/>
      <c r="C55" s="171">
        <v>44334</v>
      </c>
      <c r="D55" s="172" t="s">
        <v>39</v>
      </c>
      <c r="E55" s="184"/>
      <c r="F55" s="114" t="str">
        <f t="shared" si="0"/>
        <v>0</v>
      </c>
      <c r="G55" s="284">
        <f t="shared" si="1"/>
        <v>0</v>
      </c>
      <c r="H55" s="285"/>
      <c r="I55" s="286"/>
      <c r="J55" s="88"/>
      <c r="K55" s="81"/>
      <c r="L55" s="81"/>
      <c r="M55" s="82"/>
      <c r="N55" s="82"/>
      <c r="O55" s="81"/>
      <c r="P55" s="81"/>
      <c r="Q55" s="81"/>
      <c r="R55" s="81"/>
      <c r="S55" s="81"/>
      <c r="T55" s="81"/>
      <c r="U55" s="81"/>
      <c r="V55" s="81"/>
    </row>
    <row r="56" spans="1:22" ht="42" customHeight="1">
      <c r="A56" s="81"/>
      <c r="B56" s="81"/>
      <c r="C56" s="171">
        <v>44335</v>
      </c>
      <c r="D56" s="172" t="s">
        <v>40</v>
      </c>
      <c r="E56" s="184"/>
      <c r="F56" s="114" t="str">
        <f t="shared" si="0"/>
        <v>0</v>
      </c>
      <c r="G56" s="284">
        <f t="shared" si="1"/>
        <v>0</v>
      </c>
      <c r="H56" s="285"/>
      <c r="I56" s="286"/>
      <c r="J56" s="88"/>
      <c r="K56" s="81"/>
      <c r="L56" s="81"/>
      <c r="M56" s="82"/>
      <c r="N56" s="82"/>
      <c r="O56" s="81"/>
      <c r="P56" s="81"/>
      <c r="Q56" s="81"/>
      <c r="R56" s="81"/>
      <c r="S56" s="81"/>
      <c r="T56" s="81"/>
      <c r="U56" s="81"/>
      <c r="V56" s="81"/>
    </row>
    <row r="57" spans="1:22" ht="42" customHeight="1">
      <c r="A57" s="81"/>
      <c r="B57" s="81"/>
      <c r="C57" s="171">
        <v>44336</v>
      </c>
      <c r="D57" s="172" t="s">
        <v>41</v>
      </c>
      <c r="E57" s="184"/>
      <c r="F57" s="114" t="str">
        <f t="shared" si="0"/>
        <v>0</v>
      </c>
      <c r="G57" s="284">
        <f t="shared" si="1"/>
        <v>0</v>
      </c>
      <c r="H57" s="285"/>
      <c r="I57" s="286"/>
      <c r="J57" s="88"/>
      <c r="K57" s="81"/>
      <c r="L57" s="81"/>
      <c r="M57" s="82"/>
      <c r="N57" s="82"/>
      <c r="O57" s="81"/>
      <c r="P57" s="81"/>
      <c r="Q57" s="81"/>
      <c r="R57" s="81"/>
      <c r="S57" s="81"/>
      <c r="T57" s="81"/>
      <c r="U57" s="81"/>
      <c r="V57" s="81"/>
    </row>
    <row r="58" spans="1:22" ht="42" customHeight="1">
      <c r="A58" s="81"/>
      <c r="B58" s="81"/>
      <c r="C58" s="171">
        <v>44337</v>
      </c>
      <c r="D58" s="172" t="s">
        <v>42</v>
      </c>
      <c r="E58" s="184"/>
      <c r="F58" s="114" t="str">
        <f t="shared" si="0"/>
        <v>0</v>
      </c>
      <c r="G58" s="284">
        <f t="shared" si="1"/>
        <v>0</v>
      </c>
      <c r="H58" s="285"/>
      <c r="I58" s="286"/>
      <c r="J58" s="88"/>
      <c r="K58" s="81"/>
      <c r="L58" s="81"/>
      <c r="M58" s="82"/>
      <c r="N58" s="82"/>
      <c r="O58" s="81"/>
      <c r="P58" s="81"/>
      <c r="Q58" s="81"/>
      <c r="R58" s="81"/>
      <c r="S58" s="81"/>
      <c r="T58" s="81"/>
      <c r="U58" s="81"/>
      <c r="V58" s="81"/>
    </row>
    <row r="59" spans="1:22" ht="42" customHeight="1">
      <c r="A59" s="81"/>
      <c r="B59" s="81"/>
      <c r="C59" s="173">
        <v>44338</v>
      </c>
      <c r="D59" s="174" t="s">
        <v>43</v>
      </c>
      <c r="E59" s="184"/>
      <c r="F59" s="114" t="str">
        <f t="shared" si="0"/>
        <v>0</v>
      </c>
      <c r="G59" s="284">
        <f t="shared" si="1"/>
        <v>0</v>
      </c>
      <c r="H59" s="285"/>
      <c r="I59" s="286"/>
      <c r="J59" s="88"/>
      <c r="K59" s="81"/>
      <c r="L59" s="81"/>
      <c r="M59" s="82"/>
      <c r="N59" s="82"/>
      <c r="O59" s="81"/>
      <c r="P59" s="81"/>
      <c r="Q59" s="81"/>
      <c r="R59" s="81"/>
      <c r="S59" s="81"/>
      <c r="T59" s="81"/>
      <c r="U59" s="81"/>
      <c r="V59" s="81"/>
    </row>
    <row r="60" spans="1:22" ht="42" customHeight="1">
      <c r="A60" s="81"/>
      <c r="B60" s="81"/>
      <c r="C60" s="175">
        <v>44339</v>
      </c>
      <c r="D60" s="176" t="s">
        <v>37</v>
      </c>
      <c r="E60" s="184"/>
      <c r="F60" s="114" t="str">
        <f t="shared" si="0"/>
        <v>0</v>
      </c>
      <c r="G60" s="284">
        <f t="shared" si="1"/>
        <v>0</v>
      </c>
      <c r="H60" s="285"/>
      <c r="I60" s="286"/>
      <c r="J60" s="88"/>
      <c r="K60" s="81"/>
      <c r="L60" s="81"/>
      <c r="M60" s="82"/>
      <c r="N60" s="82"/>
      <c r="O60" s="81"/>
      <c r="P60" s="81"/>
      <c r="Q60" s="81"/>
      <c r="R60" s="81"/>
      <c r="S60" s="81"/>
      <c r="T60" s="81"/>
      <c r="U60" s="81"/>
      <c r="V60" s="81"/>
    </row>
    <row r="61" spans="1:22" ht="42" customHeight="1">
      <c r="A61" s="81"/>
      <c r="B61" s="81"/>
      <c r="C61" s="171">
        <v>44340</v>
      </c>
      <c r="D61" s="172" t="s">
        <v>44</v>
      </c>
      <c r="E61" s="184"/>
      <c r="F61" s="114" t="str">
        <f t="shared" si="0"/>
        <v>0</v>
      </c>
      <c r="G61" s="284">
        <f t="shared" si="1"/>
        <v>0</v>
      </c>
      <c r="H61" s="285"/>
      <c r="I61" s="286"/>
      <c r="J61" s="88"/>
      <c r="K61" s="81"/>
      <c r="L61" s="81"/>
      <c r="M61" s="82"/>
      <c r="N61" s="82"/>
      <c r="O61" s="81"/>
      <c r="P61" s="81"/>
      <c r="Q61" s="81"/>
      <c r="R61" s="81"/>
      <c r="S61" s="81"/>
      <c r="T61" s="81"/>
      <c r="U61" s="81"/>
      <c r="V61" s="81"/>
    </row>
    <row r="62" spans="1:22" ht="42" customHeight="1">
      <c r="A62" s="81"/>
      <c r="B62" s="81"/>
      <c r="C62" s="171">
        <v>44341</v>
      </c>
      <c r="D62" s="172" t="s">
        <v>39</v>
      </c>
      <c r="E62" s="184"/>
      <c r="F62" s="114" t="str">
        <f t="shared" si="0"/>
        <v>0</v>
      </c>
      <c r="G62" s="284">
        <f t="shared" si="1"/>
        <v>0</v>
      </c>
      <c r="H62" s="285"/>
      <c r="I62" s="286"/>
      <c r="J62" s="88"/>
      <c r="K62" s="81"/>
      <c r="L62" s="81"/>
      <c r="M62" s="82"/>
      <c r="N62" s="82"/>
      <c r="O62" s="81"/>
      <c r="P62" s="81"/>
      <c r="Q62" s="81"/>
      <c r="R62" s="81"/>
      <c r="S62" s="81"/>
      <c r="T62" s="81"/>
      <c r="U62" s="81"/>
      <c r="V62" s="81"/>
    </row>
    <row r="63" spans="1:22" ht="42" customHeight="1">
      <c r="A63" s="81"/>
      <c r="B63" s="81"/>
      <c r="C63" s="171">
        <v>44342</v>
      </c>
      <c r="D63" s="172" t="s">
        <v>40</v>
      </c>
      <c r="E63" s="184"/>
      <c r="F63" s="114" t="str">
        <f t="shared" si="0"/>
        <v>0</v>
      </c>
      <c r="G63" s="284">
        <f t="shared" si="1"/>
        <v>0</v>
      </c>
      <c r="H63" s="285"/>
      <c r="I63" s="286"/>
      <c r="J63" s="88"/>
      <c r="K63" s="81"/>
      <c r="L63" s="81"/>
      <c r="M63" s="82"/>
      <c r="N63" s="82"/>
      <c r="O63" s="81"/>
      <c r="P63" s="81"/>
      <c r="Q63" s="81"/>
      <c r="R63" s="81"/>
      <c r="S63" s="81"/>
      <c r="T63" s="81"/>
      <c r="U63" s="81"/>
      <c r="V63" s="81"/>
    </row>
    <row r="64" spans="1:22" ht="42" customHeight="1">
      <c r="A64" s="81"/>
      <c r="B64" s="81"/>
      <c r="C64" s="171">
        <v>44343</v>
      </c>
      <c r="D64" s="172" t="s">
        <v>41</v>
      </c>
      <c r="E64" s="184"/>
      <c r="F64" s="114" t="str">
        <f t="shared" si="0"/>
        <v>0</v>
      </c>
      <c r="G64" s="284">
        <f t="shared" si="1"/>
        <v>0</v>
      </c>
      <c r="H64" s="285"/>
      <c r="I64" s="286"/>
      <c r="J64" s="88"/>
      <c r="K64" s="81"/>
      <c r="L64" s="81"/>
      <c r="M64" s="82"/>
      <c r="N64" s="82"/>
      <c r="O64" s="81"/>
      <c r="P64" s="81"/>
      <c r="Q64" s="81"/>
      <c r="R64" s="81"/>
      <c r="S64" s="81"/>
      <c r="T64" s="81"/>
      <c r="U64" s="81"/>
      <c r="V64" s="81"/>
    </row>
    <row r="65" spans="1:22" ht="42" customHeight="1">
      <c r="A65" s="81"/>
      <c r="B65" s="81"/>
      <c r="C65" s="171">
        <v>44344</v>
      </c>
      <c r="D65" s="172" t="s">
        <v>42</v>
      </c>
      <c r="E65" s="184"/>
      <c r="F65" s="114" t="str">
        <f t="shared" si="0"/>
        <v>0</v>
      </c>
      <c r="G65" s="284">
        <f t="shared" si="1"/>
        <v>0</v>
      </c>
      <c r="H65" s="285"/>
      <c r="I65" s="286"/>
      <c r="J65" s="88"/>
      <c r="K65" s="81"/>
      <c r="L65" s="81"/>
      <c r="M65" s="82"/>
      <c r="N65" s="82"/>
      <c r="O65" s="81"/>
      <c r="P65" s="81"/>
      <c r="Q65" s="81"/>
      <c r="R65" s="81"/>
      <c r="S65" s="81"/>
      <c r="T65" s="81"/>
      <c r="U65" s="81"/>
      <c r="V65" s="81"/>
    </row>
    <row r="66" spans="1:22" ht="42" customHeight="1">
      <c r="A66" s="81"/>
      <c r="B66" s="81"/>
      <c r="C66" s="173">
        <v>44345</v>
      </c>
      <c r="D66" s="174" t="s">
        <v>43</v>
      </c>
      <c r="E66" s="184"/>
      <c r="F66" s="114" t="str">
        <f t="shared" si="0"/>
        <v>0</v>
      </c>
      <c r="G66" s="284">
        <f t="shared" si="1"/>
        <v>0</v>
      </c>
      <c r="H66" s="285"/>
      <c r="I66" s="286"/>
      <c r="J66" s="88"/>
      <c r="K66" s="81"/>
      <c r="L66" s="81"/>
      <c r="M66" s="82"/>
      <c r="N66" s="82"/>
      <c r="O66" s="81"/>
      <c r="P66" s="81"/>
      <c r="Q66" s="81"/>
      <c r="R66" s="81"/>
      <c r="S66" s="81"/>
      <c r="T66" s="81"/>
      <c r="U66" s="81"/>
      <c r="V66" s="81"/>
    </row>
    <row r="67" spans="1:22" ht="42" customHeight="1">
      <c r="A67" s="81"/>
      <c r="B67" s="81"/>
      <c r="C67" s="175">
        <v>44346</v>
      </c>
      <c r="D67" s="176" t="s">
        <v>37</v>
      </c>
      <c r="E67" s="184"/>
      <c r="F67" s="114" t="str">
        <f t="shared" si="0"/>
        <v>0</v>
      </c>
      <c r="G67" s="284">
        <f t="shared" si="1"/>
        <v>0</v>
      </c>
      <c r="H67" s="285"/>
      <c r="I67" s="286"/>
      <c r="J67" s="88"/>
      <c r="K67" s="81"/>
      <c r="L67" s="81"/>
      <c r="M67" s="82"/>
      <c r="N67" s="82"/>
      <c r="O67" s="81"/>
      <c r="P67" s="81"/>
      <c r="Q67" s="81"/>
      <c r="R67" s="81"/>
      <c r="S67" s="81"/>
      <c r="T67" s="81"/>
      <c r="U67" s="81"/>
      <c r="V67" s="81"/>
    </row>
    <row r="68" spans="1:22" ht="42" customHeight="1">
      <c r="A68" s="81"/>
      <c r="B68" s="81"/>
      <c r="C68" s="171">
        <v>44347</v>
      </c>
      <c r="D68" s="172" t="s">
        <v>44</v>
      </c>
      <c r="E68" s="184"/>
      <c r="F68" s="114" t="str">
        <f t="shared" si="0"/>
        <v>0</v>
      </c>
      <c r="G68" s="284">
        <f t="shared" si="1"/>
        <v>0</v>
      </c>
      <c r="H68" s="285"/>
      <c r="I68" s="286"/>
      <c r="J68" s="88"/>
      <c r="K68" s="81"/>
      <c r="L68" s="81"/>
      <c r="M68" s="82"/>
      <c r="N68" s="82"/>
      <c r="O68" s="81"/>
      <c r="P68" s="81"/>
      <c r="Q68" s="81"/>
      <c r="R68" s="81"/>
      <c r="S68" s="81"/>
      <c r="T68" s="81"/>
      <c r="U68" s="81"/>
      <c r="V68" s="81"/>
    </row>
    <row r="69" spans="1:22" ht="42" customHeight="1">
      <c r="A69" s="81"/>
      <c r="B69" s="81"/>
      <c r="C69" s="171">
        <v>44348</v>
      </c>
      <c r="D69" s="172" t="s">
        <v>39</v>
      </c>
      <c r="E69" s="184"/>
      <c r="F69" s="114" t="str">
        <f t="shared" si="0"/>
        <v>0</v>
      </c>
      <c r="G69" s="284">
        <f t="shared" si="1"/>
        <v>0</v>
      </c>
      <c r="H69" s="285"/>
      <c r="I69" s="286"/>
      <c r="J69" s="88"/>
      <c r="K69" s="81"/>
      <c r="L69" s="81"/>
      <c r="M69" s="82"/>
      <c r="N69" s="82"/>
      <c r="O69" s="81"/>
      <c r="P69" s="81"/>
      <c r="Q69" s="81"/>
      <c r="R69" s="81"/>
      <c r="S69" s="81"/>
      <c r="T69" s="81"/>
      <c r="U69" s="81"/>
      <c r="V69" s="81"/>
    </row>
    <row r="70" spans="1:22" ht="42" customHeight="1">
      <c r="A70" s="81"/>
      <c r="B70" s="81"/>
      <c r="C70" s="171">
        <v>44349</v>
      </c>
      <c r="D70" s="172" t="s">
        <v>40</v>
      </c>
      <c r="E70" s="184"/>
      <c r="F70" s="114" t="str">
        <f t="shared" si="0"/>
        <v>0</v>
      </c>
      <c r="G70" s="284">
        <f t="shared" si="1"/>
        <v>0</v>
      </c>
      <c r="H70" s="285"/>
      <c r="I70" s="286"/>
      <c r="J70" s="88"/>
      <c r="K70" s="81"/>
      <c r="L70" s="81"/>
      <c r="M70" s="82"/>
      <c r="N70" s="82"/>
      <c r="O70" s="81"/>
      <c r="P70" s="81"/>
      <c r="Q70" s="81"/>
      <c r="R70" s="81"/>
      <c r="S70" s="81"/>
      <c r="T70" s="81"/>
      <c r="U70" s="81"/>
      <c r="V70" s="81"/>
    </row>
    <row r="71" spans="1:22" ht="42" customHeight="1">
      <c r="A71" s="81"/>
      <c r="B71" s="81"/>
      <c r="C71" s="171">
        <v>44350</v>
      </c>
      <c r="D71" s="172" t="s">
        <v>41</v>
      </c>
      <c r="E71" s="184"/>
      <c r="F71" s="114" t="str">
        <f t="shared" si="0"/>
        <v>0</v>
      </c>
      <c r="G71" s="284">
        <f t="shared" si="1"/>
        <v>0</v>
      </c>
      <c r="H71" s="285"/>
      <c r="I71" s="286"/>
      <c r="J71" s="88"/>
      <c r="K71" s="81"/>
      <c r="L71" s="81"/>
      <c r="M71" s="82"/>
      <c r="N71" s="82"/>
      <c r="O71" s="81"/>
      <c r="P71" s="81"/>
      <c r="Q71" s="81"/>
      <c r="R71" s="81"/>
      <c r="S71" s="81"/>
      <c r="T71" s="81"/>
      <c r="U71" s="81"/>
      <c r="V71" s="81"/>
    </row>
    <row r="72" spans="1:22" ht="42" customHeight="1">
      <c r="A72" s="81"/>
      <c r="B72" s="81"/>
      <c r="C72" s="171">
        <v>44351</v>
      </c>
      <c r="D72" s="172" t="s">
        <v>42</v>
      </c>
      <c r="E72" s="184"/>
      <c r="F72" s="114" t="str">
        <f t="shared" si="0"/>
        <v>0</v>
      </c>
      <c r="G72" s="284">
        <f t="shared" si="1"/>
        <v>0</v>
      </c>
      <c r="H72" s="285"/>
      <c r="I72" s="286"/>
      <c r="J72" s="88"/>
      <c r="K72" s="81"/>
      <c r="L72" s="81"/>
      <c r="M72" s="82"/>
      <c r="N72" s="82"/>
      <c r="O72" s="81"/>
      <c r="P72" s="81"/>
      <c r="Q72" s="81"/>
      <c r="R72" s="81"/>
      <c r="S72" s="81"/>
      <c r="T72" s="81"/>
      <c r="U72" s="81"/>
      <c r="V72" s="81"/>
    </row>
    <row r="73" spans="1:22" ht="42" customHeight="1">
      <c r="A73" s="81"/>
      <c r="B73" s="81"/>
      <c r="C73" s="173">
        <v>44352</v>
      </c>
      <c r="D73" s="174" t="s">
        <v>43</v>
      </c>
      <c r="E73" s="184"/>
      <c r="F73" s="114" t="str">
        <f t="shared" si="0"/>
        <v>0</v>
      </c>
      <c r="G73" s="284">
        <f t="shared" si="1"/>
        <v>0</v>
      </c>
      <c r="H73" s="285"/>
      <c r="I73" s="286"/>
      <c r="J73" s="88"/>
      <c r="K73" s="81"/>
      <c r="L73" s="81"/>
      <c r="M73" s="82"/>
      <c r="N73" s="82"/>
      <c r="O73" s="81"/>
      <c r="P73" s="81"/>
      <c r="Q73" s="81"/>
      <c r="R73" s="81"/>
      <c r="S73" s="81"/>
      <c r="T73" s="81"/>
      <c r="U73" s="81"/>
      <c r="V73" s="81"/>
    </row>
    <row r="74" spans="1:22" ht="42" customHeight="1">
      <c r="A74" s="81"/>
      <c r="B74" s="81"/>
      <c r="C74" s="175">
        <v>44353</v>
      </c>
      <c r="D74" s="176" t="s">
        <v>37</v>
      </c>
      <c r="E74" s="184"/>
      <c r="F74" s="114" t="str">
        <f t="shared" si="0"/>
        <v>0</v>
      </c>
      <c r="G74" s="284">
        <f t="shared" si="1"/>
        <v>0</v>
      </c>
      <c r="H74" s="285"/>
      <c r="I74" s="286"/>
      <c r="J74" s="88"/>
      <c r="K74" s="81"/>
      <c r="L74" s="81"/>
      <c r="M74" s="82"/>
      <c r="N74" s="82"/>
      <c r="O74" s="81"/>
      <c r="P74" s="81"/>
      <c r="Q74" s="81"/>
      <c r="R74" s="81"/>
      <c r="S74" s="81"/>
      <c r="T74" s="81"/>
      <c r="U74" s="81"/>
      <c r="V74" s="81"/>
    </row>
    <row r="75" spans="1:22" ht="42" customHeight="1">
      <c r="A75" s="81"/>
      <c r="B75" s="81"/>
      <c r="C75" s="171">
        <v>44354</v>
      </c>
      <c r="D75" s="172" t="s">
        <v>44</v>
      </c>
      <c r="E75" s="184"/>
      <c r="F75" s="114" t="str">
        <f t="shared" si="0"/>
        <v>0</v>
      </c>
      <c r="G75" s="284">
        <f t="shared" si="1"/>
        <v>0</v>
      </c>
      <c r="H75" s="285"/>
      <c r="I75" s="286"/>
      <c r="J75" s="88"/>
      <c r="K75" s="81"/>
      <c r="L75" s="81"/>
      <c r="M75" s="82"/>
      <c r="N75" s="82"/>
      <c r="O75" s="81"/>
      <c r="P75" s="81"/>
      <c r="Q75" s="81"/>
      <c r="R75" s="81"/>
      <c r="S75" s="81"/>
      <c r="T75" s="81"/>
      <c r="U75" s="81"/>
      <c r="V75" s="81"/>
    </row>
    <row r="76" spans="1:22" ht="42" customHeight="1">
      <c r="A76" s="81"/>
      <c r="B76" s="81"/>
      <c r="C76" s="171">
        <v>44355</v>
      </c>
      <c r="D76" s="172" t="s">
        <v>39</v>
      </c>
      <c r="E76" s="184"/>
      <c r="F76" s="114" t="str">
        <f t="shared" si="0"/>
        <v>0</v>
      </c>
      <c r="G76" s="284">
        <f t="shared" si="1"/>
        <v>0</v>
      </c>
      <c r="H76" s="285"/>
      <c r="I76" s="286"/>
      <c r="J76" s="88"/>
      <c r="K76" s="81"/>
      <c r="L76" s="81"/>
      <c r="M76" s="82"/>
      <c r="N76" s="82"/>
      <c r="O76" s="81"/>
      <c r="P76" s="81"/>
      <c r="Q76" s="81"/>
      <c r="R76" s="81"/>
      <c r="S76" s="81"/>
      <c r="T76" s="81"/>
      <c r="U76" s="81"/>
      <c r="V76" s="81"/>
    </row>
    <row r="77" spans="1:22" ht="42" customHeight="1">
      <c r="A77" s="81"/>
      <c r="B77" s="81"/>
      <c r="C77" s="171">
        <v>44356</v>
      </c>
      <c r="D77" s="172" t="s">
        <v>40</v>
      </c>
      <c r="E77" s="184"/>
      <c r="F77" s="114" t="str">
        <f t="shared" si="0"/>
        <v>0</v>
      </c>
      <c r="G77" s="284">
        <f t="shared" si="1"/>
        <v>0</v>
      </c>
      <c r="H77" s="285"/>
      <c r="I77" s="286"/>
      <c r="J77" s="88"/>
      <c r="K77" s="81"/>
      <c r="L77" s="81"/>
      <c r="M77" s="82"/>
      <c r="N77" s="82"/>
      <c r="O77" s="81"/>
      <c r="P77" s="81"/>
      <c r="Q77" s="81"/>
      <c r="R77" s="81"/>
      <c r="S77" s="81"/>
      <c r="T77" s="81"/>
      <c r="U77" s="81"/>
      <c r="V77" s="81"/>
    </row>
    <row r="78" spans="1:22" ht="42" customHeight="1">
      <c r="A78" s="81"/>
      <c r="B78" s="81"/>
      <c r="C78" s="171">
        <v>44357</v>
      </c>
      <c r="D78" s="172" t="s">
        <v>41</v>
      </c>
      <c r="E78" s="184"/>
      <c r="F78" s="114" t="str">
        <f t="shared" si="0"/>
        <v>0</v>
      </c>
      <c r="G78" s="284">
        <f t="shared" si="1"/>
        <v>0</v>
      </c>
      <c r="H78" s="285"/>
      <c r="I78" s="286"/>
      <c r="J78" s="88"/>
      <c r="K78" s="81"/>
      <c r="L78" s="81"/>
      <c r="M78" s="82"/>
      <c r="N78" s="82"/>
      <c r="O78" s="81"/>
      <c r="P78" s="81"/>
      <c r="Q78" s="81"/>
      <c r="R78" s="81"/>
      <c r="S78" s="81"/>
      <c r="T78" s="81"/>
      <c r="U78" s="81"/>
      <c r="V78" s="81"/>
    </row>
    <row r="79" spans="1:22" ht="42" customHeight="1">
      <c r="A79" s="81"/>
      <c r="B79" s="81"/>
      <c r="C79" s="171">
        <v>44358</v>
      </c>
      <c r="D79" s="172" t="s">
        <v>42</v>
      </c>
      <c r="E79" s="184"/>
      <c r="F79" s="114" t="str">
        <f t="shared" si="0"/>
        <v>0</v>
      </c>
      <c r="G79" s="284">
        <f t="shared" si="1"/>
        <v>0</v>
      </c>
      <c r="H79" s="285"/>
      <c r="I79" s="286"/>
      <c r="J79" s="88"/>
      <c r="K79" s="81"/>
      <c r="L79" s="81"/>
      <c r="M79" s="82"/>
      <c r="N79" s="82"/>
      <c r="O79" s="81"/>
      <c r="P79" s="81"/>
      <c r="Q79" s="81"/>
      <c r="R79" s="81"/>
      <c r="S79" s="81"/>
      <c r="T79" s="81"/>
      <c r="U79" s="81"/>
      <c r="V79" s="81"/>
    </row>
    <row r="80" spans="1:22" ht="42" customHeight="1">
      <c r="A80" s="81"/>
      <c r="B80" s="81"/>
      <c r="C80" s="173">
        <v>44359</v>
      </c>
      <c r="D80" s="174" t="s">
        <v>43</v>
      </c>
      <c r="E80" s="184"/>
      <c r="F80" s="114" t="str">
        <f t="shared" si="0"/>
        <v>0</v>
      </c>
      <c r="G80" s="284">
        <f t="shared" si="1"/>
        <v>0</v>
      </c>
      <c r="H80" s="285"/>
      <c r="I80" s="286"/>
      <c r="J80" s="88"/>
      <c r="K80" s="81"/>
      <c r="L80" s="81"/>
      <c r="M80" s="82"/>
      <c r="N80" s="82"/>
      <c r="O80" s="81"/>
      <c r="P80" s="81"/>
      <c r="Q80" s="81"/>
      <c r="R80" s="81"/>
      <c r="S80" s="81"/>
      <c r="T80" s="81"/>
      <c r="U80" s="81"/>
      <c r="V80" s="81"/>
    </row>
    <row r="81" spans="1:22" ht="42" customHeight="1" thickBot="1">
      <c r="A81" s="81"/>
      <c r="B81" s="81"/>
      <c r="C81" s="177">
        <v>44360</v>
      </c>
      <c r="D81" s="178" t="s">
        <v>37</v>
      </c>
      <c r="E81" s="185"/>
      <c r="F81" s="115" t="str">
        <f t="shared" si="0"/>
        <v>0</v>
      </c>
      <c r="G81" s="317">
        <f t="shared" si="1"/>
        <v>0</v>
      </c>
      <c r="H81" s="318"/>
      <c r="I81" s="319"/>
      <c r="J81" s="88"/>
      <c r="K81" s="81"/>
      <c r="L81" s="81"/>
      <c r="M81" s="82"/>
      <c r="N81" s="82"/>
      <c r="O81" s="81"/>
      <c r="P81" s="81"/>
      <c r="Q81" s="81"/>
      <c r="R81" s="81"/>
      <c r="S81" s="81"/>
      <c r="T81" s="81"/>
      <c r="U81" s="81"/>
      <c r="V81" s="81"/>
    </row>
    <row r="82" spans="1:22" s="10" customFormat="1" ht="27" customHeight="1" thickTop="1">
      <c r="A82" s="110"/>
      <c r="B82" s="110"/>
      <c r="C82" s="116" t="s">
        <v>62</v>
      </c>
      <c r="D82" s="117"/>
      <c r="E82" s="117"/>
      <c r="F82" s="117"/>
      <c r="G82" s="314">
        <f>SUM(G53:I81)</f>
        <v>0</v>
      </c>
      <c r="H82" s="315"/>
      <c r="I82" s="316"/>
      <c r="J82" s="97"/>
      <c r="K82" s="110"/>
      <c r="L82" s="110"/>
      <c r="M82" s="118"/>
      <c r="N82" s="118"/>
      <c r="O82" s="110"/>
      <c r="P82" s="110"/>
      <c r="Q82" s="110"/>
      <c r="R82" s="110"/>
      <c r="S82" s="110"/>
      <c r="T82" s="110"/>
      <c r="U82" s="110"/>
      <c r="V82" s="110"/>
    </row>
    <row r="83" spans="1:22" ht="24.95" customHeight="1">
      <c r="C83" s="1"/>
      <c r="D83" s="1"/>
      <c r="E83" s="1"/>
      <c r="F83" s="1"/>
      <c r="G83" s="1"/>
      <c r="H83" s="1"/>
      <c r="I83" s="2"/>
      <c r="J83" s="2"/>
      <c r="K83" s="5"/>
      <c r="M83" s="1"/>
    </row>
    <row r="84" spans="1:22" ht="24.95" customHeight="1">
      <c r="C84" s="1"/>
      <c r="D84" s="1"/>
      <c r="E84" s="1"/>
      <c r="F84" s="1"/>
      <c r="G84" s="1"/>
      <c r="H84" s="1"/>
      <c r="I84" s="2"/>
      <c r="J84" s="2"/>
      <c r="K84" s="5"/>
      <c r="M84" s="1"/>
    </row>
    <row r="85" spans="1:22" ht="24.95" customHeight="1">
      <c r="C85" s="1"/>
      <c r="D85" s="1"/>
      <c r="E85" s="1"/>
      <c r="F85" s="1"/>
      <c r="G85" s="1"/>
      <c r="H85" s="1"/>
      <c r="I85" s="2"/>
      <c r="J85" s="2"/>
      <c r="K85" s="5"/>
      <c r="M85" s="1"/>
    </row>
  </sheetData>
  <sheetProtection sheet="1" objects="1" scenarios="1"/>
  <mergeCells count="36">
    <mergeCell ref="G82:I82"/>
    <mergeCell ref="G71:I71"/>
    <mergeCell ref="G72:I72"/>
    <mergeCell ref="G73:I73"/>
    <mergeCell ref="G74:I74"/>
    <mergeCell ref="G75:I75"/>
    <mergeCell ref="G76:I76"/>
    <mergeCell ref="G77:I77"/>
    <mergeCell ref="G78:I78"/>
    <mergeCell ref="G79:I79"/>
    <mergeCell ref="G80:I80"/>
    <mergeCell ref="G81:I81"/>
    <mergeCell ref="G70:I70"/>
    <mergeCell ref="G59:I59"/>
    <mergeCell ref="G60:I60"/>
    <mergeCell ref="G61:I61"/>
    <mergeCell ref="G62:I62"/>
    <mergeCell ref="G63:I63"/>
    <mergeCell ref="G64:I64"/>
    <mergeCell ref="G65:I65"/>
    <mergeCell ref="G66:I66"/>
    <mergeCell ref="G67:I67"/>
    <mergeCell ref="G68:I68"/>
    <mergeCell ref="G69:I69"/>
    <mergeCell ref="G58:I58"/>
    <mergeCell ref="J8:S9"/>
    <mergeCell ref="C51:D52"/>
    <mergeCell ref="E51:E52"/>
    <mergeCell ref="F51:F52"/>
    <mergeCell ref="G51:I52"/>
    <mergeCell ref="D8:I9"/>
    <mergeCell ref="G53:I53"/>
    <mergeCell ref="G54:I54"/>
    <mergeCell ref="G55:I55"/>
    <mergeCell ref="G56:I56"/>
    <mergeCell ref="G57:I57"/>
  </mergeCells>
  <phoneticPr fontId="1"/>
  <dataValidations count="1">
    <dataValidation type="list" allowBlank="1" showInputMessage="1" showErrorMessage="1" sqref="E53:E82">
      <formula1>"時短①,時短②,時短③,休業/定休"</formula1>
    </dataValidation>
  </dataValidations>
  <printOptions horizontalCentered="1" verticalCentered="1"/>
  <pageMargins left="0" right="0" top="0" bottom="0" header="0.31496062992125984" footer="0.31496062992125984"/>
  <pageSetup paperSize="9" scale="32"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入力演算!$C$3:$C$12</xm:f>
          </x14:formula1>
          <xm:sqref>I37 I41 I45</xm:sqref>
        </x14:dataValidation>
        <x14:dataValidation type="list" allowBlank="1" showInputMessage="1" showErrorMessage="1">
          <x14:formula1>
            <xm:f>入力演算!$B$6:$B$7</xm:f>
          </x14:formula1>
          <xm:sqref>I38 I42 I46</xm:sqref>
        </x14:dataValidation>
        <x14:dataValidation type="list" allowBlank="1" showInputMessage="1" showErrorMessage="1">
          <x14:formula1>
            <xm:f>入力演算!$D$3:$D$35</xm:f>
          </x14:formula1>
          <xm:sqref>M37 M41 M45</xm:sqref>
        </x14:dataValidation>
        <x14:dataValidation type="list" allowBlank="1" showInputMessage="1" showErrorMessage="1">
          <x14:formula1>
            <xm:f>入力演算!$D$3:$D$6</xm:f>
          </x14:formula1>
          <xm:sqref>G37:G38 K37:K38 G41:G42 K41:K42 G45:G46 K45:K46</xm:sqref>
        </x14:dataValidation>
        <x14:dataValidation type="list" allowBlank="1" showInputMessage="1" showErrorMessage="1">
          <x14:formula1>
            <xm:f>入力演算!$B$3:$B$27</xm:f>
          </x14:formula1>
          <xm:sqref>S12 E37:E38 E41:E42 E45:E46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AF63"/>
  <sheetViews>
    <sheetView view="pageBreakPreview" zoomScaleNormal="10" zoomScaleSheetLayoutView="100" zoomScalePageLayoutView="55" workbookViewId="0">
      <selection activeCell="J6" sqref="J6:V6"/>
    </sheetView>
  </sheetViews>
  <sheetFormatPr defaultColWidth="4.125" defaultRowHeight="20.100000000000001" customHeight="1"/>
  <cols>
    <col min="1" max="1" width="4.125" style="191"/>
    <col min="2" max="5" width="4.125" style="191" customWidth="1"/>
    <col min="6" max="19" width="4.125" style="191"/>
    <col min="20" max="20" width="5" style="191" customWidth="1"/>
    <col min="21" max="26" width="4.125" style="191"/>
    <col min="27" max="27" width="7.125" style="191" customWidth="1"/>
    <col min="28" max="31" width="4.125" style="191"/>
    <col min="32" max="32" width="4.5" style="191" bestFit="1" customWidth="1"/>
    <col min="33" max="16384" width="4.125" style="191"/>
  </cols>
  <sheetData>
    <row r="1" spans="2:32" ht="20.100000000000001" customHeight="1">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2:32" ht="20.100000000000001" customHeight="1">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2:32" ht="16.5" customHeight="1">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2:32" ht="4.5" hidden="1" customHeight="1">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1" t="s">
        <v>78</v>
      </c>
      <c r="AC4" s="191" t="s">
        <v>79</v>
      </c>
      <c r="AD4" s="191" t="s">
        <v>80</v>
      </c>
      <c r="AE4" s="191" t="s">
        <v>79</v>
      </c>
      <c r="AF4" s="191">
        <v>21</v>
      </c>
    </row>
    <row r="5" spans="2:32" ht="24.95" customHeight="1">
      <c r="B5" s="192" t="s">
        <v>81</v>
      </c>
      <c r="C5" s="190"/>
      <c r="D5" s="190"/>
      <c r="E5" s="190"/>
      <c r="F5" s="190"/>
      <c r="G5" s="190"/>
      <c r="H5" s="190"/>
      <c r="I5" s="190"/>
      <c r="J5" s="190"/>
      <c r="K5" s="190"/>
      <c r="L5" s="193"/>
      <c r="M5" s="190"/>
      <c r="N5" s="190"/>
      <c r="O5" s="190"/>
      <c r="P5" s="190"/>
      <c r="Q5" s="190"/>
      <c r="R5" s="190"/>
      <c r="S5" s="190"/>
      <c r="T5" s="190"/>
      <c r="U5" s="190"/>
      <c r="V5" s="190"/>
      <c r="W5" s="190"/>
      <c r="X5" s="190"/>
      <c r="Y5" s="190"/>
      <c r="Z5" s="190"/>
      <c r="AA5" s="190"/>
      <c r="AC5" s="194"/>
      <c r="AE5" s="194"/>
    </row>
    <row r="6" spans="2:32" ht="31.5" customHeight="1">
      <c r="B6" s="190"/>
      <c r="C6" s="190"/>
      <c r="D6" s="190"/>
      <c r="E6" s="190"/>
      <c r="F6" s="341" t="s">
        <v>83</v>
      </c>
      <c r="G6" s="341"/>
      <c r="H6" s="341"/>
      <c r="I6" s="341"/>
      <c r="J6" s="352"/>
      <c r="K6" s="353"/>
      <c r="L6" s="353"/>
      <c r="M6" s="353"/>
      <c r="N6" s="353"/>
      <c r="O6" s="353"/>
      <c r="P6" s="353"/>
      <c r="Q6" s="353"/>
      <c r="R6" s="353"/>
      <c r="S6" s="353"/>
      <c r="T6" s="353"/>
      <c r="U6" s="353"/>
      <c r="V6" s="354"/>
      <c r="W6" s="190"/>
      <c r="X6" s="190"/>
      <c r="Y6" s="190"/>
      <c r="Z6" s="190"/>
      <c r="AA6" s="190"/>
      <c r="AB6" s="194"/>
    </row>
    <row r="7" spans="2:32" s="194" customFormat="1" ht="20.100000000000001" customHeight="1">
      <c r="B7" s="195"/>
      <c r="C7" s="195"/>
      <c r="D7" s="195"/>
      <c r="E7" s="195"/>
      <c r="F7" s="196" t="s">
        <v>84</v>
      </c>
      <c r="G7" s="197"/>
      <c r="H7" s="197"/>
      <c r="I7" s="197"/>
      <c r="J7" s="197"/>
      <c r="K7" s="197"/>
      <c r="L7" s="197"/>
      <c r="M7" s="197"/>
      <c r="N7" s="197"/>
      <c r="O7" s="198"/>
      <c r="P7" s="198"/>
      <c r="Q7" s="198"/>
      <c r="R7" s="198"/>
      <c r="S7" s="199"/>
      <c r="T7" s="200"/>
      <c r="U7" s="200"/>
      <c r="V7" s="200"/>
      <c r="W7" s="200"/>
      <c r="X7" s="201"/>
      <c r="Y7" s="202" t="s">
        <v>127</v>
      </c>
      <c r="Z7" s="203"/>
      <c r="AA7" s="203"/>
    </row>
    <row r="8" spans="2:32" s="194" customFormat="1" ht="20.100000000000001" customHeight="1">
      <c r="B8" s="195"/>
      <c r="C8" s="195"/>
      <c r="D8" s="195"/>
      <c r="E8" s="195"/>
      <c r="F8" s="204"/>
      <c r="G8" s="197"/>
      <c r="H8" s="197"/>
      <c r="I8" s="197"/>
      <c r="J8" s="197"/>
      <c r="K8" s="197"/>
      <c r="L8" s="197"/>
      <c r="M8" s="197"/>
      <c r="N8" s="197"/>
      <c r="O8" s="198"/>
      <c r="P8" s="198"/>
      <c r="Q8" s="198"/>
      <c r="R8" s="198"/>
      <c r="S8" s="199"/>
      <c r="T8" s="200"/>
      <c r="U8" s="200"/>
      <c r="V8" s="200"/>
      <c r="W8" s="200"/>
      <c r="X8" s="200"/>
      <c r="Y8" s="200"/>
      <c r="Z8" s="200"/>
      <c r="AA8" s="200"/>
    </row>
    <row r="9" spans="2:32" ht="20.100000000000001" customHeight="1">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row>
    <row r="10" spans="2:32" ht="20.100000000000001" customHeight="1">
      <c r="B10" s="205" t="s">
        <v>85</v>
      </c>
      <c r="C10" s="190"/>
      <c r="D10" s="190"/>
      <c r="E10" s="190"/>
      <c r="F10" s="190"/>
      <c r="G10" s="193" t="s">
        <v>86</v>
      </c>
      <c r="H10" s="190"/>
      <c r="I10" s="190"/>
      <c r="J10" s="190"/>
      <c r="K10" s="190"/>
      <c r="L10" s="190"/>
      <c r="M10" s="190"/>
      <c r="N10" s="190"/>
      <c r="O10" s="190"/>
      <c r="P10" s="190"/>
      <c r="Q10" s="190"/>
      <c r="R10" s="190"/>
      <c r="S10" s="190"/>
      <c r="T10" s="190"/>
      <c r="U10" s="190"/>
      <c r="V10" s="344" t="s">
        <v>87</v>
      </c>
      <c r="W10" s="344"/>
      <c r="X10" s="344"/>
      <c r="Y10" s="344"/>
      <c r="Z10" s="344"/>
      <c r="AA10" s="344"/>
    </row>
    <row r="11" spans="2:32" ht="20.100000000000001" customHeight="1">
      <c r="B11" s="345" t="s">
        <v>88</v>
      </c>
      <c r="C11" s="345"/>
      <c r="D11" s="345"/>
      <c r="E11" s="345"/>
      <c r="F11" s="345"/>
      <c r="G11" s="345"/>
      <c r="H11" s="345"/>
      <c r="I11" s="345"/>
      <c r="J11" s="346"/>
      <c r="K11" s="346"/>
      <c r="L11" s="346"/>
      <c r="M11" s="347" t="s">
        <v>89</v>
      </c>
      <c r="N11" s="347"/>
      <c r="O11" s="322"/>
      <c r="P11" s="204"/>
      <c r="Q11" s="204"/>
      <c r="R11" s="204"/>
      <c r="S11" s="204"/>
      <c r="T11" s="190"/>
      <c r="U11" s="208"/>
      <c r="V11" s="208"/>
      <c r="W11" s="348">
        <f>J11*20000</f>
        <v>0</v>
      </c>
      <c r="X11" s="349"/>
      <c r="Y11" s="349"/>
      <c r="Z11" s="350" t="s">
        <v>90</v>
      </c>
      <c r="AA11" s="351"/>
    </row>
    <row r="12" spans="2:32" ht="20.100000000000001" customHeight="1">
      <c r="B12" s="195"/>
      <c r="C12" s="209"/>
      <c r="D12" s="210"/>
      <c r="E12" s="210"/>
      <c r="F12" s="210"/>
      <c r="G12" s="210"/>
      <c r="H12" s="210"/>
      <c r="I12" s="210"/>
      <c r="J12" s="208"/>
      <c r="K12" s="195"/>
      <c r="L12" s="195"/>
      <c r="M12" s="195"/>
      <c r="N12" s="210"/>
      <c r="O12" s="210"/>
      <c r="P12" s="208"/>
      <c r="Q12" s="208"/>
      <c r="R12" s="208"/>
      <c r="S12" s="208"/>
      <c r="T12" s="208"/>
      <c r="U12" s="208"/>
      <c r="V12" s="208"/>
      <c r="W12" s="208"/>
      <c r="X12" s="208"/>
      <c r="Y12" s="208"/>
      <c r="Z12" s="208"/>
      <c r="AA12" s="208"/>
    </row>
    <row r="13" spans="2:32" ht="20.100000000000001" customHeight="1">
      <c r="B13" s="211" t="s">
        <v>91</v>
      </c>
      <c r="C13" s="212"/>
      <c r="D13" s="212"/>
      <c r="E13" s="213" t="s">
        <v>92</v>
      </c>
      <c r="F13" s="212"/>
      <c r="G13" s="212"/>
      <c r="H13" s="212"/>
      <c r="I13" s="204"/>
      <c r="J13" s="190"/>
      <c r="K13" s="212"/>
      <c r="L13" s="212"/>
      <c r="M13" s="212"/>
      <c r="N13" s="204"/>
      <c r="O13" s="204"/>
      <c r="P13" s="190"/>
      <c r="Q13" s="190"/>
      <c r="R13" s="190"/>
      <c r="S13" s="190"/>
      <c r="T13" s="190"/>
      <c r="U13" s="190"/>
      <c r="V13" s="190"/>
      <c r="W13" s="190"/>
      <c r="X13" s="190"/>
      <c r="Y13" s="190"/>
      <c r="Z13" s="190"/>
      <c r="AA13" s="190"/>
    </row>
    <row r="14" spans="2:32" ht="20.100000000000001" customHeight="1">
      <c r="B14" s="214"/>
      <c r="C14" s="343" t="s">
        <v>120</v>
      </c>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row>
    <row r="15" spans="2:32" ht="20.100000000000001" customHeight="1">
      <c r="B15" s="214"/>
      <c r="C15" s="343" t="s">
        <v>93</v>
      </c>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row>
    <row r="16" spans="2:32" ht="20.100000000000001" customHeight="1">
      <c r="B16" s="214"/>
      <c r="C16" s="215" t="s">
        <v>94</v>
      </c>
      <c r="D16" s="216"/>
      <c r="E16" s="216"/>
      <c r="F16" s="216"/>
      <c r="G16" s="216"/>
      <c r="H16" s="216"/>
      <c r="I16" s="215"/>
      <c r="J16" s="217"/>
      <c r="K16" s="216"/>
      <c r="L16" s="216"/>
      <c r="M16" s="216"/>
      <c r="N16" s="215"/>
      <c r="O16" s="215"/>
      <c r="P16" s="217"/>
      <c r="Q16" s="217"/>
      <c r="R16" s="217"/>
      <c r="S16" s="217"/>
      <c r="T16" s="217"/>
      <c r="U16" s="217"/>
      <c r="V16" s="217"/>
      <c r="W16" s="217"/>
      <c r="X16" s="217"/>
      <c r="Y16" s="217"/>
      <c r="Z16" s="217"/>
      <c r="AA16" s="217"/>
    </row>
    <row r="17" spans="2:27" ht="20.100000000000001" customHeight="1">
      <c r="B17" s="324" t="s">
        <v>77</v>
      </c>
      <c r="C17" s="325"/>
      <c r="D17" s="325"/>
      <c r="E17" s="326"/>
      <c r="F17" s="341" t="s">
        <v>95</v>
      </c>
      <c r="G17" s="341"/>
      <c r="H17" s="341"/>
      <c r="I17" s="341"/>
      <c r="J17" s="341" t="s">
        <v>96</v>
      </c>
      <c r="K17" s="341"/>
      <c r="L17" s="341"/>
      <c r="M17" s="341"/>
      <c r="N17" s="204"/>
      <c r="O17" s="204"/>
      <c r="P17" s="190"/>
      <c r="Q17" s="190"/>
      <c r="R17" s="190"/>
      <c r="S17" s="190"/>
      <c r="T17" s="190"/>
      <c r="U17" s="190"/>
      <c r="V17" s="190"/>
      <c r="W17" s="190"/>
      <c r="X17" s="190"/>
      <c r="Y17" s="190"/>
      <c r="Z17" s="190"/>
      <c r="AA17" s="190"/>
    </row>
    <row r="18" spans="2:27" ht="20.100000000000001" customHeight="1">
      <c r="B18" s="324" t="s">
        <v>97</v>
      </c>
      <c r="C18" s="325"/>
      <c r="D18" s="325"/>
      <c r="E18" s="326"/>
      <c r="F18" s="187"/>
      <c r="G18" s="219" t="s">
        <v>98</v>
      </c>
      <c r="H18" s="188"/>
      <c r="I18" s="220" t="s">
        <v>99</v>
      </c>
      <c r="J18" s="187"/>
      <c r="K18" s="219" t="s">
        <v>98</v>
      </c>
      <c r="L18" s="188"/>
      <c r="M18" s="220" t="s">
        <v>99</v>
      </c>
      <c r="N18" s="204"/>
      <c r="O18" s="329" t="s">
        <v>100</v>
      </c>
      <c r="P18" s="330"/>
      <c r="Q18" s="330"/>
      <c r="R18" s="330"/>
      <c r="S18" s="331"/>
      <c r="T18" s="186"/>
      <c r="U18" s="220" t="s">
        <v>101</v>
      </c>
      <c r="V18" s="204"/>
      <c r="W18" s="190"/>
      <c r="X18" s="341" t="s">
        <v>102</v>
      </c>
      <c r="Y18" s="341"/>
      <c r="Z18" s="341"/>
      <c r="AA18" s="341"/>
    </row>
    <row r="19" spans="2:27" ht="20.100000000000001" customHeight="1">
      <c r="B19" s="324" t="s">
        <v>103</v>
      </c>
      <c r="C19" s="325"/>
      <c r="D19" s="325"/>
      <c r="E19" s="326"/>
      <c r="F19" s="187"/>
      <c r="G19" s="219" t="s">
        <v>98</v>
      </c>
      <c r="H19" s="188"/>
      <c r="I19" s="220" t="s">
        <v>99</v>
      </c>
      <c r="J19" s="187"/>
      <c r="K19" s="219" t="s">
        <v>98</v>
      </c>
      <c r="L19" s="188"/>
      <c r="M19" s="220" t="s">
        <v>99</v>
      </c>
      <c r="N19" s="204"/>
      <c r="O19" s="329" t="s">
        <v>104</v>
      </c>
      <c r="P19" s="330"/>
      <c r="Q19" s="330"/>
      <c r="R19" s="330"/>
      <c r="S19" s="331"/>
      <c r="T19" s="186"/>
      <c r="U19" s="220" t="s">
        <v>101</v>
      </c>
      <c r="V19" s="204"/>
      <c r="W19" s="190"/>
      <c r="X19" s="332">
        <f>IF(T18=0,0,ROUNDUP(T19/T18,2))</f>
        <v>0</v>
      </c>
      <c r="Y19" s="332"/>
      <c r="Z19" s="332"/>
      <c r="AA19" s="332"/>
    </row>
    <row r="20" spans="2:27" ht="20.100000000000001" customHeight="1">
      <c r="B20" s="212"/>
      <c r="C20" s="212"/>
      <c r="D20" s="212"/>
      <c r="E20" s="212"/>
      <c r="F20" s="212"/>
      <c r="G20" s="212"/>
      <c r="H20" s="212"/>
      <c r="I20" s="204"/>
      <c r="J20" s="190"/>
      <c r="K20" s="212"/>
      <c r="L20" s="212"/>
      <c r="M20" s="212"/>
      <c r="N20" s="204"/>
      <c r="O20" s="204"/>
      <c r="P20" s="190"/>
      <c r="Q20" s="190"/>
      <c r="R20" s="190"/>
      <c r="S20" s="190"/>
      <c r="T20" s="190"/>
      <c r="U20" s="190"/>
      <c r="V20" s="190"/>
      <c r="W20" s="190"/>
      <c r="X20" s="333"/>
      <c r="Y20" s="333"/>
      <c r="Z20" s="333"/>
      <c r="AA20" s="333"/>
    </row>
    <row r="21" spans="2:27" ht="20.100000000000001" customHeight="1">
      <c r="B21" s="324" t="s">
        <v>79</v>
      </c>
      <c r="C21" s="325"/>
      <c r="D21" s="325"/>
      <c r="E21" s="326"/>
      <c r="F21" s="341" t="s">
        <v>95</v>
      </c>
      <c r="G21" s="341"/>
      <c r="H21" s="341"/>
      <c r="I21" s="341"/>
      <c r="J21" s="341" t="s">
        <v>96</v>
      </c>
      <c r="K21" s="341"/>
      <c r="L21" s="341"/>
      <c r="M21" s="341"/>
      <c r="N21" s="204"/>
      <c r="O21" s="204"/>
      <c r="P21" s="190"/>
      <c r="Q21" s="190"/>
      <c r="R21" s="190"/>
      <c r="S21" s="190"/>
      <c r="T21" s="190"/>
      <c r="U21" s="190"/>
      <c r="V21" s="190"/>
      <c r="W21" s="190"/>
      <c r="X21" s="190"/>
      <c r="Y21" s="190"/>
      <c r="Z21" s="190"/>
      <c r="AA21" s="190"/>
    </row>
    <row r="22" spans="2:27" ht="20.100000000000001" customHeight="1">
      <c r="B22" s="324" t="s">
        <v>97</v>
      </c>
      <c r="C22" s="325"/>
      <c r="D22" s="325"/>
      <c r="E22" s="326"/>
      <c r="F22" s="187"/>
      <c r="G22" s="219" t="s">
        <v>98</v>
      </c>
      <c r="H22" s="188"/>
      <c r="I22" s="220" t="s">
        <v>99</v>
      </c>
      <c r="J22" s="187"/>
      <c r="K22" s="219" t="s">
        <v>98</v>
      </c>
      <c r="L22" s="188"/>
      <c r="M22" s="220" t="s">
        <v>99</v>
      </c>
      <c r="N22" s="204"/>
      <c r="O22" s="329" t="s">
        <v>100</v>
      </c>
      <c r="P22" s="330"/>
      <c r="Q22" s="330"/>
      <c r="R22" s="330"/>
      <c r="S22" s="331"/>
      <c r="T22" s="186"/>
      <c r="U22" s="220" t="s">
        <v>101</v>
      </c>
      <c r="V22" s="204"/>
      <c r="W22" s="190"/>
      <c r="X22" s="341" t="s">
        <v>105</v>
      </c>
      <c r="Y22" s="341"/>
      <c r="Z22" s="341"/>
      <c r="AA22" s="341"/>
    </row>
    <row r="23" spans="2:27" ht="20.100000000000001" customHeight="1">
      <c r="B23" s="324" t="s">
        <v>103</v>
      </c>
      <c r="C23" s="325"/>
      <c r="D23" s="325"/>
      <c r="E23" s="326"/>
      <c r="F23" s="187"/>
      <c r="G23" s="219" t="s">
        <v>98</v>
      </c>
      <c r="H23" s="188"/>
      <c r="I23" s="220" t="s">
        <v>99</v>
      </c>
      <c r="J23" s="187"/>
      <c r="K23" s="219" t="s">
        <v>98</v>
      </c>
      <c r="L23" s="188"/>
      <c r="M23" s="220" t="s">
        <v>99</v>
      </c>
      <c r="N23" s="204"/>
      <c r="O23" s="329" t="s">
        <v>104</v>
      </c>
      <c r="P23" s="330"/>
      <c r="Q23" s="330"/>
      <c r="R23" s="330"/>
      <c r="S23" s="331"/>
      <c r="T23" s="186"/>
      <c r="U23" s="220" t="s">
        <v>101</v>
      </c>
      <c r="V23" s="204"/>
      <c r="W23" s="190"/>
      <c r="X23" s="332">
        <f>IF(T22=0,0,ROUNDUP(T23/T22,2))</f>
        <v>0</v>
      </c>
      <c r="Y23" s="332"/>
      <c r="Z23" s="332"/>
      <c r="AA23" s="332"/>
    </row>
    <row r="24" spans="2:27" ht="20.100000000000001" customHeight="1">
      <c r="B24" s="190"/>
      <c r="C24" s="190"/>
      <c r="D24" s="190"/>
      <c r="E24" s="190"/>
      <c r="F24" s="190"/>
      <c r="G24" s="190"/>
      <c r="H24" s="190"/>
      <c r="I24" s="190"/>
      <c r="J24" s="190"/>
      <c r="K24" s="190"/>
      <c r="L24" s="190"/>
      <c r="M24" s="190"/>
      <c r="N24" s="190"/>
      <c r="O24" s="190"/>
      <c r="P24" s="190"/>
      <c r="Q24" s="190"/>
      <c r="R24" s="190"/>
      <c r="S24" s="190"/>
      <c r="T24" s="190"/>
      <c r="U24" s="190"/>
      <c r="V24" s="190"/>
      <c r="W24" s="190"/>
      <c r="X24" s="333"/>
      <c r="Y24" s="333"/>
      <c r="Z24" s="333"/>
      <c r="AA24" s="333"/>
    </row>
    <row r="25" spans="2:27" ht="20.100000000000001" customHeight="1">
      <c r="B25" s="324" t="s">
        <v>82</v>
      </c>
      <c r="C25" s="325"/>
      <c r="D25" s="325"/>
      <c r="E25" s="326"/>
      <c r="F25" s="341" t="s">
        <v>95</v>
      </c>
      <c r="G25" s="341"/>
      <c r="H25" s="341"/>
      <c r="I25" s="341"/>
      <c r="J25" s="341" t="s">
        <v>96</v>
      </c>
      <c r="K25" s="341"/>
      <c r="L25" s="341"/>
      <c r="M25" s="341"/>
      <c r="N25" s="204"/>
      <c r="O25" s="204"/>
      <c r="P25" s="190"/>
      <c r="Q25" s="190"/>
      <c r="R25" s="190"/>
      <c r="S25" s="190"/>
      <c r="T25" s="190"/>
      <c r="U25" s="190"/>
      <c r="V25" s="190"/>
      <c r="W25" s="190"/>
      <c r="X25" s="190"/>
      <c r="Y25" s="190"/>
      <c r="Z25" s="190"/>
      <c r="AA25" s="190"/>
    </row>
    <row r="26" spans="2:27" ht="20.100000000000001" customHeight="1">
      <c r="B26" s="324" t="s">
        <v>97</v>
      </c>
      <c r="C26" s="325"/>
      <c r="D26" s="325"/>
      <c r="E26" s="326"/>
      <c r="F26" s="187"/>
      <c r="G26" s="219" t="s">
        <v>98</v>
      </c>
      <c r="H26" s="188"/>
      <c r="I26" s="220" t="s">
        <v>99</v>
      </c>
      <c r="J26" s="187"/>
      <c r="K26" s="219" t="s">
        <v>98</v>
      </c>
      <c r="L26" s="188"/>
      <c r="M26" s="220" t="s">
        <v>99</v>
      </c>
      <c r="N26" s="204"/>
      <c r="O26" s="329" t="s">
        <v>100</v>
      </c>
      <c r="P26" s="330"/>
      <c r="Q26" s="330"/>
      <c r="R26" s="330"/>
      <c r="S26" s="331"/>
      <c r="T26" s="186"/>
      <c r="U26" s="220" t="s">
        <v>101</v>
      </c>
      <c r="V26" s="204"/>
      <c r="W26" s="190"/>
      <c r="X26" s="341" t="s">
        <v>106</v>
      </c>
      <c r="Y26" s="341"/>
      <c r="Z26" s="341"/>
      <c r="AA26" s="341"/>
    </row>
    <row r="27" spans="2:27" ht="20.100000000000001" customHeight="1">
      <c r="B27" s="324" t="s">
        <v>103</v>
      </c>
      <c r="C27" s="325"/>
      <c r="D27" s="325"/>
      <c r="E27" s="326"/>
      <c r="F27" s="187"/>
      <c r="G27" s="219" t="s">
        <v>98</v>
      </c>
      <c r="H27" s="188"/>
      <c r="I27" s="220" t="s">
        <v>99</v>
      </c>
      <c r="J27" s="187"/>
      <c r="K27" s="219" t="s">
        <v>98</v>
      </c>
      <c r="L27" s="188"/>
      <c r="M27" s="220" t="s">
        <v>99</v>
      </c>
      <c r="N27" s="204"/>
      <c r="O27" s="329" t="s">
        <v>104</v>
      </c>
      <c r="P27" s="330"/>
      <c r="Q27" s="330"/>
      <c r="R27" s="330"/>
      <c r="S27" s="331"/>
      <c r="T27" s="186"/>
      <c r="U27" s="220" t="s">
        <v>101</v>
      </c>
      <c r="V27" s="204"/>
      <c r="W27" s="190"/>
      <c r="X27" s="332">
        <f>IF(T26=0,0,ROUNDUP(T27/T26,2))</f>
        <v>0</v>
      </c>
      <c r="Y27" s="332"/>
      <c r="Z27" s="332"/>
      <c r="AA27" s="332"/>
    </row>
    <row r="28" spans="2:27" ht="20.100000000000001" customHeight="1">
      <c r="B28" s="190"/>
      <c r="C28" s="190"/>
      <c r="D28" s="190"/>
      <c r="E28" s="190"/>
      <c r="F28" s="190"/>
      <c r="G28" s="190"/>
      <c r="H28" s="190"/>
      <c r="I28" s="190"/>
      <c r="J28" s="190"/>
      <c r="K28" s="190"/>
      <c r="L28" s="190"/>
      <c r="M28" s="190"/>
      <c r="N28" s="190"/>
      <c r="O28" s="190"/>
      <c r="P28" s="190"/>
      <c r="Q28" s="190"/>
      <c r="R28" s="190"/>
      <c r="S28" s="190"/>
      <c r="T28" s="190"/>
      <c r="U28" s="190"/>
      <c r="V28" s="190"/>
      <c r="W28" s="190"/>
      <c r="X28" s="333"/>
      <c r="Y28" s="333"/>
      <c r="Z28" s="333"/>
      <c r="AA28" s="333"/>
    </row>
    <row r="29" spans="2:27" ht="20.100000000000001" customHeight="1">
      <c r="B29" s="190"/>
      <c r="C29" s="190"/>
      <c r="D29" s="190"/>
      <c r="E29" s="190"/>
      <c r="F29" s="190"/>
      <c r="G29" s="190"/>
      <c r="H29" s="190"/>
      <c r="I29" s="190"/>
      <c r="J29" s="190"/>
      <c r="K29" s="190"/>
      <c r="L29" s="190"/>
      <c r="M29" s="190"/>
      <c r="N29" s="190"/>
      <c r="O29" s="190"/>
      <c r="P29" s="190"/>
      <c r="Q29" s="190"/>
      <c r="R29" s="190"/>
      <c r="S29" s="190"/>
      <c r="T29" s="190"/>
      <c r="U29" s="190"/>
      <c r="V29" s="190"/>
      <c r="W29" s="190"/>
      <c r="X29" s="221"/>
      <c r="Y29" s="221"/>
      <c r="Z29" s="221"/>
      <c r="AA29" s="221"/>
    </row>
    <row r="30" spans="2:27" ht="20.100000000000001" customHeight="1">
      <c r="B30" s="190"/>
      <c r="C30" s="190"/>
      <c r="D30" s="190"/>
      <c r="E30" s="190"/>
      <c r="F30" s="190"/>
      <c r="G30" s="190"/>
      <c r="H30" s="190"/>
      <c r="I30" s="190"/>
      <c r="J30" s="190"/>
      <c r="K30" s="190"/>
      <c r="L30" s="190"/>
      <c r="M30" s="190"/>
      <c r="N30" s="190"/>
      <c r="O30" s="190"/>
      <c r="P30" s="190"/>
      <c r="Q30" s="190"/>
      <c r="R30" s="190"/>
      <c r="S30" s="190"/>
      <c r="T30" s="190"/>
      <c r="U30" s="190"/>
      <c r="V30" s="190"/>
      <c r="W30" s="190"/>
      <c r="X30" s="221"/>
      <c r="Y30" s="221"/>
      <c r="Z30" s="221"/>
      <c r="AA30" s="221"/>
    </row>
    <row r="31" spans="2:27" ht="20.100000000000001" customHeight="1">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row>
    <row r="32" spans="2:27" s="194" customFormat="1" ht="20.100000000000001" customHeight="1">
      <c r="B32" s="334" t="s">
        <v>107</v>
      </c>
      <c r="C32" s="335"/>
      <c r="D32" s="335"/>
      <c r="E32" s="335"/>
      <c r="F32" s="336"/>
      <c r="G32" s="340" t="s">
        <v>108</v>
      </c>
      <c r="H32" s="340"/>
      <c r="I32" s="341" t="s">
        <v>109</v>
      </c>
      <c r="J32" s="341"/>
      <c r="K32" s="342" t="s">
        <v>119</v>
      </c>
      <c r="L32" s="341"/>
      <c r="M32" s="341"/>
      <c r="N32" s="190"/>
      <c r="O32" s="190"/>
      <c r="P32" s="190"/>
      <c r="Q32" s="190"/>
      <c r="R32" s="190"/>
      <c r="S32" s="190"/>
      <c r="T32" s="190"/>
      <c r="U32" s="190"/>
      <c r="V32" s="190"/>
      <c r="W32" s="190"/>
      <c r="X32" s="190"/>
      <c r="Y32" s="190"/>
      <c r="Z32" s="190"/>
      <c r="AA32" s="190"/>
    </row>
    <row r="33" spans="2:27" ht="20.100000000000001" customHeight="1">
      <c r="B33" s="337"/>
      <c r="C33" s="338"/>
      <c r="D33" s="338"/>
      <c r="E33" s="338"/>
      <c r="F33" s="339"/>
      <c r="G33" s="340"/>
      <c r="H33" s="340"/>
      <c r="I33" s="341"/>
      <c r="J33" s="341"/>
      <c r="K33" s="341"/>
      <c r="L33" s="341"/>
      <c r="M33" s="341"/>
      <c r="N33" s="208"/>
      <c r="O33" s="190"/>
      <c r="P33" s="190"/>
      <c r="Q33" s="190"/>
      <c r="R33" s="190"/>
      <c r="S33" s="190"/>
      <c r="T33" s="190"/>
      <c r="U33" s="190"/>
      <c r="V33" s="190"/>
      <c r="W33" s="190"/>
      <c r="X33" s="190"/>
      <c r="Y33" s="190"/>
      <c r="Z33" s="190"/>
      <c r="AA33" s="190"/>
    </row>
    <row r="34" spans="2:27" ht="20.100000000000001" customHeight="1">
      <c r="B34" s="227">
        <v>5</v>
      </c>
      <c r="C34" s="228" t="s">
        <v>110</v>
      </c>
      <c r="D34" s="229">
        <v>16</v>
      </c>
      <c r="E34" s="230" t="s">
        <v>111</v>
      </c>
      <c r="F34" s="222" t="s">
        <v>112</v>
      </c>
      <c r="G34" s="320"/>
      <c r="H34" s="320"/>
      <c r="I34" s="321" t="str">
        <f>IF(G34="時短①",$X$19,IF(G34="時短②",$X$23,IF(G34="時短③",$X$27,IF(G34="","0",MAX($X$19,$X$23,$X$27)))))</f>
        <v>0</v>
      </c>
      <c r="J34" s="322"/>
      <c r="K34" s="323">
        <f>IF(G34="",0,ROUNDUP($W$11*I34,-3))</f>
        <v>0</v>
      </c>
      <c r="L34" s="323"/>
      <c r="M34" s="323"/>
      <c r="N34" s="328"/>
      <c r="O34" s="190"/>
      <c r="P34" s="208"/>
      <c r="Q34" s="208"/>
      <c r="R34" s="208"/>
      <c r="S34" s="208"/>
      <c r="T34" s="208"/>
      <c r="U34" s="208"/>
      <c r="V34" s="190"/>
      <c r="W34" s="190"/>
      <c r="X34" s="190"/>
      <c r="Y34" s="190"/>
      <c r="Z34" s="190"/>
      <c r="AA34" s="190"/>
    </row>
    <row r="35" spans="2:27" ht="20.100000000000001" customHeight="1">
      <c r="B35" s="231">
        <v>5</v>
      </c>
      <c r="C35" s="219" t="s">
        <v>110</v>
      </c>
      <c r="D35" s="232">
        <v>17</v>
      </c>
      <c r="E35" s="218" t="s">
        <v>111</v>
      </c>
      <c r="F35" s="223" t="s">
        <v>113</v>
      </c>
      <c r="G35" s="320"/>
      <c r="H35" s="320"/>
      <c r="I35" s="321" t="str">
        <f>IF(G35="時短①",$X$19,IF(G35="時短②",$X$23,IF(G35="時短③",$X$27,IF(G35="","0",MAX($X$19,$X$23,$X$27)))))</f>
        <v>0</v>
      </c>
      <c r="J35" s="322"/>
      <c r="K35" s="323">
        <f t="shared" ref="K35:K62" si="0">IF(G35="",0,ROUNDUP($W$11*I35,-3))</f>
        <v>0</v>
      </c>
      <c r="L35" s="323"/>
      <c r="M35" s="323"/>
      <c r="N35" s="328"/>
      <c r="O35" s="190"/>
      <c r="P35" s="190"/>
      <c r="Q35" s="190"/>
      <c r="R35" s="190"/>
      <c r="S35" s="190"/>
      <c r="T35" s="190"/>
      <c r="U35" s="190"/>
      <c r="V35" s="208"/>
      <c r="W35" s="208"/>
      <c r="X35" s="208"/>
      <c r="Y35" s="208"/>
      <c r="Z35" s="208"/>
      <c r="AA35" s="208"/>
    </row>
    <row r="36" spans="2:27" ht="20.100000000000001" customHeight="1">
      <c r="B36" s="231">
        <v>5</v>
      </c>
      <c r="C36" s="219" t="s">
        <v>110</v>
      </c>
      <c r="D36" s="232">
        <v>18</v>
      </c>
      <c r="E36" s="218" t="s">
        <v>111</v>
      </c>
      <c r="F36" s="223" t="s">
        <v>39</v>
      </c>
      <c r="G36" s="320"/>
      <c r="H36" s="320"/>
      <c r="I36" s="321" t="str">
        <f t="shared" ref="I36:I62" si="1">IF(G36="時短①",$X$19,IF(G36="時短②",$X$23,IF(G36="時短③",$X$27,IF(G36="","0",MAX($X$19,$X$23,$X$27)))))</f>
        <v>0</v>
      </c>
      <c r="J36" s="322"/>
      <c r="K36" s="323">
        <f t="shared" si="0"/>
        <v>0</v>
      </c>
      <c r="L36" s="323"/>
      <c r="M36" s="323"/>
      <c r="N36" s="328"/>
      <c r="O36" s="190"/>
      <c r="P36" s="190"/>
      <c r="Q36" s="190"/>
      <c r="R36" s="190"/>
      <c r="S36" s="190"/>
      <c r="T36" s="190"/>
      <c r="U36" s="190"/>
      <c r="V36" s="190"/>
      <c r="W36" s="190"/>
      <c r="X36" s="190"/>
      <c r="Y36" s="190"/>
      <c r="Z36" s="190"/>
      <c r="AA36" s="190"/>
    </row>
    <row r="37" spans="2:27" ht="20.100000000000001" customHeight="1">
      <c r="B37" s="233">
        <v>5</v>
      </c>
      <c r="C37" s="206" t="s">
        <v>110</v>
      </c>
      <c r="D37" s="234">
        <v>19</v>
      </c>
      <c r="E37" s="207" t="s">
        <v>111</v>
      </c>
      <c r="F37" s="224" t="s">
        <v>40</v>
      </c>
      <c r="G37" s="320"/>
      <c r="H37" s="320"/>
      <c r="I37" s="321" t="str">
        <f t="shared" si="1"/>
        <v>0</v>
      </c>
      <c r="J37" s="322"/>
      <c r="K37" s="323">
        <f t="shared" si="0"/>
        <v>0</v>
      </c>
      <c r="L37" s="323"/>
      <c r="M37" s="323"/>
      <c r="N37" s="328"/>
      <c r="O37" s="208"/>
      <c r="P37" s="190"/>
      <c r="Q37" s="190"/>
      <c r="R37" s="190"/>
      <c r="S37" s="190"/>
      <c r="T37" s="190"/>
      <c r="U37" s="190"/>
      <c r="V37" s="190"/>
      <c r="W37" s="190"/>
      <c r="X37" s="190"/>
      <c r="Y37" s="190"/>
      <c r="Z37" s="190"/>
      <c r="AA37" s="190"/>
    </row>
    <row r="38" spans="2:27" ht="20.100000000000001" customHeight="1">
      <c r="B38" s="233">
        <v>5</v>
      </c>
      <c r="C38" s="206" t="s">
        <v>110</v>
      </c>
      <c r="D38" s="234">
        <v>20</v>
      </c>
      <c r="E38" s="207" t="s">
        <v>111</v>
      </c>
      <c r="F38" s="224" t="s">
        <v>41</v>
      </c>
      <c r="G38" s="320"/>
      <c r="H38" s="320"/>
      <c r="I38" s="321" t="str">
        <f t="shared" si="1"/>
        <v>0</v>
      </c>
      <c r="J38" s="322"/>
      <c r="K38" s="323">
        <f t="shared" si="0"/>
        <v>0</v>
      </c>
      <c r="L38" s="323"/>
      <c r="M38" s="323"/>
      <c r="N38" s="190"/>
      <c r="O38" s="190"/>
      <c r="P38" s="190"/>
      <c r="Q38" s="190"/>
      <c r="R38" s="190"/>
      <c r="S38" s="190"/>
      <c r="T38" s="190"/>
      <c r="U38" s="190"/>
      <c r="V38" s="190"/>
      <c r="W38" s="190"/>
      <c r="X38" s="190"/>
      <c r="Y38" s="190"/>
      <c r="Z38" s="190"/>
      <c r="AA38" s="190"/>
    </row>
    <row r="39" spans="2:27" s="194" customFormat="1" ht="20.100000000000001" customHeight="1">
      <c r="B39" s="233">
        <v>5</v>
      </c>
      <c r="C39" s="206" t="s">
        <v>110</v>
      </c>
      <c r="D39" s="234">
        <v>21</v>
      </c>
      <c r="E39" s="207" t="s">
        <v>111</v>
      </c>
      <c r="F39" s="224" t="s">
        <v>42</v>
      </c>
      <c r="G39" s="320"/>
      <c r="H39" s="320"/>
      <c r="I39" s="321" t="str">
        <f t="shared" si="1"/>
        <v>0</v>
      </c>
      <c r="J39" s="322"/>
      <c r="K39" s="323">
        <f t="shared" si="0"/>
        <v>0</v>
      </c>
      <c r="L39" s="323"/>
      <c r="M39" s="323"/>
      <c r="N39" s="190"/>
      <c r="O39" s="190"/>
      <c r="P39" s="190"/>
      <c r="Q39" s="190"/>
      <c r="R39" s="190"/>
      <c r="S39" s="190"/>
      <c r="T39" s="190"/>
      <c r="U39" s="190"/>
      <c r="V39" s="190"/>
      <c r="W39" s="190"/>
      <c r="X39" s="190"/>
      <c r="Y39" s="190"/>
      <c r="Z39" s="190"/>
      <c r="AA39" s="190"/>
    </row>
    <row r="40" spans="2:27" ht="20.100000000000001" customHeight="1">
      <c r="B40" s="235">
        <v>5</v>
      </c>
      <c r="C40" s="236" t="s">
        <v>110</v>
      </c>
      <c r="D40" s="237">
        <v>22</v>
      </c>
      <c r="E40" s="238" t="s">
        <v>111</v>
      </c>
      <c r="F40" s="225" t="s">
        <v>43</v>
      </c>
      <c r="G40" s="320"/>
      <c r="H40" s="320"/>
      <c r="I40" s="321" t="str">
        <f t="shared" si="1"/>
        <v>0</v>
      </c>
      <c r="J40" s="322"/>
      <c r="K40" s="323">
        <f t="shared" si="0"/>
        <v>0</v>
      </c>
      <c r="L40" s="323"/>
      <c r="M40" s="323"/>
      <c r="N40" s="208"/>
      <c r="O40" s="190"/>
      <c r="P40" s="190"/>
      <c r="Q40" s="190"/>
      <c r="R40" s="190"/>
      <c r="S40" s="190"/>
      <c r="T40" s="190"/>
      <c r="U40" s="190"/>
      <c r="V40" s="190"/>
      <c r="W40" s="190"/>
      <c r="X40" s="190"/>
      <c r="Y40" s="190"/>
      <c r="Z40" s="190"/>
      <c r="AA40" s="190"/>
    </row>
    <row r="41" spans="2:27" ht="20.100000000000001" customHeight="1">
      <c r="B41" s="227">
        <v>5</v>
      </c>
      <c r="C41" s="228" t="s">
        <v>110</v>
      </c>
      <c r="D41" s="229">
        <v>23</v>
      </c>
      <c r="E41" s="230" t="s">
        <v>111</v>
      </c>
      <c r="F41" s="222" t="s">
        <v>37</v>
      </c>
      <c r="G41" s="320"/>
      <c r="H41" s="320"/>
      <c r="I41" s="321" t="str">
        <f t="shared" si="1"/>
        <v>0</v>
      </c>
      <c r="J41" s="322"/>
      <c r="K41" s="323">
        <f t="shared" si="0"/>
        <v>0</v>
      </c>
      <c r="L41" s="323"/>
      <c r="M41" s="323"/>
      <c r="N41" s="190"/>
      <c r="O41" s="190"/>
      <c r="P41" s="208"/>
      <c r="Q41" s="208"/>
      <c r="R41" s="208"/>
      <c r="S41" s="208"/>
      <c r="T41" s="208"/>
      <c r="U41" s="208"/>
      <c r="V41" s="190"/>
      <c r="W41" s="190"/>
      <c r="X41" s="190"/>
      <c r="Y41" s="190"/>
      <c r="Z41" s="190"/>
      <c r="AA41" s="190"/>
    </row>
    <row r="42" spans="2:27" ht="20.100000000000001" customHeight="1">
      <c r="B42" s="233">
        <v>5</v>
      </c>
      <c r="C42" s="206" t="s">
        <v>110</v>
      </c>
      <c r="D42" s="234">
        <v>24</v>
      </c>
      <c r="E42" s="207" t="s">
        <v>111</v>
      </c>
      <c r="F42" s="224" t="s">
        <v>113</v>
      </c>
      <c r="G42" s="320"/>
      <c r="H42" s="320"/>
      <c r="I42" s="321" t="str">
        <f t="shared" si="1"/>
        <v>0</v>
      </c>
      <c r="J42" s="322"/>
      <c r="K42" s="323">
        <f t="shared" si="0"/>
        <v>0</v>
      </c>
      <c r="L42" s="323"/>
      <c r="M42" s="323"/>
      <c r="N42" s="190"/>
      <c r="O42" s="190"/>
      <c r="P42" s="190"/>
      <c r="Q42" s="190"/>
      <c r="R42" s="190"/>
      <c r="S42" s="190"/>
      <c r="T42" s="190"/>
      <c r="U42" s="190"/>
      <c r="V42" s="208"/>
      <c r="W42" s="208"/>
      <c r="X42" s="208"/>
      <c r="Y42" s="208"/>
      <c r="Z42" s="208"/>
      <c r="AA42" s="208"/>
    </row>
    <row r="43" spans="2:27" ht="20.100000000000001" customHeight="1">
      <c r="B43" s="233">
        <v>5</v>
      </c>
      <c r="C43" s="206" t="s">
        <v>110</v>
      </c>
      <c r="D43" s="234">
        <v>25</v>
      </c>
      <c r="E43" s="207" t="s">
        <v>111</v>
      </c>
      <c r="F43" s="224" t="s">
        <v>39</v>
      </c>
      <c r="G43" s="320"/>
      <c r="H43" s="320"/>
      <c r="I43" s="321" t="str">
        <f t="shared" si="1"/>
        <v>0</v>
      </c>
      <c r="J43" s="322"/>
      <c r="K43" s="323">
        <f t="shared" si="0"/>
        <v>0</v>
      </c>
      <c r="L43" s="323"/>
      <c r="M43" s="323"/>
      <c r="N43" s="190"/>
      <c r="O43" s="190"/>
      <c r="P43" s="190"/>
      <c r="Q43" s="190"/>
      <c r="R43" s="190"/>
      <c r="S43" s="190"/>
      <c r="T43" s="190"/>
      <c r="U43" s="190"/>
      <c r="V43" s="190"/>
      <c r="W43" s="190"/>
      <c r="X43" s="190"/>
      <c r="Y43" s="190"/>
      <c r="Z43" s="190"/>
      <c r="AA43" s="190"/>
    </row>
    <row r="44" spans="2:27" ht="20.100000000000001" customHeight="1">
      <c r="B44" s="233">
        <v>5</v>
      </c>
      <c r="C44" s="206" t="s">
        <v>110</v>
      </c>
      <c r="D44" s="234">
        <v>26</v>
      </c>
      <c r="E44" s="207" t="s">
        <v>111</v>
      </c>
      <c r="F44" s="224" t="s">
        <v>40</v>
      </c>
      <c r="G44" s="320"/>
      <c r="H44" s="320"/>
      <c r="I44" s="321" t="str">
        <f t="shared" si="1"/>
        <v>0</v>
      </c>
      <c r="J44" s="322"/>
      <c r="K44" s="323">
        <f t="shared" si="0"/>
        <v>0</v>
      </c>
      <c r="L44" s="323"/>
      <c r="M44" s="323"/>
      <c r="N44" s="190"/>
      <c r="O44" s="208"/>
      <c r="P44" s="190"/>
      <c r="Q44" s="190"/>
      <c r="R44" s="190"/>
      <c r="S44" s="190"/>
      <c r="T44" s="190"/>
      <c r="U44" s="190"/>
      <c r="V44" s="190"/>
      <c r="W44" s="190"/>
      <c r="X44" s="190"/>
      <c r="Y44" s="190"/>
      <c r="Z44" s="190"/>
      <c r="AA44" s="190"/>
    </row>
    <row r="45" spans="2:27" ht="20.100000000000001" customHeight="1">
      <c r="B45" s="231">
        <v>5</v>
      </c>
      <c r="C45" s="219" t="s">
        <v>110</v>
      </c>
      <c r="D45" s="232">
        <v>27</v>
      </c>
      <c r="E45" s="218" t="s">
        <v>111</v>
      </c>
      <c r="F45" s="223" t="s">
        <v>41</v>
      </c>
      <c r="G45" s="320"/>
      <c r="H45" s="320"/>
      <c r="I45" s="321" t="str">
        <f t="shared" si="1"/>
        <v>0</v>
      </c>
      <c r="J45" s="322"/>
      <c r="K45" s="323">
        <f t="shared" si="0"/>
        <v>0</v>
      </c>
      <c r="L45" s="323"/>
      <c r="M45" s="323"/>
      <c r="N45" s="190"/>
      <c r="O45" s="190"/>
      <c r="P45" s="190"/>
      <c r="Q45" s="190"/>
      <c r="R45" s="190"/>
      <c r="S45" s="190"/>
      <c r="T45" s="190"/>
      <c r="U45" s="190"/>
      <c r="V45" s="190"/>
      <c r="W45" s="190"/>
      <c r="X45" s="190"/>
      <c r="Y45" s="190"/>
      <c r="Z45" s="190"/>
      <c r="AA45" s="190"/>
    </row>
    <row r="46" spans="2:27" ht="20.100000000000001" customHeight="1">
      <c r="B46" s="231">
        <v>5</v>
      </c>
      <c r="C46" s="219" t="s">
        <v>110</v>
      </c>
      <c r="D46" s="232">
        <v>28</v>
      </c>
      <c r="E46" s="218" t="s">
        <v>111</v>
      </c>
      <c r="F46" s="223" t="s">
        <v>42</v>
      </c>
      <c r="G46" s="320"/>
      <c r="H46" s="320"/>
      <c r="I46" s="321" t="str">
        <f t="shared" si="1"/>
        <v>0</v>
      </c>
      <c r="J46" s="322"/>
      <c r="K46" s="323">
        <f t="shared" si="0"/>
        <v>0</v>
      </c>
      <c r="L46" s="323"/>
      <c r="M46" s="323"/>
      <c r="N46" s="190"/>
      <c r="O46" s="190"/>
      <c r="P46" s="190"/>
      <c r="Q46" s="190"/>
      <c r="R46" s="190"/>
      <c r="S46" s="190"/>
      <c r="T46" s="190"/>
      <c r="U46" s="190"/>
      <c r="V46" s="190"/>
      <c r="W46" s="190"/>
      <c r="X46" s="190"/>
      <c r="Y46" s="190"/>
      <c r="Z46" s="190"/>
      <c r="AA46" s="190"/>
    </row>
    <row r="47" spans="2:27" ht="20.100000000000001" customHeight="1">
      <c r="B47" s="235">
        <v>5</v>
      </c>
      <c r="C47" s="236" t="s">
        <v>110</v>
      </c>
      <c r="D47" s="237">
        <v>29</v>
      </c>
      <c r="E47" s="238" t="s">
        <v>111</v>
      </c>
      <c r="F47" s="225" t="s">
        <v>43</v>
      </c>
      <c r="G47" s="320"/>
      <c r="H47" s="320"/>
      <c r="I47" s="321" t="str">
        <f t="shared" si="1"/>
        <v>0</v>
      </c>
      <c r="J47" s="322"/>
      <c r="K47" s="323">
        <f t="shared" si="0"/>
        <v>0</v>
      </c>
      <c r="L47" s="323"/>
      <c r="M47" s="323"/>
      <c r="N47" s="190"/>
      <c r="O47" s="190"/>
      <c r="P47" s="190"/>
      <c r="Q47" s="190"/>
      <c r="R47" s="190"/>
      <c r="S47" s="190"/>
      <c r="T47" s="190"/>
      <c r="U47" s="190"/>
      <c r="V47" s="190"/>
      <c r="W47" s="190"/>
      <c r="X47" s="190"/>
      <c r="Y47" s="190"/>
      <c r="Z47" s="190"/>
      <c r="AA47" s="190"/>
    </row>
    <row r="48" spans="2:27" ht="20.100000000000001" customHeight="1">
      <c r="B48" s="227">
        <v>5</v>
      </c>
      <c r="C48" s="228" t="s">
        <v>110</v>
      </c>
      <c r="D48" s="229">
        <v>30</v>
      </c>
      <c r="E48" s="230" t="s">
        <v>111</v>
      </c>
      <c r="F48" s="222" t="s">
        <v>37</v>
      </c>
      <c r="G48" s="320"/>
      <c r="H48" s="320"/>
      <c r="I48" s="321" t="str">
        <f t="shared" si="1"/>
        <v>0</v>
      </c>
      <c r="J48" s="322"/>
      <c r="K48" s="323">
        <f t="shared" si="0"/>
        <v>0</v>
      </c>
      <c r="L48" s="323"/>
      <c r="M48" s="323"/>
      <c r="N48" s="190"/>
      <c r="O48" s="190"/>
      <c r="P48" s="190"/>
      <c r="Q48" s="190"/>
      <c r="R48" s="190"/>
      <c r="S48" s="190"/>
      <c r="T48" s="190"/>
      <c r="U48" s="190"/>
      <c r="V48" s="190"/>
      <c r="W48" s="190"/>
      <c r="X48" s="190"/>
      <c r="Y48" s="190"/>
      <c r="Z48" s="190"/>
      <c r="AA48" s="190"/>
    </row>
    <row r="49" spans="2:27" ht="20.100000000000001" customHeight="1">
      <c r="B49" s="231">
        <v>5</v>
      </c>
      <c r="C49" s="219" t="s">
        <v>110</v>
      </c>
      <c r="D49" s="232">
        <v>31</v>
      </c>
      <c r="E49" s="218" t="s">
        <v>111</v>
      </c>
      <c r="F49" s="223" t="s">
        <v>113</v>
      </c>
      <c r="G49" s="320"/>
      <c r="H49" s="320"/>
      <c r="I49" s="321" t="str">
        <f t="shared" si="1"/>
        <v>0</v>
      </c>
      <c r="J49" s="322"/>
      <c r="K49" s="323">
        <f t="shared" si="0"/>
        <v>0</v>
      </c>
      <c r="L49" s="323"/>
      <c r="M49" s="323"/>
      <c r="N49" s="190"/>
      <c r="O49" s="190"/>
      <c r="P49" s="190"/>
      <c r="Q49" s="190"/>
      <c r="R49" s="190"/>
      <c r="S49" s="190"/>
      <c r="T49" s="190"/>
      <c r="U49" s="190"/>
      <c r="V49" s="190"/>
      <c r="W49" s="190"/>
      <c r="X49" s="190"/>
      <c r="Y49" s="190"/>
      <c r="Z49" s="190"/>
      <c r="AA49" s="190"/>
    </row>
    <row r="50" spans="2:27" ht="20.100000000000001" customHeight="1">
      <c r="B50" s="231">
        <v>6</v>
      </c>
      <c r="C50" s="219" t="s">
        <v>110</v>
      </c>
      <c r="D50" s="232">
        <v>1</v>
      </c>
      <c r="E50" s="218" t="s">
        <v>111</v>
      </c>
      <c r="F50" s="223" t="s">
        <v>116</v>
      </c>
      <c r="G50" s="320"/>
      <c r="H50" s="320"/>
      <c r="I50" s="321" t="str">
        <f t="shared" si="1"/>
        <v>0</v>
      </c>
      <c r="J50" s="322"/>
      <c r="K50" s="323">
        <f t="shared" si="0"/>
        <v>0</v>
      </c>
      <c r="L50" s="323"/>
      <c r="M50" s="323"/>
      <c r="N50" s="190"/>
      <c r="O50" s="190"/>
      <c r="P50" s="190"/>
      <c r="Q50" s="190"/>
      <c r="R50" s="190"/>
      <c r="S50" s="190"/>
      <c r="T50" s="190"/>
      <c r="U50" s="190"/>
      <c r="V50" s="190"/>
      <c r="W50" s="190"/>
      <c r="X50" s="190"/>
      <c r="Y50" s="190"/>
      <c r="Z50" s="190"/>
      <c r="AA50" s="190"/>
    </row>
    <row r="51" spans="2:27" ht="20.100000000000001" customHeight="1">
      <c r="B51" s="231">
        <v>6</v>
      </c>
      <c r="C51" s="219" t="s">
        <v>110</v>
      </c>
      <c r="D51" s="232">
        <v>2</v>
      </c>
      <c r="E51" s="218" t="s">
        <v>115</v>
      </c>
      <c r="F51" s="223" t="s">
        <v>40</v>
      </c>
      <c r="G51" s="320"/>
      <c r="H51" s="320"/>
      <c r="I51" s="321" t="str">
        <f t="shared" si="1"/>
        <v>0</v>
      </c>
      <c r="J51" s="322"/>
      <c r="K51" s="323">
        <f t="shared" si="0"/>
        <v>0</v>
      </c>
      <c r="L51" s="323"/>
      <c r="M51" s="323"/>
      <c r="N51" s="190"/>
      <c r="O51" s="190"/>
      <c r="P51" s="190"/>
      <c r="Q51" s="190"/>
      <c r="R51" s="190"/>
      <c r="S51" s="190"/>
      <c r="T51" s="190"/>
      <c r="U51" s="190"/>
      <c r="V51" s="190"/>
      <c r="W51" s="190"/>
      <c r="X51" s="190"/>
      <c r="Y51" s="190"/>
      <c r="Z51" s="190"/>
      <c r="AA51" s="190"/>
    </row>
    <row r="52" spans="2:27" ht="20.100000000000001" customHeight="1">
      <c r="B52" s="231">
        <v>6</v>
      </c>
      <c r="C52" s="219" t="s">
        <v>110</v>
      </c>
      <c r="D52" s="232">
        <v>3</v>
      </c>
      <c r="E52" s="218" t="s">
        <v>37</v>
      </c>
      <c r="F52" s="223" t="s">
        <v>41</v>
      </c>
      <c r="G52" s="320"/>
      <c r="H52" s="320"/>
      <c r="I52" s="321" t="str">
        <f t="shared" si="1"/>
        <v>0</v>
      </c>
      <c r="J52" s="322"/>
      <c r="K52" s="323">
        <f t="shared" si="0"/>
        <v>0</v>
      </c>
      <c r="L52" s="323"/>
      <c r="M52" s="323"/>
      <c r="N52" s="190"/>
      <c r="O52" s="190"/>
      <c r="P52" s="190"/>
      <c r="Q52" s="190"/>
      <c r="R52" s="190"/>
      <c r="S52" s="190"/>
      <c r="T52" s="190"/>
      <c r="U52" s="190"/>
      <c r="V52" s="190"/>
      <c r="W52" s="190"/>
      <c r="X52" s="190"/>
      <c r="Y52" s="190"/>
      <c r="Z52" s="190"/>
      <c r="AA52" s="190"/>
    </row>
    <row r="53" spans="2:27" ht="20.100000000000001" customHeight="1">
      <c r="B53" s="231">
        <v>6</v>
      </c>
      <c r="C53" s="219" t="s">
        <v>110</v>
      </c>
      <c r="D53" s="232">
        <v>4</v>
      </c>
      <c r="E53" s="218" t="s">
        <v>37</v>
      </c>
      <c r="F53" s="223" t="s">
        <v>42</v>
      </c>
      <c r="G53" s="320"/>
      <c r="H53" s="320"/>
      <c r="I53" s="321" t="str">
        <f t="shared" si="1"/>
        <v>0</v>
      </c>
      <c r="J53" s="322"/>
      <c r="K53" s="323">
        <f t="shared" si="0"/>
        <v>0</v>
      </c>
      <c r="L53" s="323"/>
      <c r="M53" s="323"/>
      <c r="N53" s="190"/>
      <c r="O53" s="190"/>
      <c r="P53" s="190"/>
      <c r="Q53" s="190"/>
      <c r="R53" s="190"/>
      <c r="S53" s="226"/>
      <c r="T53" s="226"/>
      <c r="U53" s="226"/>
      <c r="V53" s="226"/>
      <c r="W53" s="190"/>
      <c r="X53" s="190"/>
      <c r="Y53" s="190"/>
      <c r="Z53" s="190"/>
      <c r="AA53" s="190"/>
    </row>
    <row r="54" spans="2:27" ht="20.100000000000001" customHeight="1">
      <c r="B54" s="235">
        <v>6</v>
      </c>
      <c r="C54" s="236" t="s">
        <v>110</v>
      </c>
      <c r="D54" s="237">
        <v>5</v>
      </c>
      <c r="E54" s="238" t="s">
        <v>37</v>
      </c>
      <c r="F54" s="225" t="s">
        <v>43</v>
      </c>
      <c r="G54" s="320"/>
      <c r="H54" s="320"/>
      <c r="I54" s="321" t="str">
        <f t="shared" si="1"/>
        <v>0</v>
      </c>
      <c r="J54" s="322"/>
      <c r="K54" s="323">
        <f t="shared" si="0"/>
        <v>0</v>
      </c>
      <c r="L54" s="323"/>
      <c r="M54" s="323"/>
      <c r="N54" s="190"/>
      <c r="O54" s="190"/>
      <c r="P54" s="190"/>
      <c r="Q54" s="190"/>
      <c r="R54" s="190"/>
      <c r="S54" s="190"/>
      <c r="T54" s="190"/>
      <c r="U54" s="190"/>
      <c r="V54" s="190"/>
      <c r="W54" s="190"/>
      <c r="X54" s="190"/>
      <c r="Y54" s="190"/>
      <c r="Z54" s="190"/>
      <c r="AA54" s="190"/>
    </row>
    <row r="55" spans="2:27" ht="20.100000000000001" customHeight="1">
      <c r="B55" s="227">
        <v>6</v>
      </c>
      <c r="C55" s="228" t="s">
        <v>110</v>
      </c>
      <c r="D55" s="229">
        <v>6</v>
      </c>
      <c r="E55" s="230" t="s">
        <v>37</v>
      </c>
      <c r="F55" s="222" t="s">
        <v>37</v>
      </c>
      <c r="G55" s="320"/>
      <c r="H55" s="320"/>
      <c r="I55" s="321" t="str">
        <f t="shared" si="1"/>
        <v>0</v>
      </c>
      <c r="J55" s="322"/>
      <c r="K55" s="323">
        <f t="shared" si="0"/>
        <v>0</v>
      </c>
      <c r="L55" s="323"/>
      <c r="M55" s="323"/>
      <c r="N55" s="190"/>
      <c r="O55" s="190"/>
      <c r="P55" s="190"/>
      <c r="Q55" s="190"/>
      <c r="R55" s="190"/>
      <c r="S55" s="190"/>
      <c r="T55" s="190"/>
      <c r="U55" s="190"/>
      <c r="V55" s="190"/>
      <c r="W55" s="190"/>
      <c r="X55" s="190"/>
      <c r="Y55" s="190"/>
      <c r="Z55" s="190"/>
      <c r="AA55" s="190"/>
    </row>
    <row r="56" spans="2:27" ht="20.100000000000001" customHeight="1">
      <c r="B56" s="231">
        <v>6</v>
      </c>
      <c r="C56" s="219" t="s">
        <v>110</v>
      </c>
      <c r="D56" s="232">
        <v>7</v>
      </c>
      <c r="E56" s="218" t="s">
        <v>37</v>
      </c>
      <c r="F56" s="223" t="s">
        <v>113</v>
      </c>
      <c r="G56" s="320"/>
      <c r="H56" s="320"/>
      <c r="I56" s="321" t="str">
        <f t="shared" si="1"/>
        <v>0</v>
      </c>
      <c r="J56" s="322"/>
      <c r="K56" s="323">
        <f t="shared" si="0"/>
        <v>0</v>
      </c>
      <c r="L56" s="323"/>
      <c r="M56" s="323"/>
      <c r="N56" s="190"/>
      <c r="O56" s="190"/>
      <c r="P56" s="190"/>
      <c r="Q56" s="190"/>
      <c r="R56" s="190"/>
      <c r="S56" s="190"/>
      <c r="T56" s="190"/>
      <c r="U56" s="190"/>
      <c r="V56" s="190"/>
      <c r="W56" s="190"/>
      <c r="X56" s="190"/>
      <c r="Y56" s="190"/>
      <c r="Z56" s="190"/>
      <c r="AA56" s="190"/>
    </row>
    <row r="57" spans="2:27" ht="20.100000000000001" customHeight="1">
      <c r="B57" s="231">
        <v>6</v>
      </c>
      <c r="C57" s="219" t="s">
        <v>110</v>
      </c>
      <c r="D57" s="232">
        <v>8</v>
      </c>
      <c r="E57" s="218" t="s">
        <v>37</v>
      </c>
      <c r="F57" s="223" t="s">
        <v>39</v>
      </c>
      <c r="G57" s="320"/>
      <c r="H57" s="320"/>
      <c r="I57" s="321" t="str">
        <f t="shared" si="1"/>
        <v>0</v>
      </c>
      <c r="J57" s="322"/>
      <c r="K57" s="323">
        <f t="shared" si="0"/>
        <v>0</v>
      </c>
      <c r="L57" s="323"/>
      <c r="M57" s="323"/>
      <c r="N57" s="190"/>
      <c r="O57" s="190"/>
      <c r="P57" s="190"/>
      <c r="Q57" s="190"/>
      <c r="R57" s="190"/>
      <c r="S57" s="190"/>
      <c r="T57" s="190"/>
      <c r="U57" s="190"/>
      <c r="V57" s="190"/>
      <c r="W57" s="190"/>
      <c r="X57" s="190"/>
      <c r="Y57" s="190"/>
      <c r="Z57" s="190"/>
      <c r="AA57" s="190"/>
    </row>
    <row r="58" spans="2:27" ht="20.100000000000001" customHeight="1">
      <c r="B58" s="231">
        <v>6</v>
      </c>
      <c r="C58" s="219" t="s">
        <v>110</v>
      </c>
      <c r="D58" s="232">
        <v>9</v>
      </c>
      <c r="E58" s="218" t="s">
        <v>37</v>
      </c>
      <c r="F58" s="223" t="s">
        <v>40</v>
      </c>
      <c r="G58" s="320"/>
      <c r="H58" s="320"/>
      <c r="I58" s="321" t="str">
        <f t="shared" si="1"/>
        <v>0</v>
      </c>
      <c r="J58" s="322"/>
      <c r="K58" s="323">
        <f t="shared" si="0"/>
        <v>0</v>
      </c>
      <c r="L58" s="323"/>
      <c r="M58" s="323"/>
      <c r="N58" s="190"/>
      <c r="O58" s="190"/>
      <c r="P58" s="190"/>
      <c r="Q58" s="190"/>
      <c r="R58" s="190"/>
      <c r="S58" s="190"/>
      <c r="T58" s="190"/>
      <c r="U58" s="190"/>
      <c r="V58" s="190"/>
      <c r="W58" s="190"/>
      <c r="X58" s="190"/>
      <c r="Y58" s="190"/>
      <c r="Z58" s="190"/>
      <c r="AA58" s="190"/>
    </row>
    <row r="59" spans="2:27" ht="20.100000000000001" customHeight="1">
      <c r="B59" s="231">
        <v>6</v>
      </c>
      <c r="C59" s="219" t="s">
        <v>110</v>
      </c>
      <c r="D59" s="232">
        <v>10</v>
      </c>
      <c r="E59" s="218" t="s">
        <v>37</v>
      </c>
      <c r="F59" s="223" t="s">
        <v>41</v>
      </c>
      <c r="G59" s="320"/>
      <c r="H59" s="320"/>
      <c r="I59" s="321" t="str">
        <f t="shared" si="1"/>
        <v>0</v>
      </c>
      <c r="J59" s="322"/>
      <c r="K59" s="323">
        <f t="shared" si="0"/>
        <v>0</v>
      </c>
      <c r="L59" s="323"/>
      <c r="M59" s="323"/>
      <c r="N59" s="190"/>
      <c r="O59" s="190"/>
      <c r="P59" s="190"/>
      <c r="Q59" s="190"/>
      <c r="R59" s="190"/>
      <c r="S59" s="190"/>
      <c r="T59" s="190"/>
      <c r="U59" s="190"/>
      <c r="V59" s="190"/>
      <c r="W59" s="190"/>
      <c r="X59" s="190"/>
      <c r="Y59" s="190"/>
      <c r="Z59" s="190"/>
      <c r="AA59" s="190"/>
    </row>
    <row r="60" spans="2:27" ht="20.100000000000001" customHeight="1">
      <c r="B60" s="231">
        <v>6</v>
      </c>
      <c r="C60" s="219" t="s">
        <v>110</v>
      </c>
      <c r="D60" s="232">
        <v>11</v>
      </c>
      <c r="E60" s="218" t="s">
        <v>37</v>
      </c>
      <c r="F60" s="223" t="s">
        <v>42</v>
      </c>
      <c r="G60" s="320"/>
      <c r="H60" s="320"/>
      <c r="I60" s="321" t="str">
        <f t="shared" si="1"/>
        <v>0</v>
      </c>
      <c r="J60" s="322"/>
      <c r="K60" s="323">
        <f t="shared" si="0"/>
        <v>0</v>
      </c>
      <c r="L60" s="323"/>
      <c r="M60" s="323"/>
      <c r="N60" s="190"/>
      <c r="O60" s="190"/>
      <c r="P60" s="190"/>
      <c r="Q60" s="190"/>
      <c r="R60" s="190"/>
      <c r="S60" s="190"/>
      <c r="T60" s="190"/>
      <c r="U60" s="190"/>
      <c r="V60" s="190"/>
      <c r="W60" s="190"/>
      <c r="X60" s="190"/>
      <c r="Y60" s="190"/>
      <c r="Z60" s="190"/>
      <c r="AA60" s="190"/>
    </row>
    <row r="61" spans="2:27" ht="20.100000000000001" customHeight="1">
      <c r="B61" s="235">
        <v>6</v>
      </c>
      <c r="C61" s="236" t="s">
        <v>110</v>
      </c>
      <c r="D61" s="237">
        <v>12</v>
      </c>
      <c r="E61" s="238" t="s">
        <v>37</v>
      </c>
      <c r="F61" s="225" t="s">
        <v>43</v>
      </c>
      <c r="G61" s="320"/>
      <c r="H61" s="320"/>
      <c r="I61" s="321" t="str">
        <f t="shared" si="1"/>
        <v>0</v>
      </c>
      <c r="J61" s="322"/>
      <c r="K61" s="323">
        <f t="shared" si="0"/>
        <v>0</v>
      </c>
      <c r="L61" s="323"/>
      <c r="M61" s="323"/>
      <c r="N61" s="190"/>
      <c r="O61" s="190"/>
      <c r="P61" s="190"/>
      <c r="Q61" s="190"/>
      <c r="R61" s="190"/>
      <c r="S61" s="190"/>
      <c r="T61" s="190"/>
      <c r="U61" s="190"/>
      <c r="V61" s="190"/>
      <c r="W61" s="190"/>
      <c r="X61" s="190"/>
      <c r="Y61" s="190"/>
      <c r="Z61" s="190"/>
      <c r="AA61" s="190"/>
    </row>
    <row r="62" spans="2:27" ht="20.100000000000001" customHeight="1">
      <c r="B62" s="227">
        <v>6</v>
      </c>
      <c r="C62" s="228" t="s">
        <v>110</v>
      </c>
      <c r="D62" s="229">
        <v>13</v>
      </c>
      <c r="E62" s="230" t="s">
        <v>37</v>
      </c>
      <c r="F62" s="222" t="s">
        <v>37</v>
      </c>
      <c r="G62" s="320"/>
      <c r="H62" s="320"/>
      <c r="I62" s="321" t="str">
        <f t="shared" si="1"/>
        <v>0</v>
      </c>
      <c r="J62" s="322"/>
      <c r="K62" s="323">
        <f t="shared" si="0"/>
        <v>0</v>
      </c>
      <c r="L62" s="323"/>
      <c r="M62" s="323"/>
      <c r="N62" s="190"/>
      <c r="O62" s="190"/>
      <c r="P62" s="190"/>
      <c r="Q62" s="190"/>
      <c r="R62" s="190"/>
      <c r="S62" s="190"/>
      <c r="T62" s="190"/>
      <c r="U62" s="190"/>
      <c r="V62" s="190"/>
      <c r="W62" s="190"/>
      <c r="X62" s="190"/>
      <c r="Y62" s="190"/>
      <c r="Z62" s="190"/>
      <c r="AA62" s="190"/>
    </row>
    <row r="63" spans="2:27" ht="20.100000000000001" customHeight="1">
      <c r="B63" s="324" t="s">
        <v>114</v>
      </c>
      <c r="C63" s="325"/>
      <c r="D63" s="325"/>
      <c r="E63" s="325"/>
      <c r="F63" s="325"/>
      <c r="G63" s="325"/>
      <c r="H63" s="325"/>
      <c r="I63" s="325"/>
      <c r="J63" s="326"/>
      <c r="K63" s="327">
        <f t="shared" ref="K63" si="2">SUM(K34:M62)*2</f>
        <v>0</v>
      </c>
      <c r="L63" s="327"/>
      <c r="M63" s="327"/>
      <c r="N63" s="190"/>
    </row>
  </sheetData>
  <sheetProtection sheet="1" objects="1" scenarios="1"/>
  <mergeCells count="134">
    <mergeCell ref="K51:M51"/>
    <mergeCell ref="K52:M52"/>
    <mergeCell ref="K53:M53"/>
    <mergeCell ref="K54:M54"/>
    <mergeCell ref="K55:M55"/>
    <mergeCell ref="K56:M56"/>
    <mergeCell ref="K59:M59"/>
    <mergeCell ref="K60:M60"/>
    <mergeCell ref="K61:M61"/>
    <mergeCell ref="G52:H52"/>
    <mergeCell ref="G53:H53"/>
    <mergeCell ref="G54:H54"/>
    <mergeCell ref="G55:H55"/>
    <mergeCell ref="G56:H56"/>
    <mergeCell ref="G59:H59"/>
    <mergeCell ref="G60:H60"/>
    <mergeCell ref="G61:H61"/>
    <mergeCell ref="I51:J51"/>
    <mergeCell ref="I52:J52"/>
    <mergeCell ref="I53:J53"/>
    <mergeCell ref="I54:J54"/>
    <mergeCell ref="I55:J55"/>
    <mergeCell ref="I56:J56"/>
    <mergeCell ref="I59:J59"/>
    <mergeCell ref="I60:J60"/>
    <mergeCell ref="I61:J61"/>
    <mergeCell ref="C14:AA14"/>
    <mergeCell ref="C15:AA15"/>
    <mergeCell ref="B17:E17"/>
    <mergeCell ref="F17:I17"/>
    <mergeCell ref="J17:M17"/>
    <mergeCell ref="B18:E18"/>
    <mergeCell ref="O18:S18"/>
    <mergeCell ref="X18:AA18"/>
    <mergeCell ref="F6:I6"/>
    <mergeCell ref="V10:AA10"/>
    <mergeCell ref="B11:I11"/>
    <mergeCell ref="J11:L11"/>
    <mergeCell ref="M11:O11"/>
    <mergeCell ref="W11:Y11"/>
    <mergeCell ref="Z11:AA11"/>
    <mergeCell ref="J6:V6"/>
    <mergeCell ref="B22:E22"/>
    <mergeCell ref="O22:S22"/>
    <mergeCell ref="X22:AA22"/>
    <mergeCell ref="B23:E23"/>
    <mergeCell ref="O23:S23"/>
    <mergeCell ref="X23:AA23"/>
    <mergeCell ref="B19:E19"/>
    <mergeCell ref="O19:S19"/>
    <mergeCell ref="X19:AA19"/>
    <mergeCell ref="X20:AA20"/>
    <mergeCell ref="B21:E21"/>
    <mergeCell ref="F21:I21"/>
    <mergeCell ref="J21:M21"/>
    <mergeCell ref="X27:AA27"/>
    <mergeCell ref="X28:AA28"/>
    <mergeCell ref="B32:F33"/>
    <mergeCell ref="G32:H33"/>
    <mergeCell ref="I32:J33"/>
    <mergeCell ref="K32:M33"/>
    <mergeCell ref="X24:AA24"/>
    <mergeCell ref="B25:E25"/>
    <mergeCell ref="F25:I25"/>
    <mergeCell ref="J25:M25"/>
    <mergeCell ref="B26:E26"/>
    <mergeCell ref="O26:S26"/>
    <mergeCell ref="X26:AA26"/>
    <mergeCell ref="B27:E27"/>
    <mergeCell ref="N34:N37"/>
    <mergeCell ref="O27:S27"/>
    <mergeCell ref="G34:H34"/>
    <mergeCell ref="I34:J34"/>
    <mergeCell ref="K34:M34"/>
    <mergeCell ref="G37:H37"/>
    <mergeCell ref="I37:J37"/>
    <mergeCell ref="K37:M37"/>
    <mergeCell ref="G38:H38"/>
    <mergeCell ref="I38:J38"/>
    <mergeCell ref="K38:M38"/>
    <mergeCell ref="G35:H35"/>
    <mergeCell ref="I35:J35"/>
    <mergeCell ref="K35:M35"/>
    <mergeCell ref="G36:H36"/>
    <mergeCell ref="I36:J36"/>
    <mergeCell ref="K36:M36"/>
    <mergeCell ref="G41:H41"/>
    <mergeCell ref="I41:J41"/>
    <mergeCell ref="K41:M41"/>
    <mergeCell ref="G42:H42"/>
    <mergeCell ref="I42:J42"/>
    <mergeCell ref="K42:M42"/>
    <mergeCell ref="G39:H39"/>
    <mergeCell ref="I39:J39"/>
    <mergeCell ref="K39:M39"/>
    <mergeCell ref="G40:H40"/>
    <mergeCell ref="I40:J40"/>
    <mergeCell ref="K40:M40"/>
    <mergeCell ref="G45:H45"/>
    <mergeCell ref="I45:J45"/>
    <mergeCell ref="K45:M45"/>
    <mergeCell ref="G46:H46"/>
    <mergeCell ref="I46:J46"/>
    <mergeCell ref="K46:M46"/>
    <mergeCell ref="G43:H43"/>
    <mergeCell ref="I43:J43"/>
    <mergeCell ref="K43:M43"/>
    <mergeCell ref="G44:H44"/>
    <mergeCell ref="I44:J44"/>
    <mergeCell ref="K44:M44"/>
    <mergeCell ref="G62:H62"/>
    <mergeCell ref="I62:J62"/>
    <mergeCell ref="K62:M62"/>
    <mergeCell ref="B63:J63"/>
    <mergeCell ref="K63:M63"/>
    <mergeCell ref="G47:H47"/>
    <mergeCell ref="I47:J47"/>
    <mergeCell ref="K47:M47"/>
    <mergeCell ref="G48:H48"/>
    <mergeCell ref="I48:J48"/>
    <mergeCell ref="K48:M48"/>
    <mergeCell ref="G49:H49"/>
    <mergeCell ref="I49:J49"/>
    <mergeCell ref="K49:M49"/>
    <mergeCell ref="G50:H50"/>
    <mergeCell ref="I50:J50"/>
    <mergeCell ref="K50:M50"/>
    <mergeCell ref="G57:H57"/>
    <mergeCell ref="I57:J57"/>
    <mergeCell ref="K57:M57"/>
    <mergeCell ref="G58:H58"/>
    <mergeCell ref="I58:J58"/>
    <mergeCell ref="K58:M58"/>
    <mergeCell ref="G51:H51"/>
  </mergeCells>
  <phoneticPr fontId="1"/>
  <dataValidations count="1">
    <dataValidation type="list" allowBlank="1" showInputMessage="1" showErrorMessage="1" sqref="G34:H62">
      <formula1>"時短①,時短②,時短③,休業/定休"</formula1>
    </dataValidation>
  </dataValidations>
  <printOptions horizontalCentered="1"/>
  <pageMargins left="0.59055118110236227" right="0.59055118110236227" top="0.78740157480314965" bottom="0.39370078740157483" header="0.31496062992125984" footer="0.31496062992125984"/>
  <pageSetup paperSize="9" scale="61"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入力演算!$D$3:$D$6</xm:f>
          </x14:formula1>
          <xm:sqref>H18:H19 H22:H23 H26:H27 L18:L19 L22:L23 L26:L27</xm:sqref>
        </x14:dataValidation>
        <x14:dataValidation type="list" allowBlank="1" showInputMessage="1" showErrorMessage="1">
          <x14:formula1>
            <xm:f>入力演算!$C$3</xm:f>
          </x14:formula1>
          <xm:sqref>J19 J23 J27</xm:sqref>
        </x14:dataValidation>
        <x14:dataValidation type="list" allowBlank="1" showInputMessage="1" showErrorMessage="1">
          <x14:formula1>
            <xm:f>入力演算!$B$3:$B$27</xm:f>
          </x14:formula1>
          <xm:sqref>F18:F19 F22:F23 F26:F27 J18 J22 J26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H101"/>
  <sheetViews>
    <sheetView workbookViewId="0">
      <selection activeCell="C19" sqref="C19"/>
    </sheetView>
  </sheetViews>
  <sheetFormatPr defaultRowHeight="18.75"/>
  <cols>
    <col min="8" max="8" width="10.25" bestFit="1" customWidth="1"/>
  </cols>
  <sheetData>
    <row r="2" spans="2:8">
      <c r="B2" s="6" t="s">
        <v>9</v>
      </c>
      <c r="C2" s="6" t="s">
        <v>28</v>
      </c>
      <c r="D2" s="6" t="s">
        <v>10</v>
      </c>
      <c r="E2" s="6"/>
      <c r="F2" s="6" t="s">
        <v>15</v>
      </c>
      <c r="G2" s="6" t="s">
        <v>16</v>
      </c>
      <c r="H2" t="s">
        <v>12</v>
      </c>
    </row>
    <row r="3" spans="2:8">
      <c r="B3">
        <v>24</v>
      </c>
      <c r="C3">
        <v>20</v>
      </c>
      <c r="D3" s="7" t="s">
        <v>11</v>
      </c>
      <c r="E3" s="7"/>
      <c r="F3" s="7">
        <v>10</v>
      </c>
      <c r="G3" s="9">
        <v>1</v>
      </c>
      <c r="H3" s="8">
        <v>44332</v>
      </c>
    </row>
    <row r="4" spans="2:8">
      <c r="B4">
        <v>23</v>
      </c>
      <c r="C4">
        <v>21</v>
      </c>
      <c r="D4">
        <v>15</v>
      </c>
      <c r="F4" s="7">
        <v>11</v>
      </c>
      <c r="G4" s="9">
        <v>2</v>
      </c>
      <c r="H4" s="8">
        <v>44360</v>
      </c>
    </row>
    <row r="5" spans="2:8">
      <c r="B5">
        <v>22</v>
      </c>
      <c r="C5">
        <v>22</v>
      </c>
      <c r="D5">
        <v>30</v>
      </c>
      <c r="F5" s="7">
        <v>12</v>
      </c>
      <c r="G5" s="9">
        <v>3</v>
      </c>
    </row>
    <row r="6" spans="2:8">
      <c r="B6">
        <v>21</v>
      </c>
      <c r="C6">
        <v>23</v>
      </c>
      <c r="D6">
        <v>45</v>
      </c>
      <c r="F6" s="7">
        <v>13</v>
      </c>
      <c r="G6" s="9">
        <v>4</v>
      </c>
    </row>
    <row r="7" spans="2:8">
      <c r="B7">
        <v>20</v>
      </c>
      <c r="C7">
        <v>24</v>
      </c>
      <c r="D7">
        <v>60</v>
      </c>
      <c r="F7" s="7">
        <v>14</v>
      </c>
      <c r="G7" s="9">
        <v>5</v>
      </c>
    </row>
    <row r="8" spans="2:8">
      <c r="B8">
        <v>19</v>
      </c>
      <c r="C8">
        <v>25</v>
      </c>
      <c r="D8">
        <v>75</v>
      </c>
      <c r="F8" s="7">
        <v>15</v>
      </c>
      <c r="G8" s="9">
        <v>6</v>
      </c>
    </row>
    <row r="9" spans="2:8">
      <c r="B9">
        <v>18</v>
      </c>
      <c r="C9">
        <v>26</v>
      </c>
      <c r="D9">
        <v>90</v>
      </c>
      <c r="F9" s="7">
        <v>16</v>
      </c>
      <c r="G9" s="9">
        <v>7</v>
      </c>
    </row>
    <row r="10" spans="2:8">
      <c r="B10">
        <v>17</v>
      </c>
      <c r="C10">
        <v>27</v>
      </c>
      <c r="D10">
        <v>105</v>
      </c>
      <c r="F10" s="7">
        <v>17</v>
      </c>
      <c r="G10" s="9">
        <v>8</v>
      </c>
    </row>
    <row r="11" spans="2:8">
      <c r="B11">
        <v>16</v>
      </c>
      <c r="C11">
        <v>28</v>
      </c>
      <c r="D11">
        <v>120</v>
      </c>
      <c r="F11" s="7">
        <v>18</v>
      </c>
      <c r="G11" s="9">
        <v>9</v>
      </c>
    </row>
    <row r="12" spans="2:8">
      <c r="B12">
        <v>15</v>
      </c>
      <c r="C12">
        <v>29</v>
      </c>
      <c r="D12">
        <v>135</v>
      </c>
      <c r="F12" s="7">
        <v>19</v>
      </c>
      <c r="G12" s="9">
        <v>10</v>
      </c>
    </row>
    <row r="13" spans="2:8">
      <c r="B13">
        <v>14</v>
      </c>
      <c r="C13">
        <v>30</v>
      </c>
      <c r="D13">
        <v>150</v>
      </c>
      <c r="F13" s="7">
        <v>20</v>
      </c>
      <c r="G13" s="9">
        <v>11</v>
      </c>
    </row>
    <row r="14" spans="2:8">
      <c r="B14">
        <v>13</v>
      </c>
      <c r="C14">
        <v>31</v>
      </c>
      <c r="D14">
        <v>165</v>
      </c>
      <c r="F14" s="7">
        <v>21</v>
      </c>
      <c r="G14" s="9">
        <v>12</v>
      </c>
    </row>
    <row r="15" spans="2:8">
      <c r="B15">
        <v>12</v>
      </c>
      <c r="C15">
        <v>32</v>
      </c>
      <c r="D15">
        <v>180</v>
      </c>
      <c r="F15" s="7">
        <v>22</v>
      </c>
      <c r="G15" s="9">
        <v>13</v>
      </c>
    </row>
    <row r="16" spans="2:8">
      <c r="B16">
        <v>11</v>
      </c>
      <c r="C16">
        <v>33</v>
      </c>
      <c r="D16">
        <v>195</v>
      </c>
      <c r="F16" s="7">
        <v>23</v>
      </c>
      <c r="G16" s="9">
        <v>14</v>
      </c>
    </row>
    <row r="17" spans="2:7">
      <c r="B17">
        <v>10</v>
      </c>
      <c r="C17">
        <v>34</v>
      </c>
      <c r="D17">
        <v>210</v>
      </c>
      <c r="F17" s="7">
        <v>24</v>
      </c>
      <c r="G17" s="9">
        <v>15</v>
      </c>
    </row>
    <row r="18" spans="2:7">
      <c r="B18">
        <v>9</v>
      </c>
      <c r="C18">
        <v>35</v>
      </c>
      <c r="D18">
        <v>225</v>
      </c>
      <c r="F18" s="7">
        <v>25</v>
      </c>
      <c r="G18" s="9">
        <v>16</v>
      </c>
    </row>
    <row r="19" spans="2:7">
      <c r="B19">
        <v>8</v>
      </c>
      <c r="C19">
        <v>36</v>
      </c>
      <c r="D19">
        <v>240</v>
      </c>
      <c r="F19" s="7">
        <v>26</v>
      </c>
      <c r="G19" s="9">
        <v>17</v>
      </c>
    </row>
    <row r="20" spans="2:7">
      <c r="B20">
        <v>7</v>
      </c>
      <c r="D20">
        <v>255</v>
      </c>
      <c r="F20" s="7">
        <v>27</v>
      </c>
      <c r="G20" s="9">
        <v>18</v>
      </c>
    </row>
    <row r="21" spans="2:7">
      <c r="B21">
        <v>6</v>
      </c>
      <c r="D21">
        <v>270</v>
      </c>
      <c r="F21" s="7">
        <v>28</v>
      </c>
      <c r="G21" s="9">
        <v>19</v>
      </c>
    </row>
    <row r="22" spans="2:7">
      <c r="B22">
        <v>5</v>
      </c>
      <c r="D22">
        <v>285</v>
      </c>
      <c r="F22" s="7">
        <v>29</v>
      </c>
      <c r="G22" s="9">
        <v>20</v>
      </c>
    </row>
    <row r="23" spans="2:7">
      <c r="B23">
        <v>4</v>
      </c>
      <c r="D23">
        <v>300</v>
      </c>
      <c r="F23" s="7">
        <v>30</v>
      </c>
      <c r="G23" s="9">
        <v>21</v>
      </c>
    </row>
    <row r="24" spans="2:7">
      <c r="B24">
        <v>3</v>
      </c>
      <c r="D24">
        <v>315</v>
      </c>
      <c r="F24" s="7">
        <v>31</v>
      </c>
      <c r="G24" s="9">
        <v>22</v>
      </c>
    </row>
    <row r="25" spans="2:7">
      <c r="B25">
        <v>2</v>
      </c>
      <c r="D25">
        <v>330</v>
      </c>
      <c r="F25" s="7">
        <v>32</v>
      </c>
      <c r="G25" s="9">
        <v>23</v>
      </c>
    </row>
    <row r="26" spans="2:7">
      <c r="B26">
        <v>1</v>
      </c>
      <c r="D26">
        <v>345</v>
      </c>
      <c r="F26" s="7">
        <v>33</v>
      </c>
      <c r="G26" s="9">
        <v>24</v>
      </c>
    </row>
    <row r="27" spans="2:7">
      <c r="B27">
        <v>0</v>
      </c>
      <c r="D27">
        <v>360</v>
      </c>
      <c r="F27" s="7">
        <v>34</v>
      </c>
      <c r="G27" s="9">
        <v>25</v>
      </c>
    </row>
    <row r="28" spans="2:7">
      <c r="B28">
        <v>25</v>
      </c>
      <c r="D28">
        <v>375</v>
      </c>
      <c r="F28" s="7">
        <v>35</v>
      </c>
      <c r="G28" s="9">
        <v>26</v>
      </c>
    </row>
    <row r="29" spans="2:7">
      <c r="B29">
        <v>26</v>
      </c>
      <c r="D29">
        <v>390</v>
      </c>
      <c r="F29" s="7">
        <v>36</v>
      </c>
      <c r="G29" s="9">
        <v>27</v>
      </c>
    </row>
    <row r="30" spans="2:7">
      <c r="B30">
        <v>27</v>
      </c>
      <c r="D30">
        <v>405</v>
      </c>
      <c r="F30" s="7">
        <v>37</v>
      </c>
      <c r="G30" s="9">
        <v>28</v>
      </c>
    </row>
    <row r="31" spans="2:7">
      <c r="B31">
        <v>28</v>
      </c>
      <c r="D31">
        <v>420</v>
      </c>
      <c r="F31" s="7">
        <v>38</v>
      </c>
      <c r="G31" s="9">
        <v>29</v>
      </c>
    </row>
    <row r="32" spans="2:7">
      <c r="B32">
        <v>29</v>
      </c>
      <c r="D32">
        <v>435</v>
      </c>
      <c r="F32" s="7">
        <v>39</v>
      </c>
      <c r="G32" s="9">
        <v>30</v>
      </c>
    </row>
    <row r="33" spans="2:7">
      <c r="B33">
        <v>30</v>
      </c>
      <c r="D33">
        <v>450</v>
      </c>
      <c r="F33" s="7">
        <v>40</v>
      </c>
      <c r="G33" s="9">
        <v>31</v>
      </c>
    </row>
    <row r="34" spans="2:7">
      <c r="B34">
        <v>31</v>
      </c>
      <c r="D34">
        <v>465</v>
      </c>
      <c r="F34" s="7">
        <v>41</v>
      </c>
      <c r="G34" s="9">
        <v>32</v>
      </c>
    </row>
    <row r="35" spans="2:7">
      <c r="B35">
        <v>32</v>
      </c>
      <c r="D35">
        <v>480</v>
      </c>
      <c r="F35" s="7">
        <v>42</v>
      </c>
      <c r="G35" s="9">
        <v>33</v>
      </c>
    </row>
    <row r="36" spans="2:7">
      <c r="B36">
        <v>33</v>
      </c>
      <c r="F36" s="7">
        <v>43</v>
      </c>
      <c r="G36" s="9">
        <v>34</v>
      </c>
    </row>
    <row r="37" spans="2:7">
      <c r="B37">
        <v>34</v>
      </c>
      <c r="F37" s="7">
        <v>44</v>
      </c>
      <c r="G37" s="9">
        <v>35</v>
      </c>
    </row>
    <row r="38" spans="2:7">
      <c r="B38">
        <v>35</v>
      </c>
      <c r="F38" s="7">
        <v>45</v>
      </c>
      <c r="G38" s="9">
        <v>36</v>
      </c>
    </row>
    <row r="39" spans="2:7">
      <c r="B39">
        <v>36</v>
      </c>
      <c r="F39" s="7">
        <v>46</v>
      </c>
      <c r="G39" s="9">
        <v>37</v>
      </c>
    </row>
    <row r="40" spans="2:7">
      <c r="F40" s="7">
        <v>47</v>
      </c>
      <c r="G40" s="9">
        <v>38</v>
      </c>
    </row>
    <row r="41" spans="2:7">
      <c r="F41" s="7">
        <v>48</v>
      </c>
      <c r="G41" s="9">
        <v>39</v>
      </c>
    </row>
    <row r="42" spans="2:7">
      <c r="F42" s="7">
        <v>49</v>
      </c>
      <c r="G42" s="9">
        <v>40</v>
      </c>
    </row>
    <row r="43" spans="2:7">
      <c r="F43" s="7">
        <v>50</v>
      </c>
      <c r="G43" s="9">
        <v>41</v>
      </c>
    </row>
    <row r="44" spans="2:7">
      <c r="F44" s="7">
        <v>51</v>
      </c>
      <c r="G44" s="9">
        <v>42</v>
      </c>
    </row>
    <row r="45" spans="2:7">
      <c r="F45" s="7">
        <v>52</v>
      </c>
      <c r="G45" s="9">
        <v>43</v>
      </c>
    </row>
    <row r="46" spans="2:7">
      <c r="F46" s="7">
        <v>53</v>
      </c>
      <c r="G46" s="9">
        <v>44</v>
      </c>
    </row>
    <row r="47" spans="2:7">
      <c r="F47" s="7">
        <v>54</v>
      </c>
      <c r="G47" s="9">
        <v>45</v>
      </c>
    </row>
    <row r="48" spans="2:7">
      <c r="F48" s="7">
        <v>55</v>
      </c>
      <c r="G48" s="9">
        <v>46</v>
      </c>
    </row>
    <row r="49" spans="6:7">
      <c r="F49" s="7">
        <v>56</v>
      </c>
      <c r="G49" s="9">
        <v>47</v>
      </c>
    </row>
    <row r="50" spans="6:7">
      <c r="F50" s="7">
        <v>57</v>
      </c>
      <c r="G50" s="9">
        <v>48</v>
      </c>
    </row>
    <row r="51" spans="6:7">
      <c r="F51" s="7">
        <v>58</v>
      </c>
      <c r="G51" s="9">
        <v>49</v>
      </c>
    </row>
    <row r="52" spans="6:7">
      <c r="F52" s="7">
        <v>59</v>
      </c>
      <c r="G52" s="9">
        <v>50</v>
      </c>
    </row>
    <row r="53" spans="6:7">
      <c r="F53" s="7">
        <v>60</v>
      </c>
      <c r="G53" s="9">
        <v>51</v>
      </c>
    </row>
    <row r="54" spans="6:7">
      <c r="F54" s="7">
        <v>61</v>
      </c>
      <c r="G54" s="9">
        <v>52</v>
      </c>
    </row>
    <row r="55" spans="6:7">
      <c r="F55" s="7">
        <v>62</v>
      </c>
      <c r="G55" s="9">
        <v>53</v>
      </c>
    </row>
    <row r="56" spans="6:7">
      <c r="F56" s="7">
        <v>63</v>
      </c>
      <c r="G56" s="9">
        <v>54</v>
      </c>
    </row>
    <row r="57" spans="6:7">
      <c r="F57" s="7">
        <v>64</v>
      </c>
      <c r="G57" s="9">
        <v>55</v>
      </c>
    </row>
    <row r="58" spans="6:7">
      <c r="F58" s="7">
        <v>65</v>
      </c>
      <c r="G58" s="9">
        <v>56</v>
      </c>
    </row>
    <row r="59" spans="6:7">
      <c r="F59" s="7">
        <v>66</v>
      </c>
      <c r="G59" s="9">
        <v>57</v>
      </c>
    </row>
    <row r="60" spans="6:7">
      <c r="F60" s="7">
        <v>67</v>
      </c>
      <c r="G60" s="9">
        <v>58</v>
      </c>
    </row>
    <row r="61" spans="6:7">
      <c r="F61" s="7">
        <v>68</v>
      </c>
      <c r="G61" s="9">
        <v>59</v>
      </c>
    </row>
    <row r="62" spans="6:7">
      <c r="F62" s="7">
        <v>69</v>
      </c>
      <c r="G62" s="9">
        <v>60</v>
      </c>
    </row>
    <row r="63" spans="6:7">
      <c r="F63" s="7">
        <v>70</v>
      </c>
      <c r="G63" s="9">
        <v>61</v>
      </c>
    </row>
    <row r="64" spans="6:7">
      <c r="F64" s="7">
        <v>71</v>
      </c>
      <c r="G64" s="9">
        <v>62</v>
      </c>
    </row>
    <row r="65" spans="6:7">
      <c r="F65" s="7">
        <v>72</v>
      </c>
      <c r="G65" s="9">
        <v>63</v>
      </c>
    </row>
    <row r="66" spans="6:7">
      <c r="F66" s="7">
        <v>73</v>
      </c>
      <c r="G66" s="9">
        <v>64</v>
      </c>
    </row>
    <row r="67" spans="6:7">
      <c r="F67" s="7">
        <v>74</v>
      </c>
      <c r="G67" s="9">
        <v>65</v>
      </c>
    </row>
    <row r="68" spans="6:7">
      <c r="F68" s="7">
        <v>75</v>
      </c>
      <c r="G68" s="9">
        <v>66</v>
      </c>
    </row>
    <row r="69" spans="6:7">
      <c r="F69" s="7">
        <v>76</v>
      </c>
      <c r="G69" s="9">
        <v>67</v>
      </c>
    </row>
    <row r="70" spans="6:7">
      <c r="F70" s="7">
        <v>77</v>
      </c>
      <c r="G70" s="9">
        <v>68</v>
      </c>
    </row>
    <row r="71" spans="6:7">
      <c r="F71" s="7">
        <v>78</v>
      </c>
      <c r="G71" s="9">
        <v>69</v>
      </c>
    </row>
    <row r="72" spans="6:7">
      <c r="F72" s="7">
        <v>79</v>
      </c>
      <c r="G72" s="9">
        <v>70</v>
      </c>
    </row>
    <row r="73" spans="6:7">
      <c r="F73" s="7">
        <v>80</v>
      </c>
      <c r="G73" s="9">
        <v>71</v>
      </c>
    </row>
    <row r="74" spans="6:7">
      <c r="F74" s="7">
        <v>81</v>
      </c>
      <c r="G74" s="9">
        <v>72</v>
      </c>
    </row>
    <row r="75" spans="6:7">
      <c r="F75" s="7">
        <v>82</v>
      </c>
      <c r="G75" s="9">
        <v>73</v>
      </c>
    </row>
    <row r="76" spans="6:7">
      <c r="F76" s="7">
        <v>83</v>
      </c>
      <c r="G76" s="9">
        <v>74</v>
      </c>
    </row>
    <row r="77" spans="6:7">
      <c r="F77" s="7">
        <v>84</v>
      </c>
      <c r="G77" s="9">
        <v>75</v>
      </c>
    </row>
    <row r="78" spans="6:7">
      <c r="F78" s="7">
        <v>85</v>
      </c>
      <c r="G78" s="9">
        <v>76</v>
      </c>
    </row>
    <row r="79" spans="6:7">
      <c r="F79" s="7">
        <v>86</v>
      </c>
      <c r="G79" s="9">
        <v>77</v>
      </c>
    </row>
    <row r="80" spans="6:7">
      <c r="F80" s="7">
        <v>87</v>
      </c>
      <c r="G80" s="9">
        <v>78</v>
      </c>
    </row>
    <row r="81" spans="6:7">
      <c r="F81" s="7">
        <v>88</v>
      </c>
      <c r="G81" s="9">
        <v>79</v>
      </c>
    </row>
    <row r="82" spans="6:7">
      <c r="F82" s="7">
        <v>89</v>
      </c>
      <c r="G82" s="9">
        <v>80</v>
      </c>
    </row>
    <row r="83" spans="6:7">
      <c r="F83" s="7">
        <v>90</v>
      </c>
      <c r="G83" s="9">
        <v>81</v>
      </c>
    </row>
    <row r="84" spans="6:7">
      <c r="F84" s="7">
        <v>91</v>
      </c>
      <c r="G84" s="9">
        <v>82</v>
      </c>
    </row>
    <row r="85" spans="6:7">
      <c r="F85" s="7">
        <v>92</v>
      </c>
      <c r="G85" s="9">
        <v>83</v>
      </c>
    </row>
    <row r="86" spans="6:7">
      <c r="F86" s="7">
        <v>93</v>
      </c>
      <c r="G86" s="9">
        <v>84</v>
      </c>
    </row>
    <row r="87" spans="6:7">
      <c r="F87" s="7">
        <v>94</v>
      </c>
      <c r="G87" s="9">
        <v>85</v>
      </c>
    </row>
    <row r="88" spans="6:7">
      <c r="F88" s="7">
        <v>95</v>
      </c>
      <c r="G88" s="9">
        <v>86</v>
      </c>
    </row>
    <row r="89" spans="6:7">
      <c r="F89" s="7">
        <v>96</v>
      </c>
      <c r="G89" s="9">
        <v>87</v>
      </c>
    </row>
    <row r="90" spans="6:7">
      <c r="F90" s="7">
        <v>97</v>
      </c>
      <c r="G90" s="9">
        <v>88</v>
      </c>
    </row>
    <row r="91" spans="6:7">
      <c r="F91" s="7">
        <v>98</v>
      </c>
      <c r="G91" s="9">
        <v>89</v>
      </c>
    </row>
    <row r="92" spans="6:7">
      <c r="F92" s="7">
        <v>99</v>
      </c>
      <c r="G92" s="9">
        <v>90</v>
      </c>
    </row>
    <row r="93" spans="6:7">
      <c r="F93" s="9"/>
      <c r="G93" s="9">
        <v>91</v>
      </c>
    </row>
    <row r="94" spans="6:7">
      <c r="F94" s="9"/>
      <c r="G94" s="9">
        <v>92</v>
      </c>
    </row>
    <row r="95" spans="6:7">
      <c r="F95" s="9"/>
      <c r="G95" s="9">
        <v>93</v>
      </c>
    </row>
    <row r="96" spans="6:7">
      <c r="F96" s="9"/>
      <c r="G96" s="9">
        <v>94</v>
      </c>
    </row>
    <row r="97" spans="6:7">
      <c r="F97" s="9"/>
      <c r="G97" s="9">
        <v>95</v>
      </c>
    </row>
    <row r="98" spans="6:7">
      <c r="F98" s="9"/>
      <c r="G98" s="9">
        <v>96</v>
      </c>
    </row>
    <row r="99" spans="6:7">
      <c r="F99" s="9"/>
      <c r="G99" s="9">
        <v>97</v>
      </c>
    </row>
    <row r="100" spans="6:7">
      <c r="F100" s="9"/>
      <c r="G100" s="9">
        <v>98</v>
      </c>
    </row>
    <row r="101" spans="6:7">
      <c r="F101" s="9"/>
      <c r="G101" s="9">
        <v>99</v>
      </c>
    </row>
  </sheetData>
  <phoneticPr fontId="1"/>
  <pageMargins left="0.7" right="0.7" top="0.75" bottom="0.75" header="0.3" footer="0.3"/>
  <pageSetup paperSize="9" orientation="portrait" verticalDpi="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大規模施設</vt:lpstr>
      <vt:lpstr>テナント</vt:lpstr>
      <vt:lpstr>映画関係</vt:lpstr>
      <vt:lpstr>入力演算</vt:lpstr>
      <vt:lpstr>テナント!Print_Area</vt:lpstr>
      <vt:lpstr>映画関係!Print_Area</vt:lpstr>
      <vt:lpstr>大規模施設!Print_Area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聡</dc:creator>
  <cp:lastModifiedBy>Administrator</cp:lastModifiedBy>
  <cp:lastPrinted>2021-06-08T05:04:45Z</cp:lastPrinted>
  <dcterms:created xsi:type="dcterms:W3CDTF">2021-05-05T00:02:03Z</dcterms:created>
  <dcterms:modified xsi:type="dcterms:W3CDTF">2021-06-18T04:13:16Z</dcterms:modified>
</cp:coreProperties>
</file>